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8960" windowHeight="11325" activeTab="2"/>
  </bookViews>
  <sheets>
    <sheet name="BANESCO EDO CTA" sheetId="1" r:id="rId1"/>
    <sheet name="INGRESOS" sheetId="2" state="hidden" r:id="rId2"/>
    <sheet name="MAYOR" sheetId="3" r:id="rId3"/>
  </sheets>
  <definedNames>
    <definedName name="_xlnm._FilterDatabase" localSheetId="0" hidden="1">'BANESCO EDO CTA'!$A$18:$G$159</definedName>
    <definedName name="_xlnm.Print_Area" localSheetId="1">INGRESOS!$A$1:$F$79</definedName>
  </definedNames>
  <calcPr calcId="144525"/>
</workbook>
</file>

<file path=xl/calcChain.xml><?xml version="1.0" encoding="utf-8"?>
<calcChain xmlns="http://schemas.openxmlformats.org/spreadsheetml/2006/main">
  <c r="F2" i="1" l="1"/>
  <c r="G3" i="1"/>
  <c r="G2" i="1"/>
  <c r="F3" i="1"/>
  <c r="E161" i="1"/>
  <c r="E168" i="1" s="1"/>
  <c r="D161" i="1"/>
  <c r="E167" i="1" s="1"/>
  <c r="J9" i="3"/>
  <c r="E169" i="1" l="1"/>
  <c r="E170" i="1" s="1"/>
  <c r="D13" i="1"/>
  <c r="D15" i="1" l="1"/>
  <c r="I56" i="3"/>
  <c r="E79" i="2"/>
  <c r="D13" i="2"/>
  <c r="D11" i="2"/>
</calcChain>
</file>

<file path=xl/sharedStrings.xml><?xml version="1.0" encoding="utf-8"?>
<sst xmlns="http://schemas.openxmlformats.org/spreadsheetml/2006/main" count="402" uniqueCount="186">
  <si>
    <t>DIA</t>
  </si>
  <si>
    <t>REF.</t>
  </si>
  <si>
    <t>CONCEPTO</t>
  </si>
  <si>
    <t>CARGOS</t>
  </si>
  <si>
    <t>ABONOS</t>
  </si>
  <si>
    <t>SALDOS</t>
  </si>
  <si>
    <t>TDC 0089496389 L,000012 201911</t>
  </si>
  <si>
    <t>TDB CAPIT, 0089496389 L.000012</t>
  </si>
  <si>
    <t>TD 0001259689 000013   30/11/1</t>
  </si>
  <si>
    <t>TT 0001259689 000013   30/11/1</t>
  </si>
  <si>
    <t>TDB CAPIT, 0089496389 L.000013</t>
  </si>
  <si>
    <t>TT 0001259689 000014   02/12/1</t>
  </si>
  <si>
    <t>TDC 0089496389 L,000014 201912</t>
  </si>
  <si>
    <t>TDB CAPIT, 0089496389 L.000014</t>
  </si>
  <si>
    <t>TRANS,CTAS</t>
  </si>
  <si>
    <t>ITF 2000 ID 00   A06TI0690</t>
  </si>
  <si>
    <t>TDB CAPIT, 0089496389 L.000015</t>
  </si>
  <si>
    <t>TD 0001259689 000016   04/12/1</t>
  </si>
  <si>
    <t>TDC 0089496389 L,000016 201912</t>
  </si>
  <si>
    <t>TDB CAPIT, 0089496389 L.000016</t>
  </si>
  <si>
    <t>TT 0001259689 000017   05/12/1</t>
  </si>
  <si>
    <t>TDC 0089496389 L,000017 201912</t>
  </si>
  <si>
    <t>TDB CAPIT, 0089496389 L.000017</t>
  </si>
  <si>
    <t>TRF TRANSFER/OTROS BANCOS</t>
  </si>
  <si>
    <t>ITF 2000 DB 00   A57VB1869</t>
  </si>
  <si>
    <t>COMISION TRF OTROS BCOS</t>
  </si>
  <si>
    <t>TT 0001259689 000018   06/12/1</t>
  </si>
  <si>
    <t>TDC 0089496389 L,000018 201912</t>
  </si>
  <si>
    <t>TDB CAPIT, 0089496389 L.000018</t>
  </si>
  <si>
    <t>TDB CAPIT, 0089496389 L.000019</t>
  </si>
  <si>
    <t>COMPRA POS CTA/CTE</t>
  </si>
  <si>
    <t>ITF 2000 WH      A53POSR150</t>
  </si>
  <si>
    <t>TT 0001259689 000020   09/12/1</t>
  </si>
  <si>
    <t>TDC 0089496389 L,000020 201912</t>
  </si>
  <si>
    <t>TDC 0089496389 L,000021 201912</t>
  </si>
  <si>
    <t>TDB CAPIT, 0089496389 L.000020</t>
  </si>
  <si>
    <t>TDB CAPIT, 0089496389 L.000021</t>
  </si>
  <si>
    <t>REC, INT. CARGO CUENTA J296786</t>
  </si>
  <si>
    <t>REC, INT. CARGO CUENTA O000050</t>
  </si>
  <si>
    <t>TD 0001259689 000023   10/12/1</t>
  </si>
  <si>
    <t>TD 0001259689 000022   10/12/1</t>
  </si>
  <si>
    <t>TT 0001259689 000022   10/12/1</t>
  </si>
  <si>
    <t>TDC 0089496389 L,000022 201912</t>
  </si>
  <si>
    <t>TDB CAPIT, 0089496389 L.000022</t>
  </si>
  <si>
    <t>TDB CAPIT, 0089496389 L.000023</t>
  </si>
  <si>
    <t>TDC 0089496389 L,000024 201912</t>
  </si>
  <si>
    <t>TDC 0089496389 L,000025 201912</t>
  </si>
  <si>
    <t>TDB CAPIT, 0089496389 L.000024</t>
  </si>
  <si>
    <t>TDB CAPIT, 0089496389 L.000025</t>
  </si>
  <si>
    <t>T5 0001259689 000027   12/12/1</t>
  </si>
  <si>
    <t>TDC 0089496389 L,000026 201912</t>
  </si>
  <si>
    <t>TDB CAPIT, 0089496389 L.000026</t>
  </si>
  <si>
    <t>TDB CAPIT, 0089496389 L.000027</t>
  </si>
  <si>
    <t>COMPRA POS CTA/CTE GLOBALCOPYP</t>
  </si>
  <si>
    <t>TDB CAPIT, 0089496389 L.000028</t>
  </si>
  <si>
    <t>TD 0001259689 000029   14/12/1</t>
  </si>
  <si>
    <t>TDB CAPIT, 0089496389 L.000029</t>
  </si>
  <si>
    <t>TDB CAPIT, 0089496389 L.000030</t>
  </si>
  <si>
    <t>COMPRA POS CTA/CTE REPRESENTAC</t>
  </si>
  <si>
    <t>TD 0001259689 000031   17/12/1</t>
  </si>
  <si>
    <t>TDB CAPIT, 0089496389 L.000031</t>
  </si>
  <si>
    <t>TDB CAPIT, 0089496389 L.000032</t>
  </si>
  <si>
    <t>ITF 2000 DB 00   A06CPOSLE001</t>
  </si>
  <si>
    <t>Mant y Serv Aplicativo POS</t>
  </si>
  <si>
    <t>TD 0001259689 000033   19/12/1</t>
  </si>
  <si>
    <t>TDB CAPIT, 0089496389 L.000033</t>
  </si>
  <si>
    <t>TDB CAPIT, 0089496389 L.000034</t>
  </si>
  <si>
    <t>TDB CAPIT, 0089496389 L.000035</t>
  </si>
  <si>
    <t>TDB CAPIT, 0089496389 L.000036</t>
  </si>
  <si>
    <t>TDC 0089496389 L,000037 201912</t>
  </si>
  <si>
    <t>TDB CAPIT, 0089496389 L.000037</t>
  </si>
  <si>
    <t>TDB CAPIT, 0089496389 L.000038</t>
  </si>
  <si>
    <t>TDB CAPIT, 0089496389 L.000039</t>
  </si>
  <si>
    <t>TD 0001259689 000040   27/12/1</t>
  </si>
  <si>
    <t>T5 0001259689 000040   27/12/1</t>
  </si>
  <si>
    <t>TDC 0089496389 L,000040 201912</t>
  </si>
  <si>
    <t>TDB CAPIT, 0089496389 L.000040</t>
  </si>
  <si>
    <t>TDC 0089496389 L,000041 201912</t>
  </si>
  <si>
    <t>TDB CAPIT, 0089496389 L.000041</t>
  </si>
  <si>
    <t>COM,SERV.MTTO CTA</t>
  </si>
  <si>
    <t>ITF 2000 DB 00   A06DD0060</t>
  </si>
  <si>
    <t>EMISION DE ESTADO DE CUENTA</t>
  </si>
  <si>
    <t>SALDO INICIAL</t>
  </si>
  <si>
    <t>INGRESOS TDC</t>
  </si>
  <si>
    <t>INGRESOS TDB</t>
  </si>
  <si>
    <t>INGRESOS TD</t>
  </si>
  <si>
    <t>INGRESOS TT</t>
  </si>
  <si>
    <t>INGRESOS T5</t>
  </si>
  <si>
    <t>IGTF</t>
  </si>
  <si>
    <t>FACTURA</t>
  </si>
  <si>
    <t>PROVEEDORES</t>
  </si>
  <si>
    <t>COMISIONES</t>
  </si>
  <si>
    <t>7120-7131-7172-7233 NC 5163</t>
  </si>
  <si>
    <t>4907-4932-1442-2529-3461-2622</t>
  </si>
  <si>
    <t>000006</t>
  </si>
  <si>
    <t>SALDO FINAL S/ EDO CTA</t>
  </si>
  <si>
    <t>DIFRENCIA</t>
  </si>
  <si>
    <t>TOTAL</t>
  </si>
  <si>
    <t>INGRESOS DEL MES: DICIEMBRE 2019</t>
  </si>
  <si>
    <t>REGISTRADOS EN EL ASIENTO:___________</t>
  </si>
  <si>
    <t>BANCO BANESCO</t>
  </si>
  <si>
    <t>INGRESOS POR REGISTRAR</t>
  </si>
  <si>
    <t>FC 129133 NC 9575</t>
  </si>
  <si>
    <t>5051-7657 NC 4335</t>
  </si>
  <si>
    <t>IVSS</t>
  </si>
  <si>
    <t>INCES</t>
  </si>
  <si>
    <t>a</t>
  </si>
  <si>
    <t>Metrofarma Social, CA</t>
  </si>
  <si>
    <t>J-29678552-6</t>
  </si>
  <si>
    <t>Mayor analítico</t>
  </si>
  <si>
    <t>Código de cuenta desde: 1112001 hasta: 1112001</t>
  </si>
  <si>
    <t>Fecha del asiento desde: 01/12/2019 hasta: 31/12/2019</t>
  </si>
  <si>
    <t>Día</t>
  </si>
  <si>
    <t>Num/Comp</t>
  </si>
  <si>
    <t>#Lin</t>
  </si>
  <si>
    <t>Doc</t>
  </si>
  <si>
    <t>Doc/Asociado</t>
  </si>
  <si>
    <t>Descripción del asiento</t>
  </si>
  <si>
    <t>Debe</t>
  </si>
  <si>
    <t>Haber</t>
  </si>
  <si>
    <t>Saldo</t>
  </si>
  <si>
    <t xml:space="preserve">Cuenta:1112001             </t>
  </si>
  <si>
    <t xml:space="preserve">BANESCO                                           </t>
  </si>
  <si>
    <t>Anterior:</t>
  </si>
  <si>
    <t>00012-07</t>
  </si>
  <si>
    <t>PG</t>
  </si>
  <si>
    <t xml:space="preserve">P/R PG DROGUERIA NENA C.A.                                                      </t>
  </si>
  <si>
    <t>00012-10</t>
  </si>
  <si>
    <t>00012-11</t>
  </si>
  <si>
    <t xml:space="preserve">P/R PG PESI COLA VNZLA C.A.                                                     </t>
  </si>
  <si>
    <t>00012-12</t>
  </si>
  <si>
    <t>00012-13</t>
  </si>
  <si>
    <t xml:space="preserve">P/R PG SION DE VENEZUELA C.A.                                                   </t>
  </si>
  <si>
    <t>00012-14</t>
  </si>
  <si>
    <t>00012-15</t>
  </si>
  <si>
    <t>00012-17</t>
  </si>
  <si>
    <t xml:space="preserve">P/R PG EL MASTRANDO C.A.                                                        </t>
  </si>
  <si>
    <t>00012-18</t>
  </si>
  <si>
    <t xml:space="preserve">P/R PG TEQUE VALLE C.A.                                                         </t>
  </si>
  <si>
    <t>00012-19</t>
  </si>
  <si>
    <t xml:space="preserve">P/R PG PESI-COLA VENEZUELA C.A.                                                 </t>
  </si>
  <si>
    <t>00012-20</t>
  </si>
  <si>
    <t xml:space="preserve">P/R PG DROGUERIA DROTACA C.A.                                                   </t>
  </si>
  <si>
    <t>00012-25</t>
  </si>
  <si>
    <t xml:space="preserve">P/R PG DIST. DISVAN C.A.                                                        </t>
  </si>
  <si>
    <t>00012-26</t>
  </si>
  <si>
    <t>PH</t>
  </si>
  <si>
    <t xml:space="preserve">P/R PG MEDICAL BLL                                                              </t>
  </si>
  <si>
    <t>00012-28</t>
  </si>
  <si>
    <t>00012-30</t>
  </si>
  <si>
    <t>00012-31</t>
  </si>
  <si>
    <t xml:space="preserve">P/R PG DROGUERIA FARMACOS                                                       </t>
  </si>
  <si>
    <t>00012-33</t>
  </si>
  <si>
    <t xml:space="preserve">P/R PG 3ER TRIMESTRE DE INCE 2019                                               </t>
  </si>
  <si>
    <t>00012-34</t>
  </si>
  <si>
    <t xml:space="preserve">P/R PG IVSS NOV                                                                 </t>
  </si>
  <si>
    <t>00012-35</t>
  </si>
  <si>
    <t xml:space="preserve">IGTF      </t>
  </si>
  <si>
    <t xml:space="preserve">P/R IGTF BANESCO DIC-19                                                         </t>
  </si>
  <si>
    <t xml:space="preserve">P/R  COMISIONES BANESCO DIC-19                                                  </t>
  </si>
  <si>
    <t>00012-36</t>
  </si>
  <si>
    <t xml:space="preserve">P/R PRESTAMO A EXQUISITECES                                                     </t>
  </si>
  <si>
    <t>00012-38</t>
  </si>
  <si>
    <t>IN</t>
  </si>
  <si>
    <t xml:space="preserve">ING TDC   </t>
  </si>
  <si>
    <t xml:space="preserve">P/R PG INGRESOS BANESCO DIC-19                                                  </t>
  </si>
  <si>
    <t xml:space="preserve">ING TDB   </t>
  </si>
  <si>
    <t xml:space="preserve">ING TD    </t>
  </si>
  <si>
    <t xml:space="preserve">ING TT    </t>
  </si>
  <si>
    <t xml:space="preserve">ING T5    </t>
  </si>
  <si>
    <t>00012-43</t>
  </si>
  <si>
    <t xml:space="preserve">P/R PG DROG. NENA C.A.                                                          </t>
  </si>
  <si>
    <t>Total Diciembre:</t>
  </si>
  <si>
    <t>Total cuenta:</t>
  </si>
  <si>
    <t>PRESTAMO A EXQUISITECES POR GASTOS</t>
  </si>
  <si>
    <t xml:space="preserve">12-59 GASTOS HIPERMODELO </t>
  </si>
  <si>
    <t>GASTOS Y REINTEGRO</t>
  </si>
  <si>
    <t>Fecha: 04/06/2020 Hora: 08:01:09 am</t>
  </si>
  <si>
    <t>00012-59</t>
  </si>
  <si>
    <t xml:space="preserve">REINTEGRO </t>
  </si>
  <si>
    <t xml:space="preserve">P/R GASTOS DE HIPERMODELO PAGADOS POR TARJETA DE METROFARMA                     </t>
  </si>
  <si>
    <t>saldo inicial</t>
  </si>
  <si>
    <t>debe</t>
  </si>
  <si>
    <t>haber</t>
  </si>
  <si>
    <t>total</t>
  </si>
  <si>
    <t>REINTEGROS POR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</si>
</sst>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0"/>
    <numFmt numFmtId="165" formatCode="00000000000"/>
  </numFmts>
  <fonts count="1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name val="DejaVu Sans Mono"/>
    </font>
    <font>
      <sz val="10"/>
      <color rgb="FF000000"/>
      <name val="DejaVu Sans Mono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0"/>
      <name val="Webdings"/>
      <family val="1"/>
      <charset val="2"/>
    </font>
    <font>
      <sz val="10"/>
      <color rgb="FF000000"/>
      <name val="Webdings"/>
      <family val="1"/>
      <charset val="2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rgb="FFBCBCBC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38">
    <xf numFmtId="0" fontId="0" fillId="0" borderId="0" xfId="0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 indent="2"/>
    </xf>
    <xf numFmtId="0" fontId="2" fillId="3" borderId="0" xfId="0" applyFont="1" applyFill="1" applyBorder="1" applyAlignment="1">
      <alignment horizontal="left" vertical="top" wrapText="1" indent="4"/>
    </xf>
    <xf numFmtId="0" fontId="2" fillId="3" borderId="1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wrapText="1"/>
    </xf>
    <xf numFmtId="4" fontId="3" fillId="3" borderId="0" xfId="0" applyNumberFormat="1" applyFont="1" applyFill="1" applyBorder="1" applyAlignment="1">
      <alignment horizontal="left" vertical="top" shrinkToFit="1"/>
    </xf>
    <xf numFmtId="0" fontId="2" fillId="3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43" fontId="2" fillId="3" borderId="0" xfId="1" applyFont="1" applyFill="1" applyBorder="1" applyAlignment="1">
      <alignment horizontal="left" vertical="top" wrapText="1"/>
    </xf>
    <xf numFmtId="43" fontId="3" fillId="3" borderId="0" xfId="1" applyFont="1" applyFill="1" applyBorder="1" applyAlignment="1">
      <alignment horizontal="left" vertical="top"/>
    </xf>
    <xf numFmtId="43" fontId="3" fillId="3" borderId="0" xfId="1" applyFont="1" applyFill="1" applyBorder="1" applyAlignment="1">
      <alignment horizontal="left" wrapText="1"/>
    </xf>
    <xf numFmtId="164" fontId="3" fillId="4" borderId="0" xfId="0" applyNumberFormat="1" applyFont="1" applyFill="1" applyBorder="1" applyAlignment="1">
      <alignment horizontal="left" vertical="top" shrinkToFit="1"/>
    </xf>
    <xf numFmtId="165" fontId="3" fillId="4" borderId="0" xfId="0" applyNumberFormat="1" applyFont="1" applyFill="1" applyBorder="1" applyAlignment="1">
      <alignment horizontal="left" vertical="top" shrinkToFit="1"/>
    </xf>
    <xf numFmtId="0" fontId="2" fillId="4" borderId="0" xfId="0" applyFont="1" applyFill="1" applyBorder="1" applyAlignment="1">
      <alignment horizontal="left" vertical="top"/>
    </xf>
    <xf numFmtId="43" fontId="3" fillId="4" borderId="0" xfId="1" applyFont="1" applyFill="1" applyBorder="1" applyAlignment="1">
      <alignment horizontal="left" wrapText="1"/>
    </xf>
    <xf numFmtId="43" fontId="3" fillId="4" borderId="0" xfId="1" applyFont="1" applyFill="1" applyBorder="1" applyAlignment="1">
      <alignment horizontal="left" vertical="top" indent="1" shrinkToFit="1"/>
    </xf>
    <xf numFmtId="43" fontId="3" fillId="4" borderId="0" xfId="1" applyFont="1" applyFill="1" applyBorder="1" applyAlignment="1">
      <alignment horizontal="left" vertical="top" shrinkToFit="1"/>
    </xf>
    <xf numFmtId="1" fontId="3" fillId="4" borderId="0" xfId="0" applyNumberFormat="1" applyFont="1" applyFill="1" applyBorder="1" applyAlignment="1">
      <alignment horizontal="left" vertical="top" shrinkToFit="1"/>
    </xf>
    <xf numFmtId="43" fontId="3" fillId="4" borderId="0" xfId="1" applyFont="1" applyFill="1" applyBorder="1" applyAlignment="1">
      <alignment horizontal="left" vertical="top" indent="2" shrinkToFit="1"/>
    </xf>
    <xf numFmtId="0" fontId="2" fillId="5" borderId="0" xfId="0" applyFont="1" applyFill="1" applyBorder="1" applyAlignment="1">
      <alignment horizontal="left" vertical="top"/>
    </xf>
    <xf numFmtId="164" fontId="2" fillId="5" borderId="0" xfId="0" applyNumberFormat="1" applyFont="1" applyFill="1" applyBorder="1" applyAlignment="1">
      <alignment horizontal="left" vertical="top" shrinkToFit="1"/>
    </xf>
    <xf numFmtId="165" fontId="2" fillId="5" borderId="0" xfId="0" applyNumberFormat="1" applyFont="1" applyFill="1" applyBorder="1" applyAlignment="1">
      <alignment horizontal="left" vertical="top" shrinkToFit="1"/>
    </xf>
    <xf numFmtId="43" fontId="2" fillId="5" borderId="0" xfId="1" applyFont="1" applyFill="1" applyBorder="1" applyAlignment="1">
      <alignment horizontal="left" vertical="top" shrinkToFit="1"/>
    </xf>
    <xf numFmtId="43" fontId="2" fillId="5" borderId="0" xfId="1" applyFont="1" applyFill="1" applyBorder="1" applyAlignment="1">
      <alignment horizontal="left" wrapText="1"/>
    </xf>
    <xf numFmtId="1" fontId="2" fillId="5" borderId="0" xfId="0" applyNumberFormat="1" applyFont="1" applyFill="1" applyBorder="1" applyAlignment="1">
      <alignment horizontal="left" vertical="top" shrinkToFit="1"/>
    </xf>
    <xf numFmtId="1" fontId="3" fillId="6" borderId="0" xfId="0" applyNumberFormat="1" applyFont="1" applyFill="1" applyBorder="1" applyAlignment="1">
      <alignment horizontal="left" vertical="top" shrinkToFit="1"/>
    </xf>
    <xf numFmtId="165" fontId="3" fillId="6" borderId="0" xfId="0" applyNumberFormat="1" applyFont="1" applyFill="1" applyBorder="1" applyAlignment="1">
      <alignment horizontal="left" vertical="top" shrinkToFit="1"/>
    </xf>
    <xf numFmtId="0" fontId="2" fillId="6" borderId="0" xfId="0" applyFont="1" applyFill="1" applyBorder="1" applyAlignment="1">
      <alignment horizontal="left" vertical="top"/>
    </xf>
    <xf numFmtId="43" fontId="3" fillId="6" borderId="0" xfId="1" applyFont="1" applyFill="1" applyBorder="1" applyAlignment="1">
      <alignment horizontal="left" wrapText="1"/>
    </xf>
    <xf numFmtId="43" fontId="3" fillId="6" borderId="0" xfId="1" applyFont="1" applyFill="1" applyBorder="1" applyAlignment="1">
      <alignment horizontal="left" vertical="top" indent="2" shrinkToFit="1"/>
    </xf>
    <xf numFmtId="43" fontId="3" fillId="6" borderId="0" xfId="1" applyFont="1" applyFill="1" applyBorder="1" applyAlignment="1">
      <alignment horizontal="left" vertical="top" shrinkToFit="1"/>
    </xf>
    <xf numFmtId="1" fontId="3" fillId="7" borderId="0" xfId="0" applyNumberFormat="1" applyFont="1" applyFill="1" applyBorder="1" applyAlignment="1">
      <alignment horizontal="left" vertical="top" shrinkToFit="1"/>
    </xf>
    <xf numFmtId="165" fontId="3" fillId="7" borderId="0" xfId="0" applyNumberFormat="1" applyFont="1" applyFill="1" applyBorder="1" applyAlignment="1">
      <alignment horizontal="left" vertical="top" shrinkToFit="1"/>
    </xf>
    <xf numFmtId="0" fontId="2" fillId="7" borderId="0" xfId="0" applyFont="1" applyFill="1" applyBorder="1" applyAlignment="1">
      <alignment horizontal="left" vertical="top"/>
    </xf>
    <xf numFmtId="43" fontId="3" fillId="7" borderId="0" xfId="1" applyFont="1" applyFill="1" applyBorder="1" applyAlignment="1">
      <alignment horizontal="left" wrapText="1"/>
    </xf>
    <xf numFmtId="43" fontId="3" fillId="7" borderId="0" xfId="1" applyFont="1" applyFill="1" applyBorder="1" applyAlignment="1">
      <alignment horizontal="left" vertical="top" indent="2" shrinkToFit="1"/>
    </xf>
    <xf numFmtId="43" fontId="3" fillId="7" borderId="0" xfId="1" applyFont="1" applyFill="1" applyBorder="1" applyAlignment="1">
      <alignment horizontal="left" vertical="top" shrinkToFit="1"/>
    </xf>
    <xf numFmtId="0" fontId="2" fillId="2" borderId="0" xfId="0" applyFont="1" applyFill="1" applyBorder="1" applyAlignment="1">
      <alignment horizontal="left" vertical="top" indent="2"/>
    </xf>
    <xf numFmtId="43" fontId="2" fillId="2" borderId="0" xfId="1" applyFont="1" applyFill="1" applyBorder="1" applyAlignment="1">
      <alignment horizontal="left" vertical="top" indent="3"/>
    </xf>
    <xf numFmtId="43" fontId="2" fillId="2" borderId="0" xfId="1" applyFont="1" applyFill="1" applyBorder="1" applyAlignment="1">
      <alignment horizontal="left" vertical="top"/>
    </xf>
    <xf numFmtId="43" fontId="2" fillId="2" borderId="0" xfId="1" applyFont="1" applyFill="1" applyBorder="1" applyAlignment="1">
      <alignment horizontal="left" vertical="top" indent="1"/>
    </xf>
    <xf numFmtId="0" fontId="3" fillId="7" borderId="0" xfId="0" applyFont="1" applyFill="1" applyBorder="1" applyAlignment="1">
      <alignment horizontal="left" vertical="top"/>
    </xf>
    <xf numFmtId="49" fontId="3" fillId="3" borderId="0" xfId="0" applyNumberFormat="1" applyFont="1" applyFill="1" applyBorder="1" applyAlignment="1">
      <alignment horizontal="left" vertical="top"/>
    </xf>
    <xf numFmtId="164" fontId="3" fillId="6" borderId="0" xfId="0" applyNumberFormat="1" applyFont="1" applyFill="1" applyBorder="1" applyAlignment="1">
      <alignment horizontal="left" vertical="top" shrinkToFit="1"/>
    </xf>
    <xf numFmtId="0" fontId="2" fillId="3" borderId="2" xfId="0" applyFont="1" applyFill="1" applyBorder="1" applyAlignment="1">
      <alignment horizontal="left" vertical="top"/>
    </xf>
    <xf numFmtId="43" fontId="2" fillId="3" borderId="3" xfId="1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/>
    </xf>
    <xf numFmtId="43" fontId="2" fillId="4" borderId="5" xfId="1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/>
    </xf>
    <xf numFmtId="43" fontId="2" fillId="4" borderId="7" xfId="1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/>
    </xf>
    <xf numFmtId="43" fontId="2" fillId="5" borderId="7" xfId="1" applyFont="1" applyFill="1" applyBorder="1" applyAlignment="1">
      <alignment horizontal="left" vertical="top" wrapText="1"/>
    </xf>
    <xf numFmtId="0" fontId="2" fillId="6" borderId="6" xfId="0" applyFont="1" applyFill="1" applyBorder="1" applyAlignment="1">
      <alignment horizontal="left" vertical="top"/>
    </xf>
    <xf numFmtId="43" fontId="2" fillId="6" borderId="7" xfId="1" applyFont="1" applyFill="1" applyBorder="1" applyAlignment="1">
      <alignment horizontal="left" vertical="top" wrapText="1"/>
    </xf>
    <xf numFmtId="0" fontId="3" fillId="7" borderId="6" xfId="0" applyFont="1" applyFill="1" applyBorder="1" applyAlignment="1">
      <alignment horizontal="left"/>
    </xf>
    <xf numFmtId="43" fontId="3" fillId="7" borderId="7" xfId="1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/>
    </xf>
    <xf numFmtId="43" fontId="5" fillId="3" borderId="3" xfId="1" applyFont="1" applyFill="1" applyBorder="1" applyAlignment="1">
      <alignment horizontal="left" vertical="top" wrapText="1"/>
    </xf>
    <xf numFmtId="43" fontId="5" fillId="3" borderId="0" xfId="1" applyFont="1" applyFill="1" applyBorder="1" applyAlignment="1">
      <alignment horizontal="left" vertical="top" wrapText="1"/>
    </xf>
    <xf numFmtId="43" fontId="4" fillId="3" borderId="0" xfId="1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43" fontId="5" fillId="3" borderId="5" xfId="1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/>
    </xf>
    <xf numFmtId="43" fontId="5" fillId="3" borderId="7" xfId="1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/>
    </xf>
    <xf numFmtId="164" fontId="4" fillId="3" borderId="10" xfId="0" applyNumberFormat="1" applyFont="1" applyFill="1" applyBorder="1" applyAlignment="1">
      <alignment horizontal="left" vertical="top" shrinkToFit="1"/>
    </xf>
    <xf numFmtId="165" fontId="4" fillId="3" borderId="10" xfId="0" applyNumberFormat="1" applyFont="1" applyFill="1" applyBorder="1" applyAlignment="1">
      <alignment horizontal="left" vertical="top" shrinkToFit="1"/>
    </xf>
    <xf numFmtId="43" fontId="4" fillId="3" borderId="10" xfId="1" applyFont="1" applyFill="1" applyBorder="1" applyAlignment="1">
      <alignment horizontal="left" wrapText="1"/>
    </xf>
    <xf numFmtId="43" fontId="4" fillId="3" borderId="10" xfId="1" applyFont="1" applyFill="1" applyBorder="1" applyAlignment="1">
      <alignment horizontal="left" vertical="top" indent="1" shrinkToFit="1"/>
    </xf>
    <xf numFmtId="43" fontId="4" fillId="3" borderId="10" xfId="1" applyFont="1" applyFill="1" applyBorder="1" applyAlignment="1">
      <alignment horizontal="left" vertical="top" shrinkToFit="1"/>
    </xf>
    <xf numFmtId="1" fontId="4" fillId="3" borderId="10" xfId="0" applyNumberFormat="1" applyFont="1" applyFill="1" applyBorder="1" applyAlignment="1">
      <alignment horizontal="left" vertical="top" shrinkToFit="1"/>
    </xf>
    <xf numFmtId="43" fontId="4" fillId="3" borderId="10" xfId="1" applyFont="1" applyFill="1" applyBorder="1" applyAlignment="1">
      <alignment horizontal="left" vertical="top" indent="2" shrinkToFit="1"/>
    </xf>
    <xf numFmtId="43" fontId="4" fillId="3" borderId="0" xfId="0" applyNumberFormat="1" applyFont="1" applyFill="1" applyBorder="1" applyAlignment="1">
      <alignment horizontal="left" vertical="top"/>
    </xf>
    <xf numFmtId="0" fontId="6" fillId="3" borderId="10" xfId="0" applyFont="1" applyFill="1" applyBorder="1" applyAlignment="1">
      <alignment horizontal="center" vertical="center"/>
    </xf>
    <xf numFmtId="43" fontId="6" fillId="3" borderId="10" xfId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top"/>
    </xf>
    <xf numFmtId="164" fontId="3" fillId="7" borderId="0" xfId="0" applyNumberFormat="1" applyFont="1" applyFill="1" applyBorder="1" applyAlignment="1">
      <alignment horizontal="left" vertical="top" shrinkToFit="1"/>
    </xf>
    <xf numFmtId="0" fontId="2" fillId="8" borderId="8" xfId="0" applyFont="1" applyFill="1" applyBorder="1" applyAlignment="1">
      <alignment horizontal="left" vertical="top"/>
    </xf>
    <xf numFmtId="43" fontId="2" fillId="8" borderId="9" xfId="1" applyFont="1" applyFill="1" applyBorder="1" applyAlignment="1">
      <alignment horizontal="left" vertical="top" wrapText="1"/>
    </xf>
    <xf numFmtId="164" fontId="3" fillId="8" borderId="0" xfId="0" applyNumberFormat="1" applyFont="1" applyFill="1" applyBorder="1" applyAlignment="1">
      <alignment horizontal="left" vertical="top" shrinkToFit="1"/>
    </xf>
    <xf numFmtId="1" fontId="3" fillId="8" borderId="0" xfId="0" applyNumberFormat="1" applyFont="1" applyFill="1" applyBorder="1" applyAlignment="1">
      <alignment horizontal="left" vertical="top" shrinkToFit="1"/>
    </xf>
    <xf numFmtId="0" fontId="2" fillId="8" borderId="0" xfId="0" applyFont="1" applyFill="1" applyBorder="1" applyAlignment="1">
      <alignment horizontal="left" vertical="top"/>
    </xf>
    <xf numFmtId="43" fontId="3" fillId="8" borderId="0" xfId="1" applyFont="1" applyFill="1" applyBorder="1" applyAlignment="1">
      <alignment horizontal="left" vertical="top" indent="2" shrinkToFit="1"/>
    </xf>
    <xf numFmtId="43" fontId="3" fillId="8" borderId="0" xfId="1" applyFont="1" applyFill="1" applyBorder="1" applyAlignment="1">
      <alignment horizontal="left" wrapText="1"/>
    </xf>
    <xf numFmtId="43" fontId="3" fillId="8" borderId="0" xfId="1" applyFont="1" applyFill="1" applyBorder="1" applyAlignment="1">
      <alignment horizontal="left" vertical="top" shrinkToFit="1"/>
    </xf>
    <xf numFmtId="43" fontId="8" fillId="3" borderId="0" xfId="1" applyFont="1" applyFill="1" applyBorder="1" applyAlignment="1">
      <alignment horizontal="left" vertical="top" wrapText="1"/>
    </xf>
    <xf numFmtId="43" fontId="9" fillId="3" borderId="0" xfId="1" applyFont="1" applyFill="1" applyBorder="1" applyAlignment="1">
      <alignment horizontal="left" wrapText="1"/>
    </xf>
    <xf numFmtId="0" fontId="10" fillId="3" borderId="0" xfId="2" applyNumberFormat="1" applyFont="1" applyFill="1" applyAlignment="1" applyProtection="1">
      <alignment horizontal="left"/>
      <protection locked="0"/>
    </xf>
    <xf numFmtId="0" fontId="10" fillId="3" borderId="0" xfId="2" applyFill="1"/>
    <xf numFmtId="0" fontId="10" fillId="3" borderId="0" xfId="2" applyNumberFormat="1" applyFont="1" applyFill="1" applyAlignment="1" applyProtection="1">
      <alignment horizontal="right"/>
      <protection locked="0"/>
    </xf>
    <xf numFmtId="0" fontId="0" fillId="3" borderId="0" xfId="0" applyFill="1" applyBorder="1" applyAlignment="1">
      <alignment horizontal="left" vertical="top"/>
    </xf>
    <xf numFmtId="0" fontId="10" fillId="3" borderId="0" xfId="2" applyNumberFormat="1" applyFont="1" applyFill="1" applyAlignment="1" applyProtection="1">
      <alignment horizontal="center"/>
      <protection locked="0"/>
    </xf>
    <xf numFmtId="0" fontId="10" fillId="3" borderId="11" xfId="2" applyNumberFormat="1" applyFont="1" applyFill="1" applyBorder="1" applyAlignment="1" applyProtection="1">
      <alignment horizontal="left"/>
      <protection locked="0"/>
    </xf>
    <xf numFmtId="0" fontId="10" fillId="3" borderId="11" xfId="2" applyNumberFormat="1" applyFont="1" applyFill="1" applyBorder="1" applyAlignment="1" applyProtection="1">
      <alignment horizontal="right"/>
      <protection locked="0"/>
    </xf>
    <xf numFmtId="43" fontId="0" fillId="3" borderId="0" xfId="0" applyNumberFormat="1" applyFill="1" applyBorder="1" applyAlignment="1">
      <alignment horizontal="left" vertical="top"/>
    </xf>
    <xf numFmtId="4" fontId="3" fillId="3" borderId="0" xfId="0" applyNumberFormat="1" applyFont="1" applyFill="1" applyBorder="1" applyAlignment="1">
      <alignment horizontal="left" vertical="top"/>
    </xf>
    <xf numFmtId="43" fontId="2" fillId="3" borderId="0" xfId="1" applyFont="1" applyFill="1" applyBorder="1" applyAlignment="1">
      <alignment horizontal="left" vertical="top" wrapText="1" indent="3"/>
    </xf>
    <xf numFmtId="0" fontId="2" fillId="9" borderId="6" xfId="0" applyFont="1" applyFill="1" applyBorder="1" applyAlignment="1">
      <alignment horizontal="left" vertical="top"/>
    </xf>
    <xf numFmtId="43" fontId="2" fillId="9" borderId="7" xfId="1" applyFont="1" applyFill="1" applyBorder="1" applyAlignment="1">
      <alignment horizontal="left" vertical="top" wrapText="1"/>
    </xf>
    <xf numFmtId="0" fontId="2" fillId="9" borderId="10" xfId="0" applyFont="1" applyFill="1" applyBorder="1" applyAlignment="1">
      <alignment horizontal="left" vertical="top"/>
    </xf>
    <xf numFmtId="43" fontId="3" fillId="9" borderId="10" xfId="1" applyFont="1" applyFill="1" applyBorder="1" applyAlignment="1">
      <alignment horizontal="left" vertical="top" indent="2" shrinkToFit="1"/>
    </xf>
    <xf numFmtId="43" fontId="3" fillId="9" borderId="10" xfId="1" applyFont="1" applyFill="1" applyBorder="1" applyAlignment="1">
      <alignment horizontal="left" wrapText="1"/>
    </xf>
    <xf numFmtId="43" fontId="3" fillId="9" borderId="10" xfId="1" applyFont="1" applyFill="1" applyBorder="1" applyAlignment="1">
      <alignment horizontal="left" vertical="top" shrinkToFit="1"/>
    </xf>
    <xf numFmtId="1" fontId="3" fillId="9" borderId="10" xfId="0" applyNumberFormat="1" applyFont="1" applyFill="1" applyBorder="1" applyAlignment="1">
      <alignment horizontal="left" vertical="top" shrinkToFit="1"/>
    </xf>
    <xf numFmtId="0" fontId="10" fillId="3" borderId="0" xfId="2" applyFill="1" applyAlignment="1">
      <alignment horizontal="left"/>
    </xf>
    <xf numFmtId="43" fontId="10" fillId="3" borderId="0" xfId="1" applyFont="1" applyFill="1"/>
    <xf numFmtId="43" fontId="10" fillId="3" borderId="0" xfId="1" applyFont="1" applyFill="1" applyAlignment="1" applyProtection="1">
      <alignment horizontal="right"/>
      <protection locked="0"/>
    </xf>
    <xf numFmtId="43" fontId="0" fillId="3" borderId="0" xfId="1" applyFont="1" applyFill="1" applyBorder="1" applyAlignment="1">
      <alignment horizontal="left" vertical="top"/>
    </xf>
    <xf numFmtId="43" fontId="10" fillId="3" borderId="11" xfId="1" applyFont="1" applyFill="1" applyBorder="1" applyAlignment="1" applyProtection="1">
      <alignment horizontal="right"/>
      <protection locked="0"/>
    </xf>
    <xf numFmtId="1" fontId="3" fillId="9" borderId="0" xfId="0" applyNumberFormat="1" applyFont="1" applyFill="1" applyBorder="1" applyAlignment="1">
      <alignment horizontal="left" vertical="top" shrinkToFit="1"/>
    </xf>
    <xf numFmtId="1" fontId="3" fillId="4" borderId="10" xfId="0" applyNumberFormat="1" applyFont="1" applyFill="1" applyBorder="1" applyAlignment="1">
      <alignment horizontal="left" vertical="top" shrinkToFit="1"/>
    </xf>
    <xf numFmtId="164" fontId="3" fillId="4" borderId="10" xfId="0" applyNumberFormat="1" applyFont="1" applyFill="1" applyBorder="1" applyAlignment="1">
      <alignment horizontal="left" vertical="top" shrinkToFit="1"/>
    </xf>
    <xf numFmtId="164" fontId="2" fillId="5" borderId="10" xfId="0" applyNumberFormat="1" applyFont="1" applyFill="1" applyBorder="1" applyAlignment="1">
      <alignment horizontal="left" vertical="top" shrinkToFit="1"/>
    </xf>
    <xf numFmtId="1" fontId="2" fillId="5" borderId="10" xfId="0" applyNumberFormat="1" applyFont="1" applyFill="1" applyBorder="1" applyAlignment="1">
      <alignment horizontal="left" vertical="top" shrinkToFit="1"/>
    </xf>
    <xf numFmtId="164" fontId="3" fillId="9" borderId="0" xfId="0" applyNumberFormat="1" applyFont="1" applyFill="1" applyBorder="1" applyAlignment="1">
      <alignment horizontal="left" vertical="top" shrinkToFit="1"/>
    </xf>
    <xf numFmtId="165" fontId="3" fillId="4" borderId="10" xfId="0" applyNumberFormat="1" applyFont="1" applyFill="1" applyBorder="1" applyAlignment="1">
      <alignment horizontal="left" vertical="top" shrinkToFit="1"/>
    </xf>
    <xf numFmtId="165" fontId="3" fillId="9" borderId="0" xfId="0" applyNumberFormat="1" applyFont="1" applyFill="1" applyBorder="1" applyAlignment="1">
      <alignment horizontal="left" vertical="top" shrinkToFit="1"/>
    </xf>
    <xf numFmtId="165" fontId="2" fillId="5" borderId="10" xfId="0" applyNumberFormat="1" applyFont="1" applyFill="1" applyBorder="1" applyAlignment="1">
      <alignment horizontal="left" vertical="top" shrinkToFit="1"/>
    </xf>
    <xf numFmtId="0" fontId="2" fillId="9" borderId="0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horizontal="left" vertical="top"/>
    </xf>
    <xf numFmtId="0" fontId="2" fillId="5" borderId="10" xfId="0" applyFont="1" applyFill="1" applyBorder="1" applyAlignment="1">
      <alignment horizontal="left" vertical="top"/>
    </xf>
    <xf numFmtId="43" fontId="3" fillId="9" borderId="0" xfId="1" applyFont="1" applyFill="1" applyBorder="1" applyAlignment="1">
      <alignment horizontal="left" vertical="top" indent="2" shrinkToFit="1"/>
    </xf>
    <xf numFmtId="43" fontId="3" fillId="4" borderId="10" xfId="1" applyFont="1" applyFill="1" applyBorder="1" applyAlignment="1">
      <alignment horizontal="left" wrapText="1"/>
    </xf>
    <xf numFmtId="43" fontId="2" fillId="5" borderId="10" xfId="1" applyFont="1" applyFill="1" applyBorder="1" applyAlignment="1">
      <alignment horizontal="left" vertical="top" shrinkToFit="1"/>
    </xf>
    <xf numFmtId="43" fontId="3" fillId="9" borderId="0" xfId="1" applyFont="1" applyFill="1" applyBorder="1" applyAlignment="1">
      <alignment horizontal="left" wrapText="1"/>
    </xf>
    <xf numFmtId="43" fontId="3" fillId="4" borderId="10" xfId="1" applyFont="1" applyFill="1" applyBorder="1" applyAlignment="1">
      <alignment horizontal="left" vertical="top" indent="2" shrinkToFit="1"/>
    </xf>
    <xf numFmtId="43" fontId="3" fillId="4" borderId="10" xfId="1" applyFont="1" applyFill="1" applyBorder="1" applyAlignment="1">
      <alignment horizontal="left" vertical="top" indent="1" shrinkToFit="1"/>
    </xf>
    <xf numFmtId="43" fontId="2" fillId="5" borderId="10" xfId="1" applyFont="1" applyFill="1" applyBorder="1" applyAlignment="1">
      <alignment horizontal="left" wrapText="1"/>
    </xf>
    <xf numFmtId="43" fontId="3" fillId="9" borderId="0" xfId="1" applyFont="1" applyFill="1" applyBorder="1" applyAlignment="1">
      <alignment horizontal="left" vertical="top" shrinkToFit="1"/>
    </xf>
    <xf numFmtId="43" fontId="3" fillId="4" borderId="10" xfId="1" applyFont="1" applyFill="1" applyBorder="1" applyAlignment="1">
      <alignment horizontal="left" vertical="top" shrinkToFit="1"/>
    </xf>
    <xf numFmtId="43" fontId="3" fillId="3" borderId="10" xfId="1" applyFont="1" applyFill="1" applyBorder="1" applyAlignment="1">
      <alignment horizontal="center" vertical="top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1580997</xdr:colOff>
      <xdr:row>20</xdr:row>
      <xdr:rowOff>36401</xdr:rowOff>
    </xdr:from>
    <xdr:ext cx="2019300" cy="1270"/>
    <xdr:sp macro="" textlink="">
      <xdr:nvSpPr>
        <xdr:cNvPr id="5" name="Shape 5"/>
        <xdr:cNvSpPr/>
      </xdr:nvSpPr>
      <xdr:spPr>
        <a:xfrm>
          <a:off x="0" y="0"/>
          <a:ext cx="2019300" cy="1270"/>
        </a:xfrm>
        <a:custGeom>
          <a:avLst/>
          <a:gdLst/>
          <a:ahLst/>
          <a:cxnLst/>
          <a:rect l="0" t="0" r="0" b="0"/>
          <a:pathLst>
            <a:path w="2019300" h="1270">
              <a:moveTo>
                <a:pt x="2018995" y="0"/>
              </a:moveTo>
              <a:lnTo>
                <a:pt x="0" y="0"/>
              </a:lnTo>
              <a:lnTo>
                <a:pt x="0" y="914"/>
              </a:lnTo>
              <a:lnTo>
                <a:pt x="2018995" y="914"/>
              </a:lnTo>
              <a:lnTo>
                <a:pt x="2018995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  <xdr:oneCellAnchor>
    <xdr:from>
      <xdr:col>0</xdr:col>
      <xdr:colOff>180136</xdr:colOff>
      <xdr:row>47</xdr:row>
      <xdr:rowOff>60328</xdr:rowOff>
    </xdr:from>
    <xdr:ext cx="2457450" cy="1270"/>
    <xdr:sp macro="" textlink="">
      <xdr:nvSpPr>
        <xdr:cNvPr id="6" name="Shape 6"/>
        <xdr:cNvSpPr/>
      </xdr:nvSpPr>
      <xdr:spPr>
        <a:xfrm>
          <a:off x="0" y="0"/>
          <a:ext cx="2457450" cy="1270"/>
        </a:xfrm>
        <a:custGeom>
          <a:avLst/>
          <a:gdLst/>
          <a:ahLst/>
          <a:cxnLst/>
          <a:rect l="0" t="0" r="0" b="0"/>
          <a:pathLst>
            <a:path w="2457450" h="1270">
              <a:moveTo>
                <a:pt x="2456992" y="0"/>
              </a:moveTo>
              <a:lnTo>
                <a:pt x="0" y="0"/>
              </a:lnTo>
              <a:lnTo>
                <a:pt x="0" y="914"/>
              </a:lnTo>
              <a:lnTo>
                <a:pt x="2456992" y="914"/>
              </a:lnTo>
              <a:lnTo>
                <a:pt x="2456992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  <xdr:oneCellAnchor>
    <xdr:from>
      <xdr:col>1</xdr:col>
      <xdr:colOff>0</xdr:colOff>
      <xdr:row>52</xdr:row>
      <xdr:rowOff>0</xdr:rowOff>
    </xdr:from>
    <xdr:ext cx="685800" cy="1270"/>
    <xdr:sp macro="" textlink="">
      <xdr:nvSpPr>
        <xdr:cNvPr id="7" name="Shape 7"/>
        <xdr:cNvSpPr/>
      </xdr:nvSpPr>
      <xdr:spPr>
        <a:xfrm>
          <a:off x="0" y="0"/>
          <a:ext cx="685800" cy="1270"/>
        </a:xfrm>
        <a:custGeom>
          <a:avLst/>
          <a:gdLst/>
          <a:ahLst/>
          <a:cxnLst/>
          <a:rect l="0" t="0" r="0" b="0"/>
          <a:pathLst>
            <a:path w="685800" h="1270">
              <a:moveTo>
                <a:pt x="685800" y="0"/>
              </a:moveTo>
              <a:lnTo>
                <a:pt x="0" y="0"/>
              </a:lnTo>
              <a:lnTo>
                <a:pt x="0" y="914"/>
              </a:lnTo>
              <a:lnTo>
                <a:pt x="685800" y="914"/>
              </a:lnTo>
              <a:lnTo>
                <a:pt x="685800" y="0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oneCellAnchor>
  <xdr:oneCellAnchor>
    <xdr:from>
      <xdr:col>1</xdr:col>
      <xdr:colOff>0</xdr:colOff>
      <xdr:row>52</xdr:row>
      <xdr:rowOff>0</xdr:rowOff>
    </xdr:from>
    <xdr:ext cx="685800" cy="1270"/>
    <xdr:sp macro="" textlink="">
      <xdr:nvSpPr>
        <xdr:cNvPr id="8" name="Shape 8"/>
        <xdr:cNvSpPr/>
      </xdr:nvSpPr>
      <xdr:spPr>
        <a:xfrm>
          <a:off x="0" y="0"/>
          <a:ext cx="685800" cy="1270"/>
        </a:xfrm>
        <a:custGeom>
          <a:avLst/>
          <a:gdLst/>
          <a:ahLst/>
          <a:cxnLst/>
          <a:rect l="0" t="0" r="0" b="0"/>
          <a:pathLst>
            <a:path w="685800" h="1270">
              <a:moveTo>
                <a:pt x="685800" y="0"/>
              </a:moveTo>
              <a:lnTo>
                <a:pt x="0" y="0"/>
              </a:lnTo>
              <a:lnTo>
                <a:pt x="0" y="914"/>
              </a:lnTo>
              <a:lnTo>
                <a:pt x="685800" y="914"/>
              </a:lnTo>
              <a:lnTo>
                <a:pt x="685800" y="0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oneCellAnchor>
  <xdr:oneCellAnchor>
    <xdr:from>
      <xdr:col>0</xdr:col>
      <xdr:colOff>342900</xdr:colOff>
      <xdr:row>40</xdr:row>
      <xdr:rowOff>29848</xdr:rowOff>
    </xdr:from>
    <xdr:ext cx="619125" cy="1270"/>
    <xdr:sp macro="" textlink="">
      <xdr:nvSpPr>
        <xdr:cNvPr id="9" name="Shape 9"/>
        <xdr:cNvSpPr/>
      </xdr:nvSpPr>
      <xdr:spPr>
        <a:xfrm>
          <a:off x="0" y="0"/>
          <a:ext cx="619125" cy="1270"/>
        </a:xfrm>
        <a:custGeom>
          <a:avLst/>
          <a:gdLst/>
          <a:ahLst/>
          <a:cxnLst/>
          <a:rect l="0" t="0" r="0" b="0"/>
          <a:pathLst>
            <a:path w="619125" h="1270">
              <a:moveTo>
                <a:pt x="619048" y="0"/>
              </a:moveTo>
              <a:lnTo>
                <a:pt x="0" y="0"/>
              </a:lnTo>
              <a:lnTo>
                <a:pt x="0" y="914"/>
              </a:lnTo>
              <a:lnTo>
                <a:pt x="619048" y="914"/>
              </a:lnTo>
              <a:lnTo>
                <a:pt x="619048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  <xdr:oneCellAnchor>
    <xdr:from>
      <xdr:col>0</xdr:col>
      <xdr:colOff>342900</xdr:colOff>
      <xdr:row>38</xdr:row>
      <xdr:rowOff>77702</xdr:rowOff>
    </xdr:from>
    <xdr:ext cx="666750" cy="1270"/>
    <xdr:sp macro="" textlink="">
      <xdr:nvSpPr>
        <xdr:cNvPr id="10" name="Shape 10"/>
        <xdr:cNvSpPr/>
      </xdr:nvSpPr>
      <xdr:spPr>
        <a:xfrm>
          <a:off x="0" y="0"/>
          <a:ext cx="666750" cy="1270"/>
        </a:xfrm>
        <a:custGeom>
          <a:avLst/>
          <a:gdLst/>
          <a:ahLst/>
          <a:cxnLst/>
          <a:rect l="0" t="0" r="0" b="0"/>
          <a:pathLst>
            <a:path w="666750" h="1270">
              <a:moveTo>
                <a:pt x="666597" y="0"/>
              </a:moveTo>
              <a:lnTo>
                <a:pt x="0" y="0"/>
              </a:lnTo>
              <a:lnTo>
                <a:pt x="0" y="914"/>
              </a:lnTo>
              <a:lnTo>
                <a:pt x="666597" y="914"/>
              </a:lnTo>
              <a:lnTo>
                <a:pt x="666597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  <xdr:oneCellAnchor>
    <xdr:from>
      <xdr:col>1</xdr:col>
      <xdr:colOff>0</xdr:colOff>
      <xdr:row>44</xdr:row>
      <xdr:rowOff>39449</xdr:rowOff>
    </xdr:from>
    <xdr:ext cx="562610" cy="1270"/>
    <xdr:sp macro="" textlink="">
      <xdr:nvSpPr>
        <xdr:cNvPr id="11" name="Shape 11"/>
        <xdr:cNvSpPr/>
      </xdr:nvSpPr>
      <xdr:spPr>
        <a:xfrm>
          <a:off x="0" y="0"/>
          <a:ext cx="562610" cy="1270"/>
        </a:xfrm>
        <a:custGeom>
          <a:avLst/>
          <a:gdLst/>
          <a:ahLst/>
          <a:cxnLst/>
          <a:rect l="0" t="0" r="0" b="0"/>
          <a:pathLst>
            <a:path w="562610" h="1270">
              <a:moveTo>
                <a:pt x="562356" y="0"/>
              </a:moveTo>
              <a:lnTo>
                <a:pt x="0" y="0"/>
              </a:lnTo>
              <a:lnTo>
                <a:pt x="0" y="914"/>
              </a:lnTo>
              <a:lnTo>
                <a:pt x="562356" y="914"/>
              </a:lnTo>
              <a:lnTo>
                <a:pt x="562356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  <xdr:oneCellAnchor>
    <xdr:from>
      <xdr:col>1</xdr:col>
      <xdr:colOff>0</xdr:colOff>
      <xdr:row>44</xdr:row>
      <xdr:rowOff>39449</xdr:rowOff>
    </xdr:from>
    <xdr:ext cx="685800" cy="1270"/>
    <xdr:sp macro="" textlink="">
      <xdr:nvSpPr>
        <xdr:cNvPr id="12" name="Shape 12"/>
        <xdr:cNvSpPr/>
      </xdr:nvSpPr>
      <xdr:spPr>
        <a:xfrm>
          <a:off x="0" y="0"/>
          <a:ext cx="685800" cy="1270"/>
        </a:xfrm>
        <a:custGeom>
          <a:avLst/>
          <a:gdLst/>
          <a:ahLst/>
          <a:cxnLst/>
          <a:rect l="0" t="0" r="0" b="0"/>
          <a:pathLst>
            <a:path w="685800" h="1270">
              <a:moveTo>
                <a:pt x="685800" y="0"/>
              </a:moveTo>
              <a:lnTo>
                <a:pt x="0" y="0"/>
              </a:lnTo>
              <a:lnTo>
                <a:pt x="0" y="914"/>
              </a:lnTo>
              <a:lnTo>
                <a:pt x="685800" y="914"/>
              </a:lnTo>
              <a:lnTo>
                <a:pt x="685800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  <xdr:oneCellAnchor>
    <xdr:from>
      <xdr:col>0</xdr:col>
      <xdr:colOff>1580997</xdr:colOff>
      <xdr:row>20</xdr:row>
      <xdr:rowOff>36401</xdr:rowOff>
    </xdr:from>
    <xdr:ext cx="2019300" cy="1270"/>
    <xdr:sp macro="" textlink="">
      <xdr:nvSpPr>
        <xdr:cNvPr id="13" name="Shape 5"/>
        <xdr:cNvSpPr/>
      </xdr:nvSpPr>
      <xdr:spPr>
        <a:xfrm>
          <a:off x="266547" y="4324350"/>
          <a:ext cx="2019300" cy="1270"/>
        </a:xfrm>
        <a:custGeom>
          <a:avLst/>
          <a:gdLst/>
          <a:ahLst/>
          <a:cxnLst/>
          <a:rect l="0" t="0" r="0" b="0"/>
          <a:pathLst>
            <a:path w="2019300" h="1270">
              <a:moveTo>
                <a:pt x="2018995" y="0"/>
              </a:moveTo>
              <a:lnTo>
                <a:pt x="0" y="0"/>
              </a:lnTo>
              <a:lnTo>
                <a:pt x="0" y="914"/>
              </a:lnTo>
              <a:lnTo>
                <a:pt x="2018995" y="914"/>
              </a:lnTo>
              <a:lnTo>
                <a:pt x="2018995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  <xdr:oneCellAnchor>
    <xdr:from>
      <xdr:col>0</xdr:col>
      <xdr:colOff>180136</xdr:colOff>
      <xdr:row>47</xdr:row>
      <xdr:rowOff>60328</xdr:rowOff>
    </xdr:from>
    <xdr:ext cx="2457450" cy="1270"/>
    <xdr:sp macro="" textlink="">
      <xdr:nvSpPr>
        <xdr:cNvPr id="14" name="Shape 6"/>
        <xdr:cNvSpPr/>
      </xdr:nvSpPr>
      <xdr:spPr>
        <a:xfrm>
          <a:off x="180136" y="4324350"/>
          <a:ext cx="2457450" cy="1270"/>
        </a:xfrm>
        <a:custGeom>
          <a:avLst/>
          <a:gdLst/>
          <a:ahLst/>
          <a:cxnLst/>
          <a:rect l="0" t="0" r="0" b="0"/>
          <a:pathLst>
            <a:path w="2457450" h="1270">
              <a:moveTo>
                <a:pt x="2456992" y="0"/>
              </a:moveTo>
              <a:lnTo>
                <a:pt x="0" y="0"/>
              </a:lnTo>
              <a:lnTo>
                <a:pt x="0" y="914"/>
              </a:lnTo>
              <a:lnTo>
                <a:pt x="2456992" y="914"/>
              </a:lnTo>
              <a:lnTo>
                <a:pt x="2456992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685800" cy="1270"/>
    <xdr:sp macro="" textlink="">
      <xdr:nvSpPr>
        <xdr:cNvPr id="2" name="Shape 7"/>
        <xdr:cNvSpPr/>
      </xdr:nvSpPr>
      <xdr:spPr>
        <a:xfrm>
          <a:off x="266700" y="3267075"/>
          <a:ext cx="685800" cy="1270"/>
        </a:xfrm>
        <a:custGeom>
          <a:avLst/>
          <a:gdLst/>
          <a:ahLst/>
          <a:cxnLst/>
          <a:rect l="0" t="0" r="0" b="0"/>
          <a:pathLst>
            <a:path w="685800" h="1270">
              <a:moveTo>
                <a:pt x="685800" y="0"/>
              </a:moveTo>
              <a:lnTo>
                <a:pt x="0" y="0"/>
              </a:lnTo>
              <a:lnTo>
                <a:pt x="0" y="914"/>
              </a:lnTo>
              <a:lnTo>
                <a:pt x="685800" y="914"/>
              </a:lnTo>
              <a:lnTo>
                <a:pt x="685800" y="0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oneCellAnchor>
  <xdr:oneCellAnchor>
    <xdr:from>
      <xdr:col>1</xdr:col>
      <xdr:colOff>0</xdr:colOff>
      <xdr:row>19</xdr:row>
      <xdr:rowOff>0</xdr:rowOff>
    </xdr:from>
    <xdr:ext cx="685800" cy="1270"/>
    <xdr:sp macro="" textlink="">
      <xdr:nvSpPr>
        <xdr:cNvPr id="3" name="Shape 8"/>
        <xdr:cNvSpPr/>
      </xdr:nvSpPr>
      <xdr:spPr>
        <a:xfrm>
          <a:off x="266700" y="3267075"/>
          <a:ext cx="685800" cy="1270"/>
        </a:xfrm>
        <a:custGeom>
          <a:avLst/>
          <a:gdLst/>
          <a:ahLst/>
          <a:cxnLst/>
          <a:rect l="0" t="0" r="0" b="0"/>
          <a:pathLst>
            <a:path w="685800" h="1270">
              <a:moveTo>
                <a:pt x="685800" y="0"/>
              </a:moveTo>
              <a:lnTo>
                <a:pt x="0" y="0"/>
              </a:lnTo>
              <a:lnTo>
                <a:pt x="0" y="914"/>
              </a:lnTo>
              <a:lnTo>
                <a:pt x="685800" y="914"/>
              </a:lnTo>
              <a:lnTo>
                <a:pt x="685800" y="0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oneCellAnchor>
  <xdr:oneCellAnchor>
    <xdr:from>
      <xdr:col>0</xdr:col>
      <xdr:colOff>342900</xdr:colOff>
      <xdr:row>12</xdr:row>
      <xdr:rowOff>29848</xdr:rowOff>
    </xdr:from>
    <xdr:ext cx="619125" cy="1270"/>
    <xdr:sp macro="" textlink="">
      <xdr:nvSpPr>
        <xdr:cNvPr id="4" name="Shape 9"/>
        <xdr:cNvSpPr/>
      </xdr:nvSpPr>
      <xdr:spPr>
        <a:xfrm>
          <a:off x="266700" y="3267075"/>
          <a:ext cx="619125" cy="1270"/>
        </a:xfrm>
        <a:custGeom>
          <a:avLst/>
          <a:gdLst/>
          <a:ahLst/>
          <a:cxnLst/>
          <a:rect l="0" t="0" r="0" b="0"/>
          <a:pathLst>
            <a:path w="619125" h="1270">
              <a:moveTo>
                <a:pt x="619048" y="0"/>
              </a:moveTo>
              <a:lnTo>
                <a:pt x="0" y="0"/>
              </a:lnTo>
              <a:lnTo>
                <a:pt x="0" y="914"/>
              </a:lnTo>
              <a:lnTo>
                <a:pt x="619048" y="914"/>
              </a:lnTo>
              <a:lnTo>
                <a:pt x="619048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  <xdr:oneCellAnchor>
    <xdr:from>
      <xdr:col>0</xdr:col>
      <xdr:colOff>342900</xdr:colOff>
      <xdr:row>10</xdr:row>
      <xdr:rowOff>77702</xdr:rowOff>
    </xdr:from>
    <xdr:ext cx="666750" cy="1270"/>
    <xdr:sp macro="" textlink="">
      <xdr:nvSpPr>
        <xdr:cNvPr id="5" name="Shape 10"/>
        <xdr:cNvSpPr/>
      </xdr:nvSpPr>
      <xdr:spPr>
        <a:xfrm>
          <a:off x="266700" y="3267075"/>
          <a:ext cx="666750" cy="1270"/>
        </a:xfrm>
        <a:custGeom>
          <a:avLst/>
          <a:gdLst/>
          <a:ahLst/>
          <a:cxnLst/>
          <a:rect l="0" t="0" r="0" b="0"/>
          <a:pathLst>
            <a:path w="666750" h="1270">
              <a:moveTo>
                <a:pt x="666597" y="0"/>
              </a:moveTo>
              <a:lnTo>
                <a:pt x="0" y="0"/>
              </a:lnTo>
              <a:lnTo>
                <a:pt x="0" y="914"/>
              </a:lnTo>
              <a:lnTo>
                <a:pt x="666597" y="914"/>
              </a:lnTo>
              <a:lnTo>
                <a:pt x="666597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  <xdr:oneCellAnchor>
    <xdr:from>
      <xdr:col>1</xdr:col>
      <xdr:colOff>0</xdr:colOff>
      <xdr:row>10</xdr:row>
      <xdr:rowOff>0</xdr:rowOff>
    </xdr:from>
    <xdr:ext cx="562610" cy="1270"/>
    <xdr:sp macro="" textlink="">
      <xdr:nvSpPr>
        <xdr:cNvPr id="6" name="Shape 11"/>
        <xdr:cNvSpPr/>
      </xdr:nvSpPr>
      <xdr:spPr>
        <a:xfrm>
          <a:off x="266700" y="3267075"/>
          <a:ext cx="562610" cy="1270"/>
        </a:xfrm>
        <a:custGeom>
          <a:avLst/>
          <a:gdLst/>
          <a:ahLst/>
          <a:cxnLst/>
          <a:rect l="0" t="0" r="0" b="0"/>
          <a:pathLst>
            <a:path w="562610" h="1270">
              <a:moveTo>
                <a:pt x="562356" y="0"/>
              </a:moveTo>
              <a:lnTo>
                <a:pt x="0" y="0"/>
              </a:lnTo>
              <a:lnTo>
                <a:pt x="0" y="914"/>
              </a:lnTo>
              <a:lnTo>
                <a:pt x="562356" y="914"/>
              </a:lnTo>
              <a:lnTo>
                <a:pt x="562356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  <xdr:oneCellAnchor>
    <xdr:from>
      <xdr:col>1</xdr:col>
      <xdr:colOff>0</xdr:colOff>
      <xdr:row>10</xdr:row>
      <xdr:rowOff>0</xdr:rowOff>
    </xdr:from>
    <xdr:ext cx="685800" cy="1270"/>
    <xdr:sp macro="" textlink="">
      <xdr:nvSpPr>
        <xdr:cNvPr id="7" name="Shape 12"/>
        <xdr:cNvSpPr/>
      </xdr:nvSpPr>
      <xdr:spPr>
        <a:xfrm>
          <a:off x="266700" y="3267075"/>
          <a:ext cx="685800" cy="1270"/>
        </a:xfrm>
        <a:custGeom>
          <a:avLst/>
          <a:gdLst/>
          <a:ahLst/>
          <a:cxnLst/>
          <a:rect l="0" t="0" r="0" b="0"/>
          <a:pathLst>
            <a:path w="685800" h="1270">
              <a:moveTo>
                <a:pt x="685800" y="0"/>
              </a:moveTo>
              <a:lnTo>
                <a:pt x="0" y="0"/>
              </a:lnTo>
              <a:lnTo>
                <a:pt x="0" y="914"/>
              </a:lnTo>
              <a:lnTo>
                <a:pt x="685800" y="914"/>
              </a:lnTo>
              <a:lnTo>
                <a:pt x="685800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  <xdr:oneCellAnchor>
    <xdr:from>
      <xdr:col>0</xdr:col>
      <xdr:colOff>1580997</xdr:colOff>
      <xdr:row>23</xdr:row>
      <xdr:rowOff>36401</xdr:rowOff>
    </xdr:from>
    <xdr:ext cx="2019300" cy="1270"/>
    <xdr:sp macro="" textlink="">
      <xdr:nvSpPr>
        <xdr:cNvPr id="8" name="Shape 5"/>
        <xdr:cNvSpPr/>
      </xdr:nvSpPr>
      <xdr:spPr>
        <a:xfrm>
          <a:off x="266547" y="3951176"/>
          <a:ext cx="2019300" cy="1270"/>
        </a:xfrm>
        <a:custGeom>
          <a:avLst/>
          <a:gdLst/>
          <a:ahLst/>
          <a:cxnLst/>
          <a:rect l="0" t="0" r="0" b="0"/>
          <a:pathLst>
            <a:path w="2019300" h="1270">
              <a:moveTo>
                <a:pt x="2018995" y="0"/>
              </a:moveTo>
              <a:lnTo>
                <a:pt x="0" y="0"/>
              </a:lnTo>
              <a:lnTo>
                <a:pt x="0" y="914"/>
              </a:lnTo>
              <a:lnTo>
                <a:pt x="2018995" y="914"/>
              </a:lnTo>
              <a:lnTo>
                <a:pt x="2018995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  <xdr:oneCellAnchor>
    <xdr:from>
      <xdr:col>0</xdr:col>
      <xdr:colOff>180136</xdr:colOff>
      <xdr:row>33</xdr:row>
      <xdr:rowOff>60328</xdr:rowOff>
    </xdr:from>
    <xdr:ext cx="2457450" cy="1270"/>
    <xdr:sp macro="" textlink="">
      <xdr:nvSpPr>
        <xdr:cNvPr id="9" name="Shape 6"/>
        <xdr:cNvSpPr/>
      </xdr:nvSpPr>
      <xdr:spPr>
        <a:xfrm>
          <a:off x="180136" y="5594353"/>
          <a:ext cx="2457450" cy="1270"/>
        </a:xfrm>
        <a:custGeom>
          <a:avLst/>
          <a:gdLst/>
          <a:ahLst/>
          <a:cxnLst/>
          <a:rect l="0" t="0" r="0" b="0"/>
          <a:pathLst>
            <a:path w="2457450" h="1270">
              <a:moveTo>
                <a:pt x="2456992" y="0"/>
              </a:moveTo>
              <a:lnTo>
                <a:pt x="0" y="0"/>
              </a:lnTo>
              <a:lnTo>
                <a:pt x="0" y="914"/>
              </a:lnTo>
              <a:lnTo>
                <a:pt x="2456992" y="914"/>
              </a:lnTo>
              <a:lnTo>
                <a:pt x="2456992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0"/>
  <sheetViews>
    <sheetView topLeftCell="A4" workbookViewId="0">
      <selection activeCell="B2" sqref="B2"/>
    </sheetView>
  </sheetViews>
  <sheetFormatPr baseColWidth="10" defaultColWidth="9.33203125" defaultRowHeight="12.75"/>
  <cols>
    <col min="1" max="1" width="4.6640625" style="5" bestFit="1" customWidth="1"/>
    <col min="2" max="2" width="14" style="5" bestFit="1" customWidth="1"/>
    <col min="3" max="3" width="52.5" style="5" customWidth="1"/>
    <col min="4" max="4" width="18" style="11" bestFit="1" customWidth="1"/>
    <col min="5" max="6" width="18.1640625" style="11" bestFit="1" customWidth="1"/>
    <col min="7" max="7" width="31.33203125" style="5" bestFit="1" customWidth="1"/>
    <col min="8" max="8" width="6.33203125" style="5" bestFit="1" customWidth="1"/>
    <col min="9" max="9" width="13.5" style="5" bestFit="1" customWidth="1"/>
    <col min="10" max="10" width="8.83203125" style="5" bestFit="1" customWidth="1"/>
    <col min="11" max="11" width="27.6640625" style="11" customWidth="1"/>
    <col min="12" max="12" width="7.83203125" style="5" bestFit="1" customWidth="1"/>
    <col min="13" max="13" width="1.1640625" style="5" customWidth="1"/>
    <col min="14" max="14" width="4.1640625" style="5" customWidth="1"/>
    <col min="15" max="16384" width="9.33203125" style="5"/>
  </cols>
  <sheetData>
    <row r="1" spans="1:14" ht="15" thickBot="1">
      <c r="A1" s="1"/>
      <c r="B1" s="1"/>
      <c r="C1" s="46" t="s">
        <v>82</v>
      </c>
      <c r="D1" s="47">
        <v>8800408.8600000013</v>
      </c>
      <c r="E1" s="92"/>
    </row>
    <row r="2" spans="1:14" ht="14.25">
      <c r="A2" s="1"/>
      <c r="B2" s="1"/>
      <c r="C2" s="48" t="s">
        <v>83</v>
      </c>
      <c r="D2" s="49">
        <v>852418.46</v>
      </c>
      <c r="E2" s="92"/>
      <c r="F2" s="11">
        <f>SUBTOTAL(9,D2:D7)</f>
        <v>148963578.07000005</v>
      </c>
      <c r="G2" s="102">
        <f>+MAYOR!G52-F2</f>
        <v>0</v>
      </c>
    </row>
    <row r="3" spans="1:14" ht="14.25">
      <c r="A3" s="1"/>
      <c r="B3" s="1"/>
      <c r="C3" s="50" t="s">
        <v>84</v>
      </c>
      <c r="D3" s="51">
        <v>142948738.49000004</v>
      </c>
      <c r="E3" s="92"/>
      <c r="F3" s="11">
        <f>SUBTOTAL(9,D8:D12)</f>
        <v>-130429043.07000002</v>
      </c>
      <c r="G3" s="102">
        <f>+MAYOR!H52+F3</f>
        <v>0</v>
      </c>
    </row>
    <row r="4" spans="1:14" ht="14.25">
      <c r="A4" s="1"/>
      <c r="B4" s="1"/>
      <c r="C4" s="50" t="s">
        <v>85</v>
      </c>
      <c r="D4" s="51">
        <v>658673.49</v>
      </c>
      <c r="E4" s="92"/>
    </row>
    <row r="5" spans="1:14" ht="14.25">
      <c r="A5" s="1"/>
      <c r="B5" s="1"/>
      <c r="C5" s="50" t="s">
        <v>86</v>
      </c>
      <c r="D5" s="51">
        <v>633901.93999999994</v>
      </c>
      <c r="E5" s="92"/>
    </row>
    <row r="6" spans="1:14" ht="14.25">
      <c r="A6" s="1"/>
      <c r="B6" s="1"/>
      <c r="C6" s="50" t="s">
        <v>87</v>
      </c>
      <c r="D6" s="51">
        <v>106871.62</v>
      </c>
      <c r="E6" s="92"/>
    </row>
    <row r="7" spans="1:14" ht="14.25">
      <c r="A7" s="1"/>
      <c r="B7" s="1"/>
      <c r="C7" s="50" t="s">
        <v>185</v>
      </c>
      <c r="D7" s="51">
        <v>3762974.07</v>
      </c>
      <c r="E7" s="92"/>
    </row>
    <row r="8" spans="1:14" ht="14.25">
      <c r="A8" s="1"/>
      <c r="B8" s="1"/>
      <c r="C8" s="104" t="s">
        <v>176</v>
      </c>
      <c r="D8" s="105">
        <v>-7295222.0499999998</v>
      </c>
      <c r="E8" s="92"/>
    </row>
    <row r="9" spans="1:14" ht="14.25">
      <c r="A9" s="1"/>
      <c r="B9" s="1"/>
      <c r="C9" s="52" t="s">
        <v>88</v>
      </c>
      <c r="D9" s="53">
        <v>-2557432.11</v>
      </c>
      <c r="E9" s="92" t="s">
        <v>106</v>
      </c>
    </row>
    <row r="10" spans="1:14" ht="14.25">
      <c r="A10" s="1"/>
      <c r="B10" s="1"/>
      <c r="C10" s="54" t="s">
        <v>91</v>
      </c>
      <c r="D10" s="55">
        <v>-51669.95</v>
      </c>
      <c r="E10" s="92" t="s">
        <v>106</v>
      </c>
      <c r="F10" s="10"/>
      <c r="G10" s="1"/>
      <c r="H10" s="1"/>
      <c r="I10" s="1"/>
      <c r="J10" s="1"/>
      <c r="K10" s="10"/>
      <c r="L10" s="1"/>
      <c r="M10" s="1"/>
      <c r="N10" s="1"/>
    </row>
    <row r="11" spans="1:14" ht="14.25">
      <c r="A11" s="6"/>
      <c r="B11" s="6"/>
      <c r="C11" s="56" t="s">
        <v>90</v>
      </c>
      <c r="D11" s="57">
        <v>-118857226.23000002</v>
      </c>
      <c r="E11" s="93"/>
      <c r="F11" s="12"/>
      <c r="G11" s="1"/>
      <c r="H11" s="2"/>
      <c r="I11" s="3"/>
      <c r="J11" s="2"/>
      <c r="K11" s="103"/>
      <c r="L11" s="1"/>
      <c r="M11" s="1"/>
    </row>
    <row r="12" spans="1:14" ht="15" thickBot="1">
      <c r="A12" s="1"/>
      <c r="B12" s="1"/>
      <c r="C12" s="84" t="s">
        <v>174</v>
      </c>
      <c r="D12" s="85">
        <v>-1667492.73</v>
      </c>
      <c r="E12" s="92"/>
      <c r="F12" s="10"/>
      <c r="G12" s="6"/>
      <c r="H12" s="6"/>
      <c r="I12" s="1"/>
      <c r="J12" s="6"/>
      <c r="K12" s="12"/>
      <c r="L12" s="7"/>
      <c r="M12" s="7"/>
    </row>
    <row r="13" spans="1:14" ht="15" thickBot="1">
      <c r="A13" s="1"/>
      <c r="B13" s="1"/>
      <c r="C13" s="46" t="s">
        <v>97</v>
      </c>
      <c r="D13" s="47">
        <f>SUBTOTAL(9,D1:D12)</f>
        <v>27334943.860000003</v>
      </c>
      <c r="E13" s="92"/>
      <c r="F13" s="10"/>
      <c r="G13" s="6"/>
      <c r="H13" s="6"/>
      <c r="I13" s="1"/>
      <c r="J13" s="6"/>
      <c r="K13" s="12"/>
      <c r="L13" s="7"/>
      <c r="M13" s="7"/>
    </row>
    <row r="14" spans="1:14">
      <c r="A14" s="1"/>
      <c r="B14" s="1"/>
      <c r="C14" s="8" t="s">
        <v>95</v>
      </c>
      <c r="D14" s="10">
        <v>27334943.859999999</v>
      </c>
      <c r="E14" s="10"/>
      <c r="F14" s="10"/>
      <c r="G14" s="6"/>
      <c r="H14" s="6"/>
      <c r="I14" s="1"/>
      <c r="J14" s="6"/>
      <c r="K14" s="12"/>
      <c r="L14" s="7"/>
      <c r="M14" s="7"/>
    </row>
    <row r="15" spans="1:14">
      <c r="A15" s="1"/>
      <c r="B15" s="1"/>
      <c r="C15" s="8" t="s">
        <v>96</v>
      </c>
      <c r="D15" s="10">
        <f>+D14-D13</f>
        <v>0</v>
      </c>
      <c r="E15" s="10"/>
      <c r="F15" s="10"/>
      <c r="G15" s="6"/>
      <c r="H15" s="6"/>
      <c r="I15" s="1"/>
      <c r="J15" s="6"/>
      <c r="K15" s="12"/>
      <c r="L15" s="7"/>
      <c r="M15" s="7"/>
    </row>
    <row r="16" spans="1:14">
      <c r="A16" s="1"/>
      <c r="B16" s="1"/>
      <c r="C16" s="8"/>
      <c r="D16" s="10"/>
      <c r="E16" s="10"/>
      <c r="F16" s="10"/>
      <c r="G16" s="6"/>
      <c r="H16" s="6"/>
      <c r="I16" s="1"/>
      <c r="J16" s="6"/>
      <c r="K16" s="12"/>
      <c r="L16" s="7"/>
      <c r="M16" s="7"/>
    </row>
    <row r="17" spans="1:11">
      <c r="A17" s="4"/>
      <c r="B17" s="1"/>
      <c r="C17" s="8"/>
    </row>
    <row r="18" spans="1:11">
      <c r="A18" s="9" t="s">
        <v>0</v>
      </c>
      <c r="B18" s="39" t="s">
        <v>1</v>
      </c>
      <c r="C18" s="9" t="s">
        <v>2</v>
      </c>
      <c r="D18" s="40" t="s">
        <v>3</v>
      </c>
      <c r="E18" s="41" t="s">
        <v>4</v>
      </c>
      <c r="F18" s="42" t="s">
        <v>5</v>
      </c>
      <c r="G18" s="8" t="s">
        <v>89</v>
      </c>
      <c r="H18" s="8"/>
    </row>
    <row r="19" spans="1:11">
      <c r="A19" s="13">
        <v>2</v>
      </c>
      <c r="B19" s="14">
        <v>13</v>
      </c>
      <c r="C19" s="15" t="s">
        <v>9</v>
      </c>
      <c r="D19" s="16"/>
      <c r="E19" s="17">
        <v>2984.1</v>
      </c>
      <c r="F19" s="18">
        <v>12714354.630000001</v>
      </c>
      <c r="K19" s="5"/>
    </row>
    <row r="20" spans="1:11">
      <c r="A20" s="13">
        <v>2</v>
      </c>
      <c r="B20" s="14">
        <v>12</v>
      </c>
      <c r="C20" s="15" t="s">
        <v>6</v>
      </c>
      <c r="D20" s="16"/>
      <c r="E20" s="17">
        <v>5544.87</v>
      </c>
      <c r="F20" s="18">
        <v>8805953.7300000004</v>
      </c>
      <c r="K20" s="5"/>
    </row>
    <row r="21" spans="1:11">
      <c r="A21" s="118">
        <v>2</v>
      </c>
      <c r="B21" s="122">
        <v>12</v>
      </c>
      <c r="C21" s="126" t="s">
        <v>7</v>
      </c>
      <c r="D21" s="129"/>
      <c r="E21" s="133">
        <v>3811538.38</v>
      </c>
      <c r="F21" s="136">
        <v>12617492.109999999</v>
      </c>
    </row>
    <row r="22" spans="1:11">
      <c r="A22" s="13">
        <v>2</v>
      </c>
      <c r="B22" s="14">
        <v>13</v>
      </c>
      <c r="C22" s="15" t="s">
        <v>8</v>
      </c>
      <c r="D22" s="16"/>
      <c r="E22" s="17">
        <v>93878.42</v>
      </c>
      <c r="F22" s="18">
        <v>12711370.529999999</v>
      </c>
      <c r="K22" s="5"/>
    </row>
    <row r="23" spans="1:11">
      <c r="A23" s="13">
        <v>2</v>
      </c>
      <c r="B23" s="14">
        <v>13</v>
      </c>
      <c r="C23" s="15" t="s">
        <v>10</v>
      </c>
      <c r="D23" s="16"/>
      <c r="E23" s="17">
        <v>4740372.6500000004</v>
      </c>
      <c r="F23" s="18">
        <v>17454727.280000001</v>
      </c>
      <c r="K23" s="5"/>
    </row>
    <row r="24" spans="1:11">
      <c r="A24" s="13">
        <v>3</v>
      </c>
      <c r="B24" s="14">
        <v>14</v>
      </c>
      <c r="C24" s="15" t="s">
        <v>11</v>
      </c>
      <c r="D24" s="16"/>
      <c r="E24" s="17">
        <v>53367.31</v>
      </c>
      <c r="F24" s="18">
        <v>17508094.59</v>
      </c>
      <c r="K24" s="5"/>
    </row>
    <row r="25" spans="1:11">
      <c r="A25" s="22">
        <v>3</v>
      </c>
      <c r="B25" s="23">
        <v>2660262674</v>
      </c>
      <c r="C25" s="21" t="s">
        <v>15</v>
      </c>
      <c r="D25" s="24">
        <v>175087.67</v>
      </c>
      <c r="E25" s="25"/>
      <c r="F25" s="24">
        <v>17856295.82</v>
      </c>
      <c r="K25" s="5"/>
    </row>
    <row r="26" spans="1:11">
      <c r="A26" s="118">
        <v>3</v>
      </c>
      <c r="B26" s="122">
        <v>14</v>
      </c>
      <c r="C26" s="126" t="s">
        <v>12</v>
      </c>
      <c r="D26" s="129"/>
      <c r="E26" s="133">
        <v>80431.759999999995</v>
      </c>
      <c r="F26" s="136">
        <v>17588526.350000001</v>
      </c>
    </row>
    <row r="27" spans="1:11">
      <c r="A27" s="13">
        <v>3</v>
      </c>
      <c r="B27" s="14">
        <v>14</v>
      </c>
      <c r="C27" s="15" t="s">
        <v>13</v>
      </c>
      <c r="D27" s="16"/>
      <c r="E27" s="17">
        <v>9197240.7200000007</v>
      </c>
      <c r="F27" s="18">
        <v>26785767.07</v>
      </c>
      <c r="K27" s="5"/>
    </row>
    <row r="28" spans="1:11">
      <c r="A28" s="83">
        <v>3</v>
      </c>
      <c r="B28" s="34">
        <v>2660262674</v>
      </c>
      <c r="C28" s="35" t="s">
        <v>14</v>
      </c>
      <c r="D28" s="37">
        <v>8754383.5800000001</v>
      </c>
      <c r="E28" s="36"/>
      <c r="F28" s="38">
        <v>18031383.489999998</v>
      </c>
      <c r="G28" s="5">
        <v>59544154</v>
      </c>
      <c r="K28" s="5"/>
    </row>
    <row r="29" spans="1:11">
      <c r="A29" s="22">
        <v>4</v>
      </c>
      <c r="B29" s="23">
        <v>2662326349</v>
      </c>
      <c r="C29" s="21" t="s">
        <v>15</v>
      </c>
      <c r="D29" s="24">
        <v>420000</v>
      </c>
      <c r="E29" s="25"/>
      <c r="F29" s="24">
        <v>213586.19</v>
      </c>
      <c r="K29" s="5"/>
    </row>
    <row r="30" spans="1:11">
      <c r="A30" s="118">
        <v>4</v>
      </c>
      <c r="B30" s="122">
        <v>15</v>
      </c>
      <c r="C30" s="126" t="s">
        <v>16</v>
      </c>
      <c r="D30" s="129"/>
      <c r="E30" s="133">
        <v>3777290.37</v>
      </c>
      <c r="F30" s="136">
        <v>21633586.190000001</v>
      </c>
    </row>
    <row r="31" spans="1:11">
      <c r="A31" s="83">
        <v>4</v>
      </c>
      <c r="B31" s="34">
        <v>2662326349</v>
      </c>
      <c r="C31" s="35" t="s">
        <v>14</v>
      </c>
      <c r="D31" s="37">
        <v>21000000</v>
      </c>
      <c r="E31" s="36"/>
      <c r="F31" s="38">
        <v>633586.18999999994</v>
      </c>
      <c r="G31" s="5">
        <v>208010</v>
      </c>
      <c r="K31" s="5"/>
    </row>
    <row r="32" spans="1:11">
      <c r="A32" s="13">
        <v>5</v>
      </c>
      <c r="B32" s="14">
        <v>16</v>
      </c>
      <c r="C32" s="15" t="s">
        <v>17</v>
      </c>
      <c r="D32" s="16"/>
      <c r="E32" s="17">
        <v>130664.13</v>
      </c>
      <c r="F32" s="18">
        <v>344250.32</v>
      </c>
      <c r="K32" s="5"/>
    </row>
    <row r="33" spans="1:11">
      <c r="A33" s="13">
        <v>5</v>
      </c>
      <c r="B33" s="14">
        <v>16</v>
      </c>
      <c r="C33" s="15" t="s">
        <v>18</v>
      </c>
      <c r="D33" s="16"/>
      <c r="E33" s="17">
        <v>10707.12</v>
      </c>
      <c r="F33" s="18">
        <v>354957.44</v>
      </c>
      <c r="K33" s="5"/>
    </row>
    <row r="34" spans="1:11">
      <c r="A34" s="13">
        <v>5</v>
      </c>
      <c r="B34" s="14">
        <v>16</v>
      </c>
      <c r="C34" s="15" t="s">
        <v>19</v>
      </c>
      <c r="D34" s="16"/>
      <c r="E34" s="17">
        <v>3379761.26</v>
      </c>
      <c r="F34" s="18">
        <v>3734718.7</v>
      </c>
      <c r="K34" s="5"/>
    </row>
    <row r="35" spans="1:11">
      <c r="A35" s="13">
        <v>6</v>
      </c>
      <c r="B35" s="14">
        <v>17</v>
      </c>
      <c r="C35" s="15" t="s">
        <v>20</v>
      </c>
      <c r="D35" s="16"/>
      <c r="E35" s="17">
        <v>334195.15000000002</v>
      </c>
      <c r="F35" s="18">
        <v>4068913.85</v>
      </c>
      <c r="K35" s="5"/>
    </row>
    <row r="36" spans="1:11">
      <c r="A36" s="119">
        <v>6</v>
      </c>
      <c r="B36" s="120">
        <v>11659057515</v>
      </c>
      <c r="C36" s="127" t="s">
        <v>24</v>
      </c>
      <c r="D36" s="130">
        <v>44099.4</v>
      </c>
      <c r="E36" s="134"/>
      <c r="F36" s="130">
        <v>9042676.6999999993</v>
      </c>
    </row>
    <row r="37" spans="1:11">
      <c r="A37" s="45">
        <v>6</v>
      </c>
      <c r="B37" s="27">
        <v>11659057515</v>
      </c>
      <c r="C37" s="29" t="s">
        <v>25</v>
      </c>
      <c r="D37" s="31">
        <v>2204.9699999999998</v>
      </c>
      <c r="E37" s="30"/>
      <c r="F37" s="32">
        <v>9040471.7300000004</v>
      </c>
      <c r="K37" s="5"/>
    </row>
    <row r="38" spans="1:11">
      <c r="A38" s="22">
        <v>6</v>
      </c>
      <c r="B38" s="26">
        <v>11659057515</v>
      </c>
      <c r="C38" s="21" t="s">
        <v>24</v>
      </c>
      <c r="D38" s="24">
        <v>44.09</v>
      </c>
      <c r="E38" s="25"/>
      <c r="F38" s="24">
        <v>9040427.6400000006</v>
      </c>
      <c r="K38" s="5"/>
    </row>
    <row r="39" spans="1:11">
      <c r="A39" s="22">
        <v>6</v>
      </c>
      <c r="B39" s="26">
        <v>11659060365</v>
      </c>
      <c r="C39" s="21" t="s">
        <v>24</v>
      </c>
      <c r="D39" s="24">
        <v>10619.68</v>
      </c>
      <c r="E39" s="25"/>
      <c r="F39" s="24">
        <v>8498823.6400000006</v>
      </c>
      <c r="K39" s="5"/>
    </row>
    <row r="40" spans="1:11">
      <c r="A40" s="45">
        <v>6</v>
      </c>
      <c r="B40" s="27">
        <v>11659060365</v>
      </c>
      <c r="C40" s="29" t="s">
        <v>25</v>
      </c>
      <c r="D40" s="31">
        <v>530.98</v>
      </c>
      <c r="E40" s="30"/>
      <c r="F40" s="32">
        <v>8498292.6600000001</v>
      </c>
      <c r="K40" s="5"/>
    </row>
    <row r="41" spans="1:11">
      <c r="A41" s="119">
        <v>6</v>
      </c>
      <c r="B41" s="120">
        <v>11659060365</v>
      </c>
      <c r="C41" s="127" t="s">
        <v>24</v>
      </c>
      <c r="D41" s="130">
        <v>10.61</v>
      </c>
      <c r="E41" s="134"/>
      <c r="F41" s="130">
        <v>8498282.0500000007</v>
      </c>
    </row>
    <row r="42" spans="1:11">
      <c r="A42" s="22">
        <v>6</v>
      </c>
      <c r="B42" s="23">
        <v>2665044732</v>
      </c>
      <c r="C42" s="21" t="s">
        <v>15</v>
      </c>
      <c r="D42" s="24">
        <v>97480.35</v>
      </c>
      <c r="E42" s="25"/>
      <c r="F42" s="24">
        <v>3526783.73</v>
      </c>
      <c r="K42" s="5"/>
    </row>
    <row r="43" spans="1:11">
      <c r="A43" s="119">
        <v>6</v>
      </c>
      <c r="B43" s="124">
        <v>2665610711</v>
      </c>
      <c r="C43" s="127" t="s">
        <v>15</v>
      </c>
      <c r="D43" s="130">
        <v>15380.39</v>
      </c>
      <c r="E43" s="134"/>
      <c r="F43" s="130">
        <v>2742383.68</v>
      </c>
    </row>
    <row r="44" spans="1:11">
      <c r="A44" s="22">
        <v>6</v>
      </c>
      <c r="B44" s="23">
        <v>2665899879</v>
      </c>
      <c r="C44" s="21" t="s">
        <v>15</v>
      </c>
      <c r="D44" s="24">
        <v>48857.71</v>
      </c>
      <c r="E44" s="25"/>
      <c r="F44" s="24">
        <v>250640.43</v>
      </c>
      <c r="K44" s="5"/>
    </row>
    <row r="45" spans="1:11">
      <c r="A45" s="83">
        <v>6</v>
      </c>
      <c r="B45" s="33">
        <v>11659060365</v>
      </c>
      <c r="C45" s="35" t="s">
        <v>23</v>
      </c>
      <c r="D45" s="37">
        <v>530984.31999999995</v>
      </c>
      <c r="E45" s="36"/>
      <c r="F45" s="38">
        <v>8509443.3200000003</v>
      </c>
      <c r="G45" s="94">
        <v>60365</v>
      </c>
    </row>
    <row r="46" spans="1:11">
      <c r="A46" s="83">
        <v>6</v>
      </c>
      <c r="B46" s="34">
        <v>2665610711</v>
      </c>
      <c r="C46" s="35" t="s">
        <v>14</v>
      </c>
      <c r="D46" s="37">
        <v>769019.66</v>
      </c>
      <c r="E46" s="36"/>
      <c r="F46" s="38">
        <v>2757764.07</v>
      </c>
      <c r="G46" s="5">
        <v>7092051566</v>
      </c>
      <c r="K46" s="5"/>
    </row>
    <row r="47" spans="1:11">
      <c r="A47" s="13">
        <v>6</v>
      </c>
      <c r="B47" s="14">
        <v>17</v>
      </c>
      <c r="C47" s="15" t="s">
        <v>21</v>
      </c>
      <c r="D47" s="16"/>
      <c r="E47" s="17">
        <v>5711.17</v>
      </c>
      <c r="F47" s="18">
        <v>4074625.02</v>
      </c>
      <c r="K47" s="5"/>
    </row>
    <row r="48" spans="1:11">
      <c r="A48" s="13">
        <v>6</v>
      </c>
      <c r="B48" s="14">
        <v>17</v>
      </c>
      <c r="C48" s="15" t="s">
        <v>22</v>
      </c>
      <c r="D48" s="16"/>
      <c r="E48" s="17">
        <v>7217121.0800000001</v>
      </c>
      <c r="F48" s="18">
        <v>11291746.1</v>
      </c>
      <c r="K48" s="5"/>
    </row>
    <row r="49" spans="1:11">
      <c r="A49" s="83">
        <v>6</v>
      </c>
      <c r="B49" s="33">
        <v>11659057515</v>
      </c>
      <c r="C49" s="35" t="s">
        <v>23</v>
      </c>
      <c r="D49" s="37">
        <v>2204970</v>
      </c>
      <c r="E49" s="36"/>
      <c r="F49" s="38">
        <v>9086776.0999999996</v>
      </c>
      <c r="G49" s="5">
        <v>5425</v>
      </c>
      <c r="K49" s="5"/>
    </row>
    <row r="50" spans="1:11">
      <c r="A50" s="83">
        <v>6</v>
      </c>
      <c r="B50" s="34">
        <v>2665899879</v>
      </c>
      <c r="C50" s="35" t="s">
        <v>14</v>
      </c>
      <c r="D50" s="37">
        <v>2442885.54</v>
      </c>
      <c r="E50" s="36"/>
      <c r="F50" s="38">
        <v>299498.14</v>
      </c>
      <c r="G50" s="5">
        <v>899879</v>
      </c>
    </row>
    <row r="51" spans="1:11">
      <c r="A51" s="83">
        <v>6</v>
      </c>
      <c r="B51" s="34">
        <v>2665044732</v>
      </c>
      <c r="C51" s="35" t="s">
        <v>14</v>
      </c>
      <c r="D51" s="37">
        <v>4874017.97</v>
      </c>
      <c r="E51" s="36"/>
      <c r="F51" s="38">
        <v>3624264.08</v>
      </c>
      <c r="G51" s="5" t="s">
        <v>103</v>
      </c>
      <c r="K51" s="5"/>
    </row>
    <row r="52" spans="1:11">
      <c r="A52" s="86">
        <v>9</v>
      </c>
      <c r="B52" s="87">
        <v>40001219242</v>
      </c>
      <c r="C52" s="88" t="s">
        <v>30</v>
      </c>
      <c r="D52" s="89">
        <v>386244.38</v>
      </c>
      <c r="E52" s="90"/>
      <c r="F52" s="91">
        <v>1757230.63</v>
      </c>
      <c r="K52" s="5"/>
    </row>
    <row r="53" spans="1:11">
      <c r="A53" s="13">
        <v>9</v>
      </c>
      <c r="B53" s="14">
        <v>18</v>
      </c>
      <c r="C53" s="15" t="s">
        <v>26</v>
      </c>
      <c r="D53" s="16"/>
      <c r="E53" s="17">
        <v>43707.12</v>
      </c>
      <c r="F53" s="18">
        <v>294347.55</v>
      </c>
      <c r="K53" s="5"/>
    </row>
    <row r="54" spans="1:11">
      <c r="A54" s="22">
        <v>9</v>
      </c>
      <c r="B54" s="23">
        <v>2669532494</v>
      </c>
      <c r="C54" s="21" t="s">
        <v>15</v>
      </c>
      <c r="D54" s="24">
        <v>120000</v>
      </c>
      <c r="E54" s="25"/>
      <c r="F54" s="24">
        <v>2143475.0099999998</v>
      </c>
      <c r="K54" s="5"/>
    </row>
    <row r="55" spans="1:11">
      <c r="A55" s="22">
        <v>9</v>
      </c>
      <c r="B55" s="26">
        <v>40001219242</v>
      </c>
      <c r="C55" s="21" t="s">
        <v>31</v>
      </c>
      <c r="D55" s="24">
        <v>7724.88</v>
      </c>
      <c r="E55" s="25"/>
      <c r="F55" s="24">
        <v>1749505.75</v>
      </c>
      <c r="K55" s="5"/>
    </row>
    <row r="56" spans="1:11">
      <c r="A56" s="22">
        <v>9</v>
      </c>
      <c r="B56" s="26">
        <v>40001237842</v>
      </c>
      <c r="C56" s="21" t="s">
        <v>31</v>
      </c>
      <c r="D56" s="24">
        <v>25624.959999999999</v>
      </c>
      <c r="E56" s="25"/>
      <c r="F56" s="24">
        <v>442632.44</v>
      </c>
      <c r="K56" s="5"/>
    </row>
    <row r="57" spans="1:11">
      <c r="A57" s="13">
        <v>9</v>
      </c>
      <c r="B57" s="14">
        <v>18</v>
      </c>
      <c r="C57" s="15" t="s">
        <v>27</v>
      </c>
      <c r="D57" s="16"/>
      <c r="E57" s="17">
        <v>15042.02</v>
      </c>
      <c r="F57" s="18">
        <v>309389.57</v>
      </c>
      <c r="K57" s="5"/>
    </row>
    <row r="58" spans="1:11">
      <c r="A58" s="13">
        <v>9</v>
      </c>
      <c r="B58" s="14">
        <v>18</v>
      </c>
      <c r="C58" s="15" t="s">
        <v>28</v>
      </c>
      <c r="D58" s="16"/>
      <c r="E58" s="17">
        <v>4501172.7699999996</v>
      </c>
      <c r="F58" s="18">
        <v>4810562.34</v>
      </c>
      <c r="K58" s="5"/>
    </row>
    <row r="59" spans="1:11">
      <c r="A59" s="13">
        <v>9</v>
      </c>
      <c r="B59" s="14">
        <v>19</v>
      </c>
      <c r="C59" s="15" t="s">
        <v>29</v>
      </c>
      <c r="D59" s="16"/>
      <c r="E59" s="17">
        <v>3452912.67</v>
      </c>
      <c r="F59" s="18">
        <v>8263475.0099999998</v>
      </c>
      <c r="K59" s="5"/>
    </row>
    <row r="60" spans="1:11">
      <c r="A60" s="86">
        <v>9</v>
      </c>
      <c r="B60" s="87">
        <v>40001237842</v>
      </c>
      <c r="C60" s="88" t="s">
        <v>30</v>
      </c>
      <c r="D60" s="89">
        <v>1281248.3500000001</v>
      </c>
      <c r="E60" s="90"/>
      <c r="F60" s="91">
        <v>468257.4</v>
      </c>
      <c r="K60" s="5"/>
    </row>
    <row r="61" spans="1:11">
      <c r="A61" s="83">
        <v>9</v>
      </c>
      <c r="B61" s="34">
        <v>2669532494</v>
      </c>
      <c r="C61" s="35" t="s">
        <v>14</v>
      </c>
      <c r="D61" s="37">
        <v>6000000</v>
      </c>
      <c r="E61" s="36"/>
      <c r="F61" s="38">
        <v>2263475.0099999998</v>
      </c>
      <c r="G61" s="5">
        <v>59545261</v>
      </c>
      <c r="K61" s="5"/>
    </row>
    <row r="62" spans="1:11">
      <c r="A62" s="33">
        <v>10</v>
      </c>
      <c r="B62" s="34">
        <v>2671112583</v>
      </c>
      <c r="C62" s="35" t="s">
        <v>37</v>
      </c>
      <c r="D62" s="37">
        <v>57893.599999999999</v>
      </c>
      <c r="E62" s="36"/>
      <c r="F62" s="38">
        <v>7663391.8700000001</v>
      </c>
      <c r="G62" s="5" t="s">
        <v>105</v>
      </c>
      <c r="K62" s="5"/>
    </row>
    <row r="63" spans="1:11">
      <c r="A63" s="33">
        <v>10</v>
      </c>
      <c r="B63" s="34">
        <v>2671116691</v>
      </c>
      <c r="C63" s="35" t="s">
        <v>38</v>
      </c>
      <c r="D63" s="37">
        <v>192821.5</v>
      </c>
      <c r="E63" s="36"/>
      <c r="F63" s="38">
        <v>7469412.5</v>
      </c>
      <c r="G63" s="5" t="s">
        <v>104</v>
      </c>
      <c r="K63" s="5"/>
    </row>
    <row r="64" spans="1:11">
      <c r="A64" s="19">
        <v>10</v>
      </c>
      <c r="B64" s="14">
        <v>20</v>
      </c>
      <c r="C64" s="15" t="s">
        <v>32</v>
      </c>
      <c r="D64" s="16"/>
      <c r="E64" s="17">
        <v>108007.02</v>
      </c>
      <c r="F64" s="18">
        <v>550639.46</v>
      </c>
      <c r="K64" s="5"/>
    </row>
    <row r="65" spans="1:11">
      <c r="A65" s="33">
        <v>10</v>
      </c>
      <c r="B65" s="34">
        <v>2670808931</v>
      </c>
      <c r="C65" s="35" t="s">
        <v>14</v>
      </c>
      <c r="D65" s="37">
        <v>312210.25</v>
      </c>
      <c r="E65" s="36"/>
      <c r="F65" s="38">
        <v>8658408.7300000004</v>
      </c>
      <c r="G65" s="5">
        <v>59549940</v>
      </c>
      <c r="K65" s="5"/>
    </row>
    <row r="66" spans="1:11">
      <c r="A66" s="26">
        <v>10</v>
      </c>
      <c r="B66" s="23">
        <v>2670808931</v>
      </c>
      <c r="C66" s="21" t="s">
        <v>15</v>
      </c>
      <c r="D66" s="24">
        <v>6244.2</v>
      </c>
      <c r="E66" s="25"/>
      <c r="F66" s="24">
        <v>8652164.5299999993</v>
      </c>
      <c r="K66" s="5"/>
    </row>
    <row r="67" spans="1:11">
      <c r="A67" s="26">
        <v>10</v>
      </c>
      <c r="B67" s="23">
        <v>2670860627</v>
      </c>
      <c r="C67" s="21" t="s">
        <v>15</v>
      </c>
      <c r="D67" s="24">
        <v>18252.53</v>
      </c>
      <c r="E67" s="25"/>
      <c r="F67" s="24">
        <v>7721285.4699999997</v>
      </c>
      <c r="K67" s="5"/>
    </row>
    <row r="68" spans="1:11">
      <c r="A68" s="26">
        <v>10</v>
      </c>
      <c r="B68" s="23">
        <v>2671112583</v>
      </c>
      <c r="C68" s="21" t="s">
        <v>15</v>
      </c>
      <c r="D68" s="24">
        <v>1157.8699999999999</v>
      </c>
      <c r="E68" s="25"/>
      <c r="F68" s="24">
        <v>7662234</v>
      </c>
      <c r="K68" s="5"/>
    </row>
    <row r="69" spans="1:11">
      <c r="A69" s="26">
        <v>10</v>
      </c>
      <c r="B69" s="23">
        <v>2671116691</v>
      </c>
      <c r="C69" s="21" t="s">
        <v>15</v>
      </c>
      <c r="D69" s="24">
        <v>3856.43</v>
      </c>
      <c r="E69" s="25"/>
      <c r="F69" s="24">
        <v>7465556.0700000003</v>
      </c>
      <c r="K69" s="5"/>
    </row>
    <row r="70" spans="1:11">
      <c r="A70" s="19">
        <v>10</v>
      </c>
      <c r="B70" s="14">
        <v>20</v>
      </c>
      <c r="C70" s="15" t="s">
        <v>33</v>
      </c>
      <c r="D70" s="16"/>
      <c r="E70" s="17">
        <v>79133.960000000006</v>
      </c>
      <c r="F70" s="18">
        <v>629773.42000000004</v>
      </c>
      <c r="K70" s="5"/>
    </row>
    <row r="71" spans="1:11">
      <c r="A71" s="19">
        <v>10</v>
      </c>
      <c r="B71" s="14">
        <v>21</v>
      </c>
      <c r="C71" s="15" t="s">
        <v>34</v>
      </c>
      <c r="D71" s="16"/>
      <c r="E71" s="17">
        <v>55981.71</v>
      </c>
      <c r="F71" s="18">
        <v>685755.13</v>
      </c>
      <c r="K71" s="5"/>
    </row>
    <row r="72" spans="1:11">
      <c r="A72" s="19">
        <v>10</v>
      </c>
      <c r="B72" s="14">
        <v>20</v>
      </c>
      <c r="C72" s="15" t="s">
        <v>35</v>
      </c>
      <c r="D72" s="16"/>
      <c r="E72" s="17">
        <v>6064867.4800000004</v>
      </c>
      <c r="F72" s="18">
        <v>6750622.6100000003</v>
      </c>
      <c r="K72" s="5"/>
    </row>
    <row r="73" spans="1:11">
      <c r="A73" s="19">
        <v>10</v>
      </c>
      <c r="B73" s="14">
        <v>21</v>
      </c>
      <c r="C73" s="15" t="s">
        <v>36</v>
      </c>
      <c r="D73" s="16"/>
      <c r="E73" s="17">
        <v>2219996.37</v>
      </c>
      <c r="F73" s="18">
        <v>8970618.9800000004</v>
      </c>
      <c r="K73" s="5"/>
    </row>
    <row r="74" spans="1:11">
      <c r="A74" s="33">
        <v>10</v>
      </c>
      <c r="B74" s="34">
        <v>2670860627</v>
      </c>
      <c r="C74" s="35" t="s">
        <v>14</v>
      </c>
      <c r="D74" s="37">
        <v>912626.53</v>
      </c>
      <c r="E74" s="36"/>
      <c r="F74" s="38">
        <v>7739538</v>
      </c>
      <c r="G74" s="5">
        <v>59545261</v>
      </c>
      <c r="K74" s="5"/>
    </row>
    <row r="75" spans="1:11">
      <c r="A75" s="19">
        <v>11</v>
      </c>
      <c r="B75" s="14">
        <v>22</v>
      </c>
      <c r="C75" s="15" t="s">
        <v>41</v>
      </c>
      <c r="D75" s="16"/>
      <c r="E75" s="17">
        <v>91641.24</v>
      </c>
      <c r="F75" s="18">
        <v>7749973.5700000003</v>
      </c>
      <c r="K75" s="5"/>
    </row>
    <row r="76" spans="1:11">
      <c r="A76" s="19">
        <v>11</v>
      </c>
      <c r="B76" s="14">
        <v>23</v>
      </c>
      <c r="C76" s="15" t="s">
        <v>39</v>
      </c>
      <c r="D76" s="16"/>
      <c r="E76" s="17">
        <v>80900.2</v>
      </c>
      <c r="F76" s="18">
        <v>7546456.2699999996</v>
      </c>
      <c r="K76" s="5"/>
    </row>
    <row r="77" spans="1:11">
      <c r="A77" s="19">
        <v>11</v>
      </c>
      <c r="B77" s="14">
        <v>22</v>
      </c>
      <c r="C77" s="15" t="s">
        <v>40</v>
      </c>
      <c r="D77" s="16"/>
      <c r="E77" s="17">
        <v>111876.06</v>
      </c>
      <c r="F77" s="18">
        <v>7658332.3300000001</v>
      </c>
      <c r="K77" s="5"/>
    </row>
    <row r="78" spans="1:11">
      <c r="A78" s="19">
        <v>11</v>
      </c>
      <c r="B78" s="14">
        <v>22</v>
      </c>
      <c r="C78" s="15" t="s">
        <v>42</v>
      </c>
      <c r="D78" s="16"/>
      <c r="E78" s="17">
        <v>253225.98</v>
      </c>
      <c r="F78" s="18">
        <v>8003199.5499999998</v>
      </c>
      <c r="K78" s="5"/>
    </row>
    <row r="79" spans="1:11">
      <c r="A79" s="19">
        <v>11</v>
      </c>
      <c r="B79" s="14">
        <v>22</v>
      </c>
      <c r="C79" s="15" t="s">
        <v>43</v>
      </c>
      <c r="D79" s="16"/>
      <c r="E79" s="17">
        <v>9313141.1899999995</v>
      </c>
      <c r="F79" s="18">
        <v>17316340.739999998</v>
      </c>
      <c r="K79" s="5"/>
    </row>
    <row r="80" spans="1:11">
      <c r="A80" s="19">
        <v>11</v>
      </c>
      <c r="B80" s="14">
        <v>23</v>
      </c>
      <c r="C80" s="15" t="s">
        <v>44</v>
      </c>
      <c r="D80" s="16"/>
      <c r="E80" s="20">
        <v>3657084.03</v>
      </c>
      <c r="F80" s="18">
        <v>20973424.77</v>
      </c>
      <c r="K80" s="5"/>
    </row>
    <row r="81" spans="1:13">
      <c r="A81" s="33">
        <v>12</v>
      </c>
      <c r="B81" s="33">
        <v>11670811019</v>
      </c>
      <c r="C81" s="35" t="s">
        <v>23</v>
      </c>
      <c r="D81" s="37">
        <v>854000.2</v>
      </c>
      <c r="E81" s="36"/>
      <c r="F81" s="38">
        <v>26077120.91</v>
      </c>
      <c r="G81" s="5" t="s">
        <v>102</v>
      </c>
      <c r="H81" s="1"/>
      <c r="I81" s="1"/>
      <c r="J81" s="1"/>
      <c r="K81" s="1"/>
      <c r="L81" s="1"/>
      <c r="M81" s="1"/>
    </row>
    <row r="82" spans="1:13">
      <c r="A82" s="19">
        <v>12</v>
      </c>
      <c r="B82" s="14">
        <v>24</v>
      </c>
      <c r="C82" s="15" t="s">
        <v>45</v>
      </c>
      <c r="D82" s="16"/>
      <c r="E82" s="20">
        <v>154000.57999999999</v>
      </c>
      <c r="F82" s="18">
        <v>21127425.350000001</v>
      </c>
      <c r="G82" s="1"/>
      <c r="K82" s="5"/>
    </row>
    <row r="83" spans="1:13">
      <c r="A83" s="19">
        <v>12</v>
      </c>
      <c r="B83" s="14">
        <v>25</v>
      </c>
      <c r="C83" s="15" t="s">
        <v>46</v>
      </c>
      <c r="D83" s="16"/>
      <c r="E83" s="20">
        <v>17641.86</v>
      </c>
      <c r="F83" s="18">
        <v>21145067.210000001</v>
      </c>
      <c r="K83" s="5"/>
    </row>
    <row r="84" spans="1:13">
      <c r="A84" s="19">
        <v>12</v>
      </c>
      <c r="B84" s="14">
        <v>24</v>
      </c>
      <c r="C84" s="15" t="s">
        <v>47</v>
      </c>
      <c r="D84" s="16"/>
      <c r="E84" s="20">
        <v>3795349.09</v>
      </c>
      <c r="F84" s="18">
        <v>24940416.300000001</v>
      </c>
      <c r="K84" s="5"/>
    </row>
    <row r="85" spans="1:13">
      <c r="A85" s="117">
        <v>12</v>
      </c>
      <c r="B85" s="122">
        <v>25</v>
      </c>
      <c r="C85" s="126" t="s">
        <v>48</v>
      </c>
      <c r="D85" s="129"/>
      <c r="E85" s="132">
        <v>1990704.81</v>
      </c>
      <c r="F85" s="136">
        <v>26931121.109999999</v>
      </c>
    </row>
    <row r="86" spans="1:13">
      <c r="A86" s="26">
        <v>12</v>
      </c>
      <c r="B86" s="26">
        <v>11670811019</v>
      </c>
      <c r="C86" s="21" t="s">
        <v>24</v>
      </c>
      <c r="D86" s="24">
        <v>17080</v>
      </c>
      <c r="E86" s="25"/>
      <c r="F86" s="24">
        <v>26060040.91</v>
      </c>
      <c r="K86" s="5"/>
    </row>
    <row r="87" spans="1:13">
      <c r="A87" s="27">
        <v>12</v>
      </c>
      <c r="B87" s="27">
        <v>11670811019</v>
      </c>
      <c r="C87" s="29" t="s">
        <v>25</v>
      </c>
      <c r="D87" s="31">
        <v>854</v>
      </c>
      <c r="E87" s="30"/>
      <c r="F87" s="32">
        <v>26059186.91</v>
      </c>
      <c r="K87" s="5"/>
    </row>
    <row r="88" spans="1:13">
      <c r="A88" s="26">
        <v>12</v>
      </c>
      <c r="B88" s="26">
        <v>11670811019</v>
      </c>
      <c r="C88" s="21" t="s">
        <v>24</v>
      </c>
      <c r="D88" s="24">
        <v>17.079999999999998</v>
      </c>
      <c r="E88" s="25"/>
      <c r="F88" s="24">
        <v>26059169.829999998</v>
      </c>
      <c r="K88" s="5"/>
    </row>
    <row r="89" spans="1:13">
      <c r="A89" s="33">
        <v>12</v>
      </c>
      <c r="B89" s="34">
        <v>2673385625</v>
      </c>
      <c r="C89" s="35" t="s">
        <v>14</v>
      </c>
      <c r="D89" s="37">
        <v>16790791.329999998</v>
      </c>
      <c r="E89" s="36"/>
      <c r="F89" s="38">
        <v>9268378.5</v>
      </c>
      <c r="G89" s="43">
        <v>59550320</v>
      </c>
      <c r="K89" s="5"/>
    </row>
    <row r="90" spans="1:13">
      <c r="A90" s="26">
        <v>12</v>
      </c>
      <c r="B90" s="23">
        <v>2673385625</v>
      </c>
      <c r="C90" s="21" t="s">
        <v>15</v>
      </c>
      <c r="D90" s="24">
        <v>335815.82</v>
      </c>
      <c r="E90" s="25"/>
      <c r="F90" s="24">
        <v>8932562.6799999997</v>
      </c>
      <c r="K90" s="5"/>
    </row>
    <row r="91" spans="1:13">
      <c r="A91" s="33">
        <v>12</v>
      </c>
      <c r="B91" s="34">
        <v>2674163043</v>
      </c>
      <c r="C91" s="35" t="s">
        <v>14</v>
      </c>
      <c r="D91" s="37">
        <v>1619303.4</v>
      </c>
      <c r="E91" s="36"/>
      <c r="F91" s="38">
        <v>7313259.2800000003</v>
      </c>
      <c r="G91" s="5">
        <v>2674163043</v>
      </c>
      <c r="K91" s="5"/>
    </row>
    <row r="92" spans="1:13">
      <c r="A92" s="26">
        <v>12</v>
      </c>
      <c r="B92" s="23">
        <v>2674163043</v>
      </c>
      <c r="C92" s="21" t="s">
        <v>15</v>
      </c>
      <c r="D92" s="24">
        <v>32386.06</v>
      </c>
      <c r="E92" s="25"/>
      <c r="F92" s="24">
        <v>7280873.2199999997</v>
      </c>
      <c r="K92" s="5"/>
    </row>
    <row r="93" spans="1:13">
      <c r="A93" s="33">
        <v>12</v>
      </c>
      <c r="B93" s="34">
        <v>2674172664</v>
      </c>
      <c r="C93" s="35" t="s">
        <v>14</v>
      </c>
      <c r="D93" s="37">
        <v>4770000</v>
      </c>
      <c r="E93" s="36"/>
      <c r="F93" s="38">
        <v>2510873.2200000002</v>
      </c>
      <c r="G93" s="44" t="s">
        <v>94</v>
      </c>
      <c r="K93" s="5"/>
    </row>
    <row r="94" spans="1:13">
      <c r="A94" s="26">
        <v>12</v>
      </c>
      <c r="B94" s="23">
        <v>2674172664</v>
      </c>
      <c r="C94" s="21" t="s">
        <v>15</v>
      </c>
      <c r="D94" s="24">
        <v>95400</v>
      </c>
      <c r="E94" s="25"/>
      <c r="F94" s="24">
        <v>2415473.2200000002</v>
      </c>
      <c r="K94" s="5"/>
    </row>
    <row r="95" spans="1:13">
      <c r="A95" s="19">
        <v>13</v>
      </c>
      <c r="B95" s="14">
        <v>27</v>
      </c>
      <c r="C95" s="15" t="s">
        <v>49</v>
      </c>
      <c r="D95" s="16"/>
      <c r="E95" s="20">
        <v>85312.94</v>
      </c>
      <c r="F95" s="18">
        <v>2500786.16</v>
      </c>
      <c r="K95" s="5"/>
    </row>
    <row r="96" spans="1:13">
      <c r="A96" s="19">
        <v>13</v>
      </c>
      <c r="B96" s="14">
        <v>26</v>
      </c>
      <c r="C96" s="15" t="s">
        <v>50</v>
      </c>
      <c r="D96" s="16"/>
      <c r="E96" s="20">
        <v>85809.78</v>
      </c>
      <c r="F96" s="18">
        <v>2586595.94</v>
      </c>
      <c r="K96" s="5"/>
    </row>
    <row r="97" spans="1:11">
      <c r="A97" s="19">
        <v>13</v>
      </c>
      <c r="B97" s="14">
        <v>26</v>
      </c>
      <c r="C97" s="15" t="s">
        <v>51</v>
      </c>
      <c r="D97" s="16"/>
      <c r="E97" s="20">
        <v>7141301.0899999999</v>
      </c>
      <c r="F97" s="18">
        <v>9727897.0299999993</v>
      </c>
      <c r="K97" s="5"/>
    </row>
    <row r="98" spans="1:11">
      <c r="A98" s="19">
        <v>13</v>
      </c>
      <c r="B98" s="14">
        <v>27</v>
      </c>
      <c r="C98" s="15" t="s">
        <v>52</v>
      </c>
      <c r="D98" s="16"/>
      <c r="E98" s="20">
        <v>3297831.08</v>
      </c>
      <c r="F98" s="18">
        <v>13025728.109999999</v>
      </c>
      <c r="K98" s="5"/>
    </row>
    <row r="99" spans="1:11">
      <c r="A99" s="33">
        <v>13</v>
      </c>
      <c r="B99" s="34">
        <v>2675472932</v>
      </c>
      <c r="C99" s="35" t="s">
        <v>14</v>
      </c>
      <c r="D99" s="37">
        <v>555447.15</v>
      </c>
      <c r="E99" s="36"/>
      <c r="F99" s="38">
        <v>12470280.960000001</v>
      </c>
      <c r="G99" s="43">
        <v>7092056884</v>
      </c>
      <c r="H99" s="43"/>
      <c r="K99" s="5"/>
    </row>
    <row r="100" spans="1:11">
      <c r="A100" s="26">
        <v>13</v>
      </c>
      <c r="B100" s="23">
        <v>2675472932</v>
      </c>
      <c r="C100" s="21" t="s">
        <v>15</v>
      </c>
      <c r="D100" s="24">
        <v>11108.94</v>
      </c>
      <c r="E100" s="25"/>
      <c r="F100" s="24">
        <v>12459172.02</v>
      </c>
      <c r="K100" s="5"/>
    </row>
    <row r="101" spans="1:11">
      <c r="A101" s="26">
        <v>13</v>
      </c>
      <c r="B101" s="26">
        <v>34799600067</v>
      </c>
      <c r="C101" s="21" t="s">
        <v>31</v>
      </c>
      <c r="D101" s="24">
        <v>23800</v>
      </c>
      <c r="E101" s="25"/>
      <c r="F101" s="24">
        <v>11245372.02</v>
      </c>
      <c r="K101" s="5"/>
    </row>
    <row r="102" spans="1:11">
      <c r="A102" s="116">
        <v>13</v>
      </c>
      <c r="B102" s="116">
        <v>34799600067</v>
      </c>
      <c r="C102" s="125" t="s">
        <v>53</v>
      </c>
      <c r="D102" s="128">
        <v>1190000</v>
      </c>
      <c r="E102" s="131"/>
      <c r="F102" s="135">
        <v>11269172.02</v>
      </c>
      <c r="G102" s="44" t="s">
        <v>175</v>
      </c>
      <c r="K102" s="5"/>
    </row>
    <row r="103" spans="1:11">
      <c r="A103" s="110">
        <v>16</v>
      </c>
      <c r="B103" s="110">
        <v>40001271439</v>
      </c>
      <c r="C103" s="106" t="s">
        <v>30</v>
      </c>
      <c r="D103" s="107">
        <v>69795.94</v>
      </c>
      <c r="E103" s="108"/>
      <c r="F103" s="109">
        <v>10459007.609999999</v>
      </c>
      <c r="G103" s="44" t="s">
        <v>175</v>
      </c>
    </row>
    <row r="104" spans="1:11">
      <c r="A104" s="116">
        <v>16</v>
      </c>
      <c r="B104" s="116">
        <v>40001238649</v>
      </c>
      <c r="C104" s="125" t="s">
        <v>30</v>
      </c>
      <c r="D104" s="128">
        <v>702518.11</v>
      </c>
      <c r="E104" s="131"/>
      <c r="F104" s="135">
        <v>10542853.91</v>
      </c>
      <c r="G104" s="44" t="s">
        <v>175</v>
      </c>
      <c r="K104" s="5"/>
    </row>
    <row r="105" spans="1:11">
      <c r="A105" s="26">
        <v>16</v>
      </c>
      <c r="B105" s="26">
        <v>40001238649</v>
      </c>
      <c r="C105" s="21" t="s">
        <v>31</v>
      </c>
      <c r="D105" s="24">
        <v>14050.36</v>
      </c>
      <c r="E105" s="25"/>
      <c r="F105" s="24">
        <v>10528803.550000001</v>
      </c>
      <c r="K105" s="5"/>
    </row>
    <row r="106" spans="1:11">
      <c r="A106" s="26">
        <v>16</v>
      </c>
      <c r="B106" s="26">
        <v>40001271439</v>
      </c>
      <c r="C106" s="21" t="s">
        <v>31</v>
      </c>
      <c r="D106" s="24">
        <v>1395.91</v>
      </c>
      <c r="E106" s="25"/>
      <c r="F106" s="24">
        <v>10457611.699999999</v>
      </c>
      <c r="K106" s="5"/>
    </row>
    <row r="107" spans="1:11">
      <c r="A107" s="19">
        <v>16</v>
      </c>
      <c r="B107" s="14">
        <v>28</v>
      </c>
      <c r="C107" s="15" t="s">
        <v>54</v>
      </c>
      <c r="D107" s="16"/>
      <c r="E107" s="20">
        <v>3573240.53</v>
      </c>
      <c r="F107" s="18">
        <v>14030852.23</v>
      </c>
      <c r="K107" s="5"/>
    </row>
    <row r="108" spans="1:11">
      <c r="A108" s="19">
        <v>16</v>
      </c>
      <c r="B108" s="14">
        <v>29</v>
      </c>
      <c r="C108" s="15" t="s">
        <v>55</v>
      </c>
      <c r="D108" s="16"/>
      <c r="E108" s="20">
        <v>34347.39</v>
      </c>
      <c r="F108" s="18">
        <v>14065199.619999999</v>
      </c>
      <c r="K108" s="5"/>
    </row>
    <row r="109" spans="1:11">
      <c r="A109" s="19">
        <v>16</v>
      </c>
      <c r="B109" s="14">
        <v>29</v>
      </c>
      <c r="C109" s="15" t="s">
        <v>56</v>
      </c>
      <c r="D109" s="16"/>
      <c r="E109" s="20">
        <v>3063899.47</v>
      </c>
      <c r="F109" s="18">
        <v>17129099.09</v>
      </c>
      <c r="K109" s="5"/>
    </row>
    <row r="110" spans="1:11">
      <c r="A110" s="116">
        <v>17</v>
      </c>
      <c r="B110" s="116">
        <v>35113001002</v>
      </c>
      <c r="C110" s="125" t="s">
        <v>30</v>
      </c>
      <c r="D110" s="128">
        <v>180000</v>
      </c>
      <c r="E110" s="131"/>
      <c r="F110" s="135">
        <v>25216373.199999999</v>
      </c>
      <c r="G110" s="44" t="s">
        <v>175</v>
      </c>
      <c r="K110" s="5"/>
    </row>
    <row r="111" spans="1:11">
      <c r="A111" s="110">
        <v>17</v>
      </c>
      <c r="B111" s="110">
        <v>35192790028</v>
      </c>
      <c r="C111" s="106" t="s">
        <v>58</v>
      </c>
      <c r="D111" s="107">
        <v>216000</v>
      </c>
      <c r="E111" s="108"/>
      <c r="F111" s="109">
        <v>24996773.199999999</v>
      </c>
      <c r="G111" s="44" t="s">
        <v>175</v>
      </c>
    </row>
    <row r="112" spans="1:11">
      <c r="A112" s="117">
        <v>17</v>
      </c>
      <c r="B112" s="122">
        <v>30</v>
      </c>
      <c r="C112" s="126" t="s">
        <v>57</v>
      </c>
      <c r="D112" s="129"/>
      <c r="E112" s="132">
        <v>4504300.04</v>
      </c>
      <c r="F112" s="136">
        <v>21633399.129999999</v>
      </c>
    </row>
    <row r="113" spans="1:11">
      <c r="A113" s="116">
        <v>17</v>
      </c>
      <c r="B113" s="116">
        <v>40001142944</v>
      </c>
      <c r="C113" s="125" t="s">
        <v>30</v>
      </c>
      <c r="D113" s="128">
        <v>1404360</v>
      </c>
      <c r="E113" s="131"/>
      <c r="F113" s="135">
        <v>23588093.199999999</v>
      </c>
      <c r="G113" s="44" t="s">
        <v>175</v>
      </c>
      <c r="K113" s="5"/>
    </row>
    <row r="114" spans="1:11">
      <c r="A114" s="26">
        <v>17</v>
      </c>
      <c r="B114" s="26">
        <v>35113001002</v>
      </c>
      <c r="C114" s="21" t="s">
        <v>31</v>
      </c>
      <c r="D114" s="24">
        <v>3600</v>
      </c>
      <c r="E114" s="25"/>
      <c r="F114" s="24">
        <v>25212773.199999999</v>
      </c>
      <c r="K114" s="5"/>
    </row>
    <row r="115" spans="1:11">
      <c r="A115" s="26">
        <v>17</v>
      </c>
      <c r="B115" s="26">
        <v>35192790028</v>
      </c>
      <c r="C115" s="21" t="s">
        <v>31</v>
      </c>
      <c r="D115" s="24">
        <v>4320</v>
      </c>
      <c r="E115" s="25"/>
      <c r="F115" s="24">
        <v>24992453.199999999</v>
      </c>
      <c r="K115" s="5"/>
    </row>
    <row r="116" spans="1:11">
      <c r="A116" s="120">
        <v>17</v>
      </c>
      <c r="B116" s="120">
        <v>40001142944</v>
      </c>
      <c r="C116" s="127" t="s">
        <v>31</v>
      </c>
      <c r="D116" s="130">
        <v>28087.200000000001</v>
      </c>
      <c r="E116" s="134"/>
      <c r="F116" s="130">
        <v>23560006</v>
      </c>
    </row>
    <row r="117" spans="1:11">
      <c r="A117" s="121">
        <v>17</v>
      </c>
      <c r="B117" s="123">
        <v>2681268145</v>
      </c>
      <c r="C117" s="125" t="s">
        <v>14</v>
      </c>
      <c r="D117" s="128"/>
      <c r="E117" s="131">
        <v>3762974.07</v>
      </c>
      <c r="F117" s="135">
        <v>25396373.199999999</v>
      </c>
      <c r="K117" s="5"/>
    </row>
    <row r="118" spans="1:11">
      <c r="A118" s="116">
        <v>18</v>
      </c>
      <c r="B118" s="116">
        <v>35214120440</v>
      </c>
      <c r="C118" s="125" t="s">
        <v>30</v>
      </c>
      <c r="D118" s="128">
        <v>627548</v>
      </c>
      <c r="E118" s="131"/>
      <c r="F118" s="135">
        <v>22932458</v>
      </c>
      <c r="G118" s="44" t="s">
        <v>175</v>
      </c>
      <c r="K118" s="5"/>
    </row>
    <row r="119" spans="1:11">
      <c r="A119" s="116">
        <v>18</v>
      </c>
      <c r="B119" s="116">
        <v>35214129852</v>
      </c>
      <c r="C119" s="125" t="s">
        <v>30</v>
      </c>
      <c r="D119" s="128">
        <v>865000</v>
      </c>
      <c r="E119" s="131"/>
      <c r="F119" s="135">
        <v>22054907.039999999</v>
      </c>
      <c r="G119" s="44" t="s">
        <v>175</v>
      </c>
      <c r="K119" s="5"/>
    </row>
    <row r="120" spans="1:11">
      <c r="A120" s="26">
        <v>18</v>
      </c>
      <c r="B120" s="26">
        <v>35214120440</v>
      </c>
      <c r="C120" s="21" t="s">
        <v>31</v>
      </c>
      <c r="D120" s="24">
        <v>12550.96</v>
      </c>
      <c r="E120" s="25"/>
      <c r="F120" s="24">
        <v>22919907.039999999</v>
      </c>
      <c r="K120" s="5"/>
    </row>
    <row r="121" spans="1:11">
      <c r="A121" s="26">
        <v>18</v>
      </c>
      <c r="B121" s="26">
        <v>35214129852</v>
      </c>
      <c r="C121" s="21" t="s">
        <v>31</v>
      </c>
      <c r="D121" s="24">
        <v>17300</v>
      </c>
      <c r="E121" s="25"/>
      <c r="F121" s="24">
        <v>22037607.039999999</v>
      </c>
      <c r="K121" s="5"/>
    </row>
    <row r="122" spans="1:11">
      <c r="A122" s="19">
        <v>18</v>
      </c>
      <c r="B122" s="14">
        <v>31</v>
      </c>
      <c r="C122" s="15" t="s">
        <v>59</v>
      </c>
      <c r="D122" s="16"/>
      <c r="E122" s="20">
        <v>24157.31</v>
      </c>
      <c r="F122" s="18">
        <v>22061764.350000001</v>
      </c>
      <c r="K122" s="5"/>
    </row>
    <row r="123" spans="1:11">
      <c r="A123" s="19">
        <v>18</v>
      </c>
      <c r="B123" s="14">
        <v>31</v>
      </c>
      <c r="C123" s="15" t="s">
        <v>60</v>
      </c>
      <c r="D123" s="16"/>
      <c r="E123" s="20">
        <v>7629080.8300000001</v>
      </c>
      <c r="F123" s="18">
        <v>29690845.18</v>
      </c>
      <c r="K123" s="5"/>
    </row>
    <row r="124" spans="1:11">
      <c r="A124" s="33">
        <v>18</v>
      </c>
      <c r="B124" s="34">
        <v>2682824480</v>
      </c>
      <c r="C124" s="35" t="s">
        <v>14</v>
      </c>
      <c r="D124" s="37">
        <v>1468497.39</v>
      </c>
      <c r="E124" s="36"/>
      <c r="F124" s="38">
        <v>28222347.789999999</v>
      </c>
      <c r="G124" s="5" t="s">
        <v>93</v>
      </c>
      <c r="K124" s="5"/>
    </row>
    <row r="125" spans="1:11">
      <c r="A125" s="26">
        <v>18</v>
      </c>
      <c r="B125" s="23">
        <v>2682824480</v>
      </c>
      <c r="C125" s="21" t="s">
        <v>15</v>
      </c>
      <c r="D125" s="24">
        <v>29369.94</v>
      </c>
      <c r="E125" s="25"/>
      <c r="F125" s="24">
        <v>28192977.850000001</v>
      </c>
      <c r="K125" s="5"/>
    </row>
    <row r="126" spans="1:11">
      <c r="A126" s="33">
        <v>18</v>
      </c>
      <c r="B126" s="34">
        <v>2682840444</v>
      </c>
      <c r="C126" s="35" t="s">
        <v>14</v>
      </c>
      <c r="D126" s="37">
        <v>10000000</v>
      </c>
      <c r="E126" s="36"/>
      <c r="F126" s="38">
        <v>18192977.850000001</v>
      </c>
      <c r="G126" s="5">
        <v>59553913</v>
      </c>
      <c r="K126" s="5"/>
    </row>
    <row r="127" spans="1:11">
      <c r="A127" s="26">
        <v>18</v>
      </c>
      <c r="B127" s="23">
        <v>2682840444</v>
      </c>
      <c r="C127" s="21" t="s">
        <v>15</v>
      </c>
      <c r="D127" s="24">
        <v>200000</v>
      </c>
      <c r="E127" s="25"/>
      <c r="F127" s="24">
        <v>17992977.850000001</v>
      </c>
      <c r="K127" s="5"/>
    </row>
    <row r="128" spans="1:11">
      <c r="A128" s="116">
        <v>19</v>
      </c>
      <c r="B128" s="116">
        <v>35315202912</v>
      </c>
      <c r="C128" s="125" t="s">
        <v>30</v>
      </c>
      <c r="D128" s="128">
        <v>20000</v>
      </c>
      <c r="E128" s="131"/>
      <c r="F128" s="135">
        <v>18644858.77</v>
      </c>
      <c r="G128" s="44" t="s">
        <v>175</v>
      </c>
      <c r="K128" s="5"/>
    </row>
    <row r="129" spans="1:11">
      <c r="A129" s="116">
        <v>19</v>
      </c>
      <c r="B129" s="116">
        <v>35313115686</v>
      </c>
      <c r="C129" s="125" t="s">
        <v>30</v>
      </c>
      <c r="D129" s="128">
        <v>410000</v>
      </c>
      <c r="E129" s="131"/>
      <c r="F129" s="135">
        <v>18673058.77</v>
      </c>
      <c r="G129" s="44" t="s">
        <v>175</v>
      </c>
      <c r="K129" s="5"/>
    </row>
    <row r="130" spans="1:11">
      <c r="A130" s="116">
        <v>19</v>
      </c>
      <c r="B130" s="116">
        <v>35313012976</v>
      </c>
      <c r="C130" s="125" t="s">
        <v>30</v>
      </c>
      <c r="D130" s="128">
        <v>1610000</v>
      </c>
      <c r="E130" s="131"/>
      <c r="F130" s="135">
        <v>19115258.77</v>
      </c>
      <c r="G130" s="44" t="s">
        <v>175</v>
      </c>
      <c r="K130" s="5"/>
    </row>
    <row r="131" spans="1:11">
      <c r="A131" s="19">
        <v>19</v>
      </c>
      <c r="B131" s="14">
        <v>32</v>
      </c>
      <c r="C131" s="15" t="s">
        <v>61</v>
      </c>
      <c r="D131" s="16"/>
      <c r="E131" s="20">
        <v>2774921</v>
      </c>
      <c r="F131" s="18">
        <v>20767898.850000001</v>
      </c>
      <c r="K131" s="5"/>
    </row>
    <row r="132" spans="1:11">
      <c r="A132" s="26">
        <v>19</v>
      </c>
      <c r="B132" s="23">
        <v>82472</v>
      </c>
      <c r="C132" s="21" t="s">
        <v>62</v>
      </c>
      <c r="D132" s="24">
        <v>836.08</v>
      </c>
      <c r="E132" s="25"/>
      <c r="F132" s="24">
        <v>20767062.77</v>
      </c>
      <c r="K132" s="5"/>
    </row>
    <row r="133" spans="1:11">
      <c r="A133" s="27">
        <v>19</v>
      </c>
      <c r="B133" s="28">
        <v>82472</v>
      </c>
      <c r="C133" s="29" t="s">
        <v>63</v>
      </c>
      <c r="D133" s="31">
        <v>41804</v>
      </c>
      <c r="E133" s="30"/>
      <c r="F133" s="32">
        <v>20725258.77</v>
      </c>
      <c r="K133" s="5"/>
    </row>
    <row r="134" spans="1:11">
      <c r="A134" s="26">
        <v>19</v>
      </c>
      <c r="B134" s="26">
        <v>35313012976</v>
      </c>
      <c r="C134" s="21" t="s">
        <v>31</v>
      </c>
      <c r="D134" s="24">
        <v>32200</v>
      </c>
      <c r="E134" s="25"/>
      <c r="F134" s="24">
        <v>19083058.77</v>
      </c>
      <c r="K134" s="5"/>
    </row>
    <row r="135" spans="1:11">
      <c r="A135" s="120">
        <v>19</v>
      </c>
      <c r="B135" s="120">
        <v>35313115686</v>
      </c>
      <c r="C135" s="127" t="s">
        <v>31</v>
      </c>
      <c r="D135" s="130">
        <v>8200</v>
      </c>
      <c r="E135" s="134"/>
      <c r="F135" s="130">
        <v>18664858.77</v>
      </c>
    </row>
    <row r="136" spans="1:11">
      <c r="A136" s="26">
        <v>19</v>
      </c>
      <c r="B136" s="26">
        <v>35315202912</v>
      </c>
      <c r="C136" s="21" t="s">
        <v>31</v>
      </c>
      <c r="D136" s="24">
        <v>400</v>
      </c>
      <c r="E136" s="25"/>
      <c r="F136" s="24">
        <v>18644458.77</v>
      </c>
      <c r="K136" s="5"/>
    </row>
    <row r="137" spans="1:11">
      <c r="A137" s="19">
        <v>20</v>
      </c>
      <c r="B137" s="14">
        <v>33</v>
      </c>
      <c r="C137" s="15" t="s">
        <v>64</v>
      </c>
      <c r="D137" s="16"/>
      <c r="E137" s="20">
        <v>79345.25</v>
      </c>
      <c r="F137" s="18">
        <v>18723804.02</v>
      </c>
      <c r="K137" s="5"/>
    </row>
    <row r="138" spans="1:11">
      <c r="A138" s="19">
        <v>20</v>
      </c>
      <c r="B138" s="14">
        <v>33</v>
      </c>
      <c r="C138" s="15" t="s">
        <v>65</v>
      </c>
      <c r="D138" s="16"/>
      <c r="E138" s="20">
        <v>6933978.5700000003</v>
      </c>
      <c r="F138" s="18">
        <v>25657782.59</v>
      </c>
      <c r="K138" s="5"/>
    </row>
    <row r="139" spans="1:11">
      <c r="A139" s="33">
        <v>20</v>
      </c>
      <c r="B139" s="34">
        <v>2685196046</v>
      </c>
      <c r="C139" s="35" t="s">
        <v>14</v>
      </c>
      <c r="D139" s="37">
        <v>17263947.739999998</v>
      </c>
      <c r="E139" s="36"/>
      <c r="F139" s="38">
        <v>8393834.8499999996</v>
      </c>
      <c r="G139" s="43">
        <v>59553913</v>
      </c>
      <c r="K139" s="5"/>
    </row>
    <row r="140" spans="1:11">
      <c r="A140" s="26">
        <v>20</v>
      </c>
      <c r="B140" s="23">
        <v>2685196046</v>
      </c>
      <c r="C140" s="21" t="s">
        <v>15</v>
      </c>
      <c r="D140" s="24">
        <v>345278.95</v>
      </c>
      <c r="E140" s="25"/>
      <c r="F140" s="24">
        <v>8048555.9000000004</v>
      </c>
      <c r="K140" s="5"/>
    </row>
    <row r="141" spans="1:11">
      <c r="A141" s="19">
        <v>23</v>
      </c>
      <c r="B141" s="14">
        <v>34</v>
      </c>
      <c r="C141" s="15" t="s">
        <v>66</v>
      </c>
      <c r="D141" s="16"/>
      <c r="E141" s="20">
        <v>8524350.0099999998</v>
      </c>
      <c r="F141" s="18">
        <v>16572905.91</v>
      </c>
      <c r="K141" s="5"/>
    </row>
    <row r="142" spans="1:11">
      <c r="A142" s="19">
        <v>23</v>
      </c>
      <c r="B142" s="14">
        <v>35</v>
      </c>
      <c r="C142" s="15" t="s">
        <v>67</v>
      </c>
      <c r="D142" s="16"/>
      <c r="E142" s="20">
        <v>2552351.23</v>
      </c>
      <c r="F142" s="18">
        <v>19125257.140000001</v>
      </c>
      <c r="K142" s="5"/>
    </row>
    <row r="143" spans="1:11">
      <c r="A143" s="19">
        <v>26</v>
      </c>
      <c r="B143" s="14">
        <v>36</v>
      </c>
      <c r="C143" s="15" t="s">
        <v>68</v>
      </c>
      <c r="D143" s="16"/>
      <c r="E143" s="20">
        <v>4603317.58</v>
      </c>
      <c r="F143" s="18">
        <v>23728574.719999999</v>
      </c>
      <c r="K143" s="5"/>
    </row>
    <row r="144" spans="1:11">
      <c r="A144" s="19">
        <v>26</v>
      </c>
      <c r="B144" s="14">
        <v>37</v>
      </c>
      <c r="C144" s="15" t="s">
        <v>69</v>
      </c>
      <c r="D144" s="16"/>
      <c r="E144" s="20">
        <v>21183.56</v>
      </c>
      <c r="F144" s="18">
        <v>23749758.280000001</v>
      </c>
      <c r="K144" s="5"/>
    </row>
    <row r="145" spans="1:11">
      <c r="A145" s="19">
        <v>26</v>
      </c>
      <c r="B145" s="14">
        <v>37</v>
      </c>
      <c r="C145" s="15" t="s">
        <v>70</v>
      </c>
      <c r="D145" s="16"/>
      <c r="E145" s="20">
        <v>3306946.02</v>
      </c>
      <c r="F145" s="18">
        <v>27056704.300000001</v>
      </c>
      <c r="K145" s="5"/>
    </row>
    <row r="146" spans="1:11">
      <c r="A146" s="19">
        <v>26</v>
      </c>
      <c r="B146" s="14">
        <v>38</v>
      </c>
      <c r="C146" s="15" t="s">
        <v>71</v>
      </c>
      <c r="D146" s="16"/>
      <c r="E146" s="20">
        <v>294271.77</v>
      </c>
      <c r="F146" s="18">
        <v>27350976.07</v>
      </c>
      <c r="K146" s="5"/>
    </row>
    <row r="147" spans="1:11">
      <c r="A147" s="19">
        <v>27</v>
      </c>
      <c r="B147" s="14">
        <v>39</v>
      </c>
      <c r="C147" s="15" t="s">
        <v>72</v>
      </c>
      <c r="D147" s="16"/>
      <c r="E147" s="20">
        <v>6605587.2599999998</v>
      </c>
      <c r="F147" s="18">
        <v>33956563.329999998</v>
      </c>
      <c r="K147" s="5"/>
    </row>
    <row r="148" spans="1:11">
      <c r="A148" s="33">
        <v>27</v>
      </c>
      <c r="B148" s="34">
        <v>2694559530</v>
      </c>
      <c r="C148" s="35" t="s">
        <v>14</v>
      </c>
      <c r="D148" s="36">
        <v>17483426.07</v>
      </c>
      <c r="E148" s="37"/>
      <c r="F148" s="38">
        <v>16473137.26</v>
      </c>
      <c r="G148" s="35" t="s">
        <v>92</v>
      </c>
      <c r="K148" s="5"/>
    </row>
    <row r="149" spans="1:11">
      <c r="A149" s="26">
        <v>27</v>
      </c>
      <c r="B149" s="23">
        <v>2694559530</v>
      </c>
      <c r="C149" s="21" t="s">
        <v>15</v>
      </c>
      <c r="D149" s="25">
        <v>349668.52</v>
      </c>
      <c r="E149" s="24"/>
      <c r="F149" s="24">
        <v>16123468.74</v>
      </c>
      <c r="K149" s="5"/>
    </row>
    <row r="150" spans="1:11">
      <c r="A150" s="19">
        <v>30</v>
      </c>
      <c r="B150" s="14">
        <v>40</v>
      </c>
      <c r="C150" s="15" t="s">
        <v>73</v>
      </c>
      <c r="D150" s="16"/>
      <c r="E150" s="20">
        <v>103504.73</v>
      </c>
      <c r="F150" s="18">
        <v>16226973.470000001</v>
      </c>
      <c r="K150" s="5"/>
    </row>
    <row r="151" spans="1:11">
      <c r="A151" s="19">
        <v>30</v>
      </c>
      <c r="B151" s="14">
        <v>40</v>
      </c>
      <c r="C151" s="15" t="s">
        <v>74</v>
      </c>
      <c r="D151" s="16"/>
      <c r="E151" s="20">
        <v>21558.68</v>
      </c>
      <c r="F151" s="18">
        <v>16248532.15</v>
      </c>
      <c r="K151" s="5"/>
    </row>
    <row r="152" spans="1:11">
      <c r="A152" s="19">
        <v>30</v>
      </c>
      <c r="B152" s="14">
        <v>40</v>
      </c>
      <c r="C152" s="15" t="s">
        <v>75</v>
      </c>
      <c r="D152" s="16"/>
      <c r="E152" s="20">
        <v>60165.599999999999</v>
      </c>
      <c r="F152" s="18">
        <v>16308697.75</v>
      </c>
      <c r="K152" s="5"/>
    </row>
    <row r="153" spans="1:11">
      <c r="A153" s="19">
        <v>30</v>
      </c>
      <c r="B153" s="14">
        <v>40</v>
      </c>
      <c r="C153" s="15" t="s">
        <v>76</v>
      </c>
      <c r="D153" s="16"/>
      <c r="E153" s="20">
        <v>5252923.05</v>
      </c>
      <c r="F153" s="18">
        <v>21561620.800000001</v>
      </c>
      <c r="K153" s="5"/>
    </row>
    <row r="154" spans="1:11">
      <c r="A154" s="19">
        <v>30</v>
      </c>
      <c r="B154" s="14">
        <v>41</v>
      </c>
      <c r="C154" s="15" t="s">
        <v>77</v>
      </c>
      <c r="D154" s="16"/>
      <c r="E154" s="20">
        <v>7838.49</v>
      </c>
      <c r="F154" s="18">
        <v>21569459.289999999</v>
      </c>
      <c r="K154" s="5"/>
    </row>
    <row r="155" spans="1:11">
      <c r="A155" s="19">
        <v>30</v>
      </c>
      <c r="B155" s="14">
        <v>41</v>
      </c>
      <c r="C155" s="15" t="s">
        <v>78</v>
      </c>
      <c r="D155" s="16"/>
      <c r="E155" s="20">
        <v>5771886.0899999999</v>
      </c>
      <c r="F155" s="18">
        <v>27341345.379999999</v>
      </c>
      <c r="K155" s="5"/>
    </row>
    <row r="156" spans="1:11">
      <c r="A156" s="27">
        <v>30</v>
      </c>
      <c r="B156" s="28">
        <v>0</v>
      </c>
      <c r="C156" s="29" t="s">
        <v>79</v>
      </c>
      <c r="D156" s="30">
        <v>833</v>
      </c>
      <c r="E156" s="31"/>
      <c r="F156" s="32">
        <v>27340512.379999999</v>
      </c>
      <c r="K156" s="5"/>
    </row>
    <row r="157" spans="1:11">
      <c r="A157" s="26">
        <v>30</v>
      </c>
      <c r="B157" s="23">
        <v>0</v>
      </c>
      <c r="C157" s="21" t="s">
        <v>80</v>
      </c>
      <c r="D157" s="25">
        <v>16.66</v>
      </c>
      <c r="E157" s="24"/>
      <c r="F157" s="24">
        <v>27340495.719999999</v>
      </c>
      <c r="K157" s="5"/>
    </row>
    <row r="158" spans="1:11">
      <c r="A158" s="27">
        <v>30</v>
      </c>
      <c r="B158" s="28">
        <v>0</v>
      </c>
      <c r="C158" s="29" t="s">
        <v>81</v>
      </c>
      <c r="D158" s="30">
        <v>5443</v>
      </c>
      <c r="E158" s="31"/>
      <c r="F158" s="32">
        <v>27335052.719999999</v>
      </c>
      <c r="K158" s="5"/>
    </row>
    <row r="159" spans="1:11">
      <c r="A159" s="26">
        <v>30</v>
      </c>
      <c r="B159" s="23">
        <v>0</v>
      </c>
      <c r="C159" s="21" t="s">
        <v>80</v>
      </c>
      <c r="D159" s="25">
        <v>108.86</v>
      </c>
      <c r="E159" s="24"/>
      <c r="F159" s="24">
        <v>27334943.859999999</v>
      </c>
      <c r="K159" s="5"/>
    </row>
    <row r="161" spans="4:5">
      <c r="D161" s="11">
        <f>-SUBTOTAL(9,D17:D160)</f>
        <v>-130429043.06999999</v>
      </c>
      <c r="E161" s="11">
        <f>SUBTOTAL(9,E17:E160)</f>
        <v>148963578.07000002</v>
      </c>
    </row>
    <row r="166" spans="4:5">
      <c r="D166" s="137" t="s">
        <v>181</v>
      </c>
      <c r="E166" s="137">
        <v>8800408.8600000013</v>
      </c>
    </row>
    <row r="167" spans="4:5">
      <c r="D167" s="137" t="s">
        <v>182</v>
      </c>
      <c r="E167" s="137">
        <f>+D161</f>
        <v>-130429043.06999999</v>
      </c>
    </row>
    <row r="168" spans="4:5">
      <c r="D168" s="137" t="s">
        <v>183</v>
      </c>
      <c r="E168" s="137">
        <f>+E161</f>
        <v>148963578.07000002</v>
      </c>
    </row>
    <row r="169" spans="4:5">
      <c r="D169" s="137" t="s">
        <v>184</v>
      </c>
      <c r="E169" s="137">
        <f>+E166+E167+E168</f>
        <v>27334943.860000029</v>
      </c>
    </row>
    <row r="170" spans="4:5">
      <c r="D170" s="137"/>
      <c r="E170" s="137">
        <f>+E169-F159</f>
        <v>2.9802322387695313E-8</v>
      </c>
    </row>
  </sheetData>
  <autoFilter ref="A18:G159">
    <sortState ref="A19:G159">
      <sortCondition ref="A18:A159"/>
    </sortState>
  </autoFilter>
  <pageMargins left="0.7" right="0.7" top="0.75" bottom="0.75" header="0.3" footer="0.3"/>
  <pageSetup paperSize="30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topLeftCell="A7" workbookViewId="0">
      <selection activeCell="F39" sqref="F39"/>
    </sheetView>
  </sheetViews>
  <sheetFormatPr baseColWidth="10" defaultRowHeight="15.75"/>
  <cols>
    <col min="1" max="1" width="8.1640625" style="58" customWidth="1"/>
    <col min="2" max="2" width="15.83203125" style="58" bestFit="1" customWidth="1"/>
    <col min="3" max="3" width="40.6640625" style="58" bestFit="1" customWidth="1"/>
    <col min="4" max="4" width="26.5" style="58" customWidth="1"/>
    <col min="5" max="5" width="19.6640625" style="58" bestFit="1" customWidth="1"/>
    <col min="6" max="6" width="18" style="58" bestFit="1" customWidth="1"/>
    <col min="7" max="16384" width="12" style="58"/>
  </cols>
  <sheetData>
    <row r="1" spans="1:6">
      <c r="A1" s="58" t="s">
        <v>100</v>
      </c>
    </row>
    <row r="2" spans="1:6" ht="23.25" customHeight="1">
      <c r="A2" s="58" t="s">
        <v>98</v>
      </c>
    </row>
    <row r="3" spans="1:6">
      <c r="A3" s="58" t="s">
        <v>99</v>
      </c>
    </row>
    <row r="4" spans="1:6" ht="16.5" thickBot="1"/>
    <row r="5" spans="1:6" ht="16.5" thickBot="1">
      <c r="A5" s="59"/>
      <c r="B5" s="59"/>
      <c r="C5" s="60" t="s">
        <v>101</v>
      </c>
      <c r="D5" s="61"/>
      <c r="E5" s="62"/>
      <c r="F5" s="63"/>
    </row>
    <row r="6" spans="1:6">
      <c r="A6" s="59"/>
      <c r="B6" s="59"/>
      <c r="C6" s="64" t="s">
        <v>83</v>
      </c>
      <c r="D6" s="65">
        <v>852418.46</v>
      </c>
      <c r="E6" s="62"/>
      <c r="F6" s="63"/>
    </row>
    <row r="7" spans="1:6">
      <c r="A7" s="59"/>
      <c r="B7" s="59"/>
      <c r="C7" s="66" t="s">
        <v>84</v>
      </c>
      <c r="D7" s="67">
        <v>142948738.49000004</v>
      </c>
      <c r="E7" s="62"/>
      <c r="F7" s="63"/>
    </row>
    <row r="8" spans="1:6">
      <c r="A8" s="59"/>
      <c r="B8" s="59"/>
      <c r="C8" s="66" t="s">
        <v>85</v>
      </c>
      <c r="D8" s="67">
        <v>658673.49</v>
      </c>
      <c r="E8" s="62"/>
      <c r="F8" s="63"/>
    </row>
    <row r="9" spans="1:6">
      <c r="A9" s="59"/>
      <c r="B9" s="59"/>
      <c r="C9" s="66" t="s">
        <v>86</v>
      </c>
      <c r="D9" s="67">
        <v>633901.93999999994</v>
      </c>
      <c r="E9" s="62"/>
      <c r="F9" s="63"/>
    </row>
    <row r="10" spans="1:6" ht="16.5" thickBot="1">
      <c r="A10" s="59"/>
      <c r="B10" s="59"/>
      <c r="C10" s="66" t="s">
        <v>87</v>
      </c>
      <c r="D10" s="67">
        <v>106871.62</v>
      </c>
      <c r="E10" s="62"/>
      <c r="F10" s="63"/>
    </row>
    <row r="11" spans="1:6" ht="16.5" thickBot="1">
      <c r="A11" s="59"/>
      <c r="B11" s="59"/>
      <c r="C11" s="60" t="s">
        <v>97</v>
      </c>
      <c r="D11" s="61">
        <f>SUM(D6:D10)</f>
        <v>145200604.00000006</v>
      </c>
      <c r="E11" s="62"/>
      <c r="F11" s="62"/>
    </row>
    <row r="12" spans="1:6">
      <c r="A12" s="59"/>
      <c r="B12" s="59"/>
      <c r="C12" s="68" t="s">
        <v>95</v>
      </c>
      <c r="D12" s="62">
        <v>145200604.00000003</v>
      </c>
      <c r="E12" s="62"/>
      <c r="F12" s="62"/>
    </row>
    <row r="13" spans="1:6">
      <c r="A13" s="59"/>
      <c r="B13" s="59"/>
      <c r="C13" s="68" t="s">
        <v>96</v>
      </c>
      <c r="D13" s="62">
        <f>+D11-D12</f>
        <v>0</v>
      </c>
      <c r="E13" s="62"/>
      <c r="F13" s="62"/>
    </row>
    <row r="14" spans="1:6">
      <c r="A14" s="59"/>
      <c r="B14" s="59"/>
      <c r="C14" s="68"/>
      <c r="D14" s="62"/>
      <c r="E14" s="62"/>
      <c r="F14" s="62"/>
    </row>
    <row r="15" spans="1:6">
      <c r="A15" s="69"/>
      <c r="B15" s="59"/>
      <c r="C15" s="68"/>
      <c r="D15" s="63"/>
      <c r="E15" s="63"/>
      <c r="F15" s="63"/>
    </row>
    <row r="16" spans="1:6" s="81" customFormat="1">
      <c r="A16" s="79" t="s">
        <v>0</v>
      </c>
      <c r="B16" s="79" t="s">
        <v>1</v>
      </c>
      <c r="C16" s="79" t="s">
        <v>2</v>
      </c>
      <c r="D16" s="80" t="s">
        <v>3</v>
      </c>
      <c r="E16" s="80" t="s">
        <v>4</v>
      </c>
      <c r="F16" s="80" t="s">
        <v>5</v>
      </c>
    </row>
    <row r="17" spans="1:6">
      <c r="A17" s="71">
        <v>2</v>
      </c>
      <c r="B17" s="72">
        <v>13</v>
      </c>
      <c r="C17" s="70" t="s">
        <v>9</v>
      </c>
      <c r="D17" s="73"/>
      <c r="E17" s="74">
        <v>2984.1</v>
      </c>
      <c r="F17" s="75">
        <v>12714354.630000001</v>
      </c>
    </row>
    <row r="18" spans="1:6">
      <c r="A18" s="71">
        <v>3</v>
      </c>
      <c r="B18" s="72">
        <v>14</v>
      </c>
      <c r="C18" s="70" t="s">
        <v>11</v>
      </c>
      <c r="D18" s="73"/>
      <c r="E18" s="74">
        <v>53367.31</v>
      </c>
      <c r="F18" s="75">
        <v>17508094.59</v>
      </c>
    </row>
    <row r="19" spans="1:6">
      <c r="A19" s="71">
        <v>6</v>
      </c>
      <c r="B19" s="72">
        <v>17</v>
      </c>
      <c r="C19" s="70" t="s">
        <v>20</v>
      </c>
      <c r="D19" s="73"/>
      <c r="E19" s="74">
        <v>334195.15000000002</v>
      </c>
      <c r="F19" s="75">
        <v>4068913.85</v>
      </c>
    </row>
    <row r="20" spans="1:6">
      <c r="A20" s="71">
        <v>9</v>
      </c>
      <c r="B20" s="72">
        <v>18</v>
      </c>
      <c r="C20" s="70" t="s">
        <v>26</v>
      </c>
      <c r="D20" s="73"/>
      <c r="E20" s="74">
        <v>43707.12</v>
      </c>
      <c r="F20" s="75">
        <v>294347.55</v>
      </c>
    </row>
    <row r="21" spans="1:6">
      <c r="A21" s="76">
        <v>10</v>
      </c>
      <c r="B21" s="72">
        <v>20</v>
      </c>
      <c r="C21" s="70" t="s">
        <v>32</v>
      </c>
      <c r="D21" s="73"/>
      <c r="E21" s="74">
        <v>108007.02</v>
      </c>
      <c r="F21" s="75">
        <v>550639.46</v>
      </c>
    </row>
    <row r="22" spans="1:6">
      <c r="A22" s="76">
        <v>11</v>
      </c>
      <c r="B22" s="72">
        <v>22</v>
      </c>
      <c r="C22" s="70" t="s">
        <v>41</v>
      </c>
      <c r="D22" s="73"/>
      <c r="E22" s="74">
        <v>91641.24</v>
      </c>
      <c r="F22" s="75">
        <v>7749973.5700000003</v>
      </c>
    </row>
    <row r="23" spans="1:6">
      <c r="A23" s="71">
        <v>2</v>
      </c>
      <c r="B23" s="72">
        <v>12</v>
      </c>
      <c r="C23" s="70" t="s">
        <v>6</v>
      </c>
      <c r="D23" s="73"/>
      <c r="E23" s="74">
        <v>5544.87</v>
      </c>
      <c r="F23" s="75">
        <v>8805953.7300000004</v>
      </c>
    </row>
    <row r="24" spans="1:6">
      <c r="A24" s="71">
        <v>2</v>
      </c>
      <c r="B24" s="72">
        <v>12</v>
      </c>
      <c r="C24" s="70" t="s">
        <v>7</v>
      </c>
      <c r="D24" s="73"/>
      <c r="E24" s="74">
        <v>3811538.38</v>
      </c>
      <c r="F24" s="75">
        <v>12617492.109999999</v>
      </c>
    </row>
    <row r="25" spans="1:6">
      <c r="A25" s="71">
        <v>2</v>
      </c>
      <c r="B25" s="72">
        <v>13</v>
      </c>
      <c r="C25" s="70" t="s">
        <v>8</v>
      </c>
      <c r="D25" s="73"/>
      <c r="E25" s="74">
        <v>93878.42</v>
      </c>
      <c r="F25" s="75">
        <v>12711370.529999999</v>
      </c>
    </row>
    <row r="26" spans="1:6">
      <c r="A26" s="71">
        <v>2</v>
      </c>
      <c r="B26" s="72">
        <v>13</v>
      </c>
      <c r="C26" s="70" t="s">
        <v>10</v>
      </c>
      <c r="D26" s="73"/>
      <c r="E26" s="74">
        <v>4740372.6500000004</v>
      </c>
      <c r="F26" s="75">
        <v>17454727.280000001</v>
      </c>
    </row>
    <row r="27" spans="1:6">
      <c r="A27" s="71">
        <v>3</v>
      </c>
      <c r="B27" s="72">
        <v>14</v>
      </c>
      <c r="C27" s="70" t="s">
        <v>12</v>
      </c>
      <c r="D27" s="73"/>
      <c r="E27" s="74">
        <v>80431.759999999995</v>
      </c>
      <c r="F27" s="75">
        <v>17588526.350000001</v>
      </c>
    </row>
    <row r="28" spans="1:6">
      <c r="A28" s="71">
        <v>3</v>
      </c>
      <c r="B28" s="72">
        <v>14</v>
      </c>
      <c r="C28" s="70" t="s">
        <v>13</v>
      </c>
      <c r="D28" s="73"/>
      <c r="E28" s="74">
        <v>9197240.7200000007</v>
      </c>
      <c r="F28" s="75">
        <v>26785767.07</v>
      </c>
    </row>
    <row r="29" spans="1:6">
      <c r="A29" s="71">
        <v>4</v>
      </c>
      <c r="B29" s="72">
        <v>15</v>
      </c>
      <c r="C29" s="70" t="s">
        <v>16</v>
      </c>
      <c r="D29" s="73"/>
      <c r="E29" s="74">
        <v>3777290.37</v>
      </c>
      <c r="F29" s="75">
        <v>21633586.190000001</v>
      </c>
    </row>
    <row r="30" spans="1:6">
      <c r="A30" s="71">
        <v>5</v>
      </c>
      <c r="B30" s="72">
        <v>16</v>
      </c>
      <c r="C30" s="70" t="s">
        <v>17</v>
      </c>
      <c r="D30" s="73"/>
      <c r="E30" s="74">
        <v>130664.13</v>
      </c>
      <c r="F30" s="75">
        <v>344250.32</v>
      </c>
    </row>
    <row r="31" spans="1:6">
      <c r="A31" s="71">
        <v>5</v>
      </c>
      <c r="B31" s="72">
        <v>16</v>
      </c>
      <c r="C31" s="70" t="s">
        <v>18</v>
      </c>
      <c r="D31" s="73"/>
      <c r="E31" s="74">
        <v>10707.12</v>
      </c>
      <c r="F31" s="75">
        <v>354957.44</v>
      </c>
    </row>
    <row r="32" spans="1:6">
      <c r="A32" s="71">
        <v>5</v>
      </c>
      <c r="B32" s="72">
        <v>16</v>
      </c>
      <c r="C32" s="70" t="s">
        <v>19</v>
      </c>
      <c r="D32" s="73"/>
      <c r="E32" s="74">
        <v>3379761.26</v>
      </c>
      <c r="F32" s="75">
        <v>3734718.7</v>
      </c>
    </row>
    <row r="33" spans="1:6">
      <c r="A33" s="71">
        <v>6</v>
      </c>
      <c r="B33" s="72">
        <v>17</v>
      </c>
      <c r="C33" s="70" t="s">
        <v>21</v>
      </c>
      <c r="D33" s="73"/>
      <c r="E33" s="74">
        <v>5711.17</v>
      </c>
      <c r="F33" s="75">
        <v>4074625.02</v>
      </c>
    </row>
    <row r="34" spans="1:6">
      <c r="A34" s="71">
        <v>6</v>
      </c>
      <c r="B34" s="72">
        <v>17</v>
      </c>
      <c r="C34" s="70" t="s">
        <v>22</v>
      </c>
      <c r="D34" s="73"/>
      <c r="E34" s="74">
        <v>7217121.0800000001</v>
      </c>
      <c r="F34" s="75">
        <v>11291746.1</v>
      </c>
    </row>
    <row r="35" spans="1:6">
      <c r="A35" s="71">
        <v>9</v>
      </c>
      <c r="B35" s="72">
        <v>18</v>
      </c>
      <c r="C35" s="70" t="s">
        <v>27</v>
      </c>
      <c r="D35" s="73"/>
      <c r="E35" s="74">
        <v>15042.02</v>
      </c>
      <c r="F35" s="75">
        <v>309389.57</v>
      </c>
    </row>
    <row r="36" spans="1:6">
      <c r="A36" s="71">
        <v>9</v>
      </c>
      <c r="B36" s="72">
        <v>18</v>
      </c>
      <c r="C36" s="70" t="s">
        <v>28</v>
      </c>
      <c r="D36" s="73"/>
      <c r="E36" s="74">
        <v>4501172.7699999996</v>
      </c>
      <c r="F36" s="75">
        <v>4810562.34</v>
      </c>
    </row>
    <row r="37" spans="1:6">
      <c r="A37" s="71">
        <v>9</v>
      </c>
      <c r="B37" s="72">
        <v>19</v>
      </c>
      <c r="C37" s="70" t="s">
        <v>29</v>
      </c>
      <c r="D37" s="73"/>
      <c r="E37" s="74">
        <v>3452912.67</v>
      </c>
      <c r="F37" s="75">
        <v>8263475.0099999998</v>
      </c>
    </row>
    <row r="38" spans="1:6">
      <c r="A38" s="76">
        <v>10</v>
      </c>
      <c r="B38" s="72">
        <v>20</v>
      </c>
      <c r="C38" s="70" t="s">
        <v>33</v>
      </c>
      <c r="D38" s="73"/>
      <c r="E38" s="74">
        <v>79133.960000000006</v>
      </c>
      <c r="F38" s="75">
        <v>629773.42000000004</v>
      </c>
    </row>
    <row r="39" spans="1:6">
      <c r="A39" s="76">
        <v>10</v>
      </c>
      <c r="B39" s="72">
        <v>21</v>
      </c>
      <c r="C39" s="70" t="s">
        <v>34</v>
      </c>
      <c r="D39" s="73"/>
      <c r="E39" s="74">
        <v>55981.71</v>
      </c>
      <c r="F39" s="75">
        <v>685755.13</v>
      </c>
    </row>
    <row r="40" spans="1:6">
      <c r="A40" s="76">
        <v>10</v>
      </c>
      <c r="B40" s="72">
        <v>20</v>
      </c>
      <c r="C40" s="70" t="s">
        <v>35</v>
      </c>
      <c r="D40" s="73"/>
      <c r="E40" s="74">
        <v>6064867.4800000004</v>
      </c>
      <c r="F40" s="75">
        <v>6750622.6100000003</v>
      </c>
    </row>
    <row r="41" spans="1:6">
      <c r="A41" s="76">
        <v>10</v>
      </c>
      <c r="B41" s="72">
        <v>21</v>
      </c>
      <c r="C41" s="70" t="s">
        <v>36</v>
      </c>
      <c r="D41" s="73"/>
      <c r="E41" s="74">
        <v>2219996.37</v>
      </c>
      <c r="F41" s="75">
        <v>8970618.9800000004</v>
      </c>
    </row>
    <row r="42" spans="1:6">
      <c r="A42" s="76">
        <v>11</v>
      </c>
      <c r="B42" s="72">
        <v>23</v>
      </c>
      <c r="C42" s="70" t="s">
        <v>39</v>
      </c>
      <c r="D42" s="73"/>
      <c r="E42" s="74">
        <v>80900.2</v>
      </c>
      <c r="F42" s="75">
        <v>7546456.2699999996</v>
      </c>
    </row>
    <row r="43" spans="1:6">
      <c r="A43" s="76">
        <v>11</v>
      </c>
      <c r="B43" s="72">
        <v>22</v>
      </c>
      <c r="C43" s="70" t="s">
        <v>40</v>
      </c>
      <c r="D43" s="73"/>
      <c r="E43" s="74">
        <v>111876.06</v>
      </c>
      <c r="F43" s="75">
        <v>7658332.3300000001</v>
      </c>
    </row>
    <row r="44" spans="1:6">
      <c r="A44" s="76">
        <v>11</v>
      </c>
      <c r="B44" s="72">
        <v>22</v>
      </c>
      <c r="C44" s="70" t="s">
        <v>42</v>
      </c>
      <c r="D44" s="73"/>
      <c r="E44" s="74">
        <v>253225.98</v>
      </c>
      <c r="F44" s="75">
        <v>8003199.5499999998</v>
      </c>
    </row>
    <row r="45" spans="1:6">
      <c r="A45" s="76">
        <v>11</v>
      </c>
      <c r="B45" s="72">
        <v>22</v>
      </c>
      <c r="C45" s="70" t="s">
        <v>43</v>
      </c>
      <c r="D45" s="73"/>
      <c r="E45" s="74">
        <v>9313141.1899999995</v>
      </c>
      <c r="F45" s="75">
        <v>17316340.739999998</v>
      </c>
    </row>
    <row r="46" spans="1:6">
      <c r="A46" s="76">
        <v>11</v>
      </c>
      <c r="B46" s="72">
        <v>23</v>
      </c>
      <c r="C46" s="70" t="s">
        <v>44</v>
      </c>
      <c r="D46" s="73"/>
      <c r="E46" s="77">
        <v>3657084.03</v>
      </c>
      <c r="F46" s="75">
        <v>20973424.77</v>
      </c>
    </row>
    <row r="47" spans="1:6">
      <c r="A47" s="76">
        <v>12</v>
      </c>
      <c r="B47" s="72">
        <v>24</v>
      </c>
      <c r="C47" s="70" t="s">
        <v>45</v>
      </c>
      <c r="D47" s="73"/>
      <c r="E47" s="77">
        <v>154000.57999999999</v>
      </c>
      <c r="F47" s="75">
        <v>21127425.350000001</v>
      </c>
    </row>
    <row r="48" spans="1:6">
      <c r="A48" s="76">
        <v>12</v>
      </c>
      <c r="B48" s="72">
        <v>25</v>
      </c>
      <c r="C48" s="70" t="s">
        <v>46</v>
      </c>
      <c r="D48" s="73"/>
      <c r="E48" s="77">
        <v>17641.86</v>
      </c>
      <c r="F48" s="75">
        <v>21145067.210000001</v>
      </c>
    </row>
    <row r="49" spans="1:6">
      <c r="A49" s="76">
        <v>12</v>
      </c>
      <c r="B49" s="72">
        <v>24</v>
      </c>
      <c r="C49" s="70" t="s">
        <v>47</v>
      </c>
      <c r="D49" s="73"/>
      <c r="E49" s="77">
        <v>3795349.09</v>
      </c>
      <c r="F49" s="75">
        <v>24940416.300000001</v>
      </c>
    </row>
    <row r="50" spans="1:6">
      <c r="A50" s="76">
        <v>12</v>
      </c>
      <c r="B50" s="72">
        <v>25</v>
      </c>
      <c r="C50" s="70" t="s">
        <v>48</v>
      </c>
      <c r="D50" s="73"/>
      <c r="E50" s="77">
        <v>1990704.81</v>
      </c>
      <c r="F50" s="75">
        <v>26931121.109999999</v>
      </c>
    </row>
    <row r="51" spans="1:6">
      <c r="A51" s="76">
        <v>13</v>
      </c>
      <c r="B51" s="72">
        <v>27</v>
      </c>
      <c r="C51" s="70" t="s">
        <v>49</v>
      </c>
      <c r="D51" s="73"/>
      <c r="E51" s="77">
        <v>85312.94</v>
      </c>
      <c r="F51" s="75">
        <v>2500786.16</v>
      </c>
    </row>
    <row r="52" spans="1:6">
      <c r="A52" s="76">
        <v>13</v>
      </c>
      <c r="B52" s="72">
        <v>26</v>
      </c>
      <c r="C52" s="70" t="s">
        <v>50</v>
      </c>
      <c r="D52" s="73"/>
      <c r="E52" s="77">
        <v>85809.78</v>
      </c>
      <c r="F52" s="75">
        <v>2586595.94</v>
      </c>
    </row>
    <row r="53" spans="1:6">
      <c r="A53" s="76">
        <v>13</v>
      </c>
      <c r="B53" s="72">
        <v>26</v>
      </c>
      <c r="C53" s="70" t="s">
        <v>51</v>
      </c>
      <c r="D53" s="73"/>
      <c r="E53" s="77">
        <v>7141301.0899999999</v>
      </c>
      <c r="F53" s="75">
        <v>9727897.0299999993</v>
      </c>
    </row>
    <row r="54" spans="1:6">
      <c r="A54" s="76">
        <v>13</v>
      </c>
      <c r="B54" s="72">
        <v>27</v>
      </c>
      <c r="C54" s="70" t="s">
        <v>52</v>
      </c>
      <c r="D54" s="73"/>
      <c r="E54" s="77">
        <v>3297831.08</v>
      </c>
      <c r="F54" s="75">
        <v>13025728.109999999</v>
      </c>
    </row>
    <row r="55" spans="1:6">
      <c r="A55" s="76">
        <v>16</v>
      </c>
      <c r="B55" s="72">
        <v>28</v>
      </c>
      <c r="C55" s="70" t="s">
        <v>54</v>
      </c>
      <c r="D55" s="73"/>
      <c r="E55" s="77">
        <v>3573240.53</v>
      </c>
      <c r="F55" s="75">
        <v>14030852.23</v>
      </c>
    </row>
    <row r="56" spans="1:6">
      <c r="A56" s="76">
        <v>16</v>
      </c>
      <c r="B56" s="72">
        <v>29</v>
      </c>
      <c r="C56" s="70" t="s">
        <v>55</v>
      </c>
      <c r="D56" s="73"/>
      <c r="E56" s="77">
        <v>34347.39</v>
      </c>
      <c r="F56" s="75">
        <v>14065199.619999999</v>
      </c>
    </row>
    <row r="57" spans="1:6">
      <c r="A57" s="76">
        <v>16</v>
      </c>
      <c r="B57" s="72">
        <v>29</v>
      </c>
      <c r="C57" s="70" t="s">
        <v>56</v>
      </c>
      <c r="D57" s="73"/>
      <c r="E57" s="77">
        <v>3063899.47</v>
      </c>
      <c r="F57" s="75">
        <v>17129099.09</v>
      </c>
    </row>
    <row r="58" spans="1:6">
      <c r="A58" s="76">
        <v>17</v>
      </c>
      <c r="B58" s="72">
        <v>30</v>
      </c>
      <c r="C58" s="70" t="s">
        <v>57</v>
      </c>
      <c r="D58" s="73"/>
      <c r="E58" s="77">
        <v>4504300.04</v>
      </c>
      <c r="F58" s="75">
        <v>21633399.129999999</v>
      </c>
    </row>
    <row r="59" spans="1:6">
      <c r="A59" s="76">
        <v>18</v>
      </c>
      <c r="B59" s="72">
        <v>31</v>
      </c>
      <c r="C59" s="70" t="s">
        <v>59</v>
      </c>
      <c r="D59" s="73"/>
      <c r="E59" s="77">
        <v>24157.31</v>
      </c>
      <c r="F59" s="75">
        <v>22061764.350000001</v>
      </c>
    </row>
    <row r="60" spans="1:6">
      <c r="A60" s="76">
        <v>18</v>
      </c>
      <c r="B60" s="72">
        <v>31</v>
      </c>
      <c r="C60" s="70" t="s">
        <v>60</v>
      </c>
      <c r="D60" s="73"/>
      <c r="E60" s="77">
        <v>7629080.8300000001</v>
      </c>
      <c r="F60" s="75">
        <v>29690845.18</v>
      </c>
    </row>
    <row r="61" spans="1:6">
      <c r="A61" s="76">
        <v>19</v>
      </c>
      <c r="B61" s="72">
        <v>32</v>
      </c>
      <c r="C61" s="70" t="s">
        <v>61</v>
      </c>
      <c r="D61" s="73"/>
      <c r="E61" s="77">
        <v>2774921</v>
      </c>
      <c r="F61" s="75">
        <v>20767898.850000001</v>
      </c>
    </row>
    <row r="62" spans="1:6">
      <c r="A62" s="76">
        <v>20</v>
      </c>
      <c r="B62" s="72">
        <v>33</v>
      </c>
      <c r="C62" s="70" t="s">
        <v>64</v>
      </c>
      <c r="D62" s="73"/>
      <c r="E62" s="77">
        <v>79345.25</v>
      </c>
      <c r="F62" s="75">
        <v>18723804.02</v>
      </c>
    </row>
    <row r="63" spans="1:6">
      <c r="A63" s="76">
        <v>20</v>
      </c>
      <c r="B63" s="72">
        <v>33</v>
      </c>
      <c r="C63" s="70" t="s">
        <v>65</v>
      </c>
      <c r="D63" s="73"/>
      <c r="E63" s="77">
        <v>6933978.5700000003</v>
      </c>
      <c r="F63" s="75">
        <v>25657782.59</v>
      </c>
    </row>
    <row r="64" spans="1:6">
      <c r="A64" s="76">
        <v>23</v>
      </c>
      <c r="B64" s="72">
        <v>34</v>
      </c>
      <c r="C64" s="70" t="s">
        <v>66</v>
      </c>
      <c r="D64" s="73"/>
      <c r="E64" s="77">
        <v>8524350.0099999998</v>
      </c>
      <c r="F64" s="75">
        <v>16572905.91</v>
      </c>
    </row>
    <row r="65" spans="1:6">
      <c r="A65" s="76">
        <v>23</v>
      </c>
      <c r="B65" s="72">
        <v>35</v>
      </c>
      <c r="C65" s="70" t="s">
        <v>67</v>
      </c>
      <c r="D65" s="73"/>
      <c r="E65" s="77">
        <v>2552351.23</v>
      </c>
      <c r="F65" s="75">
        <v>19125257.140000001</v>
      </c>
    </row>
    <row r="66" spans="1:6">
      <c r="A66" s="76">
        <v>26</v>
      </c>
      <c r="B66" s="72">
        <v>36</v>
      </c>
      <c r="C66" s="70" t="s">
        <v>68</v>
      </c>
      <c r="D66" s="73"/>
      <c r="E66" s="77">
        <v>4603317.58</v>
      </c>
      <c r="F66" s="75">
        <v>23728574.719999999</v>
      </c>
    </row>
    <row r="67" spans="1:6">
      <c r="A67" s="76">
        <v>26</v>
      </c>
      <c r="B67" s="72">
        <v>37</v>
      </c>
      <c r="C67" s="70" t="s">
        <v>69</v>
      </c>
      <c r="D67" s="73"/>
      <c r="E67" s="77">
        <v>21183.56</v>
      </c>
      <c r="F67" s="75">
        <v>23749758.280000001</v>
      </c>
    </row>
    <row r="68" spans="1:6">
      <c r="A68" s="76">
        <v>26</v>
      </c>
      <c r="B68" s="72">
        <v>37</v>
      </c>
      <c r="C68" s="70" t="s">
        <v>70</v>
      </c>
      <c r="D68" s="73"/>
      <c r="E68" s="77">
        <v>3306946.02</v>
      </c>
      <c r="F68" s="75">
        <v>27056704.300000001</v>
      </c>
    </row>
    <row r="69" spans="1:6">
      <c r="A69" s="76">
        <v>26</v>
      </c>
      <c r="B69" s="72">
        <v>38</v>
      </c>
      <c r="C69" s="70" t="s">
        <v>71</v>
      </c>
      <c r="D69" s="73"/>
      <c r="E69" s="77">
        <v>294271.77</v>
      </c>
      <c r="F69" s="75">
        <v>27350976.07</v>
      </c>
    </row>
    <row r="70" spans="1:6">
      <c r="A70" s="76">
        <v>27</v>
      </c>
      <c r="B70" s="72">
        <v>39</v>
      </c>
      <c r="C70" s="70" t="s">
        <v>72</v>
      </c>
      <c r="D70" s="73"/>
      <c r="E70" s="77">
        <v>6605587.2599999998</v>
      </c>
      <c r="F70" s="75">
        <v>33956563.329999998</v>
      </c>
    </row>
    <row r="71" spans="1:6">
      <c r="A71" s="76">
        <v>30</v>
      </c>
      <c r="B71" s="72">
        <v>40</v>
      </c>
      <c r="C71" s="70" t="s">
        <v>73</v>
      </c>
      <c r="D71" s="73"/>
      <c r="E71" s="77">
        <v>103504.73</v>
      </c>
      <c r="F71" s="75">
        <v>16226973.470000001</v>
      </c>
    </row>
    <row r="72" spans="1:6">
      <c r="A72" s="76">
        <v>30</v>
      </c>
      <c r="B72" s="72">
        <v>40</v>
      </c>
      <c r="C72" s="70" t="s">
        <v>74</v>
      </c>
      <c r="D72" s="73"/>
      <c r="E72" s="77">
        <v>21558.68</v>
      </c>
      <c r="F72" s="75">
        <v>16248532.15</v>
      </c>
    </row>
    <row r="73" spans="1:6">
      <c r="A73" s="76">
        <v>30</v>
      </c>
      <c r="B73" s="72">
        <v>40</v>
      </c>
      <c r="C73" s="70" t="s">
        <v>75</v>
      </c>
      <c r="D73" s="73"/>
      <c r="E73" s="77">
        <v>60165.599999999999</v>
      </c>
      <c r="F73" s="75">
        <v>16308697.75</v>
      </c>
    </row>
    <row r="74" spans="1:6">
      <c r="A74" s="76">
        <v>30</v>
      </c>
      <c r="B74" s="72">
        <v>40</v>
      </c>
      <c r="C74" s="70" t="s">
        <v>76</v>
      </c>
      <c r="D74" s="73"/>
      <c r="E74" s="77">
        <v>5252923.05</v>
      </c>
      <c r="F74" s="75">
        <v>21561620.800000001</v>
      </c>
    </row>
    <row r="75" spans="1:6">
      <c r="A75" s="76">
        <v>30</v>
      </c>
      <c r="B75" s="72">
        <v>41</v>
      </c>
      <c r="C75" s="70" t="s">
        <v>77</v>
      </c>
      <c r="D75" s="73"/>
      <c r="E75" s="77">
        <v>7838.49</v>
      </c>
      <c r="F75" s="75">
        <v>21569459.289999999</v>
      </c>
    </row>
    <row r="76" spans="1:6">
      <c r="A76" s="76">
        <v>30</v>
      </c>
      <c r="B76" s="72">
        <v>41</v>
      </c>
      <c r="C76" s="70" t="s">
        <v>78</v>
      </c>
      <c r="D76" s="73"/>
      <c r="E76" s="77">
        <v>5771886.0899999999</v>
      </c>
      <c r="F76" s="75">
        <v>27341345.379999999</v>
      </c>
    </row>
    <row r="79" spans="1:6">
      <c r="D79" s="82" t="s">
        <v>101</v>
      </c>
      <c r="E79" s="78">
        <f>SUM(E17:E78)</f>
        <v>145200604.00000003</v>
      </c>
    </row>
  </sheetData>
  <pageMargins left="0.7" right="0.7" top="0.75" bottom="0.75" header="0.3" footer="0.3"/>
  <pageSetup scale="5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topLeftCell="A37" workbookViewId="0">
      <selection activeCell="H57" sqref="H57:H59"/>
    </sheetView>
  </sheetViews>
  <sheetFormatPr baseColWidth="10" defaultRowHeight="12.75"/>
  <cols>
    <col min="1" max="1" width="6" style="97" customWidth="1"/>
    <col min="2" max="2" width="12" style="97"/>
    <col min="3" max="3" width="5.83203125" style="97" bestFit="1" customWidth="1"/>
    <col min="4" max="4" width="8" style="97" customWidth="1"/>
    <col min="5" max="5" width="14.83203125" style="97" bestFit="1" customWidth="1"/>
    <col min="6" max="6" width="97.83203125" style="97" bestFit="1" customWidth="1"/>
    <col min="7" max="7" width="17.5" style="114" bestFit="1" customWidth="1"/>
    <col min="8" max="8" width="16.33203125" style="114" bestFit="1" customWidth="1"/>
    <col min="9" max="9" width="38.6640625" style="114" bestFit="1" customWidth="1"/>
    <col min="10" max="16384" width="12" style="97"/>
  </cols>
  <sheetData>
    <row r="1" spans="1:10">
      <c r="A1" s="94" t="s">
        <v>107</v>
      </c>
      <c r="B1" s="95"/>
      <c r="C1" s="95"/>
      <c r="D1" s="95"/>
      <c r="E1" s="95"/>
      <c r="F1" s="111"/>
      <c r="G1" s="112"/>
      <c r="H1" s="112"/>
      <c r="I1" s="113" t="s">
        <v>177</v>
      </c>
    </row>
    <row r="2" spans="1:10">
      <c r="A2" s="94" t="s">
        <v>108</v>
      </c>
      <c r="B2" s="95"/>
      <c r="C2" s="95"/>
      <c r="D2" s="95"/>
      <c r="E2" s="95"/>
      <c r="F2" s="111"/>
      <c r="G2" s="112"/>
      <c r="H2" s="112"/>
      <c r="I2" s="112"/>
    </row>
    <row r="4" spans="1:10">
      <c r="A4" s="95"/>
      <c r="B4" s="95"/>
      <c r="C4" s="95"/>
      <c r="D4" s="98" t="s">
        <v>109</v>
      </c>
      <c r="E4" s="95"/>
      <c r="F4" s="111"/>
      <c r="G4" s="112"/>
      <c r="H4" s="112"/>
      <c r="I4" s="112"/>
    </row>
    <row r="5" spans="1:10">
      <c r="A5" s="95"/>
      <c r="B5" s="95"/>
      <c r="C5" s="95"/>
      <c r="D5" s="98" t="s">
        <v>110</v>
      </c>
      <c r="E5" s="95"/>
      <c r="F5" s="111"/>
      <c r="G5" s="112"/>
      <c r="H5" s="112"/>
      <c r="I5" s="112"/>
    </row>
    <row r="6" spans="1:10">
      <c r="A6" s="95"/>
      <c r="B6" s="95"/>
      <c r="C6" s="95"/>
      <c r="D6" s="98" t="s">
        <v>111</v>
      </c>
      <c r="E6" s="95"/>
      <c r="F6" s="111"/>
      <c r="G6" s="112"/>
      <c r="H6" s="112"/>
      <c r="I6" s="112"/>
    </row>
    <row r="7" spans="1:10">
      <c r="A7" s="99" t="s">
        <v>112</v>
      </c>
      <c r="B7" s="99" t="s">
        <v>113</v>
      </c>
      <c r="C7" s="100" t="s">
        <v>114</v>
      </c>
      <c r="D7" s="99" t="s">
        <v>115</v>
      </c>
      <c r="E7" s="99" t="s">
        <v>116</v>
      </c>
      <c r="F7" s="99" t="s">
        <v>117</v>
      </c>
      <c r="G7" s="115" t="s">
        <v>118</v>
      </c>
      <c r="H7" s="115" t="s">
        <v>119</v>
      </c>
      <c r="I7" s="115" t="s">
        <v>120</v>
      </c>
    </row>
    <row r="9" spans="1:10">
      <c r="A9" s="94" t="s">
        <v>121</v>
      </c>
      <c r="B9" s="95"/>
      <c r="C9" s="95"/>
      <c r="D9" s="95"/>
      <c r="E9" s="95"/>
      <c r="F9" s="94" t="s">
        <v>122</v>
      </c>
      <c r="G9" s="112"/>
      <c r="H9" s="113" t="s">
        <v>123</v>
      </c>
      <c r="I9" s="113">
        <v>8800408.8599999994</v>
      </c>
      <c r="J9" s="101">
        <f>+I9-'BANESCO EDO CTA'!D1</f>
        <v>0</v>
      </c>
    </row>
    <row r="10" spans="1:10">
      <c r="A10" s="94">
        <v>31</v>
      </c>
      <c r="B10" s="94" t="s">
        <v>124</v>
      </c>
      <c r="C10" s="96">
        <v>8</v>
      </c>
      <c r="D10" s="94" t="s">
        <v>125</v>
      </c>
      <c r="E10" s="94">
        <v>94559530</v>
      </c>
      <c r="F10" s="94" t="s">
        <v>126</v>
      </c>
      <c r="G10" s="113">
        <v>0</v>
      </c>
      <c r="H10" s="113">
        <v>17483426.07</v>
      </c>
      <c r="I10" s="113">
        <v>-8683017.2100000009</v>
      </c>
    </row>
    <row r="11" spans="1:10">
      <c r="A11" s="94">
        <v>31</v>
      </c>
      <c r="B11" s="94" t="s">
        <v>127</v>
      </c>
      <c r="C11" s="96">
        <v>3</v>
      </c>
      <c r="D11" s="94" t="s">
        <v>125</v>
      </c>
      <c r="E11" s="94">
        <v>2840444</v>
      </c>
      <c r="F11" s="94" t="s">
        <v>126</v>
      </c>
      <c r="G11" s="113">
        <v>0</v>
      </c>
      <c r="H11" s="113">
        <v>10000000</v>
      </c>
      <c r="I11" s="113">
        <v>-18683017.210000001</v>
      </c>
    </row>
    <row r="12" spans="1:10">
      <c r="A12" s="94">
        <v>31</v>
      </c>
      <c r="B12" s="94" t="s">
        <v>127</v>
      </c>
      <c r="C12" s="96">
        <v>4</v>
      </c>
      <c r="D12" s="94" t="s">
        <v>125</v>
      </c>
      <c r="E12" s="94">
        <v>196046</v>
      </c>
      <c r="F12" s="94" t="s">
        <v>126</v>
      </c>
      <c r="G12" s="113">
        <v>0</v>
      </c>
      <c r="H12" s="113">
        <v>17263947.739999998</v>
      </c>
      <c r="I12" s="113">
        <v>-35946964.950000003</v>
      </c>
    </row>
    <row r="13" spans="1:10">
      <c r="A13" s="94">
        <v>31</v>
      </c>
      <c r="B13" s="94" t="s">
        <v>128</v>
      </c>
      <c r="C13" s="96">
        <v>3</v>
      </c>
      <c r="D13" s="94" t="s">
        <v>125</v>
      </c>
      <c r="E13" s="94">
        <v>4572932</v>
      </c>
      <c r="F13" s="94" t="s">
        <v>129</v>
      </c>
      <c r="G13" s="113">
        <v>0</v>
      </c>
      <c r="H13" s="113">
        <v>555447.15</v>
      </c>
      <c r="I13" s="113">
        <v>-36502412.100000001</v>
      </c>
    </row>
    <row r="14" spans="1:10">
      <c r="A14" s="94">
        <v>31</v>
      </c>
      <c r="B14" s="94" t="s">
        <v>130</v>
      </c>
      <c r="C14" s="96">
        <v>9</v>
      </c>
      <c r="D14" s="94" t="s">
        <v>125</v>
      </c>
      <c r="E14" s="94">
        <v>82824480</v>
      </c>
      <c r="F14" s="94" t="s">
        <v>126</v>
      </c>
      <c r="G14" s="113">
        <v>0</v>
      </c>
      <c r="H14" s="113">
        <v>1468497.39</v>
      </c>
      <c r="I14" s="113">
        <v>-37970909.490000002</v>
      </c>
    </row>
    <row r="15" spans="1:10">
      <c r="A15" s="94">
        <v>31</v>
      </c>
      <c r="B15" s="94" t="s">
        <v>131</v>
      </c>
      <c r="C15" s="96">
        <v>3</v>
      </c>
      <c r="D15" s="94" t="s">
        <v>125</v>
      </c>
      <c r="E15" s="94">
        <v>172664</v>
      </c>
      <c r="F15" s="94" t="s">
        <v>132</v>
      </c>
      <c r="G15" s="113">
        <v>0</v>
      </c>
      <c r="H15" s="113">
        <v>4770000</v>
      </c>
      <c r="I15" s="113">
        <v>-42740909.490000002</v>
      </c>
    </row>
    <row r="16" spans="1:10">
      <c r="A16" s="94">
        <v>31</v>
      </c>
      <c r="B16" s="94" t="s">
        <v>133</v>
      </c>
      <c r="C16" s="96">
        <v>3</v>
      </c>
      <c r="D16" s="94" t="s">
        <v>125</v>
      </c>
      <c r="E16" s="94">
        <v>385625</v>
      </c>
      <c r="F16" s="94" t="s">
        <v>126</v>
      </c>
      <c r="G16" s="113">
        <v>0</v>
      </c>
      <c r="H16" s="113">
        <v>16790791.329999998</v>
      </c>
      <c r="I16" s="113">
        <v>-59531700.82</v>
      </c>
    </row>
    <row r="17" spans="1:9">
      <c r="A17" s="94">
        <v>31</v>
      </c>
      <c r="B17" s="94" t="s">
        <v>134</v>
      </c>
      <c r="C17" s="96">
        <v>3</v>
      </c>
      <c r="D17" s="94" t="s">
        <v>125</v>
      </c>
      <c r="E17" s="94">
        <v>70808931</v>
      </c>
      <c r="F17" s="94" t="s">
        <v>126</v>
      </c>
      <c r="G17" s="113">
        <v>0</v>
      </c>
      <c r="H17" s="113">
        <v>312210.25</v>
      </c>
      <c r="I17" s="113">
        <v>-59843911.07</v>
      </c>
    </row>
    <row r="18" spans="1:9">
      <c r="A18" s="94">
        <v>31</v>
      </c>
      <c r="B18" s="94" t="s">
        <v>135</v>
      </c>
      <c r="C18" s="96">
        <v>3</v>
      </c>
      <c r="D18" s="94" t="s">
        <v>125</v>
      </c>
      <c r="E18" s="94">
        <v>163043</v>
      </c>
      <c r="F18" s="94" t="s">
        <v>136</v>
      </c>
      <c r="G18" s="113">
        <v>0</v>
      </c>
      <c r="H18" s="113">
        <v>1619303.4</v>
      </c>
      <c r="I18" s="113">
        <v>-61463214.469999999</v>
      </c>
    </row>
    <row r="19" spans="1:9">
      <c r="A19" s="94">
        <v>31</v>
      </c>
      <c r="B19" s="94" t="s">
        <v>137</v>
      </c>
      <c r="C19" s="96">
        <v>4</v>
      </c>
      <c r="D19" s="94" t="s">
        <v>125</v>
      </c>
      <c r="E19" s="94">
        <v>811019</v>
      </c>
      <c r="F19" s="94" t="s">
        <v>138</v>
      </c>
      <c r="G19" s="113">
        <v>0</v>
      </c>
      <c r="H19" s="113">
        <v>854000.2</v>
      </c>
      <c r="I19" s="113">
        <v>-62317214.670000002</v>
      </c>
    </row>
    <row r="20" spans="1:9">
      <c r="A20" s="94">
        <v>31</v>
      </c>
      <c r="B20" s="94" t="s">
        <v>139</v>
      </c>
      <c r="C20" s="96">
        <v>3</v>
      </c>
      <c r="D20" s="94" t="s">
        <v>125</v>
      </c>
      <c r="E20" s="94">
        <v>610711</v>
      </c>
      <c r="F20" s="94" t="s">
        <v>140</v>
      </c>
      <c r="G20" s="113">
        <v>0</v>
      </c>
      <c r="H20" s="113">
        <v>769019.66</v>
      </c>
      <c r="I20" s="113">
        <v>-63086234.329999998</v>
      </c>
    </row>
    <row r="21" spans="1:9">
      <c r="A21" s="94">
        <v>31</v>
      </c>
      <c r="B21" s="94" t="s">
        <v>141</v>
      </c>
      <c r="C21" s="96">
        <v>4</v>
      </c>
      <c r="D21" s="94" t="s">
        <v>125</v>
      </c>
      <c r="E21" s="94">
        <v>326349</v>
      </c>
      <c r="F21" s="94" t="s">
        <v>142</v>
      </c>
      <c r="G21" s="113">
        <v>0</v>
      </c>
      <c r="H21" s="113">
        <v>21000000</v>
      </c>
      <c r="I21" s="113">
        <v>-84086234.329999998</v>
      </c>
    </row>
    <row r="22" spans="1:9">
      <c r="A22" s="94">
        <v>31</v>
      </c>
      <c r="B22" s="94" t="s">
        <v>143</v>
      </c>
      <c r="C22" s="96">
        <v>3</v>
      </c>
      <c r="D22" s="94" t="s">
        <v>125</v>
      </c>
      <c r="E22" s="94">
        <v>60365</v>
      </c>
      <c r="F22" s="94" t="s">
        <v>144</v>
      </c>
      <c r="G22" s="113">
        <v>0</v>
      </c>
      <c r="H22" s="113">
        <v>530984.31999999995</v>
      </c>
      <c r="I22" s="113">
        <v>-84617218.650000006</v>
      </c>
    </row>
    <row r="23" spans="1:9">
      <c r="A23" s="94">
        <v>31</v>
      </c>
      <c r="B23" s="94" t="s">
        <v>145</v>
      </c>
      <c r="C23" s="96">
        <v>3</v>
      </c>
      <c r="D23" s="94" t="s">
        <v>146</v>
      </c>
      <c r="E23" s="94">
        <v>57515</v>
      </c>
      <c r="F23" s="94" t="s">
        <v>147</v>
      </c>
      <c r="G23" s="113">
        <v>0</v>
      </c>
      <c r="H23" s="113">
        <v>2204970</v>
      </c>
      <c r="I23" s="113">
        <v>-86822188.650000006</v>
      </c>
    </row>
    <row r="24" spans="1:9">
      <c r="A24" s="94">
        <v>31</v>
      </c>
      <c r="B24" s="94" t="s">
        <v>148</v>
      </c>
      <c r="C24" s="96">
        <v>3</v>
      </c>
      <c r="D24" s="94" t="s">
        <v>125</v>
      </c>
      <c r="E24" s="94">
        <v>44732</v>
      </c>
      <c r="F24" s="94" t="s">
        <v>126</v>
      </c>
      <c r="G24" s="113">
        <v>0</v>
      </c>
      <c r="H24" s="113">
        <v>4874017.97</v>
      </c>
      <c r="I24" s="113">
        <v>-91696206.620000005</v>
      </c>
    </row>
    <row r="25" spans="1:9">
      <c r="A25" s="94">
        <v>31</v>
      </c>
      <c r="B25" s="94" t="s">
        <v>149</v>
      </c>
      <c r="C25" s="96">
        <v>3</v>
      </c>
      <c r="D25" s="94" t="s">
        <v>125</v>
      </c>
      <c r="E25" s="94">
        <v>532494</v>
      </c>
      <c r="F25" s="94" t="s">
        <v>126</v>
      </c>
      <c r="G25" s="113">
        <v>0</v>
      </c>
      <c r="H25" s="113">
        <v>6000000</v>
      </c>
      <c r="I25" s="113">
        <v>-97696206.620000005</v>
      </c>
    </row>
    <row r="26" spans="1:9">
      <c r="A26" s="94">
        <v>31</v>
      </c>
      <c r="B26" s="94" t="s">
        <v>149</v>
      </c>
      <c r="C26" s="96">
        <v>4</v>
      </c>
      <c r="D26" s="94" t="s">
        <v>125</v>
      </c>
      <c r="E26" s="94">
        <v>860627</v>
      </c>
      <c r="F26" s="94" t="s">
        <v>126</v>
      </c>
      <c r="G26" s="113">
        <v>0</v>
      </c>
      <c r="H26" s="113">
        <v>912626.53</v>
      </c>
      <c r="I26" s="113">
        <v>-98608833.150000006</v>
      </c>
    </row>
    <row r="27" spans="1:9">
      <c r="A27" s="94">
        <v>31</v>
      </c>
      <c r="B27" s="94" t="s">
        <v>150</v>
      </c>
      <c r="C27" s="96">
        <v>3</v>
      </c>
      <c r="D27" s="94" t="s">
        <v>125</v>
      </c>
      <c r="E27" s="94">
        <v>899879</v>
      </c>
      <c r="F27" s="94" t="s">
        <v>151</v>
      </c>
      <c r="G27" s="113">
        <v>0</v>
      </c>
      <c r="H27" s="113">
        <v>2442885.54</v>
      </c>
      <c r="I27" s="113">
        <v>-101051718.69</v>
      </c>
    </row>
    <row r="28" spans="1:9">
      <c r="A28" s="94">
        <v>31</v>
      </c>
      <c r="B28" s="94" t="s">
        <v>152</v>
      </c>
      <c r="C28" s="96">
        <v>2</v>
      </c>
      <c r="D28" s="95"/>
      <c r="E28" s="94">
        <v>1112583</v>
      </c>
      <c r="F28" s="94" t="s">
        <v>153</v>
      </c>
      <c r="G28" s="113">
        <v>0</v>
      </c>
      <c r="H28" s="113">
        <v>57893.599999999999</v>
      </c>
      <c r="I28" s="113">
        <v>-101109612.29000001</v>
      </c>
    </row>
    <row r="29" spans="1:9">
      <c r="A29" s="94">
        <v>31</v>
      </c>
      <c r="B29" s="94" t="s">
        <v>154</v>
      </c>
      <c r="C29" s="96">
        <v>3</v>
      </c>
      <c r="D29" s="95"/>
      <c r="E29" s="94">
        <v>11166691</v>
      </c>
      <c r="F29" s="94" t="s">
        <v>155</v>
      </c>
      <c r="G29" s="113">
        <v>0</v>
      </c>
      <c r="H29" s="113">
        <v>192821.5</v>
      </c>
      <c r="I29" s="113">
        <v>-101302433.79000001</v>
      </c>
    </row>
    <row r="30" spans="1:9">
      <c r="A30" s="94">
        <v>31</v>
      </c>
      <c r="B30" s="94" t="s">
        <v>156</v>
      </c>
      <c r="C30" s="96">
        <v>11</v>
      </c>
      <c r="D30" s="95"/>
      <c r="E30" s="94" t="s">
        <v>157</v>
      </c>
      <c r="F30" s="94" t="s">
        <v>158</v>
      </c>
      <c r="G30" s="113">
        <v>0</v>
      </c>
      <c r="H30" s="113">
        <v>2557432.11</v>
      </c>
      <c r="I30" s="113">
        <v>-103859865.90000001</v>
      </c>
    </row>
    <row r="31" spans="1:9">
      <c r="A31" s="94">
        <v>31</v>
      </c>
      <c r="B31" s="94" t="s">
        <v>156</v>
      </c>
      <c r="C31" s="96">
        <v>12</v>
      </c>
      <c r="D31" s="95"/>
      <c r="E31" s="94" t="s">
        <v>91</v>
      </c>
      <c r="F31" s="94" t="s">
        <v>159</v>
      </c>
      <c r="G31" s="113">
        <v>0</v>
      </c>
      <c r="H31" s="113">
        <v>51669.95</v>
      </c>
      <c r="I31" s="113">
        <v>-103911535.84999999</v>
      </c>
    </row>
    <row r="32" spans="1:9">
      <c r="A32" s="94">
        <v>31</v>
      </c>
      <c r="B32" s="94" t="s">
        <v>160</v>
      </c>
      <c r="C32" s="96">
        <v>3</v>
      </c>
      <c r="D32" s="95"/>
      <c r="E32" s="94">
        <v>1237842</v>
      </c>
      <c r="F32" s="94" t="s">
        <v>161</v>
      </c>
      <c r="G32" s="113">
        <v>0</v>
      </c>
      <c r="H32" s="113">
        <v>1281248.3500000001</v>
      </c>
      <c r="I32" s="113">
        <v>-105192784.2</v>
      </c>
    </row>
    <row r="33" spans="1:9">
      <c r="A33" s="94">
        <v>31</v>
      </c>
      <c r="B33" s="94" t="s">
        <v>160</v>
      </c>
      <c r="C33" s="96">
        <v>4</v>
      </c>
      <c r="D33" s="95"/>
      <c r="E33" s="94">
        <v>121924</v>
      </c>
      <c r="F33" s="94" t="s">
        <v>161</v>
      </c>
      <c r="G33" s="113">
        <v>0</v>
      </c>
      <c r="H33" s="113">
        <v>386244.38</v>
      </c>
      <c r="I33" s="113">
        <v>-105579028.58</v>
      </c>
    </row>
    <row r="34" spans="1:9">
      <c r="A34" s="94">
        <v>31</v>
      </c>
      <c r="B34" s="94" t="s">
        <v>162</v>
      </c>
      <c r="C34" s="96">
        <v>1</v>
      </c>
      <c r="D34" s="94" t="s">
        <v>163</v>
      </c>
      <c r="E34" s="94" t="s">
        <v>164</v>
      </c>
      <c r="F34" s="94" t="s">
        <v>165</v>
      </c>
      <c r="G34" s="113">
        <v>852418.46</v>
      </c>
      <c r="H34" s="113">
        <v>0</v>
      </c>
      <c r="I34" s="113">
        <v>-104726610.12</v>
      </c>
    </row>
    <row r="35" spans="1:9">
      <c r="A35" s="94">
        <v>31</v>
      </c>
      <c r="B35" s="94" t="s">
        <v>162</v>
      </c>
      <c r="C35" s="96">
        <v>2</v>
      </c>
      <c r="D35" s="94" t="s">
        <v>163</v>
      </c>
      <c r="E35" s="94" t="s">
        <v>166</v>
      </c>
      <c r="F35" s="94" t="s">
        <v>165</v>
      </c>
      <c r="G35" s="113">
        <v>142948738.49000001</v>
      </c>
      <c r="H35" s="113">
        <v>0</v>
      </c>
      <c r="I35" s="113">
        <v>38222128.369999997</v>
      </c>
    </row>
    <row r="36" spans="1:9">
      <c r="A36" s="94">
        <v>31</v>
      </c>
      <c r="B36" s="94" t="s">
        <v>162</v>
      </c>
      <c r="C36" s="96">
        <v>3</v>
      </c>
      <c r="D36" s="94" t="s">
        <v>163</v>
      </c>
      <c r="E36" s="94" t="s">
        <v>167</v>
      </c>
      <c r="F36" s="94" t="s">
        <v>165</v>
      </c>
      <c r="G36" s="113">
        <v>658673.49</v>
      </c>
      <c r="H36" s="113">
        <v>0</v>
      </c>
      <c r="I36" s="113">
        <v>38880801.859999999</v>
      </c>
    </row>
    <row r="37" spans="1:9">
      <c r="A37" s="94">
        <v>31</v>
      </c>
      <c r="B37" s="94" t="s">
        <v>162</v>
      </c>
      <c r="C37" s="96">
        <v>4</v>
      </c>
      <c r="D37" s="94" t="s">
        <v>163</v>
      </c>
      <c r="E37" s="94" t="s">
        <v>168</v>
      </c>
      <c r="F37" s="94" t="s">
        <v>165</v>
      </c>
      <c r="G37" s="113">
        <v>633901.93999999994</v>
      </c>
      <c r="H37" s="113">
        <v>0</v>
      </c>
      <c r="I37" s="113">
        <v>39514703.799999997</v>
      </c>
    </row>
    <row r="38" spans="1:9">
      <c r="A38" s="94">
        <v>31</v>
      </c>
      <c r="B38" s="94" t="s">
        <v>162</v>
      </c>
      <c r="C38" s="96">
        <v>5</v>
      </c>
      <c r="D38" s="94" t="s">
        <v>163</v>
      </c>
      <c r="E38" s="94" t="s">
        <v>169</v>
      </c>
      <c r="F38" s="94" t="s">
        <v>165</v>
      </c>
      <c r="G38" s="113">
        <v>106871.62</v>
      </c>
      <c r="H38" s="113">
        <v>0</v>
      </c>
      <c r="I38" s="113">
        <v>39621575.420000002</v>
      </c>
    </row>
    <row r="39" spans="1:9">
      <c r="A39" s="94">
        <v>31</v>
      </c>
      <c r="B39" s="94" t="s">
        <v>170</v>
      </c>
      <c r="C39" s="96">
        <v>3</v>
      </c>
      <c r="D39" s="94" t="s">
        <v>125</v>
      </c>
      <c r="E39" s="94">
        <v>262674</v>
      </c>
      <c r="F39" s="94" t="s">
        <v>171</v>
      </c>
      <c r="G39" s="113">
        <v>0</v>
      </c>
      <c r="H39" s="113">
        <v>8754383.5800000001</v>
      </c>
      <c r="I39" s="113">
        <v>30867191.84</v>
      </c>
    </row>
    <row r="40" spans="1:9">
      <c r="A40" s="95">
        <v>31</v>
      </c>
      <c r="B40" s="95" t="s">
        <v>178</v>
      </c>
      <c r="C40" s="95">
        <v>1</v>
      </c>
      <c r="D40" s="95"/>
      <c r="E40" s="95" t="s">
        <v>179</v>
      </c>
      <c r="F40" s="94" t="s">
        <v>180</v>
      </c>
      <c r="G40" s="113">
        <v>3762974.07</v>
      </c>
      <c r="H40" s="113">
        <v>0</v>
      </c>
      <c r="I40" s="113">
        <v>34630165.909999996</v>
      </c>
    </row>
    <row r="41" spans="1:9">
      <c r="A41" s="95">
        <v>31</v>
      </c>
      <c r="B41" s="95" t="s">
        <v>178</v>
      </c>
      <c r="C41" s="95">
        <v>4</v>
      </c>
      <c r="D41" s="95"/>
      <c r="E41" s="95">
        <v>3531520291</v>
      </c>
      <c r="F41" s="94" t="s">
        <v>180</v>
      </c>
      <c r="G41" s="113">
        <v>0</v>
      </c>
      <c r="H41" s="113">
        <v>20000</v>
      </c>
      <c r="I41" s="113">
        <v>34610165.909999996</v>
      </c>
    </row>
    <row r="42" spans="1:9">
      <c r="A42" s="97">
        <v>31</v>
      </c>
      <c r="B42" s="97" t="s">
        <v>178</v>
      </c>
      <c r="C42" s="97">
        <v>5</v>
      </c>
      <c r="E42" s="97">
        <v>4000127143</v>
      </c>
      <c r="F42" s="97" t="s">
        <v>180</v>
      </c>
      <c r="G42" s="114">
        <v>0</v>
      </c>
      <c r="H42" s="114">
        <v>69795.94</v>
      </c>
      <c r="I42" s="114">
        <v>34540369.969999999</v>
      </c>
    </row>
    <row r="43" spans="1:9">
      <c r="A43" s="97">
        <v>31</v>
      </c>
      <c r="B43" s="97" t="s">
        <v>178</v>
      </c>
      <c r="C43" s="97">
        <v>6</v>
      </c>
      <c r="E43" s="97">
        <v>3511300100</v>
      </c>
      <c r="F43" s="97" t="s">
        <v>180</v>
      </c>
      <c r="G43" s="114">
        <v>0</v>
      </c>
      <c r="H43" s="114">
        <v>180000</v>
      </c>
      <c r="I43" s="114">
        <v>34360369.969999999</v>
      </c>
    </row>
    <row r="44" spans="1:9">
      <c r="A44" s="97">
        <v>31</v>
      </c>
      <c r="B44" s="97" t="s">
        <v>178</v>
      </c>
      <c r="C44" s="97">
        <v>7</v>
      </c>
      <c r="E44" s="97">
        <v>3519279002</v>
      </c>
      <c r="F44" s="97" t="s">
        <v>180</v>
      </c>
      <c r="G44" s="114">
        <v>0</v>
      </c>
      <c r="H44" s="114">
        <v>216000</v>
      </c>
      <c r="I44" s="114">
        <v>34144369.969999999</v>
      </c>
    </row>
    <row r="45" spans="1:9">
      <c r="A45" s="97">
        <v>31</v>
      </c>
      <c r="B45" s="97" t="s">
        <v>178</v>
      </c>
      <c r="C45" s="97">
        <v>8</v>
      </c>
      <c r="E45" s="97">
        <v>3531311568</v>
      </c>
      <c r="F45" s="97" t="s">
        <v>180</v>
      </c>
      <c r="G45" s="114">
        <v>0</v>
      </c>
      <c r="H45" s="114">
        <v>410000</v>
      </c>
      <c r="I45" s="114">
        <v>33734369.969999999</v>
      </c>
    </row>
    <row r="46" spans="1:9">
      <c r="A46" s="97">
        <v>31</v>
      </c>
      <c r="B46" s="97" t="s">
        <v>178</v>
      </c>
      <c r="C46" s="97">
        <v>9</v>
      </c>
      <c r="E46" s="97">
        <v>3521412044</v>
      </c>
      <c r="F46" s="97" t="s">
        <v>180</v>
      </c>
      <c r="G46" s="114">
        <v>0</v>
      </c>
      <c r="H46" s="114">
        <v>627548</v>
      </c>
      <c r="I46" s="114">
        <v>33106821.969999999</v>
      </c>
    </row>
    <row r="47" spans="1:9">
      <c r="A47" s="97">
        <v>31</v>
      </c>
      <c r="B47" s="97" t="s">
        <v>178</v>
      </c>
      <c r="C47" s="97">
        <v>10</v>
      </c>
      <c r="E47" s="97">
        <v>4000123864</v>
      </c>
      <c r="F47" s="97" t="s">
        <v>180</v>
      </c>
      <c r="G47" s="114">
        <v>0</v>
      </c>
      <c r="H47" s="114">
        <v>702518.11</v>
      </c>
      <c r="I47" s="114">
        <v>32404303.859999999</v>
      </c>
    </row>
    <row r="48" spans="1:9">
      <c r="A48" s="97">
        <v>31</v>
      </c>
      <c r="B48" s="97" t="s">
        <v>178</v>
      </c>
      <c r="C48" s="97">
        <v>11</v>
      </c>
      <c r="E48" s="97">
        <v>3521412985</v>
      </c>
      <c r="F48" s="97" t="s">
        <v>180</v>
      </c>
      <c r="G48" s="114">
        <v>0</v>
      </c>
      <c r="H48" s="114">
        <v>865000</v>
      </c>
      <c r="I48" s="114">
        <v>31539303.859999999</v>
      </c>
    </row>
    <row r="49" spans="1:9">
      <c r="A49" s="97">
        <v>31</v>
      </c>
      <c r="B49" s="97" t="s">
        <v>178</v>
      </c>
      <c r="C49" s="97">
        <v>12</v>
      </c>
      <c r="E49" s="97">
        <v>3479960006</v>
      </c>
      <c r="F49" s="97" t="s">
        <v>180</v>
      </c>
      <c r="G49" s="114">
        <v>0</v>
      </c>
      <c r="H49" s="114">
        <v>1190000</v>
      </c>
      <c r="I49" s="114">
        <v>30349303.859999999</v>
      </c>
    </row>
    <row r="50" spans="1:9">
      <c r="A50" s="97">
        <v>31</v>
      </c>
      <c r="B50" s="97" t="s">
        <v>178</v>
      </c>
      <c r="C50" s="97">
        <v>13</v>
      </c>
      <c r="E50" s="97">
        <v>4000114294</v>
      </c>
      <c r="F50" s="97" t="s">
        <v>180</v>
      </c>
      <c r="G50" s="114">
        <v>0</v>
      </c>
      <c r="H50" s="114">
        <v>1404360</v>
      </c>
      <c r="I50" s="114">
        <v>28944943.859999999</v>
      </c>
    </row>
    <row r="51" spans="1:9">
      <c r="A51" s="97">
        <v>31</v>
      </c>
      <c r="B51" s="97" t="s">
        <v>178</v>
      </c>
      <c r="C51" s="97">
        <v>14</v>
      </c>
      <c r="E51" s="97">
        <v>3531301297</v>
      </c>
      <c r="F51" s="97" t="s">
        <v>180</v>
      </c>
      <c r="G51" s="114">
        <v>0</v>
      </c>
      <c r="H51" s="114">
        <v>1610000</v>
      </c>
      <c r="I51" s="114">
        <v>27334943.859999999</v>
      </c>
    </row>
    <row r="52" spans="1:9">
      <c r="F52" s="97" t="s">
        <v>172</v>
      </c>
      <c r="G52" s="114">
        <v>148963578.06999999</v>
      </c>
      <c r="H52" s="114">
        <v>130429043.06999999</v>
      </c>
      <c r="I52" s="114">
        <v>27334943.859999999</v>
      </c>
    </row>
    <row r="53" spans="1:9">
      <c r="F53" s="97" t="s">
        <v>173</v>
      </c>
      <c r="G53" s="114">
        <v>148963578.06999999</v>
      </c>
      <c r="H53" s="114">
        <v>130429043.06999999</v>
      </c>
      <c r="I53" s="114">
        <v>27334943.859999999</v>
      </c>
    </row>
    <row r="56" spans="1:9">
      <c r="I56" s="114">
        <f>+I53-'BANESCO EDO CTA'!D13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BANESCO EDO CTA</vt:lpstr>
      <vt:lpstr>INGRESOS</vt:lpstr>
      <vt:lpstr>MAYOR</vt:lpstr>
      <vt:lpstr>INGRESOS!Área_de_impresión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CONTABILIDAD AUX</cp:lastModifiedBy>
  <cp:lastPrinted>2020-05-21T12:18:30Z</cp:lastPrinted>
  <dcterms:created xsi:type="dcterms:W3CDTF">2020-05-20T15:03:52Z</dcterms:created>
  <dcterms:modified xsi:type="dcterms:W3CDTF">2020-06-04T12:12:09Z</dcterms:modified>
</cp:coreProperties>
</file>