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8960" windowHeight="11325" activeTab="2"/>
  </bookViews>
  <sheets>
    <sheet name="tesoro" sheetId="1" r:id="rId1"/>
    <sheet name="INGRESOS" sheetId="7" state="hidden" r:id="rId2"/>
    <sheet name="Mayor" sheetId="6" r:id="rId3"/>
  </sheets>
  <definedNames>
    <definedName name="_xlnm._FilterDatabase" localSheetId="1" hidden="1">INGRESOS!$A$14:$E$14</definedName>
    <definedName name="_xlnm._FilterDatabase" localSheetId="0" hidden="1">tesoro!$A$17:$I$126</definedName>
    <definedName name="_xlnm.Print_Area" localSheetId="1">INGRESOS!$A$1:$E$44</definedName>
  </definedNames>
  <calcPr calcId="144525"/>
</workbook>
</file>

<file path=xl/calcChain.xml><?xml version="1.0" encoding="utf-8"?>
<calcChain xmlns="http://schemas.openxmlformats.org/spreadsheetml/2006/main">
  <c r="I50" i="6" l="1"/>
  <c r="F12" i="1"/>
  <c r="G13" i="1" l="1"/>
  <c r="F13" i="1"/>
  <c r="G12" i="1"/>
  <c r="D10" i="7" l="1"/>
  <c r="E44" i="7"/>
  <c r="D44" i="7"/>
  <c r="D9" i="7"/>
  <c r="D12" i="1"/>
  <c r="D14" i="1" s="1"/>
  <c r="I9" i="1"/>
  <c r="D11" i="7" l="1"/>
  <c r="E128" i="1" l="1"/>
  <c r="D128" i="1"/>
</calcChain>
</file>

<file path=xl/sharedStrings.xml><?xml version="1.0" encoding="utf-8"?>
<sst xmlns="http://schemas.openxmlformats.org/spreadsheetml/2006/main" count="455" uniqueCount="141">
  <si>
    <r>
      <rPr>
        <b/>
        <sz val="8"/>
        <rFont val="Courier New"/>
        <family val="3"/>
      </rPr>
      <t>FECHA</t>
    </r>
  </si>
  <si>
    <r>
      <rPr>
        <b/>
        <sz val="8"/>
        <rFont val="Courier New"/>
        <family val="3"/>
      </rPr>
      <t>REFERENCIA</t>
    </r>
  </si>
  <si>
    <r>
      <rPr>
        <b/>
        <sz val="8"/>
        <rFont val="Courier New"/>
        <family val="3"/>
      </rPr>
      <t>DESCRIPCION</t>
    </r>
  </si>
  <si>
    <r>
      <rPr>
        <b/>
        <sz val="8"/>
        <rFont val="Courier New"/>
        <family val="3"/>
      </rPr>
      <t>DEBITOS</t>
    </r>
  </si>
  <si>
    <r>
      <rPr>
        <b/>
        <sz val="8"/>
        <rFont val="Courier New"/>
        <family val="3"/>
      </rPr>
      <t>CREDITOS</t>
    </r>
  </si>
  <si>
    <r>
      <rPr>
        <b/>
        <sz val="8"/>
        <rFont val="Courier New"/>
        <family val="3"/>
      </rPr>
      <t>SALDO</t>
    </r>
  </si>
  <si>
    <r>
      <rPr>
        <sz val="8"/>
        <rFont val="Courier New"/>
        <family val="3"/>
      </rPr>
      <t>LQ TDD 76608580 001 0391</t>
    </r>
  </si>
  <si>
    <r>
      <rPr>
        <sz val="8"/>
        <rFont val="Courier New"/>
        <family val="3"/>
      </rPr>
      <t>LQ ELE 76608580 001 0207</t>
    </r>
  </si>
  <si>
    <r>
      <rPr>
        <sz val="8"/>
        <rFont val="Courier New"/>
        <family val="3"/>
      </rPr>
      <t>DEPOSITO CTA. CTE.</t>
    </r>
  </si>
  <si>
    <r>
      <rPr>
        <sz val="8"/>
        <rFont val="Courier New"/>
        <family val="3"/>
      </rPr>
      <t>LQ TDD 76608580 001 0392</t>
    </r>
  </si>
  <si>
    <r>
      <rPr>
        <sz val="8"/>
        <rFont val="Courier New"/>
        <family val="3"/>
      </rPr>
      <t>MANT PLAT POS MARZ-76608580-1</t>
    </r>
  </si>
  <si>
    <r>
      <rPr>
        <sz val="8"/>
        <rFont val="Courier New"/>
        <family val="3"/>
      </rPr>
      <t>COMISION USO CANAL IB</t>
    </r>
  </si>
  <si>
    <r>
      <rPr>
        <sz val="8"/>
        <rFont val="Courier New"/>
        <family val="3"/>
      </rPr>
      <t>IMP. G. TRN. FINANCIERAS</t>
    </r>
  </si>
  <si>
    <r>
      <rPr>
        <sz val="8"/>
        <rFont val="Courier New"/>
        <family val="3"/>
      </rPr>
      <t>RECAUDACION SENIAT INTERNET 50</t>
    </r>
  </si>
  <si>
    <r>
      <rPr>
        <sz val="8"/>
        <rFont val="Courier New"/>
        <family val="3"/>
      </rPr>
      <t>LQ TDD 76608580 001 0393</t>
    </r>
  </si>
  <si>
    <r>
      <rPr>
        <sz val="8"/>
        <rFont val="Courier New"/>
        <family val="3"/>
      </rPr>
      <t>LQ TDD 76608580 001 0394</t>
    </r>
  </si>
  <si>
    <r>
      <rPr>
        <sz val="8"/>
        <rFont val="Courier New"/>
        <family val="3"/>
      </rPr>
      <t>RECAUDACION SENIAT INTERNET 91</t>
    </r>
  </si>
  <si>
    <r>
      <rPr>
        <sz val="8"/>
        <rFont val="Courier New"/>
        <family val="3"/>
      </rPr>
      <t>TRANSF. VIA BCV CCE 220 0102</t>
    </r>
  </si>
  <si>
    <r>
      <rPr>
        <sz val="8"/>
        <rFont val="Courier New"/>
        <family val="3"/>
      </rPr>
      <t>LQ TDD 76608580 001 0395</t>
    </r>
  </si>
  <si>
    <r>
      <rPr>
        <sz val="8"/>
        <rFont val="Courier New"/>
        <family val="3"/>
      </rPr>
      <t>RECAUDACION SENIAT INTERNET 94</t>
    </r>
  </si>
  <si>
    <r>
      <rPr>
        <sz val="8"/>
        <rFont val="Courier New"/>
        <family val="3"/>
      </rPr>
      <t>TRF.OTRO TITU 031220 111543308</t>
    </r>
  </si>
  <si>
    <r>
      <rPr>
        <sz val="8"/>
        <rFont val="Courier New"/>
        <family val="3"/>
      </rPr>
      <t>TRF.OTRO TITU 031220 111731528</t>
    </r>
  </si>
  <si>
    <r>
      <rPr>
        <sz val="8"/>
        <rFont val="Courier New"/>
        <family val="3"/>
      </rPr>
      <t>TRF.OTRO TITU 031220 111824229</t>
    </r>
  </si>
  <si>
    <r>
      <rPr>
        <sz val="8"/>
        <rFont val="Courier New"/>
        <family val="3"/>
      </rPr>
      <t>TRF.OTRO TITU 031220 111921344</t>
    </r>
  </si>
  <si>
    <r>
      <rPr>
        <sz val="8"/>
        <rFont val="Courier New"/>
        <family val="3"/>
      </rPr>
      <t>TRF.OTRO TITU 031220 112145855</t>
    </r>
  </si>
  <si>
    <r>
      <rPr>
        <sz val="8"/>
        <rFont val="Courier New"/>
        <family val="3"/>
      </rPr>
      <t>TRF.OTRO TITU 031220 112255151</t>
    </r>
  </si>
  <si>
    <r>
      <rPr>
        <sz val="8"/>
        <rFont val="Courier New"/>
        <family val="3"/>
      </rPr>
      <t>TRF.OTRO TITU 031220 112402766</t>
    </r>
  </si>
  <si>
    <r>
      <rPr>
        <sz val="8"/>
        <rFont val="Courier New"/>
        <family val="3"/>
      </rPr>
      <t>TRF.OTRO TITU 031220 112533268</t>
    </r>
  </si>
  <si>
    <r>
      <rPr>
        <sz val="8"/>
        <rFont val="Courier New"/>
        <family val="3"/>
      </rPr>
      <t>TRF.OTRO TITU 031220 113209713</t>
    </r>
  </si>
  <si>
    <r>
      <rPr>
        <sz val="8"/>
        <rFont val="Courier New"/>
        <family val="3"/>
      </rPr>
      <t>TRF.OTRO TITU 031220 113313874</t>
    </r>
  </si>
  <si>
    <r>
      <rPr>
        <sz val="8"/>
        <rFont val="Courier New"/>
        <family val="3"/>
      </rPr>
      <t>TRF.OTRO TITU 031220 113423273</t>
    </r>
  </si>
  <si>
    <r>
      <rPr>
        <sz val="8"/>
        <rFont val="Courier New"/>
        <family val="3"/>
      </rPr>
      <t>TRF.OTRO TITU 031220 113710792</t>
    </r>
  </si>
  <si>
    <r>
      <rPr>
        <sz val="8"/>
        <rFont val="Courier New"/>
        <family val="3"/>
      </rPr>
      <t>COMISION TRANSF.OTROS BCOS. JU</t>
    </r>
  </si>
  <si>
    <r>
      <rPr>
        <sz val="8"/>
        <rFont val="Courier New"/>
        <family val="3"/>
      </rPr>
      <t>TRANSF. VIA BCV CCE</t>
    </r>
  </si>
  <si>
    <r>
      <rPr>
        <sz val="8"/>
        <rFont val="Courier New"/>
        <family val="3"/>
      </rPr>
      <t>LQ TDD 76608580 001 0396</t>
    </r>
  </si>
  <si>
    <r>
      <rPr>
        <sz val="8"/>
        <rFont val="Courier New"/>
        <family val="3"/>
      </rPr>
      <t>LQ ELE 76608580 001 0208</t>
    </r>
  </si>
  <si>
    <r>
      <rPr>
        <sz val="8"/>
        <rFont val="Courier New"/>
        <family val="3"/>
      </rPr>
      <t>LQ TDD 76608580 001 0397</t>
    </r>
  </si>
  <si>
    <r>
      <rPr>
        <sz val="8"/>
        <rFont val="Courier New"/>
        <family val="3"/>
      </rPr>
      <t>RECAUDACION SENIAT INTERNET 65</t>
    </r>
  </si>
  <si>
    <r>
      <rPr>
        <sz val="8"/>
        <rFont val="Courier New"/>
        <family val="3"/>
      </rPr>
      <t>LQ TDD 76608580 001 0398</t>
    </r>
  </si>
  <si>
    <r>
      <rPr>
        <sz val="8"/>
        <rFont val="Courier New"/>
        <family val="3"/>
      </rPr>
      <t>COM. TRANS. ALTO VALOR POR CCE</t>
    </r>
  </si>
  <si>
    <r>
      <rPr>
        <sz val="8"/>
        <rFont val="Courier New"/>
        <family val="3"/>
      </rPr>
      <t>LQ TDD 76608580 001 0400</t>
    </r>
  </si>
  <si>
    <r>
      <rPr>
        <sz val="8"/>
        <rFont val="Courier New"/>
        <family val="3"/>
      </rPr>
      <t>LQ TDD 76608580 001 0399</t>
    </r>
  </si>
  <si>
    <r>
      <rPr>
        <sz val="8"/>
        <rFont val="Courier New"/>
        <family val="3"/>
      </rPr>
      <t>RECAUDACION SENIAT INTERNET 19</t>
    </r>
  </si>
  <si>
    <r>
      <rPr>
        <sz val="8"/>
        <rFont val="Courier New"/>
        <family val="3"/>
      </rPr>
      <t>CARGO POR MANTENIMIENTO CTA</t>
    </r>
  </si>
  <si>
    <r>
      <rPr>
        <sz val="8"/>
        <rFont val="Courier New"/>
        <family val="3"/>
      </rPr>
      <t>CARGO EMISION EDO DE CUENTA</t>
    </r>
  </si>
  <si>
    <t>COMISIONES</t>
  </si>
  <si>
    <t>IGTF</t>
  </si>
  <si>
    <t>ING TDD</t>
  </si>
  <si>
    <t>ING ELE</t>
  </si>
  <si>
    <t>SENIAT</t>
  </si>
  <si>
    <t>N° DE FORMA</t>
  </si>
  <si>
    <t>CUENTA CONTABLE</t>
  </si>
  <si>
    <t>MONTO</t>
  </si>
  <si>
    <t>FORMA 99030</t>
  </si>
  <si>
    <t>FORMA 99035</t>
  </si>
  <si>
    <t>2141002</t>
  </si>
  <si>
    <t>FORMA 99044</t>
  </si>
  <si>
    <t>1162003</t>
  </si>
  <si>
    <t>FORMA 99074</t>
  </si>
  <si>
    <t>2142001</t>
  </si>
  <si>
    <t xml:space="preserve">FORMA 99244      </t>
  </si>
  <si>
    <t>FORMA 99257</t>
  </si>
  <si>
    <t>FORMA 99057</t>
  </si>
  <si>
    <t>DEPOSITO CTA CTE</t>
  </si>
  <si>
    <t>EGR SIN RELACIONAR</t>
  </si>
  <si>
    <t>FINAL</t>
  </si>
  <si>
    <t>INICIAL</t>
  </si>
  <si>
    <t>FORMA</t>
  </si>
  <si>
    <t>REF</t>
  </si>
  <si>
    <t>TOTAL</t>
  </si>
  <si>
    <t>ASIENTO 03-03</t>
  </si>
  <si>
    <t>DEP. CTA CTE</t>
  </si>
  <si>
    <t>INGRESOS BANCO EL TESORO CUENTA 1112003</t>
  </si>
  <si>
    <t>03-03</t>
  </si>
  <si>
    <t>03-04</t>
  </si>
  <si>
    <t>CUENTA</t>
  </si>
  <si>
    <t>99074 PLAN 7660</t>
  </si>
  <si>
    <t>99035 PLAN 3194</t>
  </si>
  <si>
    <t>IVA</t>
  </si>
  <si>
    <t>RET IVA</t>
  </si>
  <si>
    <t>ANT ISLR</t>
  </si>
  <si>
    <t>RET ISLR</t>
  </si>
  <si>
    <t>ANT IVA</t>
  </si>
  <si>
    <t>99035 PLAN 0178</t>
  </si>
  <si>
    <t>99044 PLAN 2410</t>
  </si>
  <si>
    <t>99035 PLAN 4999</t>
  </si>
  <si>
    <t>99035 PLAN 7435</t>
  </si>
  <si>
    <t>99057 PLAN 3454</t>
  </si>
  <si>
    <t>99057 PLAN 8095</t>
  </si>
  <si>
    <t>99044 PLAN 1465</t>
  </si>
  <si>
    <t>99044  PLAN 6914</t>
  </si>
  <si>
    <t>99044 PLAN 5438</t>
  </si>
  <si>
    <t>03-05</t>
  </si>
  <si>
    <t>03-10</t>
  </si>
  <si>
    <t>03-19</t>
  </si>
  <si>
    <t>03-28</t>
  </si>
  <si>
    <t>D</t>
  </si>
  <si>
    <t>H</t>
  </si>
  <si>
    <t>Metrofarma Social, CA</t>
  </si>
  <si>
    <t>J-29678552-6</t>
  </si>
  <si>
    <t>Mayor analítico</t>
  </si>
  <si>
    <t>Código de cuenta desde: 1112003 hasta: 1112003</t>
  </si>
  <si>
    <t>Fecha del asiento desde: 01/03/2020 hasta: 31/03/2020</t>
  </si>
  <si>
    <t>Día</t>
  </si>
  <si>
    <t>Num/Comp</t>
  </si>
  <si>
    <t>#Lin</t>
  </si>
  <si>
    <t>Doc</t>
  </si>
  <si>
    <t>Doc/Asociado</t>
  </si>
  <si>
    <t>Descripción del asiento</t>
  </si>
  <si>
    <t>Debe</t>
  </si>
  <si>
    <t>Haber</t>
  </si>
  <si>
    <t>Saldo</t>
  </si>
  <si>
    <t xml:space="preserve">Cuenta:1112003             </t>
  </si>
  <si>
    <t xml:space="preserve">BANCO DEL TESORO                                  </t>
  </si>
  <si>
    <t>Anterior:</t>
  </si>
  <si>
    <t>00003-03</t>
  </si>
  <si>
    <t>IN</t>
  </si>
  <si>
    <t xml:space="preserve">ING TDD   </t>
  </si>
  <si>
    <t xml:space="preserve">P/R INGRESOS DEL BCO. TESORO MES DE MARZO                                       </t>
  </si>
  <si>
    <t xml:space="preserve">ING ELE   </t>
  </si>
  <si>
    <t>DEP. CTA C</t>
  </si>
  <si>
    <t>00003-04</t>
  </si>
  <si>
    <t xml:space="preserve">COM       </t>
  </si>
  <si>
    <t xml:space="preserve">P/R COMISIONES TESORO MARZO                                                     </t>
  </si>
  <si>
    <t xml:space="preserve">IGTF      </t>
  </si>
  <si>
    <t xml:space="preserve">P/R COMISIONES E IGTF TESORO MARZO                                              </t>
  </si>
  <si>
    <t>00003-05</t>
  </si>
  <si>
    <t>PG</t>
  </si>
  <si>
    <t xml:space="preserve">P/R IMPUESTOS SENIAT                                                            </t>
  </si>
  <si>
    <t>00003-10</t>
  </si>
  <si>
    <t xml:space="preserve">P/R NOMINA 1ERA QCENA DE MARZO                                                  </t>
  </si>
  <si>
    <t>00003-19</t>
  </si>
  <si>
    <t xml:space="preserve">P/R PG DROGUERIA NENA C.A                                                       </t>
  </si>
  <si>
    <t>00003-28</t>
  </si>
  <si>
    <t xml:space="preserve">P/R PG DIST. TEQUE VALLE                                                        </t>
  </si>
  <si>
    <t>Total Marzo:</t>
  </si>
  <si>
    <t>Total cuenta:</t>
  </si>
  <si>
    <t>ING PAGADOS POR TRANFERENCIAS</t>
  </si>
  <si>
    <t>Fecha: 09/07/2020 Hora: 09:25:25 am</t>
  </si>
  <si>
    <t>00003-42</t>
  </si>
  <si>
    <t xml:space="preserve">P/R INGRESOS PAGADOS POR TRANSFERENCIAS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</si>
</sst>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dd/mm/yy;@"/>
    <numFmt numFmtId="165" formatCode="000000000"/>
    <numFmt numFmtId="166" formatCode="000000000000"/>
  </numFmts>
  <fonts count="12" x14ac:knownFonts="1">
    <font>
      <sz val="10"/>
      <color rgb="FF000000"/>
      <name val="Times New Roman"/>
      <charset val="204"/>
    </font>
    <font>
      <b/>
      <sz val="8"/>
      <name val="Courier New"/>
      <family val="3"/>
    </font>
    <font>
      <sz val="8"/>
      <color rgb="FF000000"/>
      <name val="Courier New"/>
      <family val="2"/>
    </font>
    <font>
      <sz val="8"/>
      <name val="Courier New"/>
      <family val="3"/>
    </font>
    <font>
      <b/>
      <sz val="8"/>
      <name val="Courier New"/>
      <family val="3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Courier New"/>
      <family val="3"/>
    </font>
    <font>
      <b/>
      <sz val="10"/>
      <color rgb="FFFF0000"/>
      <name val="Courier New"/>
      <family val="3"/>
    </font>
    <font>
      <sz val="16"/>
      <color rgb="FF000000"/>
      <name val="Times New Roman"/>
      <family val="1"/>
    </font>
    <font>
      <sz val="10"/>
      <name val="Arial"/>
      <family val="2"/>
    </font>
    <font>
      <sz val="10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E5E5E5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10" fillId="0" borderId="0"/>
  </cellStyleXfs>
  <cellXfs count="111">
    <xf numFmtId="0" fontId="0" fillId="0" borderId="0" xfId="0" applyFill="1" applyBorder="1" applyAlignment="1">
      <alignment horizontal="left" vertical="top"/>
    </xf>
    <xf numFmtId="0" fontId="0" fillId="3" borderId="0" xfId="0" applyFill="1" applyBorder="1" applyAlignment="1">
      <alignment horizontal="left" vertical="top"/>
    </xf>
    <xf numFmtId="43" fontId="0" fillId="3" borderId="0" xfId="1" applyFont="1" applyFill="1" applyBorder="1" applyAlignment="1">
      <alignment horizontal="left" vertical="top"/>
    </xf>
    <xf numFmtId="164" fontId="2" fillId="3" borderId="0" xfId="0" applyNumberFormat="1" applyFont="1" applyFill="1" applyBorder="1" applyAlignment="1">
      <alignment horizontal="center" vertical="top" shrinkToFit="1"/>
    </xf>
    <xf numFmtId="1" fontId="2" fillId="3" borderId="0" xfId="0" applyNumberFormat="1" applyFont="1" applyFill="1" applyBorder="1" applyAlignment="1">
      <alignment horizontal="left" vertical="top" shrinkToFit="1"/>
    </xf>
    <xf numFmtId="0" fontId="3" fillId="3" borderId="0" xfId="0" applyFont="1" applyFill="1" applyBorder="1" applyAlignment="1">
      <alignment horizontal="left" vertical="top"/>
    </xf>
    <xf numFmtId="43" fontId="2" fillId="3" borderId="0" xfId="1" applyFont="1" applyFill="1" applyBorder="1" applyAlignment="1">
      <alignment vertical="top" shrinkToFit="1"/>
    </xf>
    <xf numFmtId="166" fontId="2" fillId="3" borderId="0" xfId="0" applyNumberFormat="1" applyFont="1" applyFill="1" applyBorder="1" applyAlignment="1">
      <alignment horizontal="left" vertical="top" shrinkToFit="1"/>
    </xf>
    <xf numFmtId="43" fontId="0" fillId="0" borderId="0" xfId="1" applyFont="1" applyFill="1" applyBorder="1" applyAlignment="1">
      <alignment horizontal="left" vertical="top"/>
    </xf>
    <xf numFmtId="164" fontId="2" fillId="4" borderId="0" xfId="0" applyNumberFormat="1" applyFont="1" applyFill="1" applyBorder="1" applyAlignment="1">
      <alignment horizontal="center" vertical="top" shrinkToFit="1"/>
    </xf>
    <xf numFmtId="165" fontId="2" fillId="4" borderId="0" xfId="0" applyNumberFormat="1" applyFont="1" applyFill="1" applyBorder="1" applyAlignment="1">
      <alignment horizontal="left" vertical="top" shrinkToFit="1"/>
    </xf>
    <xf numFmtId="0" fontId="3" fillId="4" borderId="0" xfId="0" applyFont="1" applyFill="1" applyBorder="1" applyAlignment="1">
      <alignment horizontal="left" vertical="top"/>
    </xf>
    <xf numFmtId="43" fontId="2" fillId="4" borderId="0" xfId="1" applyFont="1" applyFill="1" applyBorder="1" applyAlignment="1">
      <alignment vertical="top" shrinkToFit="1"/>
    </xf>
    <xf numFmtId="43" fontId="2" fillId="4" borderId="0" xfId="1" applyFont="1" applyFill="1" applyBorder="1" applyAlignment="1">
      <alignment horizontal="right" vertical="top" shrinkToFit="1"/>
    </xf>
    <xf numFmtId="0" fontId="0" fillId="4" borderId="0" xfId="0" applyFill="1" applyBorder="1" applyAlignment="1">
      <alignment horizontal="left"/>
    </xf>
    <xf numFmtId="1" fontId="2" fillId="4" borderId="0" xfId="0" applyNumberFormat="1" applyFont="1" applyFill="1" applyBorder="1" applyAlignment="1">
      <alignment horizontal="left" vertical="top" shrinkToFit="1"/>
    </xf>
    <xf numFmtId="164" fontId="2" fillId="5" borderId="0" xfId="0" applyNumberFormat="1" applyFont="1" applyFill="1" applyBorder="1" applyAlignment="1">
      <alignment horizontal="center" vertical="top" shrinkToFit="1"/>
    </xf>
    <xf numFmtId="165" fontId="2" fillId="5" borderId="0" xfId="0" applyNumberFormat="1" applyFont="1" applyFill="1" applyBorder="1" applyAlignment="1">
      <alignment horizontal="left" vertical="top" shrinkToFit="1"/>
    </xf>
    <xf numFmtId="0" fontId="3" fillId="5" borderId="0" xfId="0" applyFont="1" applyFill="1" applyBorder="1" applyAlignment="1">
      <alignment horizontal="left" vertical="top"/>
    </xf>
    <xf numFmtId="43" fontId="2" fillId="5" borderId="0" xfId="1" applyFont="1" applyFill="1" applyBorder="1" applyAlignment="1">
      <alignment vertical="top" shrinkToFit="1"/>
    </xf>
    <xf numFmtId="43" fontId="2" fillId="5" borderId="0" xfId="1" applyFont="1" applyFill="1" applyBorder="1" applyAlignment="1">
      <alignment horizontal="right" vertical="top" shrinkToFit="1"/>
    </xf>
    <xf numFmtId="1" fontId="2" fillId="5" borderId="0" xfId="0" applyNumberFormat="1" applyFont="1" applyFill="1" applyBorder="1" applyAlignment="1">
      <alignment horizontal="left" vertical="top" shrinkToFit="1"/>
    </xf>
    <xf numFmtId="164" fontId="2" fillId="6" borderId="0" xfId="0" applyNumberFormat="1" applyFont="1" applyFill="1" applyBorder="1" applyAlignment="1">
      <alignment horizontal="center" vertical="top" shrinkToFit="1"/>
    </xf>
    <xf numFmtId="1" fontId="2" fillId="6" borderId="0" xfId="0" applyNumberFormat="1" applyFont="1" applyFill="1" applyBorder="1" applyAlignment="1">
      <alignment horizontal="left" vertical="top" shrinkToFit="1"/>
    </xf>
    <xf numFmtId="0" fontId="3" fillId="6" borderId="0" xfId="0" applyFont="1" applyFill="1" applyBorder="1" applyAlignment="1">
      <alignment horizontal="left" vertical="top"/>
    </xf>
    <xf numFmtId="43" fontId="2" fillId="6" borderId="0" xfId="1" applyFont="1" applyFill="1" applyBorder="1" applyAlignment="1">
      <alignment vertical="top" shrinkToFit="1"/>
    </xf>
    <xf numFmtId="43" fontId="2" fillId="6" borderId="0" xfId="1" applyFont="1" applyFill="1" applyBorder="1" applyAlignment="1">
      <alignment horizontal="right" vertical="top" shrinkToFit="1"/>
    </xf>
    <xf numFmtId="166" fontId="2" fillId="6" borderId="0" xfId="0" applyNumberFormat="1" applyFont="1" applyFill="1" applyBorder="1" applyAlignment="1">
      <alignment horizontal="left" vertical="top" shrinkToFit="1"/>
    </xf>
    <xf numFmtId="164" fontId="2" fillId="7" borderId="0" xfId="0" applyNumberFormat="1" applyFont="1" applyFill="1" applyBorder="1" applyAlignment="1">
      <alignment horizontal="center" vertical="top" shrinkToFit="1"/>
    </xf>
    <xf numFmtId="165" fontId="2" fillId="7" borderId="0" xfId="0" applyNumberFormat="1" applyFont="1" applyFill="1" applyBorder="1" applyAlignment="1">
      <alignment horizontal="left" vertical="top" shrinkToFit="1"/>
    </xf>
    <xf numFmtId="0" fontId="3" fillId="7" borderId="0" xfId="0" applyFont="1" applyFill="1" applyBorder="1" applyAlignment="1">
      <alignment horizontal="left" vertical="top"/>
    </xf>
    <xf numFmtId="43" fontId="2" fillId="7" borderId="0" xfId="1" applyFont="1" applyFill="1" applyBorder="1" applyAlignment="1">
      <alignment vertical="top" shrinkToFit="1"/>
    </xf>
    <xf numFmtId="43" fontId="2" fillId="7" borderId="0" xfId="1" applyFont="1" applyFill="1" applyBorder="1" applyAlignment="1">
      <alignment horizontal="right" vertical="top" shrinkToFit="1"/>
    </xf>
    <xf numFmtId="1" fontId="2" fillId="7" borderId="0" xfId="0" applyNumberFormat="1" applyFont="1" applyFill="1" applyBorder="1" applyAlignment="1">
      <alignment horizontal="left" vertical="top" shrinkToFit="1"/>
    </xf>
    <xf numFmtId="0" fontId="6" fillId="3" borderId="2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/>
    </xf>
    <xf numFmtId="49" fontId="8" fillId="3" borderId="4" xfId="0" applyNumberFormat="1" applyFont="1" applyFill="1" applyBorder="1" applyAlignment="1">
      <alignment horizontal="left" vertical="center"/>
    </xf>
    <xf numFmtId="43" fontId="7" fillId="3" borderId="5" xfId="1" applyFont="1" applyFill="1" applyBorder="1" applyAlignment="1">
      <alignment horizontal="left" vertical="top"/>
    </xf>
    <xf numFmtId="49" fontId="8" fillId="3" borderId="7" xfId="0" applyNumberFormat="1" applyFont="1" applyFill="1" applyBorder="1" applyAlignment="1">
      <alignment horizontal="left" vertical="center"/>
    </xf>
    <xf numFmtId="43" fontId="7" fillId="3" borderId="8" xfId="1" applyFont="1" applyFill="1" applyBorder="1" applyAlignment="1">
      <alignment horizontal="left" vertical="top"/>
    </xf>
    <xf numFmtId="49" fontId="8" fillId="3" borderId="10" xfId="0" applyNumberFormat="1" applyFont="1" applyFill="1" applyBorder="1" applyAlignment="1">
      <alignment horizontal="left" vertical="center"/>
    </xf>
    <xf numFmtId="43" fontId="7" fillId="3" borderId="11" xfId="1" applyFont="1" applyFill="1" applyBorder="1" applyAlignment="1">
      <alignment horizontal="left" vertical="top"/>
    </xf>
    <xf numFmtId="0" fontId="7" fillId="3" borderId="0" xfId="0" applyFont="1" applyFill="1" applyBorder="1" applyAlignment="1">
      <alignment horizontal="left" vertical="top"/>
    </xf>
    <xf numFmtId="43" fontId="7" fillId="3" borderId="1" xfId="1" applyFont="1" applyFill="1" applyBorder="1" applyAlignment="1">
      <alignment horizontal="left" vertical="top"/>
    </xf>
    <xf numFmtId="0" fontId="6" fillId="3" borderId="0" xfId="0" applyFont="1" applyFill="1" applyBorder="1" applyAlignment="1">
      <alignment horizontal="left" vertical="top"/>
    </xf>
    <xf numFmtId="43" fontId="0" fillId="3" borderId="14" xfId="1" applyFont="1" applyFill="1" applyBorder="1" applyAlignment="1">
      <alignment horizontal="left" vertical="top"/>
    </xf>
    <xf numFmtId="0" fontId="6" fillId="3" borderId="13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43" fontId="1" fillId="2" borderId="1" xfId="1" applyFont="1" applyFill="1" applyBorder="1" applyAlignment="1">
      <alignment horizontal="center" vertical="center"/>
    </xf>
    <xf numFmtId="43" fontId="4" fillId="2" borderId="1" xfId="1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top"/>
    </xf>
    <xf numFmtId="43" fontId="0" fillId="3" borderId="18" xfId="1" applyFont="1" applyFill="1" applyBorder="1" applyAlignment="1">
      <alignment horizontal="left" vertical="top"/>
    </xf>
    <xf numFmtId="43" fontId="0" fillId="3" borderId="12" xfId="1" applyFont="1" applyFill="1" applyBorder="1" applyAlignment="1">
      <alignment horizontal="left" vertical="top"/>
    </xf>
    <xf numFmtId="0" fontId="9" fillId="3" borderId="0" xfId="0" applyFont="1" applyFill="1" applyBorder="1" applyAlignment="1">
      <alignment horizontal="left" vertical="top"/>
    </xf>
    <xf numFmtId="0" fontId="0" fillId="3" borderId="15" xfId="0" applyFill="1" applyBorder="1" applyAlignment="1">
      <alignment horizontal="left" vertical="top"/>
    </xf>
    <xf numFmtId="43" fontId="0" fillId="3" borderId="16" xfId="1" applyFont="1" applyFill="1" applyBorder="1" applyAlignment="1">
      <alignment horizontal="left" vertical="top"/>
    </xf>
    <xf numFmtId="0" fontId="0" fillId="3" borderId="17" xfId="0" applyFill="1" applyBorder="1" applyAlignment="1">
      <alignment horizontal="left" vertical="top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43" fontId="1" fillId="3" borderId="1" xfId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7" fillId="3" borderId="3" xfId="0" applyNumberFormat="1" applyFont="1" applyFill="1" applyBorder="1" applyAlignment="1">
      <alignment horizontal="left" vertical="top"/>
    </xf>
    <xf numFmtId="49" fontId="7" fillId="3" borderId="6" xfId="0" applyNumberFormat="1" applyFont="1" applyFill="1" applyBorder="1" applyAlignment="1">
      <alignment horizontal="left" vertical="top"/>
    </xf>
    <xf numFmtId="49" fontId="7" fillId="3" borderId="9" xfId="0" applyNumberFormat="1" applyFont="1" applyFill="1" applyBorder="1" applyAlignment="1">
      <alignment horizontal="left" vertical="top"/>
    </xf>
    <xf numFmtId="49" fontId="7" fillId="3" borderId="0" xfId="1" applyNumberFormat="1" applyFont="1" applyFill="1" applyBorder="1" applyAlignment="1">
      <alignment horizontal="left" vertical="top"/>
    </xf>
    <xf numFmtId="49" fontId="0" fillId="3" borderId="0" xfId="0" applyNumberFormat="1" applyFill="1" applyBorder="1" applyAlignment="1">
      <alignment horizontal="left" vertical="top"/>
    </xf>
    <xf numFmtId="49" fontId="4" fillId="2" borderId="1" xfId="1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left" vertical="top"/>
    </xf>
    <xf numFmtId="49" fontId="0" fillId="3" borderId="0" xfId="1" applyNumberFormat="1" applyFont="1" applyFill="1" applyBorder="1" applyAlignment="1">
      <alignment horizontal="left" vertical="top"/>
    </xf>
    <xf numFmtId="43" fontId="0" fillId="3" borderId="5" xfId="1" applyFont="1" applyFill="1" applyBorder="1" applyAlignment="1">
      <alignment horizontal="left" vertical="top"/>
    </xf>
    <xf numFmtId="43" fontId="0" fillId="3" borderId="8" xfId="1" applyFont="1" applyFill="1" applyBorder="1" applyAlignment="1">
      <alignment horizontal="left" vertical="top"/>
    </xf>
    <xf numFmtId="43" fontId="0" fillId="3" borderId="11" xfId="1" applyFont="1" applyFill="1" applyBorder="1" applyAlignment="1">
      <alignment horizontal="left" vertical="top"/>
    </xf>
    <xf numFmtId="49" fontId="8" fillId="3" borderId="0" xfId="0" applyNumberFormat="1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top"/>
    </xf>
    <xf numFmtId="164" fontId="2" fillId="8" borderId="0" xfId="0" applyNumberFormat="1" applyFont="1" applyFill="1" applyBorder="1" applyAlignment="1">
      <alignment horizontal="center" vertical="top" shrinkToFit="1"/>
    </xf>
    <xf numFmtId="1" fontId="2" fillId="8" borderId="0" xfId="0" applyNumberFormat="1" applyFont="1" applyFill="1" applyBorder="1" applyAlignment="1">
      <alignment horizontal="left" vertical="top" shrinkToFit="1"/>
    </xf>
    <xf numFmtId="0" fontId="3" fillId="8" borderId="0" xfId="0" applyFont="1" applyFill="1" applyBorder="1" applyAlignment="1">
      <alignment horizontal="left" vertical="top"/>
    </xf>
    <xf numFmtId="43" fontId="2" fillId="8" borderId="0" xfId="1" applyFont="1" applyFill="1" applyBorder="1" applyAlignment="1">
      <alignment vertical="top" shrinkToFit="1"/>
    </xf>
    <xf numFmtId="43" fontId="2" fillId="8" borderId="0" xfId="1" applyFont="1" applyFill="1" applyBorder="1" applyAlignment="1">
      <alignment horizontal="right" vertical="top" shrinkToFit="1"/>
    </xf>
    <xf numFmtId="43" fontId="0" fillId="3" borderId="1" xfId="1" applyFont="1" applyFill="1" applyBorder="1" applyAlignment="1">
      <alignment horizontal="left" vertical="top"/>
    </xf>
    <xf numFmtId="164" fontId="2" fillId="9" borderId="0" xfId="0" applyNumberFormat="1" applyFont="1" applyFill="1" applyBorder="1" applyAlignment="1">
      <alignment horizontal="center" vertical="top" shrinkToFit="1"/>
    </xf>
    <xf numFmtId="165" fontId="2" fillId="9" borderId="0" xfId="0" applyNumberFormat="1" applyFont="1" applyFill="1" applyBorder="1" applyAlignment="1">
      <alignment horizontal="left" vertical="top" shrinkToFit="1"/>
    </xf>
    <xf numFmtId="0" fontId="3" fillId="9" borderId="0" xfId="0" applyFont="1" applyFill="1" applyBorder="1" applyAlignment="1">
      <alignment horizontal="left" vertical="top"/>
    </xf>
    <xf numFmtId="43" fontId="2" fillId="9" borderId="0" xfId="1" applyFont="1" applyFill="1" applyBorder="1" applyAlignment="1">
      <alignment vertical="top" shrinkToFit="1"/>
    </xf>
    <xf numFmtId="43" fontId="2" fillId="9" borderId="0" xfId="1" applyFont="1" applyFill="1" applyBorder="1" applyAlignment="1">
      <alignment horizontal="right" vertical="top" shrinkToFit="1"/>
    </xf>
    <xf numFmtId="49" fontId="0" fillId="9" borderId="0" xfId="0" applyNumberFormat="1" applyFill="1" applyBorder="1" applyAlignment="1">
      <alignment horizontal="left" vertical="top"/>
    </xf>
    <xf numFmtId="43" fontId="5" fillId="3" borderId="0" xfId="1" applyFont="1" applyFill="1" applyBorder="1" applyAlignment="1">
      <alignment horizontal="left" vertical="top"/>
    </xf>
    <xf numFmtId="49" fontId="5" fillId="3" borderId="0" xfId="0" applyNumberFormat="1" applyFont="1" applyFill="1" applyBorder="1" applyAlignment="1">
      <alignment horizontal="left" vertical="top"/>
    </xf>
    <xf numFmtId="0" fontId="10" fillId="3" borderId="0" xfId="2" applyNumberFormat="1" applyFont="1" applyFill="1" applyAlignment="1" applyProtection="1">
      <alignment horizontal="left"/>
      <protection locked="0"/>
    </xf>
    <xf numFmtId="0" fontId="10" fillId="3" borderId="0" xfId="2" applyFill="1"/>
    <xf numFmtId="0" fontId="10" fillId="3" borderId="0" xfId="2" applyNumberFormat="1" applyFont="1" applyFill="1" applyAlignment="1" applyProtection="1">
      <alignment horizontal="right"/>
      <protection locked="0"/>
    </xf>
    <xf numFmtId="0" fontId="10" fillId="3" borderId="0" xfId="2" applyNumberFormat="1" applyFont="1" applyFill="1" applyAlignment="1" applyProtection="1">
      <alignment horizontal="center"/>
      <protection locked="0"/>
    </xf>
    <xf numFmtId="0" fontId="10" fillId="3" borderId="19" xfId="2" applyNumberFormat="1" applyFont="1" applyFill="1" applyBorder="1" applyAlignment="1" applyProtection="1">
      <alignment horizontal="left"/>
      <protection locked="0"/>
    </xf>
    <xf numFmtId="0" fontId="10" fillId="3" borderId="19" xfId="2" applyNumberFormat="1" applyFont="1" applyFill="1" applyBorder="1" applyAlignment="1" applyProtection="1">
      <alignment horizontal="right"/>
      <protection locked="0"/>
    </xf>
    <xf numFmtId="43" fontId="10" fillId="3" borderId="0" xfId="1" applyFont="1" applyFill="1"/>
    <xf numFmtId="43" fontId="10" fillId="3" borderId="0" xfId="1" applyFont="1" applyFill="1" applyAlignment="1" applyProtection="1">
      <alignment horizontal="right"/>
      <protection locked="0"/>
    </xf>
    <xf numFmtId="43" fontId="10" fillId="3" borderId="19" xfId="1" applyFont="1" applyFill="1" applyBorder="1" applyAlignment="1" applyProtection="1">
      <alignment horizontal="right"/>
      <protection locked="0"/>
    </xf>
    <xf numFmtId="43" fontId="11" fillId="3" borderId="0" xfId="1" applyFont="1" applyFill="1" applyBorder="1" applyAlignment="1">
      <alignment horizontal="left" vertical="top"/>
    </xf>
    <xf numFmtId="0" fontId="0" fillId="6" borderId="15" xfId="0" applyFill="1" applyBorder="1" applyAlignment="1">
      <alignment horizontal="left" vertical="top"/>
    </xf>
    <xf numFmtId="43" fontId="0" fillId="6" borderId="16" xfId="1" applyFont="1" applyFill="1" applyBorder="1" applyAlignment="1">
      <alignment horizontal="left" vertical="top"/>
    </xf>
    <xf numFmtId="0" fontId="0" fillId="6" borderId="17" xfId="0" applyFill="1" applyBorder="1" applyAlignment="1">
      <alignment horizontal="left" vertical="top"/>
    </xf>
    <xf numFmtId="43" fontId="0" fillId="6" borderId="18" xfId="1" applyFont="1" applyFill="1" applyBorder="1" applyAlignment="1">
      <alignment horizontal="left" vertical="top"/>
    </xf>
    <xf numFmtId="0" fontId="0" fillId="7" borderId="17" xfId="0" applyFill="1" applyBorder="1" applyAlignment="1">
      <alignment horizontal="left" vertical="top"/>
    </xf>
    <xf numFmtId="43" fontId="0" fillId="7" borderId="18" xfId="1" applyFont="1" applyFill="1" applyBorder="1" applyAlignment="1">
      <alignment horizontal="left" vertical="top"/>
    </xf>
    <xf numFmtId="0" fontId="0" fillId="4" borderId="17" xfId="0" applyFill="1" applyBorder="1" applyAlignment="1">
      <alignment horizontal="left" vertical="top"/>
    </xf>
    <xf numFmtId="43" fontId="0" fillId="4" borderId="18" xfId="1" applyFont="1" applyFill="1" applyBorder="1" applyAlignment="1">
      <alignment horizontal="left" vertical="top"/>
    </xf>
    <xf numFmtId="0" fontId="0" fillId="5" borderId="17" xfId="0" applyFill="1" applyBorder="1" applyAlignment="1">
      <alignment horizontal="left" vertical="top"/>
    </xf>
    <xf numFmtId="43" fontId="0" fillId="5" borderId="18" xfId="1" applyFont="1" applyFill="1" applyBorder="1" applyAlignment="1">
      <alignment horizontal="left" vertical="top"/>
    </xf>
    <xf numFmtId="0" fontId="5" fillId="6" borderId="20" xfId="0" applyFont="1" applyFill="1" applyBorder="1" applyAlignment="1">
      <alignment horizontal="left" vertical="top"/>
    </xf>
    <xf numFmtId="43" fontId="11" fillId="6" borderId="21" xfId="1" applyFont="1" applyFill="1" applyBorder="1" applyAlignment="1">
      <alignment horizontal="left" vertical="top"/>
    </xf>
  </cellXfs>
  <cellStyles count="3">
    <cellStyle name="Millares" xfId="1" builtinId="3"/>
    <cellStyle name="Normal" xfId="0" builtinId="0"/>
    <cellStyle name="Normal 2" xfId="2"/>
  </cellStyles>
  <dxfs count="3">
    <dxf>
      <fill>
        <patternFill patternType="solid">
          <fgColor rgb="FFFFFFFF"/>
          <bgColor rgb="FF000000"/>
        </patternFill>
      </fill>
    </dxf>
    <dxf>
      <fill>
        <patternFill patternType="solid">
          <fgColor rgb="FF00B0F0"/>
          <bgColor rgb="FF000000"/>
        </patternFill>
      </fill>
    </dxf>
    <dxf>
      <fill>
        <patternFill patternType="solid">
          <fgColor rgb="FFB8CCE4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1048576"/>
  <sheetViews>
    <sheetView zoomScale="130" zoomScaleNormal="130" workbookViewId="0">
      <selection activeCell="B135" sqref="B135"/>
    </sheetView>
  </sheetViews>
  <sheetFormatPr baseColWidth="10" defaultColWidth="9.33203125" defaultRowHeight="12.75" x14ac:dyDescent="0.2"/>
  <cols>
    <col min="1" max="1" width="10.5" bestFit="1" customWidth="1"/>
    <col min="2" max="2" width="15.5" bestFit="1" customWidth="1"/>
    <col min="3" max="3" width="37" bestFit="1" customWidth="1"/>
    <col min="4" max="4" width="18.83203125" style="8" bestFit="1" customWidth="1"/>
    <col min="5" max="6" width="18.83203125" style="8" customWidth="1"/>
    <col min="7" max="7" width="16.83203125" style="68" customWidth="1"/>
    <col min="8" max="8" width="21.83203125" customWidth="1"/>
    <col min="9" max="9" width="22.83203125" bestFit="1" customWidth="1"/>
  </cols>
  <sheetData>
    <row r="1" spans="3:9" s="1" customFormat="1" ht="13.5" x14ac:dyDescent="0.2">
      <c r="D1" s="2"/>
      <c r="E1" s="2"/>
      <c r="F1" s="2"/>
      <c r="G1" s="61" t="s">
        <v>50</v>
      </c>
      <c r="H1" s="34" t="s">
        <v>51</v>
      </c>
      <c r="I1" s="35" t="s">
        <v>52</v>
      </c>
    </row>
    <row r="2" spans="3:9" s="1" customFormat="1" ht="14.25" thickBot="1" x14ac:dyDescent="0.25">
      <c r="D2" s="2"/>
      <c r="E2" s="2"/>
      <c r="F2" s="70" t="s">
        <v>78</v>
      </c>
      <c r="G2" s="62" t="s">
        <v>53</v>
      </c>
      <c r="H2" s="36">
        <v>2141001</v>
      </c>
      <c r="I2" s="37"/>
    </row>
    <row r="3" spans="3:9" s="1" customFormat="1" ht="14.25" thickBot="1" x14ac:dyDescent="0.25">
      <c r="C3" s="46" t="s">
        <v>66</v>
      </c>
      <c r="D3" s="45">
        <v>6631249</v>
      </c>
      <c r="E3" s="69"/>
      <c r="F3" s="71" t="s">
        <v>79</v>
      </c>
      <c r="G3" s="63" t="s">
        <v>54</v>
      </c>
      <c r="H3" s="38" t="s">
        <v>55</v>
      </c>
      <c r="I3" s="39"/>
    </row>
    <row r="4" spans="3:9" s="1" customFormat="1" ht="13.5" x14ac:dyDescent="0.2">
      <c r="C4" s="99" t="s">
        <v>47</v>
      </c>
      <c r="D4" s="100">
        <v>38390707.409999996</v>
      </c>
      <c r="E4" s="69" t="s">
        <v>73</v>
      </c>
      <c r="F4" s="71" t="s">
        <v>80</v>
      </c>
      <c r="G4" s="63" t="s">
        <v>56</v>
      </c>
      <c r="H4" s="38" t="s">
        <v>57</v>
      </c>
      <c r="I4" s="39"/>
    </row>
    <row r="5" spans="3:9" s="1" customFormat="1" ht="13.5" x14ac:dyDescent="0.2">
      <c r="C5" s="101" t="s">
        <v>48</v>
      </c>
      <c r="D5" s="102">
        <v>683432.09000000008</v>
      </c>
      <c r="E5" s="69" t="s">
        <v>73</v>
      </c>
      <c r="F5" s="71" t="s">
        <v>81</v>
      </c>
      <c r="G5" s="63" t="s">
        <v>58</v>
      </c>
      <c r="H5" s="38" t="s">
        <v>59</v>
      </c>
      <c r="I5" s="39"/>
    </row>
    <row r="6" spans="3:9" s="1" customFormat="1" ht="13.5" x14ac:dyDescent="0.2">
      <c r="C6" s="101" t="s">
        <v>63</v>
      </c>
      <c r="D6" s="102">
        <v>14771000</v>
      </c>
      <c r="E6" s="69" t="s">
        <v>73</v>
      </c>
      <c r="F6" s="71" t="s">
        <v>80</v>
      </c>
      <c r="G6" s="63" t="s">
        <v>60</v>
      </c>
      <c r="H6" s="38" t="s">
        <v>57</v>
      </c>
      <c r="I6" s="39"/>
    </row>
    <row r="7" spans="3:9" s="1" customFormat="1" ht="13.5" x14ac:dyDescent="0.2">
      <c r="C7" s="103" t="s">
        <v>49</v>
      </c>
      <c r="D7" s="104">
        <v>-30470793.150000002</v>
      </c>
      <c r="E7" s="69" t="s">
        <v>92</v>
      </c>
      <c r="F7" s="71" t="s">
        <v>82</v>
      </c>
      <c r="G7" s="63" t="s">
        <v>61</v>
      </c>
      <c r="H7" s="38">
        <v>1162005</v>
      </c>
      <c r="I7" s="39"/>
    </row>
    <row r="8" spans="3:9" s="1" customFormat="1" ht="13.5" x14ac:dyDescent="0.2">
      <c r="C8" s="105" t="s">
        <v>45</v>
      </c>
      <c r="D8" s="106">
        <v>-692946.62</v>
      </c>
      <c r="E8" s="69" t="s">
        <v>74</v>
      </c>
      <c r="F8" s="72" t="s">
        <v>82</v>
      </c>
      <c r="G8" s="64" t="s">
        <v>62</v>
      </c>
      <c r="H8" s="40">
        <v>1162005</v>
      </c>
      <c r="I8" s="41"/>
    </row>
    <row r="9" spans="3:9" s="1" customFormat="1" ht="13.5" x14ac:dyDescent="0.2">
      <c r="C9" s="107" t="s">
        <v>46</v>
      </c>
      <c r="D9" s="108">
        <v>-573582.98</v>
      </c>
      <c r="E9" s="69" t="s">
        <v>74</v>
      </c>
      <c r="F9" s="2"/>
      <c r="G9" s="65"/>
      <c r="H9" s="42"/>
      <c r="I9" s="43">
        <f>SUBTOTAL(9,I2:I8)</f>
        <v>0</v>
      </c>
    </row>
    <row r="10" spans="3:9" s="1" customFormat="1" x14ac:dyDescent="0.2">
      <c r="C10" s="51" t="s">
        <v>64</v>
      </c>
      <c r="D10" s="52">
        <v>-28592480.98</v>
      </c>
      <c r="E10" s="69"/>
      <c r="F10" s="2"/>
      <c r="G10" s="66"/>
    </row>
    <row r="11" spans="3:9" s="1" customFormat="1" ht="13.5" thickBot="1" x14ac:dyDescent="0.25">
      <c r="C11" s="109" t="s">
        <v>137</v>
      </c>
      <c r="D11" s="110">
        <v>650594.88</v>
      </c>
      <c r="E11" s="69"/>
      <c r="F11" s="87" t="s">
        <v>96</v>
      </c>
      <c r="G11" s="88" t="s">
        <v>97</v>
      </c>
    </row>
    <row r="12" spans="3:9" s="1" customFormat="1" ht="13.5" thickBot="1" x14ac:dyDescent="0.25">
      <c r="C12" s="46" t="s">
        <v>65</v>
      </c>
      <c r="D12" s="45">
        <f>SUM(D2:D11)</f>
        <v>797179.64999999583</v>
      </c>
      <c r="E12" s="69"/>
      <c r="F12" s="2">
        <f>+D4+D5+D6+D11</f>
        <v>54495734.380000003</v>
      </c>
      <c r="G12" s="87">
        <f>+D7+D8+D9+D10</f>
        <v>-60329803.730000004</v>
      </c>
    </row>
    <row r="13" spans="3:9" s="1" customFormat="1" x14ac:dyDescent="0.2">
      <c r="D13" s="2">
        <v>797179.65</v>
      </c>
      <c r="E13" s="2"/>
      <c r="F13" s="98">
        <f>+F12-Mayor!G44</f>
        <v>54495734.380000003</v>
      </c>
      <c r="G13" s="87">
        <f>+G12+Mayor!H44</f>
        <v>-52937621.290000007</v>
      </c>
    </row>
    <row r="14" spans="3:9" s="1" customFormat="1" x14ac:dyDescent="0.2">
      <c r="D14" s="2">
        <f>+D12-D13</f>
        <v>-4.1909515857696533E-9</v>
      </c>
      <c r="E14" s="2"/>
      <c r="F14" s="2"/>
      <c r="G14" s="66"/>
    </row>
    <row r="15" spans="3:9" s="1" customFormat="1" x14ac:dyDescent="0.2">
      <c r="D15" s="2"/>
      <c r="E15" s="2"/>
      <c r="F15" s="2"/>
      <c r="G15" s="66"/>
    </row>
    <row r="16" spans="3:9" s="1" customFormat="1" x14ac:dyDescent="0.2">
      <c r="D16" s="2"/>
      <c r="E16" s="2"/>
      <c r="F16" s="2"/>
      <c r="G16" s="66"/>
    </row>
    <row r="17" spans="1:9" ht="21" customHeight="1" x14ac:dyDescent="0.2">
      <c r="A17" s="47" t="s">
        <v>0</v>
      </c>
      <c r="B17" s="48" t="s">
        <v>1</v>
      </c>
      <c r="C17" s="47" t="s">
        <v>2</v>
      </c>
      <c r="D17" s="49" t="s">
        <v>3</v>
      </c>
      <c r="E17" s="49" t="s">
        <v>4</v>
      </c>
      <c r="F17" s="49" t="s">
        <v>5</v>
      </c>
      <c r="G17" s="67" t="s">
        <v>68</v>
      </c>
      <c r="H17" s="50" t="s">
        <v>67</v>
      </c>
      <c r="I17" s="50" t="s">
        <v>75</v>
      </c>
    </row>
    <row r="18" spans="1:9" s="1" customFormat="1" hidden="1" x14ac:dyDescent="0.2">
      <c r="A18" s="16">
        <v>43894</v>
      </c>
      <c r="B18" s="17">
        <v>81712</v>
      </c>
      <c r="C18" s="18" t="s">
        <v>12</v>
      </c>
      <c r="D18" s="19">
        <v>50</v>
      </c>
      <c r="E18" s="19">
        <v>0</v>
      </c>
      <c r="F18" s="20">
        <v>13835072.15</v>
      </c>
      <c r="G18" s="69" t="s">
        <v>74</v>
      </c>
    </row>
    <row r="19" spans="1:9" s="1" customFormat="1" hidden="1" x14ac:dyDescent="0.2">
      <c r="A19" s="16">
        <v>43897</v>
      </c>
      <c r="B19" s="17">
        <v>90913</v>
      </c>
      <c r="C19" s="18" t="s">
        <v>12</v>
      </c>
      <c r="D19" s="19">
        <v>50</v>
      </c>
      <c r="E19" s="19">
        <v>0</v>
      </c>
      <c r="F19" s="20">
        <v>17873919.84</v>
      </c>
      <c r="G19" s="69" t="s">
        <v>74</v>
      </c>
    </row>
    <row r="20" spans="1:9" s="1" customFormat="1" hidden="1" x14ac:dyDescent="0.2">
      <c r="A20" s="16">
        <v>43900</v>
      </c>
      <c r="B20" s="21">
        <v>72220390</v>
      </c>
      <c r="C20" s="18" t="s">
        <v>12</v>
      </c>
      <c r="D20" s="19">
        <v>50</v>
      </c>
      <c r="E20" s="19">
        <v>0</v>
      </c>
      <c r="F20" s="20">
        <v>22931801.530000001</v>
      </c>
      <c r="G20" s="69" t="s">
        <v>74</v>
      </c>
    </row>
    <row r="21" spans="1:9" s="1" customFormat="1" hidden="1" x14ac:dyDescent="0.2">
      <c r="A21" s="16">
        <v>43900</v>
      </c>
      <c r="B21" s="21">
        <v>72220390</v>
      </c>
      <c r="C21" s="18" t="s">
        <v>12</v>
      </c>
      <c r="D21" s="19">
        <v>50</v>
      </c>
      <c r="E21" s="19">
        <v>0</v>
      </c>
      <c r="F21" s="20">
        <v>21979269.140000001</v>
      </c>
      <c r="G21" s="69" t="s">
        <v>74</v>
      </c>
    </row>
    <row r="22" spans="1:9" s="1" customFormat="1" hidden="1" x14ac:dyDescent="0.2">
      <c r="A22" s="16">
        <v>43900</v>
      </c>
      <c r="B22" s="21">
        <v>72220390</v>
      </c>
      <c r="C22" s="18" t="s">
        <v>12</v>
      </c>
      <c r="D22" s="19">
        <v>50</v>
      </c>
      <c r="E22" s="19">
        <v>0</v>
      </c>
      <c r="F22" s="20">
        <v>21167438.52</v>
      </c>
      <c r="G22" s="69" t="s">
        <v>74</v>
      </c>
    </row>
    <row r="23" spans="1:9" s="1" customFormat="1" hidden="1" x14ac:dyDescent="0.2">
      <c r="A23" s="16">
        <v>43900</v>
      </c>
      <c r="B23" s="21">
        <v>72220390</v>
      </c>
      <c r="C23" s="18" t="s">
        <v>12</v>
      </c>
      <c r="D23" s="19">
        <v>50</v>
      </c>
      <c r="E23" s="19">
        <v>0</v>
      </c>
      <c r="F23" s="20">
        <v>20214906.129999999</v>
      </c>
      <c r="G23" s="69" t="s">
        <v>74</v>
      </c>
    </row>
    <row r="24" spans="1:9" s="1" customFormat="1" hidden="1" x14ac:dyDescent="0.2">
      <c r="A24" s="16">
        <v>43900</v>
      </c>
      <c r="B24" s="21">
        <v>72220390</v>
      </c>
      <c r="C24" s="18" t="s">
        <v>12</v>
      </c>
      <c r="D24" s="19">
        <v>50</v>
      </c>
      <c r="E24" s="19">
        <v>0</v>
      </c>
      <c r="F24" s="20">
        <v>19035564.539999999</v>
      </c>
      <c r="G24" s="69" t="s">
        <v>74</v>
      </c>
    </row>
    <row r="25" spans="1:9" s="1" customFormat="1" hidden="1" x14ac:dyDescent="0.2">
      <c r="A25" s="16">
        <v>43900</v>
      </c>
      <c r="B25" s="21">
        <v>72220390</v>
      </c>
      <c r="C25" s="18" t="s">
        <v>12</v>
      </c>
      <c r="D25" s="19">
        <v>50</v>
      </c>
      <c r="E25" s="19">
        <v>0</v>
      </c>
      <c r="F25" s="20">
        <v>18038092.98</v>
      </c>
      <c r="G25" s="69" t="s">
        <v>74</v>
      </c>
    </row>
    <row r="26" spans="1:9" s="1" customFormat="1" hidden="1" x14ac:dyDescent="0.2">
      <c r="A26" s="16">
        <v>43900</v>
      </c>
      <c r="B26" s="21">
        <v>72220390</v>
      </c>
      <c r="C26" s="18" t="s">
        <v>12</v>
      </c>
      <c r="D26" s="19">
        <v>50</v>
      </c>
      <c r="E26" s="19">
        <v>0</v>
      </c>
      <c r="F26" s="20">
        <v>17040621.420000002</v>
      </c>
      <c r="G26" s="69" t="s">
        <v>74</v>
      </c>
    </row>
    <row r="27" spans="1:9" s="1" customFormat="1" hidden="1" x14ac:dyDescent="0.2">
      <c r="A27" s="16">
        <v>43902</v>
      </c>
      <c r="B27" s="17">
        <v>11543308</v>
      </c>
      <c r="C27" s="18" t="s">
        <v>12</v>
      </c>
      <c r="D27" s="19">
        <v>4760.05</v>
      </c>
      <c r="E27" s="19">
        <v>0</v>
      </c>
      <c r="F27" s="20">
        <v>16342808.619999999</v>
      </c>
      <c r="G27" s="69" t="s">
        <v>74</v>
      </c>
    </row>
    <row r="28" spans="1:9" s="1" customFormat="1" hidden="1" x14ac:dyDescent="0.2">
      <c r="A28" s="16">
        <v>43902</v>
      </c>
      <c r="B28" s="17">
        <v>11731528</v>
      </c>
      <c r="C28" s="18" t="s">
        <v>12</v>
      </c>
      <c r="D28" s="19">
        <v>4760.05</v>
      </c>
      <c r="E28" s="19">
        <v>0</v>
      </c>
      <c r="F28" s="20">
        <v>16100045.92</v>
      </c>
      <c r="G28" s="69" t="s">
        <v>74</v>
      </c>
    </row>
    <row r="29" spans="1:9" s="1" customFormat="1" hidden="1" x14ac:dyDescent="0.2">
      <c r="A29" s="16">
        <v>43902</v>
      </c>
      <c r="B29" s="17">
        <v>11824229</v>
      </c>
      <c r="C29" s="18" t="s">
        <v>12</v>
      </c>
      <c r="D29" s="19">
        <v>4760.05</v>
      </c>
      <c r="E29" s="19">
        <v>0</v>
      </c>
      <c r="F29" s="20">
        <v>15857283.220000001</v>
      </c>
      <c r="G29" s="69" t="s">
        <v>74</v>
      </c>
    </row>
    <row r="30" spans="1:9" s="1" customFormat="1" hidden="1" x14ac:dyDescent="0.2">
      <c r="A30" s="16">
        <v>43902</v>
      </c>
      <c r="B30" s="17">
        <v>11921344</v>
      </c>
      <c r="C30" s="18" t="s">
        <v>12</v>
      </c>
      <c r="D30" s="19">
        <v>6259.15</v>
      </c>
      <c r="E30" s="19">
        <v>0</v>
      </c>
      <c r="F30" s="20">
        <v>15613021.42</v>
      </c>
      <c r="G30" s="69" t="s">
        <v>74</v>
      </c>
    </row>
    <row r="31" spans="1:9" s="1" customFormat="1" hidden="1" x14ac:dyDescent="0.2">
      <c r="A31" s="16">
        <v>43902</v>
      </c>
      <c r="B31" s="17">
        <v>12145855</v>
      </c>
      <c r="C31" s="18" t="s">
        <v>12</v>
      </c>
      <c r="D31" s="19">
        <v>1866.66</v>
      </c>
      <c r="E31" s="19">
        <v>0</v>
      </c>
      <c r="F31" s="20">
        <v>15298197.109999999</v>
      </c>
      <c r="G31" s="69" t="s">
        <v>74</v>
      </c>
    </row>
    <row r="32" spans="1:9" s="1" customFormat="1" hidden="1" x14ac:dyDescent="0.2">
      <c r="A32" s="16">
        <v>43902</v>
      </c>
      <c r="B32" s="17">
        <v>12255151</v>
      </c>
      <c r="C32" s="18" t="s">
        <v>12</v>
      </c>
      <c r="D32" s="19">
        <v>1999.99</v>
      </c>
      <c r="E32" s="19">
        <v>0</v>
      </c>
      <c r="F32" s="20">
        <v>15202863.880000001</v>
      </c>
      <c r="G32" s="69" t="s">
        <v>74</v>
      </c>
    </row>
    <row r="33" spans="1:7" s="1" customFormat="1" hidden="1" x14ac:dyDescent="0.2">
      <c r="A33" s="16">
        <v>43902</v>
      </c>
      <c r="B33" s="17">
        <v>12402766</v>
      </c>
      <c r="C33" s="18" t="s">
        <v>12</v>
      </c>
      <c r="D33" s="19">
        <v>1999.99</v>
      </c>
      <c r="E33" s="19">
        <v>0</v>
      </c>
      <c r="F33" s="20">
        <v>15100863.99</v>
      </c>
      <c r="G33" s="69" t="s">
        <v>74</v>
      </c>
    </row>
    <row r="34" spans="1:7" s="1" customFormat="1" hidden="1" x14ac:dyDescent="0.2">
      <c r="A34" s="16">
        <v>43902</v>
      </c>
      <c r="B34" s="17">
        <v>12533268</v>
      </c>
      <c r="C34" s="18" t="s">
        <v>12</v>
      </c>
      <c r="D34" s="19">
        <v>1999.99</v>
      </c>
      <c r="E34" s="19">
        <v>0</v>
      </c>
      <c r="F34" s="20">
        <v>14998864.1</v>
      </c>
      <c r="G34" s="69" t="s">
        <v>74</v>
      </c>
    </row>
    <row r="35" spans="1:7" s="1" customFormat="1" hidden="1" x14ac:dyDescent="0.2">
      <c r="A35" s="16">
        <v>43902</v>
      </c>
      <c r="B35" s="17">
        <v>13209713</v>
      </c>
      <c r="C35" s="18" t="s">
        <v>12</v>
      </c>
      <c r="D35" s="19">
        <v>3600</v>
      </c>
      <c r="E35" s="19">
        <v>0</v>
      </c>
      <c r="F35" s="20">
        <v>14895264.199999999</v>
      </c>
      <c r="G35" s="69" t="s">
        <v>74</v>
      </c>
    </row>
    <row r="36" spans="1:7" s="1" customFormat="1" hidden="1" x14ac:dyDescent="0.2">
      <c r="A36" s="16">
        <v>43902</v>
      </c>
      <c r="B36" s="17">
        <v>13313874</v>
      </c>
      <c r="C36" s="18" t="s">
        <v>12</v>
      </c>
      <c r="D36" s="19">
        <v>4000</v>
      </c>
      <c r="E36" s="19">
        <v>0</v>
      </c>
      <c r="F36" s="20">
        <v>14711264.199999999</v>
      </c>
      <c r="G36" s="69" t="s">
        <v>74</v>
      </c>
    </row>
    <row r="37" spans="1:7" s="1" customFormat="1" hidden="1" x14ac:dyDescent="0.2">
      <c r="A37" s="16">
        <v>43902</v>
      </c>
      <c r="B37" s="17">
        <v>13423273</v>
      </c>
      <c r="C37" s="18" t="s">
        <v>12</v>
      </c>
      <c r="D37" s="19">
        <v>4000</v>
      </c>
      <c r="E37" s="19">
        <v>0</v>
      </c>
      <c r="F37" s="20">
        <v>14507264.199999999</v>
      </c>
      <c r="G37" s="69" t="s">
        <v>74</v>
      </c>
    </row>
    <row r="38" spans="1:7" s="1" customFormat="1" hidden="1" x14ac:dyDescent="0.2">
      <c r="A38" s="16">
        <v>43902</v>
      </c>
      <c r="B38" s="17">
        <v>13710792</v>
      </c>
      <c r="C38" s="18" t="s">
        <v>12</v>
      </c>
      <c r="D38" s="19">
        <v>4000</v>
      </c>
      <c r="E38" s="19">
        <v>0</v>
      </c>
      <c r="F38" s="20">
        <v>14303264.199999999</v>
      </c>
      <c r="G38" s="69" t="s">
        <v>74</v>
      </c>
    </row>
    <row r="39" spans="1:7" s="1" customFormat="1" hidden="1" x14ac:dyDescent="0.2">
      <c r="A39" s="16">
        <v>43902</v>
      </c>
      <c r="B39" s="17">
        <v>111228</v>
      </c>
      <c r="C39" s="18" t="s">
        <v>12</v>
      </c>
      <c r="D39" s="19">
        <v>147843.64000000001</v>
      </c>
      <c r="E39" s="19">
        <v>0</v>
      </c>
      <c r="F39" s="20">
        <v>6554367.5</v>
      </c>
      <c r="G39" s="69" t="s">
        <v>74</v>
      </c>
    </row>
    <row r="40" spans="1:7" s="1" customFormat="1" hidden="1" x14ac:dyDescent="0.2">
      <c r="A40" s="16">
        <v>43902</v>
      </c>
      <c r="B40" s="17">
        <v>7491611</v>
      </c>
      <c r="C40" s="18" t="s">
        <v>12</v>
      </c>
      <c r="D40" s="19">
        <v>177.41</v>
      </c>
      <c r="E40" s="19">
        <v>0</v>
      </c>
      <c r="F40" s="20">
        <v>6554190.0899999999</v>
      </c>
      <c r="G40" s="69" t="s">
        <v>74</v>
      </c>
    </row>
    <row r="41" spans="1:7" s="1" customFormat="1" hidden="1" x14ac:dyDescent="0.2">
      <c r="A41" s="16">
        <v>43908</v>
      </c>
      <c r="B41" s="17">
        <v>104941</v>
      </c>
      <c r="C41" s="18" t="s">
        <v>12</v>
      </c>
      <c r="D41" s="19">
        <v>50</v>
      </c>
      <c r="E41" s="19">
        <v>0</v>
      </c>
      <c r="F41" s="20">
        <v>31471552.149999999</v>
      </c>
      <c r="G41" s="69" t="s">
        <v>74</v>
      </c>
    </row>
    <row r="42" spans="1:7" s="1" customFormat="1" hidden="1" x14ac:dyDescent="0.2">
      <c r="A42" s="16">
        <v>43908</v>
      </c>
      <c r="B42" s="17">
        <v>105119</v>
      </c>
      <c r="C42" s="18" t="s">
        <v>12</v>
      </c>
      <c r="D42" s="19">
        <v>50</v>
      </c>
      <c r="E42" s="19">
        <v>0</v>
      </c>
      <c r="F42" s="20">
        <v>21718715.43</v>
      </c>
      <c r="G42" s="69" t="s">
        <v>74</v>
      </c>
    </row>
    <row r="43" spans="1:7" s="1" customFormat="1" hidden="1" x14ac:dyDescent="0.2">
      <c r="A43" s="16">
        <v>43914</v>
      </c>
      <c r="B43" s="17">
        <v>110141</v>
      </c>
      <c r="C43" s="18" t="s">
        <v>12</v>
      </c>
      <c r="D43" s="19">
        <v>380000</v>
      </c>
      <c r="E43" s="19">
        <v>0</v>
      </c>
      <c r="F43" s="20">
        <v>209886.55</v>
      </c>
      <c r="G43" s="69" t="s">
        <v>74</v>
      </c>
    </row>
    <row r="44" spans="1:7" s="1" customFormat="1" hidden="1" x14ac:dyDescent="0.2">
      <c r="A44" s="16">
        <v>43914</v>
      </c>
      <c r="B44" s="17">
        <v>110141</v>
      </c>
      <c r="C44" s="18" t="s">
        <v>12</v>
      </c>
      <c r="D44" s="19">
        <v>400</v>
      </c>
      <c r="E44" s="19">
        <v>0</v>
      </c>
      <c r="F44" s="20">
        <v>209486.55</v>
      </c>
      <c r="G44" s="69" t="s">
        <v>74</v>
      </c>
    </row>
    <row r="45" spans="1:7" s="1" customFormat="1" hidden="1" x14ac:dyDescent="0.2">
      <c r="A45" s="16">
        <v>43914</v>
      </c>
      <c r="B45" s="17">
        <v>7491611</v>
      </c>
      <c r="C45" s="18" t="s">
        <v>12</v>
      </c>
      <c r="D45" s="19">
        <v>456</v>
      </c>
      <c r="E45" s="19">
        <v>0</v>
      </c>
      <c r="F45" s="20">
        <v>209030.55</v>
      </c>
      <c r="G45" s="69" t="s">
        <v>74</v>
      </c>
    </row>
    <row r="46" spans="1:7" s="1" customFormat="1" hidden="1" x14ac:dyDescent="0.2">
      <c r="A46" s="16">
        <v>43920</v>
      </c>
      <c r="B46" s="17">
        <v>153956</v>
      </c>
      <c r="C46" s="18" t="s">
        <v>12</v>
      </c>
      <c r="D46" s="19">
        <v>50</v>
      </c>
      <c r="E46" s="19">
        <v>0</v>
      </c>
      <c r="F46" s="20">
        <v>12087703.380000001</v>
      </c>
      <c r="G46" s="69" t="s">
        <v>74</v>
      </c>
    </row>
    <row r="47" spans="1:7" s="1" customFormat="1" hidden="1" x14ac:dyDescent="0.2">
      <c r="A47" s="16">
        <v>43920</v>
      </c>
      <c r="B47" s="17">
        <v>154315</v>
      </c>
      <c r="C47" s="18" t="s">
        <v>12</v>
      </c>
      <c r="D47" s="19">
        <v>50</v>
      </c>
      <c r="E47" s="19">
        <v>0</v>
      </c>
      <c r="F47" s="20">
        <v>7733352.6699999999</v>
      </c>
      <c r="G47" s="69" t="s">
        <v>74</v>
      </c>
    </row>
    <row r="48" spans="1:7" s="1" customFormat="1" hidden="1" x14ac:dyDescent="0.2">
      <c r="A48" s="16">
        <v>43920</v>
      </c>
      <c r="B48" s="17">
        <v>154402</v>
      </c>
      <c r="C48" s="18" t="s">
        <v>12</v>
      </c>
      <c r="D48" s="19">
        <v>50</v>
      </c>
      <c r="E48" s="19">
        <v>0</v>
      </c>
      <c r="F48" s="20">
        <v>803455.65</v>
      </c>
      <c r="G48" s="69" t="s">
        <v>74</v>
      </c>
    </row>
    <row r="49" spans="1:9" s="1" customFormat="1" ht="13.5" hidden="1" x14ac:dyDescent="0.2">
      <c r="A49" s="28">
        <v>43900</v>
      </c>
      <c r="B49" s="33">
        <v>72220390</v>
      </c>
      <c r="C49" s="30" t="s">
        <v>19</v>
      </c>
      <c r="D49" s="31">
        <v>1176791.5900000001</v>
      </c>
      <c r="E49" s="31">
        <v>0</v>
      </c>
      <c r="F49" s="32">
        <v>19038114.539999999</v>
      </c>
      <c r="G49" s="66" t="s">
        <v>92</v>
      </c>
      <c r="H49" s="1" t="s">
        <v>90</v>
      </c>
      <c r="I49" s="73" t="s">
        <v>57</v>
      </c>
    </row>
    <row r="50" spans="1:9" s="1" customFormat="1" ht="13.5" hidden="1" x14ac:dyDescent="0.2">
      <c r="A50" s="28">
        <v>43900</v>
      </c>
      <c r="B50" s="33">
        <v>72220390</v>
      </c>
      <c r="C50" s="30" t="s">
        <v>19</v>
      </c>
      <c r="D50" s="31">
        <v>809280.62</v>
      </c>
      <c r="E50" s="31">
        <v>0</v>
      </c>
      <c r="F50" s="32">
        <v>21169988.52</v>
      </c>
      <c r="G50" s="66" t="s">
        <v>92</v>
      </c>
      <c r="H50" s="1" t="s">
        <v>89</v>
      </c>
      <c r="I50" s="73" t="s">
        <v>57</v>
      </c>
    </row>
    <row r="51" spans="1:9" s="1" customFormat="1" ht="13.5" hidden="1" x14ac:dyDescent="0.2">
      <c r="A51" s="28">
        <v>43908</v>
      </c>
      <c r="B51" s="29">
        <v>655823</v>
      </c>
      <c r="C51" s="30" t="s">
        <v>37</v>
      </c>
      <c r="D51" s="31">
        <v>2176837.7400000002</v>
      </c>
      <c r="E51" s="31">
        <v>0</v>
      </c>
      <c r="F51" s="32">
        <v>19541877.690000001</v>
      </c>
      <c r="G51" s="66" t="s">
        <v>92</v>
      </c>
      <c r="H51" s="1" t="s">
        <v>84</v>
      </c>
      <c r="I51" s="73" t="s">
        <v>57</v>
      </c>
    </row>
    <row r="52" spans="1:9" s="1" customFormat="1" ht="13.5" hidden="1" x14ac:dyDescent="0.2">
      <c r="A52" s="28">
        <v>43920</v>
      </c>
      <c r="B52" s="29">
        <v>193816</v>
      </c>
      <c r="C52" s="30" t="s">
        <v>42</v>
      </c>
      <c r="D52" s="31">
        <v>854066.45</v>
      </c>
      <c r="E52" s="31">
        <v>0</v>
      </c>
      <c r="F52" s="32">
        <v>806005.65</v>
      </c>
      <c r="G52" s="66" t="s">
        <v>92</v>
      </c>
      <c r="H52" s="1" t="s">
        <v>91</v>
      </c>
      <c r="I52" s="73" t="s">
        <v>57</v>
      </c>
    </row>
    <row r="53" spans="1:9" s="1" customFormat="1" ht="13.5" hidden="1" x14ac:dyDescent="0.2">
      <c r="A53" s="28">
        <v>43900</v>
      </c>
      <c r="B53" s="33">
        <v>72220390</v>
      </c>
      <c r="C53" s="30" t="s">
        <v>19</v>
      </c>
      <c r="D53" s="31">
        <v>994921.56</v>
      </c>
      <c r="E53" s="31">
        <v>0</v>
      </c>
      <c r="F53" s="32">
        <v>17043171.420000002</v>
      </c>
      <c r="G53" s="66" t="s">
        <v>92</v>
      </c>
      <c r="H53" s="1" t="s">
        <v>87</v>
      </c>
      <c r="I53" s="73">
        <v>1162005</v>
      </c>
    </row>
    <row r="54" spans="1:9" s="1" customFormat="1" ht="13.5" hidden="1" x14ac:dyDescent="0.2">
      <c r="A54" s="28">
        <v>43900</v>
      </c>
      <c r="B54" s="33">
        <v>72220390</v>
      </c>
      <c r="C54" s="30" t="s">
        <v>19</v>
      </c>
      <c r="D54" s="31">
        <v>949982.39</v>
      </c>
      <c r="E54" s="31">
        <v>0</v>
      </c>
      <c r="F54" s="32">
        <v>21981819.140000001</v>
      </c>
      <c r="G54" s="66" t="s">
        <v>92</v>
      </c>
      <c r="H54" s="1" t="s">
        <v>88</v>
      </c>
      <c r="I54" s="73">
        <v>1162005</v>
      </c>
    </row>
    <row r="55" spans="1:9" s="1" customFormat="1" ht="13.5" hidden="1" x14ac:dyDescent="0.2">
      <c r="A55" s="28">
        <v>43899</v>
      </c>
      <c r="B55" s="29">
        <v>917589</v>
      </c>
      <c r="C55" s="30" t="s">
        <v>16</v>
      </c>
      <c r="D55" s="31">
        <v>46675</v>
      </c>
      <c r="E55" s="31">
        <v>0</v>
      </c>
      <c r="F55" s="32">
        <v>17827244.84</v>
      </c>
      <c r="G55" s="66" t="s">
        <v>92</v>
      </c>
      <c r="H55" s="1" t="s">
        <v>76</v>
      </c>
      <c r="I55" s="73" t="s">
        <v>59</v>
      </c>
    </row>
    <row r="56" spans="1:9" s="1" customFormat="1" ht="13.5" hidden="1" x14ac:dyDescent="0.2">
      <c r="A56" s="28">
        <v>43900</v>
      </c>
      <c r="B56" s="33">
        <v>72220390</v>
      </c>
      <c r="C56" s="30" t="s">
        <v>19</v>
      </c>
      <c r="D56" s="31">
        <v>949982.39</v>
      </c>
      <c r="E56" s="31">
        <v>0</v>
      </c>
      <c r="F56" s="32">
        <v>20217456.129999999</v>
      </c>
      <c r="G56" s="66" t="s">
        <v>92</v>
      </c>
      <c r="H56" s="1">
        <v>99030</v>
      </c>
      <c r="I56" s="73">
        <v>2141001</v>
      </c>
    </row>
    <row r="57" spans="1:9" s="1" customFormat="1" ht="13.5" hidden="1" x14ac:dyDescent="0.2">
      <c r="A57" s="28">
        <v>43900</v>
      </c>
      <c r="B57" s="33">
        <v>72220390</v>
      </c>
      <c r="C57" s="30" t="s">
        <v>19</v>
      </c>
      <c r="D57" s="31">
        <v>994921.56</v>
      </c>
      <c r="E57" s="31">
        <v>0</v>
      </c>
      <c r="F57" s="32">
        <v>18040642.98</v>
      </c>
      <c r="G57" s="66" t="s">
        <v>92</v>
      </c>
      <c r="H57" s="1">
        <v>99030</v>
      </c>
      <c r="I57" s="73">
        <v>2141001</v>
      </c>
    </row>
    <row r="58" spans="1:9" s="1" customFormat="1" ht="13.5" hidden="1" x14ac:dyDescent="0.2">
      <c r="A58" s="28">
        <v>43900</v>
      </c>
      <c r="B58" s="33">
        <v>72220390</v>
      </c>
      <c r="C58" s="30" t="s">
        <v>19</v>
      </c>
      <c r="D58" s="31">
        <v>693052.75</v>
      </c>
      <c r="E58" s="31">
        <v>0</v>
      </c>
      <c r="F58" s="32">
        <v>16347568.67</v>
      </c>
      <c r="G58" s="66" t="s">
        <v>92</v>
      </c>
      <c r="H58" s="1">
        <v>99035</v>
      </c>
      <c r="I58" s="73" t="s">
        <v>55</v>
      </c>
    </row>
    <row r="59" spans="1:9" s="1" customFormat="1" ht="13.5" hidden="1" x14ac:dyDescent="0.2">
      <c r="A59" s="28">
        <v>43908</v>
      </c>
      <c r="B59" s="29">
        <v>655447</v>
      </c>
      <c r="C59" s="30" t="s">
        <v>37</v>
      </c>
      <c r="D59" s="31">
        <v>9750286.7200000007</v>
      </c>
      <c r="E59" s="31">
        <v>0</v>
      </c>
      <c r="F59" s="32">
        <v>21721265.43</v>
      </c>
      <c r="G59" s="66" t="s">
        <v>92</v>
      </c>
      <c r="H59" s="1" t="s">
        <v>83</v>
      </c>
      <c r="I59" s="73" t="s">
        <v>55</v>
      </c>
    </row>
    <row r="60" spans="1:9" s="1" customFormat="1" ht="13.5" hidden="1" x14ac:dyDescent="0.2">
      <c r="A60" s="28">
        <v>43894</v>
      </c>
      <c r="B60" s="29">
        <v>500428</v>
      </c>
      <c r="C60" s="30" t="s">
        <v>13</v>
      </c>
      <c r="D60" s="31">
        <v>648913.1</v>
      </c>
      <c r="E60" s="31">
        <v>0</v>
      </c>
      <c r="F60" s="32">
        <v>13186159.050000001</v>
      </c>
      <c r="G60" s="66" t="s">
        <v>92</v>
      </c>
      <c r="H60" t="s">
        <v>77</v>
      </c>
      <c r="I60" s="73" t="s">
        <v>55</v>
      </c>
    </row>
    <row r="61" spans="1:9" s="1" customFormat="1" ht="13.5" hidden="1" x14ac:dyDescent="0.2">
      <c r="A61" s="28">
        <v>43920</v>
      </c>
      <c r="B61" s="29">
        <v>193440</v>
      </c>
      <c r="C61" s="30" t="s">
        <v>42</v>
      </c>
      <c r="D61" s="31">
        <v>6073280.5700000003</v>
      </c>
      <c r="E61" s="31">
        <v>0</v>
      </c>
      <c r="F61" s="32">
        <v>1660072.1</v>
      </c>
      <c r="G61" s="66" t="s">
        <v>92</v>
      </c>
      <c r="H61" s="1" t="s">
        <v>85</v>
      </c>
      <c r="I61" s="73" t="s">
        <v>55</v>
      </c>
    </row>
    <row r="62" spans="1:9" s="1" customFormat="1" ht="13.5" hidden="1" x14ac:dyDescent="0.2">
      <c r="A62" s="28">
        <v>43920</v>
      </c>
      <c r="B62" s="29">
        <v>191597</v>
      </c>
      <c r="C62" s="30" t="s">
        <v>42</v>
      </c>
      <c r="D62" s="31">
        <v>4351800.71</v>
      </c>
      <c r="E62" s="31">
        <v>0</v>
      </c>
      <c r="F62" s="32">
        <v>7735902.6699999999</v>
      </c>
      <c r="G62" s="66" t="s">
        <v>92</v>
      </c>
      <c r="H62" s="1" t="s">
        <v>86</v>
      </c>
      <c r="I62" s="73" t="s">
        <v>55</v>
      </c>
    </row>
    <row r="63" spans="1:9" s="1" customFormat="1" hidden="1" x14ac:dyDescent="0.2">
      <c r="A63" s="9">
        <v>43893</v>
      </c>
      <c r="B63" s="10">
        <v>140750</v>
      </c>
      <c r="C63" s="11" t="s">
        <v>10</v>
      </c>
      <c r="D63" s="12">
        <v>600000</v>
      </c>
      <c r="E63" s="12">
        <v>0</v>
      </c>
      <c r="F63" s="13">
        <v>11214622.15</v>
      </c>
      <c r="G63" s="69" t="s">
        <v>74</v>
      </c>
    </row>
    <row r="64" spans="1:9" s="1" customFormat="1" hidden="1" x14ac:dyDescent="0.2">
      <c r="A64" s="9">
        <v>43894</v>
      </c>
      <c r="B64" s="10">
        <v>500428</v>
      </c>
      <c r="C64" s="11" t="s">
        <v>11</v>
      </c>
      <c r="D64" s="12">
        <v>2500</v>
      </c>
      <c r="E64" s="12">
        <v>0</v>
      </c>
      <c r="F64" s="13">
        <v>13835122.15</v>
      </c>
      <c r="G64" s="69" t="s">
        <v>74</v>
      </c>
    </row>
    <row r="65" spans="1:7" s="1" customFormat="1" hidden="1" x14ac:dyDescent="0.2">
      <c r="A65" s="9">
        <v>43897</v>
      </c>
      <c r="B65" s="15">
        <v>72498019</v>
      </c>
      <c r="C65" s="11" t="s">
        <v>11</v>
      </c>
      <c r="D65" s="12">
        <v>2500</v>
      </c>
      <c r="E65" s="12">
        <v>0</v>
      </c>
      <c r="F65" s="13">
        <v>17873969.84</v>
      </c>
      <c r="G65" s="69" t="s">
        <v>74</v>
      </c>
    </row>
    <row r="66" spans="1:7" s="1" customFormat="1" hidden="1" x14ac:dyDescent="0.2">
      <c r="A66" s="9">
        <v>43900</v>
      </c>
      <c r="B66" s="15">
        <v>72220390</v>
      </c>
      <c r="C66" s="11" t="s">
        <v>11</v>
      </c>
      <c r="D66" s="12">
        <v>2500</v>
      </c>
      <c r="E66" s="12">
        <v>0</v>
      </c>
      <c r="F66" s="13">
        <v>22931851.530000001</v>
      </c>
      <c r="G66" s="69" t="s">
        <v>74</v>
      </c>
    </row>
    <row r="67" spans="1:7" s="1" customFormat="1" hidden="1" x14ac:dyDescent="0.2">
      <c r="A67" s="9">
        <v>43900</v>
      </c>
      <c r="B67" s="15">
        <v>72220390</v>
      </c>
      <c r="C67" s="11" t="s">
        <v>11</v>
      </c>
      <c r="D67" s="12">
        <v>2500</v>
      </c>
      <c r="E67" s="12">
        <v>0</v>
      </c>
      <c r="F67" s="13">
        <v>21979319.140000001</v>
      </c>
      <c r="G67" s="69" t="s">
        <v>74</v>
      </c>
    </row>
    <row r="68" spans="1:7" s="1" customFormat="1" hidden="1" x14ac:dyDescent="0.2">
      <c r="A68" s="9">
        <v>43900</v>
      </c>
      <c r="B68" s="15">
        <v>72220390</v>
      </c>
      <c r="C68" s="11" t="s">
        <v>11</v>
      </c>
      <c r="D68" s="12">
        <v>2500</v>
      </c>
      <c r="E68" s="12">
        <v>0</v>
      </c>
      <c r="F68" s="13">
        <v>21167488.52</v>
      </c>
      <c r="G68" s="69" t="s">
        <v>74</v>
      </c>
    </row>
    <row r="69" spans="1:7" s="1" customFormat="1" hidden="1" x14ac:dyDescent="0.2">
      <c r="A69" s="9">
        <v>43900</v>
      </c>
      <c r="B69" s="15">
        <v>72220390</v>
      </c>
      <c r="C69" s="11" t="s">
        <v>11</v>
      </c>
      <c r="D69" s="12">
        <v>2500</v>
      </c>
      <c r="E69" s="12">
        <v>0</v>
      </c>
      <c r="F69" s="13">
        <v>20214956.129999999</v>
      </c>
      <c r="G69" s="69" t="s">
        <v>74</v>
      </c>
    </row>
    <row r="70" spans="1:7" s="1" customFormat="1" hidden="1" x14ac:dyDescent="0.2">
      <c r="A70" s="9">
        <v>43900</v>
      </c>
      <c r="B70" s="15">
        <v>72220390</v>
      </c>
      <c r="C70" s="11" t="s">
        <v>11</v>
      </c>
      <c r="D70" s="12">
        <v>2500</v>
      </c>
      <c r="E70" s="12">
        <v>0</v>
      </c>
      <c r="F70" s="13">
        <v>19035614.539999999</v>
      </c>
      <c r="G70" s="69" t="s">
        <v>74</v>
      </c>
    </row>
    <row r="71" spans="1:7" s="1" customFormat="1" hidden="1" x14ac:dyDescent="0.2">
      <c r="A71" s="9">
        <v>43900</v>
      </c>
      <c r="B71" s="15">
        <v>72220390</v>
      </c>
      <c r="C71" s="11" t="s">
        <v>11</v>
      </c>
      <c r="D71" s="12">
        <v>2500</v>
      </c>
      <c r="E71" s="12">
        <v>0</v>
      </c>
      <c r="F71" s="13">
        <v>18038142.98</v>
      </c>
      <c r="G71" s="69" t="s">
        <v>74</v>
      </c>
    </row>
    <row r="72" spans="1:7" s="1" customFormat="1" hidden="1" x14ac:dyDescent="0.2">
      <c r="A72" s="9">
        <v>43900</v>
      </c>
      <c r="B72" s="15">
        <v>72220390</v>
      </c>
      <c r="C72" s="11" t="s">
        <v>11</v>
      </c>
      <c r="D72" s="12">
        <v>2500</v>
      </c>
      <c r="E72" s="12">
        <v>0</v>
      </c>
      <c r="F72" s="13">
        <v>17040671.420000002</v>
      </c>
      <c r="G72" s="69" t="s">
        <v>74</v>
      </c>
    </row>
    <row r="73" spans="1:7" s="1" customFormat="1" hidden="1" x14ac:dyDescent="0.2">
      <c r="A73" s="9">
        <v>43902</v>
      </c>
      <c r="B73" s="15">
        <v>111543308</v>
      </c>
      <c r="C73" s="11" t="s">
        <v>32</v>
      </c>
      <c r="D73" s="12">
        <v>8870.6200000000008</v>
      </c>
      <c r="E73" s="12">
        <v>0</v>
      </c>
      <c r="F73" s="13">
        <v>14094393.58</v>
      </c>
      <c r="G73" s="69" t="s">
        <v>74</v>
      </c>
    </row>
    <row r="74" spans="1:7" s="1" customFormat="1" hidden="1" x14ac:dyDescent="0.2">
      <c r="A74" s="9">
        <v>43908</v>
      </c>
      <c r="B74" s="15">
        <v>72498019</v>
      </c>
      <c r="C74" s="11" t="s">
        <v>11</v>
      </c>
      <c r="D74" s="12">
        <v>2500</v>
      </c>
      <c r="E74" s="12">
        <v>0</v>
      </c>
      <c r="F74" s="13">
        <v>31471602.149999999</v>
      </c>
      <c r="G74" s="69" t="s">
        <v>74</v>
      </c>
    </row>
    <row r="75" spans="1:7" s="1" customFormat="1" hidden="1" x14ac:dyDescent="0.2">
      <c r="A75" s="9">
        <v>43908</v>
      </c>
      <c r="B75" s="15">
        <v>72498019</v>
      </c>
      <c r="C75" s="11" t="s">
        <v>11</v>
      </c>
      <c r="D75" s="12">
        <v>2500</v>
      </c>
      <c r="E75" s="12">
        <v>0</v>
      </c>
      <c r="F75" s="13">
        <v>21718765.43</v>
      </c>
      <c r="G75" s="69" t="s">
        <v>74</v>
      </c>
    </row>
    <row r="76" spans="1:7" s="1" customFormat="1" hidden="1" x14ac:dyDescent="0.2">
      <c r="A76" s="9">
        <v>43914</v>
      </c>
      <c r="B76" s="10">
        <v>110141</v>
      </c>
      <c r="C76" s="11" t="s">
        <v>32</v>
      </c>
      <c r="D76" s="12">
        <v>22800</v>
      </c>
      <c r="E76" s="12">
        <v>0</v>
      </c>
      <c r="F76" s="13">
        <v>19609886.550000001</v>
      </c>
      <c r="G76" s="69" t="s">
        <v>74</v>
      </c>
    </row>
    <row r="77" spans="1:7" s="1" customFormat="1" hidden="1" x14ac:dyDescent="0.2">
      <c r="A77" s="9">
        <v>43914</v>
      </c>
      <c r="B77" s="10">
        <v>110141</v>
      </c>
      <c r="C77" s="11" t="s">
        <v>39</v>
      </c>
      <c r="D77" s="12">
        <v>20000</v>
      </c>
      <c r="E77" s="12">
        <v>0</v>
      </c>
      <c r="F77" s="13">
        <v>19589886.550000001</v>
      </c>
      <c r="G77" s="69" t="s">
        <v>74</v>
      </c>
    </row>
    <row r="78" spans="1:7" s="1" customFormat="1" hidden="1" x14ac:dyDescent="0.2">
      <c r="A78" s="9">
        <v>43920</v>
      </c>
      <c r="B78" s="15">
        <v>100150756</v>
      </c>
      <c r="C78" s="11" t="s">
        <v>11</v>
      </c>
      <c r="D78" s="12">
        <v>2500</v>
      </c>
      <c r="E78" s="12">
        <v>0</v>
      </c>
      <c r="F78" s="13">
        <v>12087753.380000001</v>
      </c>
      <c r="G78" s="69" t="s">
        <v>74</v>
      </c>
    </row>
    <row r="79" spans="1:7" s="1" customFormat="1" hidden="1" x14ac:dyDescent="0.2">
      <c r="A79" s="9">
        <v>43920</v>
      </c>
      <c r="B79" s="15">
        <v>100150756</v>
      </c>
      <c r="C79" s="11" t="s">
        <v>11</v>
      </c>
      <c r="D79" s="12">
        <v>2500</v>
      </c>
      <c r="E79" s="12">
        <v>0</v>
      </c>
      <c r="F79" s="13">
        <v>7733402.6699999999</v>
      </c>
      <c r="G79" s="69" t="s">
        <v>74</v>
      </c>
    </row>
    <row r="80" spans="1:7" s="1" customFormat="1" hidden="1" x14ac:dyDescent="0.2">
      <c r="A80" s="9">
        <v>43920</v>
      </c>
      <c r="B80" s="15">
        <v>100150756</v>
      </c>
      <c r="C80" s="11" t="s">
        <v>11</v>
      </c>
      <c r="D80" s="12">
        <v>2500</v>
      </c>
      <c r="E80" s="12">
        <v>0</v>
      </c>
      <c r="F80" s="13">
        <v>803505.65</v>
      </c>
      <c r="G80" s="69" t="s">
        <v>74</v>
      </c>
    </row>
    <row r="81" spans="1:7" s="1" customFormat="1" hidden="1" x14ac:dyDescent="0.2">
      <c r="A81" s="9">
        <v>43921</v>
      </c>
      <c r="B81" s="14"/>
      <c r="C81" s="11" t="s">
        <v>43</v>
      </c>
      <c r="D81" s="12">
        <v>833</v>
      </c>
      <c r="E81" s="12">
        <v>0</v>
      </c>
      <c r="F81" s="13">
        <v>802622.65</v>
      </c>
      <c r="G81" s="69" t="s">
        <v>74</v>
      </c>
    </row>
    <row r="82" spans="1:7" s="1" customFormat="1" hidden="1" x14ac:dyDescent="0.2">
      <c r="A82" s="9">
        <v>43921</v>
      </c>
      <c r="B82" s="14"/>
      <c r="C82" s="11" t="s">
        <v>44</v>
      </c>
      <c r="D82" s="12">
        <v>5443</v>
      </c>
      <c r="E82" s="12">
        <v>0</v>
      </c>
      <c r="F82" s="13">
        <v>797179.65</v>
      </c>
      <c r="G82" s="69" t="s">
        <v>74</v>
      </c>
    </row>
    <row r="83" spans="1:7" s="1" customFormat="1" hidden="1" x14ac:dyDescent="0.2">
      <c r="A83" s="22">
        <v>43892</v>
      </c>
      <c r="B83" s="23">
        <v>109882728</v>
      </c>
      <c r="C83" s="24" t="s">
        <v>6</v>
      </c>
      <c r="D83" s="25">
        <v>0</v>
      </c>
      <c r="E83" s="25">
        <v>1653043.97</v>
      </c>
      <c r="F83" s="26">
        <v>8284292.9699999997</v>
      </c>
      <c r="G83" s="66" t="s">
        <v>73</v>
      </c>
    </row>
    <row r="84" spans="1:7" s="1" customFormat="1" hidden="1" x14ac:dyDescent="0.2">
      <c r="A84" s="22">
        <v>43892</v>
      </c>
      <c r="B84" s="23">
        <v>300792254</v>
      </c>
      <c r="C84" s="24" t="s">
        <v>7</v>
      </c>
      <c r="D84" s="25">
        <v>0</v>
      </c>
      <c r="E84" s="25">
        <v>111984.78</v>
      </c>
      <c r="F84" s="26">
        <v>8396277.75</v>
      </c>
      <c r="G84" s="66" t="s">
        <v>73</v>
      </c>
    </row>
    <row r="85" spans="1:7" s="1" customFormat="1" hidden="1" x14ac:dyDescent="0.2">
      <c r="A85" s="22">
        <v>43892</v>
      </c>
      <c r="B85" s="23">
        <v>227086391</v>
      </c>
      <c r="C85" s="24" t="s">
        <v>8</v>
      </c>
      <c r="D85" s="25">
        <v>0</v>
      </c>
      <c r="E85" s="25">
        <v>572100</v>
      </c>
      <c r="F85" s="26">
        <v>8968377.75</v>
      </c>
      <c r="G85" s="66" t="s">
        <v>73</v>
      </c>
    </row>
    <row r="86" spans="1:7" s="1" customFormat="1" hidden="1" x14ac:dyDescent="0.2">
      <c r="A86" s="22">
        <v>43892</v>
      </c>
      <c r="B86" s="23">
        <v>227706392</v>
      </c>
      <c r="C86" s="24" t="s">
        <v>8</v>
      </c>
      <c r="D86" s="25">
        <v>0</v>
      </c>
      <c r="E86" s="25">
        <v>382100</v>
      </c>
      <c r="F86" s="26">
        <v>9350477.75</v>
      </c>
      <c r="G86" s="66" t="s">
        <v>73</v>
      </c>
    </row>
    <row r="87" spans="1:7" s="1" customFormat="1" hidden="1" x14ac:dyDescent="0.2">
      <c r="A87" s="22">
        <v>43892</v>
      </c>
      <c r="B87" s="23">
        <v>227966393</v>
      </c>
      <c r="C87" s="24" t="s">
        <v>8</v>
      </c>
      <c r="D87" s="25">
        <v>0</v>
      </c>
      <c r="E87" s="25">
        <v>997300</v>
      </c>
      <c r="F87" s="26">
        <v>10347777.75</v>
      </c>
      <c r="G87" s="66" t="s">
        <v>73</v>
      </c>
    </row>
    <row r="88" spans="1:7" s="1" customFormat="1" hidden="1" x14ac:dyDescent="0.2">
      <c r="A88" s="22">
        <v>43892</v>
      </c>
      <c r="B88" s="23">
        <v>227586394</v>
      </c>
      <c r="C88" s="24" t="s">
        <v>8</v>
      </c>
      <c r="D88" s="25">
        <v>0</v>
      </c>
      <c r="E88" s="25">
        <v>483900</v>
      </c>
      <c r="F88" s="26">
        <v>10831677.75</v>
      </c>
      <c r="G88" s="66" t="s">
        <v>73</v>
      </c>
    </row>
    <row r="89" spans="1:7" s="1" customFormat="1" hidden="1" x14ac:dyDescent="0.2">
      <c r="A89" s="22">
        <v>43892</v>
      </c>
      <c r="B89" s="23">
        <v>227916395</v>
      </c>
      <c r="C89" s="24" t="s">
        <v>8</v>
      </c>
      <c r="D89" s="25">
        <v>0</v>
      </c>
      <c r="E89" s="25">
        <v>649700</v>
      </c>
      <c r="F89" s="26">
        <v>11481377.75</v>
      </c>
      <c r="G89" s="66" t="s">
        <v>73</v>
      </c>
    </row>
    <row r="90" spans="1:7" s="1" customFormat="1" hidden="1" x14ac:dyDescent="0.2">
      <c r="A90" s="22">
        <v>43893</v>
      </c>
      <c r="B90" s="23">
        <v>109913555</v>
      </c>
      <c r="C90" s="24" t="s">
        <v>9</v>
      </c>
      <c r="D90" s="25">
        <v>0</v>
      </c>
      <c r="E90" s="25">
        <v>333244.40000000002</v>
      </c>
      <c r="F90" s="26">
        <v>11814622.15</v>
      </c>
      <c r="G90" s="66" t="s">
        <v>73</v>
      </c>
    </row>
    <row r="91" spans="1:7" s="1" customFormat="1" hidden="1" x14ac:dyDescent="0.2">
      <c r="A91" s="22">
        <v>43894</v>
      </c>
      <c r="B91" s="23">
        <v>227026912</v>
      </c>
      <c r="C91" s="24" t="s">
        <v>8</v>
      </c>
      <c r="D91" s="25">
        <v>0</v>
      </c>
      <c r="E91" s="25">
        <v>779300</v>
      </c>
      <c r="F91" s="26">
        <v>11993922.15</v>
      </c>
      <c r="G91" s="66" t="s">
        <v>73</v>
      </c>
    </row>
    <row r="92" spans="1:7" s="1" customFormat="1" hidden="1" x14ac:dyDescent="0.2">
      <c r="A92" s="22">
        <v>43894</v>
      </c>
      <c r="B92" s="23">
        <v>227556913</v>
      </c>
      <c r="C92" s="24" t="s">
        <v>8</v>
      </c>
      <c r="D92" s="25">
        <v>0</v>
      </c>
      <c r="E92" s="25">
        <v>1843700</v>
      </c>
      <c r="F92" s="26">
        <v>13837622.15</v>
      </c>
      <c r="G92" s="66" t="s">
        <v>73</v>
      </c>
    </row>
    <row r="93" spans="1:7" s="1" customFormat="1" hidden="1" x14ac:dyDescent="0.2">
      <c r="A93" s="22">
        <v>43896</v>
      </c>
      <c r="B93" s="23">
        <v>109946667</v>
      </c>
      <c r="C93" s="24" t="s">
        <v>14</v>
      </c>
      <c r="D93" s="25">
        <v>0</v>
      </c>
      <c r="E93" s="25">
        <v>3225241.23</v>
      </c>
      <c r="F93" s="26">
        <v>16411400.279999999</v>
      </c>
      <c r="G93" s="66" t="s">
        <v>73</v>
      </c>
    </row>
    <row r="94" spans="1:7" s="1" customFormat="1" hidden="1" x14ac:dyDescent="0.2">
      <c r="A94" s="22">
        <v>43899</v>
      </c>
      <c r="B94" s="23">
        <v>109969622</v>
      </c>
      <c r="C94" s="24" t="s">
        <v>15</v>
      </c>
      <c r="D94" s="25">
        <v>0</v>
      </c>
      <c r="E94" s="25">
        <v>1465069.56</v>
      </c>
      <c r="F94" s="26">
        <v>17876469.84</v>
      </c>
      <c r="G94" s="66" t="s">
        <v>73</v>
      </c>
    </row>
    <row r="95" spans="1:7" s="1" customFormat="1" hidden="1" x14ac:dyDescent="0.2">
      <c r="A95" s="22">
        <v>43900</v>
      </c>
      <c r="B95" s="23">
        <v>72220390</v>
      </c>
      <c r="C95" s="24" t="s">
        <v>18</v>
      </c>
      <c r="D95" s="25">
        <v>0</v>
      </c>
      <c r="E95" s="25">
        <v>756683.81</v>
      </c>
      <c r="F95" s="26">
        <v>18919351.530000001</v>
      </c>
      <c r="G95" s="66" t="s">
        <v>73</v>
      </c>
    </row>
    <row r="96" spans="1:7" s="1" customFormat="1" hidden="1" x14ac:dyDescent="0.2">
      <c r="A96" s="22">
        <v>43900</v>
      </c>
      <c r="B96" s="23">
        <v>72220390</v>
      </c>
      <c r="C96" s="24" t="s">
        <v>8</v>
      </c>
      <c r="D96" s="25">
        <v>0</v>
      </c>
      <c r="E96" s="25">
        <v>411500</v>
      </c>
      <c r="F96" s="26">
        <v>19330851.530000001</v>
      </c>
      <c r="G96" s="66" t="s">
        <v>73</v>
      </c>
    </row>
    <row r="97" spans="1:9" s="1" customFormat="1" hidden="1" x14ac:dyDescent="0.2">
      <c r="A97" s="22">
        <v>43900</v>
      </c>
      <c r="B97" s="23">
        <v>72220390</v>
      </c>
      <c r="C97" s="24" t="s">
        <v>8</v>
      </c>
      <c r="D97" s="25">
        <v>0</v>
      </c>
      <c r="E97" s="25">
        <v>1603500</v>
      </c>
      <c r="F97" s="26">
        <v>20934351.530000001</v>
      </c>
      <c r="G97" s="66" t="s">
        <v>73</v>
      </c>
    </row>
    <row r="98" spans="1:9" s="1" customFormat="1" hidden="1" x14ac:dyDescent="0.2">
      <c r="A98" s="22">
        <v>43900</v>
      </c>
      <c r="B98" s="23">
        <v>72220390</v>
      </c>
      <c r="C98" s="24" t="s">
        <v>8</v>
      </c>
      <c r="D98" s="25">
        <v>0</v>
      </c>
      <c r="E98" s="25">
        <v>197500</v>
      </c>
      <c r="F98" s="26">
        <v>21131851.530000001</v>
      </c>
      <c r="G98" s="66" t="s">
        <v>73</v>
      </c>
    </row>
    <row r="99" spans="1:9" s="1" customFormat="1" hidden="1" x14ac:dyDescent="0.2">
      <c r="A99" s="22">
        <v>43900</v>
      </c>
      <c r="B99" s="23">
        <v>72220390</v>
      </c>
      <c r="C99" s="24" t="s">
        <v>8</v>
      </c>
      <c r="D99" s="25">
        <v>0</v>
      </c>
      <c r="E99" s="25">
        <v>1383700</v>
      </c>
      <c r="F99" s="26">
        <v>22515551.530000001</v>
      </c>
      <c r="G99" s="66" t="s">
        <v>73</v>
      </c>
    </row>
    <row r="100" spans="1:9" s="1" customFormat="1" hidden="1" x14ac:dyDescent="0.2">
      <c r="A100" s="22">
        <v>43900</v>
      </c>
      <c r="B100" s="23">
        <v>72220390</v>
      </c>
      <c r="C100" s="24" t="s">
        <v>8</v>
      </c>
      <c r="D100" s="25">
        <v>0</v>
      </c>
      <c r="E100" s="25">
        <v>418800</v>
      </c>
      <c r="F100" s="26">
        <v>22934351.530000001</v>
      </c>
      <c r="G100" s="66" t="s">
        <v>73</v>
      </c>
    </row>
    <row r="101" spans="1:9" s="1" customFormat="1" hidden="1" x14ac:dyDescent="0.2">
      <c r="A101" s="22">
        <v>43903</v>
      </c>
      <c r="B101" s="23">
        <v>227254477</v>
      </c>
      <c r="C101" s="24" t="s">
        <v>8</v>
      </c>
      <c r="D101" s="25">
        <v>0</v>
      </c>
      <c r="E101" s="25">
        <v>2117500</v>
      </c>
      <c r="F101" s="26">
        <v>8671690.0899999999</v>
      </c>
      <c r="G101" s="66" t="s">
        <v>73</v>
      </c>
    </row>
    <row r="102" spans="1:9" s="1" customFormat="1" hidden="1" x14ac:dyDescent="0.2">
      <c r="A102" s="22">
        <v>43903</v>
      </c>
      <c r="B102" s="23">
        <v>227304478</v>
      </c>
      <c r="C102" s="24" t="s">
        <v>8</v>
      </c>
      <c r="D102" s="25">
        <v>0</v>
      </c>
      <c r="E102" s="25">
        <v>1243400</v>
      </c>
      <c r="F102" s="26">
        <v>9915090.0899999999</v>
      </c>
      <c r="G102" s="66" t="s">
        <v>73</v>
      </c>
    </row>
    <row r="103" spans="1:9" s="1" customFormat="1" hidden="1" x14ac:dyDescent="0.2">
      <c r="A103" s="22">
        <v>43903</v>
      </c>
      <c r="B103" s="23">
        <v>227904479</v>
      </c>
      <c r="C103" s="24" t="s">
        <v>8</v>
      </c>
      <c r="D103" s="25">
        <v>0</v>
      </c>
      <c r="E103" s="25">
        <v>1687000</v>
      </c>
      <c r="F103" s="26">
        <v>11602090.09</v>
      </c>
      <c r="G103" s="66" t="s">
        <v>73</v>
      </c>
    </row>
    <row r="104" spans="1:9" s="1" customFormat="1" hidden="1" x14ac:dyDescent="0.2">
      <c r="A104" s="22">
        <v>43906</v>
      </c>
      <c r="B104" s="27">
        <v>0</v>
      </c>
      <c r="C104" s="24" t="s">
        <v>34</v>
      </c>
      <c r="D104" s="25">
        <v>0</v>
      </c>
      <c r="E104" s="25">
        <v>7316205.7800000003</v>
      </c>
      <c r="F104" s="26">
        <v>19233467.870000001</v>
      </c>
      <c r="G104" s="66" t="s">
        <v>73</v>
      </c>
    </row>
    <row r="105" spans="1:9" s="1" customFormat="1" hidden="1" x14ac:dyDescent="0.2">
      <c r="A105" s="22">
        <v>43906</v>
      </c>
      <c r="B105" s="27">
        <v>0</v>
      </c>
      <c r="C105" s="24" t="s">
        <v>35</v>
      </c>
      <c r="D105" s="25">
        <v>0</v>
      </c>
      <c r="E105" s="25">
        <v>571447.31000000006</v>
      </c>
      <c r="F105" s="26">
        <v>19804915.18</v>
      </c>
      <c r="G105" s="66" t="s">
        <v>73</v>
      </c>
    </row>
    <row r="106" spans="1:9" s="1" customFormat="1" hidden="1" x14ac:dyDescent="0.2">
      <c r="A106" s="22">
        <v>43907</v>
      </c>
      <c r="B106" s="23">
        <v>100064081</v>
      </c>
      <c r="C106" s="24" t="s">
        <v>36</v>
      </c>
      <c r="D106" s="25">
        <v>0</v>
      </c>
      <c r="E106" s="25">
        <v>11592144.859999999</v>
      </c>
      <c r="F106" s="26">
        <v>31397060.039999999</v>
      </c>
      <c r="G106" s="66" t="s">
        <v>73</v>
      </c>
      <c r="I106" s="74"/>
    </row>
    <row r="107" spans="1:9" s="1" customFormat="1" hidden="1" x14ac:dyDescent="0.2">
      <c r="A107" s="22">
        <v>43907</v>
      </c>
      <c r="B107" s="23">
        <v>100064082</v>
      </c>
      <c r="C107" s="24" t="s">
        <v>36</v>
      </c>
      <c r="D107" s="25">
        <v>0</v>
      </c>
      <c r="E107" s="25">
        <v>77042.11</v>
      </c>
      <c r="F107" s="26">
        <v>31474102.149999999</v>
      </c>
      <c r="G107" s="66" t="s">
        <v>73</v>
      </c>
    </row>
    <row r="108" spans="1:9" s="1" customFormat="1" hidden="1" x14ac:dyDescent="0.2">
      <c r="A108" s="22">
        <v>43914</v>
      </c>
      <c r="B108" s="23">
        <v>100115385</v>
      </c>
      <c r="C108" s="24" t="s">
        <v>38</v>
      </c>
      <c r="D108" s="25">
        <v>0</v>
      </c>
      <c r="E108" s="25">
        <v>90808.86</v>
      </c>
      <c r="F108" s="26">
        <v>19632686.550000001</v>
      </c>
      <c r="G108" s="66" t="s">
        <v>73</v>
      </c>
    </row>
    <row r="109" spans="1:9" s="1" customFormat="1" hidden="1" x14ac:dyDescent="0.2">
      <c r="A109" s="22">
        <v>43920</v>
      </c>
      <c r="B109" s="23">
        <v>100150756</v>
      </c>
      <c r="C109" s="24" t="s">
        <v>40</v>
      </c>
      <c r="D109" s="25">
        <v>0</v>
      </c>
      <c r="E109" s="25">
        <v>8723098.9399999995</v>
      </c>
      <c r="F109" s="26">
        <v>8932129.4900000002</v>
      </c>
      <c r="G109" s="66" t="s">
        <v>73</v>
      </c>
      <c r="I109" s="74"/>
    </row>
    <row r="110" spans="1:9" s="1" customFormat="1" hidden="1" x14ac:dyDescent="0.2">
      <c r="A110" s="22">
        <v>43920</v>
      </c>
      <c r="B110" s="23">
        <v>100143502</v>
      </c>
      <c r="C110" s="24" t="s">
        <v>41</v>
      </c>
      <c r="D110" s="25">
        <v>0</v>
      </c>
      <c r="E110" s="25">
        <v>3158123.89</v>
      </c>
      <c r="F110" s="26">
        <v>12090253.380000001</v>
      </c>
      <c r="G110" s="66" t="s">
        <v>73</v>
      </c>
    </row>
    <row r="111" spans="1:9" s="1" customFormat="1" x14ac:dyDescent="0.2">
      <c r="A111" s="22">
        <v>43900</v>
      </c>
      <c r="B111" s="23">
        <v>72220390</v>
      </c>
      <c r="C111" s="24" t="s">
        <v>17</v>
      </c>
      <c r="D111" s="25">
        <v>0</v>
      </c>
      <c r="E111" s="25">
        <v>335422.88</v>
      </c>
      <c r="F111" s="26">
        <v>18162667.719999999</v>
      </c>
      <c r="G111" s="66"/>
    </row>
    <row r="112" spans="1:9" s="1" customFormat="1" hidden="1" x14ac:dyDescent="0.2">
      <c r="A112" s="75">
        <v>43902</v>
      </c>
      <c r="B112" s="76">
        <v>111543308</v>
      </c>
      <c r="C112" s="77" t="s">
        <v>20</v>
      </c>
      <c r="D112" s="78">
        <v>238002.65</v>
      </c>
      <c r="E112" s="78">
        <v>0</v>
      </c>
      <c r="F112" s="79">
        <v>16104805.970000001</v>
      </c>
      <c r="G112" s="66" t="s">
        <v>93</v>
      </c>
    </row>
    <row r="113" spans="1:7" s="1" customFormat="1" hidden="1" x14ac:dyDescent="0.2">
      <c r="A113" s="75">
        <v>43902</v>
      </c>
      <c r="B113" s="76">
        <v>111731528</v>
      </c>
      <c r="C113" s="77" t="s">
        <v>21</v>
      </c>
      <c r="D113" s="78">
        <v>238002.65</v>
      </c>
      <c r="E113" s="78">
        <v>0</v>
      </c>
      <c r="F113" s="79">
        <v>15862043.27</v>
      </c>
      <c r="G113" s="66" t="s">
        <v>93</v>
      </c>
    </row>
    <row r="114" spans="1:7" s="1" customFormat="1" hidden="1" x14ac:dyDescent="0.2">
      <c r="A114" s="75">
        <v>43902</v>
      </c>
      <c r="B114" s="76">
        <v>111824229</v>
      </c>
      <c r="C114" s="77" t="s">
        <v>22</v>
      </c>
      <c r="D114" s="78">
        <v>238002.65</v>
      </c>
      <c r="E114" s="78">
        <v>0</v>
      </c>
      <c r="F114" s="79">
        <v>15619280.57</v>
      </c>
      <c r="G114" s="66" t="s">
        <v>93</v>
      </c>
    </row>
    <row r="115" spans="1:7" s="1" customFormat="1" hidden="1" x14ac:dyDescent="0.2">
      <c r="A115" s="75">
        <v>43902</v>
      </c>
      <c r="B115" s="76">
        <v>111921344</v>
      </c>
      <c r="C115" s="77" t="s">
        <v>23</v>
      </c>
      <c r="D115" s="78">
        <v>312957.65000000002</v>
      </c>
      <c r="E115" s="78">
        <v>0</v>
      </c>
      <c r="F115" s="79">
        <v>15300063.77</v>
      </c>
      <c r="G115" s="66" t="s">
        <v>93</v>
      </c>
    </row>
    <row r="116" spans="1:7" s="1" customFormat="1" hidden="1" x14ac:dyDescent="0.2">
      <c r="A116" s="75">
        <v>43902</v>
      </c>
      <c r="B116" s="76">
        <v>112145855</v>
      </c>
      <c r="C116" s="77" t="s">
        <v>24</v>
      </c>
      <c r="D116" s="78">
        <v>93333.24</v>
      </c>
      <c r="E116" s="78">
        <v>0</v>
      </c>
      <c r="F116" s="79">
        <v>15204863.869999999</v>
      </c>
      <c r="G116" s="66" t="s">
        <v>93</v>
      </c>
    </row>
    <row r="117" spans="1:7" s="1" customFormat="1" hidden="1" x14ac:dyDescent="0.2">
      <c r="A117" s="75">
        <v>43902</v>
      </c>
      <c r="B117" s="76">
        <v>112255151</v>
      </c>
      <c r="C117" s="77" t="s">
        <v>25</v>
      </c>
      <c r="D117" s="78">
        <v>99999.9</v>
      </c>
      <c r="E117" s="78">
        <v>0</v>
      </c>
      <c r="F117" s="79">
        <v>15102863.98</v>
      </c>
      <c r="G117" s="66" t="s">
        <v>93</v>
      </c>
    </row>
    <row r="118" spans="1:7" s="1" customFormat="1" hidden="1" x14ac:dyDescent="0.2">
      <c r="A118" s="75">
        <v>43902</v>
      </c>
      <c r="B118" s="76">
        <v>112402766</v>
      </c>
      <c r="C118" s="77" t="s">
        <v>26</v>
      </c>
      <c r="D118" s="78">
        <v>99999.9</v>
      </c>
      <c r="E118" s="78">
        <v>0</v>
      </c>
      <c r="F118" s="79">
        <v>15000864.09</v>
      </c>
      <c r="G118" s="66" t="s">
        <v>93</v>
      </c>
    </row>
    <row r="119" spans="1:7" s="1" customFormat="1" hidden="1" x14ac:dyDescent="0.2">
      <c r="A119" s="75">
        <v>43902</v>
      </c>
      <c r="B119" s="76">
        <v>112533268</v>
      </c>
      <c r="C119" s="77" t="s">
        <v>27</v>
      </c>
      <c r="D119" s="78">
        <v>99999.9</v>
      </c>
      <c r="E119" s="78">
        <v>0</v>
      </c>
      <c r="F119" s="79">
        <v>14898864.199999999</v>
      </c>
      <c r="G119" s="66" t="s">
        <v>93</v>
      </c>
    </row>
    <row r="120" spans="1:7" s="1" customFormat="1" hidden="1" x14ac:dyDescent="0.2">
      <c r="A120" s="75">
        <v>43902</v>
      </c>
      <c r="B120" s="76">
        <v>113209713</v>
      </c>
      <c r="C120" s="77" t="s">
        <v>28</v>
      </c>
      <c r="D120" s="78">
        <v>180000</v>
      </c>
      <c r="E120" s="78">
        <v>0</v>
      </c>
      <c r="F120" s="79">
        <v>14715264.199999999</v>
      </c>
      <c r="G120" s="66" t="s">
        <v>93</v>
      </c>
    </row>
    <row r="121" spans="1:7" s="1" customFormat="1" hidden="1" x14ac:dyDescent="0.2">
      <c r="A121" s="75">
        <v>43902</v>
      </c>
      <c r="B121" s="76">
        <v>113313874</v>
      </c>
      <c r="C121" s="77" t="s">
        <v>29</v>
      </c>
      <c r="D121" s="78">
        <v>200000</v>
      </c>
      <c r="E121" s="78">
        <v>0</v>
      </c>
      <c r="F121" s="79">
        <v>14511264.199999999</v>
      </c>
      <c r="G121" s="66" t="s">
        <v>93</v>
      </c>
    </row>
    <row r="122" spans="1:7" s="1" customFormat="1" hidden="1" x14ac:dyDescent="0.2">
      <c r="A122" s="75">
        <v>43902</v>
      </c>
      <c r="B122" s="76">
        <v>113423273</v>
      </c>
      <c r="C122" s="77" t="s">
        <v>30</v>
      </c>
      <c r="D122" s="78">
        <v>200000</v>
      </c>
      <c r="E122" s="78">
        <v>0</v>
      </c>
      <c r="F122" s="79">
        <v>14307264.199999999</v>
      </c>
      <c r="G122" s="66" t="s">
        <v>93</v>
      </c>
    </row>
    <row r="123" spans="1:7" s="1" customFormat="1" hidden="1" x14ac:dyDescent="0.2">
      <c r="A123" s="75">
        <v>43902</v>
      </c>
      <c r="B123" s="76">
        <v>113710792</v>
      </c>
      <c r="C123" s="77" t="s">
        <v>31</v>
      </c>
      <c r="D123" s="78">
        <v>200000</v>
      </c>
      <c r="E123" s="78">
        <v>0</v>
      </c>
      <c r="F123" s="79">
        <v>14103264.199999999</v>
      </c>
      <c r="G123" s="66" t="s">
        <v>93</v>
      </c>
    </row>
    <row r="124" spans="1:7" s="1" customFormat="1" hidden="1" x14ac:dyDescent="0.2">
      <c r="A124" s="81">
        <v>43902</v>
      </c>
      <c r="B124" s="82">
        <v>111228</v>
      </c>
      <c r="C124" s="83" t="s">
        <v>33</v>
      </c>
      <c r="D124" s="84">
        <v>7392182.4400000004</v>
      </c>
      <c r="E124" s="84">
        <v>0</v>
      </c>
      <c r="F124" s="85">
        <v>6702211.1399999997</v>
      </c>
      <c r="G124" s="86" t="s">
        <v>95</v>
      </c>
    </row>
    <row r="125" spans="1:7" s="1" customFormat="1" x14ac:dyDescent="0.2">
      <c r="A125" s="22">
        <v>43906</v>
      </c>
      <c r="B125" s="27">
        <v>0</v>
      </c>
      <c r="C125" s="24" t="s">
        <v>17</v>
      </c>
      <c r="D125" s="25">
        <v>0</v>
      </c>
      <c r="E125" s="25">
        <v>315172</v>
      </c>
      <c r="F125" s="26">
        <v>11917262.09</v>
      </c>
      <c r="G125" s="66"/>
    </row>
    <row r="126" spans="1:7" s="1" customFormat="1" hidden="1" x14ac:dyDescent="0.2">
      <c r="A126" s="81">
        <v>43914</v>
      </c>
      <c r="B126" s="82">
        <v>110141</v>
      </c>
      <c r="C126" s="83" t="s">
        <v>33</v>
      </c>
      <c r="D126" s="84">
        <v>19000000</v>
      </c>
      <c r="E126" s="84">
        <v>0</v>
      </c>
      <c r="F126" s="85">
        <v>589886.55000000005</v>
      </c>
      <c r="G126" s="66" t="s">
        <v>94</v>
      </c>
    </row>
    <row r="127" spans="1:7" s="1" customFormat="1" x14ac:dyDescent="0.2">
      <c r="D127" s="2"/>
      <c r="E127" s="2"/>
      <c r="F127" s="2"/>
      <c r="G127" s="66"/>
    </row>
    <row r="128" spans="1:7" s="1" customFormat="1" x14ac:dyDescent="0.2">
      <c r="D128" s="80">
        <f>-SUBTOTAL(9,D16:D127)</f>
        <v>0</v>
      </c>
      <c r="E128" s="80">
        <f>+SUBTOTAL(9,E16:E127)</f>
        <v>650594.88</v>
      </c>
      <c r="F128" s="2"/>
      <c r="G128" s="66"/>
    </row>
    <row r="129" spans="4:7" s="1" customFormat="1" x14ac:dyDescent="0.2">
      <c r="D129" s="2"/>
      <c r="E129" s="2"/>
      <c r="F129" s="2"/>
      <c r="G129" s="66"/>
    </row>
    <row r="130" spans="4:7" s="1" customFormat="1" x14ac:dyDescent="0.2">
      <c r="D130" s="2"/>
      <c r="E130" s="2"/>
      <c r="F130" s="2"/>
      <c r="G130" s="66"/>
    </row>
    <row r="131" spans="4:7" s="1" customFormat="1" x14ac:dyDescent="0.2">
      <c r="D131" s="2"/>
      <c r="E131" s="2"/>
      <c r="F131" s="2"/>
      <c r="G131" s="66"/>
    </row>
    <row r="132" spans="4:7" s="1" customFormat="1" x14ac:dyDescent="0.2">
      <c r="D132" s="2"/>
      <c r="E132" s="2"/>
      <c r="F132" s="2"/>
      <c r="G132" s="66"/>
    </row>
    <row r="133" spans="4:7" s="1" customFormat="1" x14ac:dyDescent="0.2">
      <c r="D133" s="2"/>
      <c r="E133" s="2"/>
      <c r="F133" s="2"/>
      <c r="G133" s="66"/>
    </row>
    <row r="134" spans="4:7" s="1" customFormat="1" x14ac:dyDescent="0.2">
      <c r="D134" s="2"/>
      <c r="E134" s="2"/>
      <c r="F134" s="2"/>
      <c r="G134" s="66"/>
    </row>
    <row r="135" spans="4:7" s="1" customFormat="1" x14ac:dyDescent="0.2">
      <c r="D135" s="2"/>
      <c r="E135" s="2"/>
      <c r="F135" s="2"/>
      <c r="G135" s="66"/>
    </row>
    <row r="136" spans="4:7" s="1" customFormat="1" x14ac:dyDescent="0.2">
      <c r="D136" s="2"/>
      <c r="E136" s="2"/>
      <c r="F136" s="2"/>
      <c r="G136" s="66"/>
    </row>
    <row r="137" spans="4:7" s="1" customFormat="1" x14ac:dyDescent="0.2">
      <c r="D137" s="2"/>
      <c r="E137" s="2"/>
      <c r="F137" s="2"/>
      <c r="G137" s="66"/>
    </row>
    <row r="138" spans="4:7" s="1" customFormat="1" x14ac:dyDescent="0.2">
      <c r="D138" s="2"/>
      <c r="E138" s="2"/>
      <c r="F138" s="2"/>
      <c r="G138" s="66"/>
    </row>
    <row r="139" spans="4:7" s="1" customFormat="1" x14ac:dyDescent="0.2">
      <c r="D139" s="2"/>
      <c r="E139" s="2"/>
      <c r="F139" s="2"/>
      <c r="G139" s="66"/>
    </row>
    <row r="140" spans="4:7" s="1" customFormat="1" x14ac:dyDescent="0.2">
      <c r="D140" s="2"/>
      <c r="E140" s="2"/>
      <c r="F140" s="2"/>
      <c r="G140" s="66"/>
    </row>
    <row r="141" spans="4:7" s="1" customFormat="1" x14ac:dyDescent="0.2">
      <c r="D141" s="2"/>
      <c r="E141" s="2"/>
      <c r="F141" s="2"/>
      <c r="G141" s="66"/>
    </row>
    <row r="142" spans="4:7" s="1" customFormat="1" x14ac:dyDescent="0.2">
      <c r="D142" s="2"/>
      <c r="E142" s="2"/>
      <c r="F142" s="2"/>
      <c r="G142" s="66"/>
    </row>
    <row r="143" spans="4:7" s="1" customFormat="1" x14ac:dyDescent="0.2">
      <c r="D143" s="2"/>
      <c r="E143" s="2"/>
      <c r="F143" s="2"/>
      <c r="G143" s="66"/>
    </row>
    <row r="144" spans="4:7" s="1" customFormat="1" x14ac:dyDescent="0.2">
      <c r="D144" s="2"/>
      <c r="E144" s="2"/>
      <c r="F144" s="2"/>
      <c r="G144" s="66"/>
    </row>
    <row r="145" spans="4:7" s="1" customFormat="1" x14ac:dyDescent="0.2">
      <c r="D145" s="2"/>
      <c r="E145" s="2"/>
      <c r="F145" s="2"/>
      <c r="G145" s="66"/>
    </row>
    <row r="146" spans="4:7" s="1" customFormat="1" x14ac:dyDescent="0.2">
      <c r="D146" s="2"/>
      <c r="E146" s="2"/>
      <c r="F146" s="2"/>
      <c r="G146" s="66"/>
    </row>
    <row r="147" spans="4:7" s="1" customFormat="1" x14ac:dyDescent="0.2">
      <c r="D147" s="2"/>
      <c r="E147" s="2"/>
      <c r="F147" s="2"/>
      <c r="G147" s="66"/>
    </row>
    <row r="148" spans="4:7" s="1" customFormat="1" x14ac:dyDescent="0.2">
      <c r="D148" s="2"/>
      <c r="E148" s="2"/>
      <c r="F148" s="2"/>
      <c r="G148" s="66"/>
    </row>
    <row r="149" spans="4:7" s="1" customFormat="1" x14ac:dyDescent="0.2">
      <c r="D149" s="2"/>
      <c r="E149" s="2"/>
      <c r="F149" s="2"/>
      <c r="G149" s="66"/>
    </row>
    <row r="150" spans="4:7" s="1" customFormat="1" x14ac:dyDescent="0.2">
      <c r="D150" s="2"/>
      <c r="E150" s="2"/>
      <c r="F150" s="2"/>
      <c r="G150" s="66"/>
    </row>
    <row r="151" spans="4:7" s="1" customFormat="1" x14ac:dyDescent="0.2">
      <c r="D151" s="2"/>
      <c r="E151" s="2"/>
      <c r="F151" s="2"/>
      <c r="G151" s="66"/>
    </row>
    <row r="152" spans="4:7" s="1" customFormat="1" x14ac:dyDescent="0.2">
      <c r="D152" s="2"/>
      <c r="E152" s="2"/>
      <c r="F152" s="2"/>
      <c r="G152" s="66"/>
    </row>
    <row r="153" spans="4:7" s="1" customFormat="1" x14ac:dyDescent="0.2">
      <c r="D153" s="2"/>
      <c r="E153" s="2"/>
      <c r="F153" s="2"/>
      <c r="G153" s="66"/>
    </row>
    <row r="154" spans="4:7" s="1" customFormat="1" x14ac:dyDescent="0.2">
      <c r="D154" s="2"/>
      <c r="E154" s="2"/>
      <c r="F154" s="2"/>
      <c r="G154" s="66"/>
    </row>
    <row r="155" spans="4:7" s="1" customFormat="1" x14ac:dyDescent="0.2">
      <c r="D155" s="2"/>
      <c r="E155" s="2"/>
      <c r="F155" s="2"/>
      <c r="G155" s="66"/>
    </row>
    <row r="156" spans="4:7" s="1" customFormat="1" x14ac:dyDescent="0.2">
      <c r="D156" s="2"/>
      <c r="E156" s="2"/>
      <c r="F156" s="2"/>
      <c r="G156" s="66"/>
    </row>
    <row r="157" spans="4:7" s="1" customFormat="1" x14ac:dyDescent="0.2">
      <c r="D157" s="2"/>
      <c r="E157" s="2"/>
      <c r="F157" s="2"/>
      <c r="G157" s="66"/>
    </row>
    <row r="158" spans="4:7" s="1" customFormat="1" x14ac:dyDescent="0.2">
      <c r="D158" s="2"/>
      <c r="E158" s="2"/>
      <c r="F158" s="2"/>
      <c r="G158" s="66"/>
    </row>
    <row r="159" spans="4:7" s="1" customFormat="1" x14ac:dyDescent="0.2">
      <c r="D159" s="2"/>
      <c r="E159" s="2"/>
      <c r="F159" s="2"/>
      <c r="G159" s="66"/>
    </row>
    <row r="160" spans="4:7" s="1" customFormat="1" x14ac:dyDescent="0.2">
      <c r="D160" s="2"/>
      <c r="E160" s="2"/>
      <c r="F160" s="2"/>
      <c r="G160" s="66"/>
    </row>
    <row r="161" spans="4:7" s="1" customFormat="1" x14ac:dyDescent="0.2">
      <c r="D161" s="2"/>
      <c r="E161" s="2"/>
      <c r="F161" s="2"/>
      <c r="G161" s="66"/>
    </row>
    <row r="162" spans="4:7" s="1" customFormat="1" x14ac:dyDescent="0.2">
      <c r="D162" s="2"/>
      <c r="E162" s="2"/>
      <c r="F162" s="2"/>
      <c r="G162" s="66"/>
    </row>
    <row r="163" spans="4:7" s="1" customFormat="1" x14ac:dyDescent="0.2">
      <c r="D163" s="2"/>
      <c r="E163" s="2"/>
      <c r="F163" s="2"/>
      <c r="G163" s="66"/>
    </row>
    <row r="164" spans="4:7" s="1" customFormat="1" x14ac:dyDescent="0.2">
      <c r="D164" s="2"/>
      <c r="E164" s="2"/>
      <c r="F164" s="2"/>
      <c r="G164" s="66"/>
    </row>
    <row r="165" spans="4:7" s="1" customFormat="1" x14ac:dyDescent="0.2">
      <c r="D165" s="2"/>
      <c r="E165" s="2"/>
      <c r="F165" s="2"/>
      <c r="G165" s="66"/>
    </row>
    <row r="166" spans="4:7" s="1" customFormat="1" x14ac:dyDescent="0.2">
      <c r="D166" s="2"/>
      <c r="E166" s="2"/>
      <c r="F166" s="2"/>
      <c r="G166" s="66"/>
    </row>
    <row r="167" spans="4:7" s="1" customFormat="1" x14ac:dyDescent="0.2">
      <c r="D167" s="2"/>
      <c r="E167" s="2"/>
      <c r="F167" s="2"/>
      <c r="G167" s="66"/>
    </row>
    <row r="168" spans="4:7" s="1" customFormat="1" x14ac:dyDescent="0.2">
      <c r="D168" s="2"/>
      <c r="E168" s="2"/>
      <c r="F168" s="2"/>
      <c r="G168" s="66"/>
    </row>
    <row r="169" spans="4:7" s="1" customFormat="1" x14ac:dyDescent="0.2">
      <c r="D169" s="2"/>
      <c r="E169" s="2"/>
      <c r="F169" s="2"/>
      <c r="G169" s="66"/>
    </row>
    <row r="170" spans="4:7" s="1" customFormat="1" x14ac:dyDescent="0.2">
      <c r="D170" s="2"/>
      <c r="E170" s="2"/>
      <c r="F170" s="2"/>
      <c r="G170" s="66"/>
    </row>
    <row r="171" spans="4:7" s="1" customFormat="1" x14ac:dyDescent="0.2">
      <c r="D171" s="2"/>
      <c r="E171" s="2"/>
      <c r="F171" s="2"/>
      <c r="G171" s="66"/>
    </row>
    <row r="172" spans="4:7" s="1" customFormat="1" x14ac:dyDescent="0.2">
      <c r="D172" s="2"/>
      <c r="E172" s="2"/>
      <c r="F172" s="2"/>
      <c r="G172" s="66"/>
    </row>
    <row r="173" spans="4:7" s="1" customFormat="1" x14ac:dyDescent="0.2">
      <c r="D173" s="2"/>
      <c r="E173" s="2"/>
      <c r="F173" s="2"/>
      <c r="G173" s="66"/>
    </row>
    <row r="174" spans="4:7" s="1" customFormat="1" x14ac:dyDescent="0.2">
      <c r="D174" s="2"/>
      <c r="E174" s="2"/>
      <c r="F174" s="2"/>
      <c r="G174" s="66"/>
    </row>
    <row r="175" spans="4:7" s="1" customFormat="1" x14ac:dyDescent="0.2">
      <c r="D175" s="2"/>
      <c r="E175" s="2"/>
      <c r="F175" s="2"/>
      <c r="G175" s="66"/>
    </row>
    <row r="176" spans="4:7" s="1" customFormat="1" x14ac:dyDescent="0.2">
      <c r="D176" s="2"/>
      <c r="E176" s="2"/>
      <c r="F176" s="2"/>
      <c r="G176" s="66"/>
    </row>
    <row r="177" spans="4:7" s="1" customFormat="1" x14ac:dyDescent="0.2">
      <c r="D177" s="2"/>
      <c r="E177" s="2"/>
      <c r="F177" s="2"/>
      <c r="G177" s="66"/>
    </row>
    <row r="178" spans="4:7" s="1" customFormat="1" x14ac:dyDescent="0.2">
      <c r="D178" s="2"/>
      <c r="E178" s="2"/>
      <c r="F178" s="2"/>
      <c r="G178" s="66"/>
    </row>
    <row r="179" spans="4:7" s="1" customFormat="1" x14ac:dyDescent="0.2">
      <c r="D179" s="2"/>
      <c r="E179" s="2"/>
      <c r="F179" s="2"/>
      <c r="G179" s="66"/>
    </row>
    <row r="180" spans="4:7" s="1" customFormat="1" x14ac:dyDescent="0.2">
      <c r="D180" s="2"/>
      <c r="E180" s="2"/>
      <c r="F180" s="2"/>
      <c r="G180" s="66"/>
    </row>
    <row r="181" spans="4:7" s="1" customFormat="1" x14ac:dyDescent="0.2">
      <c r="D181" s="2"/>
      <c r="E181" s="2"/>
      <c r="F181" s="2"/>
      <c r="G181" s="66"/>
    </row>
    <row r="182" spans="4:7" s="1" customFormat="1" x14ac:dyDescent="0.2">
      <c r="D182" s="2"/>
      <c r="E182" s="2"/>
      <c r="F182" s="2"/>
      <c r="G182" s="66"/>
    </row>
    <row r="183" spans="4:7" s="1" customFormat="1" x14ac:dyDescent="0.2">
      <c r="D183" s="2"/>
      <c r="E183" s="2"/>
      <c r="F183" s="2"/>
      <c r="G183" s="66"/>
    </row>
    <row r="184" spans="4:7" s="1" customFormat="1" x14ac:dyDescent="0.2">
      <c r="D184" s="2"/>
      <c r="E184" s="2"/>
      <c r="F184" s="2"/>
      <c r="G184" s="66"/>
    </row>
    <row r="185" spans="4:7" s="1" customFormat="1" x14ac:dyDescent="0.2">
      <c r="D185" s="2"/>
      <c r="E185" s="2"/>
      <c r="F185" s="2"/>
      <c r="G185" s="66"/>
    </row>
    <row r="186" spans="4:7" s="1" customFormat="1" x14ac:dyDescent="0.2">
      <c r="D186" s="2"/>
      <c r="E186" s="2"/>
      <c r="F186" s="2"/>
      <c r="G186" s="66"/>
    </row>
    <row r="187" spans="4:7" s="1" customFormat="1" x14ac:dyDescent="0.2">
      <c r="D187" s="2"/>
      <c r="E187" s="2"/>
      <c r="F187" s="2"/>
      <c r="G187" s="66"/>
    </row>
    <row r="188" spans="4:7" s="1" customFormat="1" x14ac:dyDescent="0.2">
      <c r="D188" s="2"/>
      <c r="E188" s="2"/>
      <c r="F188" s="2"/>
      <c r="G188" s="66"/>
    </row>
    <row r="189" spans="4:7" s="1" customFormat="1" x14ac:dyDescent="0.2">
      <c r="D189" s="2"/>
      <c r="E189" s="2"/>
      <c r="F189" s="2"/>
      <c r="G189" s="66"/>
    </row>
    <row r="190" spans="4:7" s="1" customFormat="1" x14ac:dyDescent="0.2">
      <c r="D190" s="2"/>
      <c r="E190" s="2"/>
      <c r="F190" s="2"/>
      <c r="G190" s="66"/>
    </row>
    <row r="191" spans="4:7" s="1" customFormat="1" x14ac:dyDescent="0.2">
      <c r="D191" s="2"/>
      <c r="E191" s="2"/>
      <c r="F191" s="2"/>
      <c r="G191" s="66"/>
    </row>
    <row r="192" spans="4:7" s="1" customFormat="1" x14ac:dyDescent="0.2">
      <c r="D192" s="2"/>
      <c r="E192" s="2"/>
      <c r="F192" s="2"/>
      <c r="G192" s="66"/>
    </row>
    <row r="193" spans="4:7" s="1" customFormat="1" x14ac:dyDescent="0.2">
      <c r="D193" s="2"/>
      <c r="E193" s="2"/>
      <c r="F193" s="2"/>
      <c r="G193" s="66"/>
    </row>
    <row r="194" spans="4:7" s="1" customFormat="1" x14ac:dyDescent="0.2">
      <c r="D194" s="2"/>
      <c r="E194" s="2"/>
      <c r="F194" s="2"/>
      <c r="G194" s="66"/>
    </row>
    <row r="195" spans="4:7" s="1" customFormat="1" x14ac:dyDescent="0.2">
      <c r="D195" s="2"/>
      <c r="E195" s="2"/>
      <c r="F195" s="2"/>
      <c r="G195" s="66"/>
    </row>
    <row r="196" spans="4:7" s="1" customFormat="1" x14ac:dyDescent="0.2">
      <c r="D196" s="2"/>
      <c r="E196" s="2"/>
      <c r="F196" s="2"/>
      <c r="G196" s="66"/>
    </row>
    <row r="197" spans="4:7" s="1" customFormat="1" x14ac:dyDescent="0.2">
      <c r="D197" s="2"/>
      <c r="E197" s="2"/>
      <c r="F197" s="2"/>
      <c r="G197" s="66"/>
    </row>
    <row r="198" spans="4:7" s="1" customFormat="1" x14ac:dyDescent="0.2">
      <c r="D198" s="2"/>
      <c r="E198" s="2"/>
      <c r="F198" s="2"/>
      <c r="G198" s="66"/>
    </row>
    <row r="199" spans="4:7" s="1" customFormat="1" x14ac:dyDescent="0.2">
      <c r="D199" s="2"/>
      <c r="E199" s="2"/>
      <c r="F199" s="2"/>
      <c r="G199" s="66"/>
    </row>
    <row r="200" spans="4:7" s="1" customFormat="1" x14ac:dyDescent="0.2">
      <c r="D200" s="2"/>
      <c r="E200" s="2"/>
      <c r="F200" s="2"/>
      <c r="G200" s="66"/>
    </row>
    <row r="201" spans="4:7" s="1" customFormat="1" x14ac:dyDescent="0.2">
      <c r="D201" s="2"/>
      <c r="E201" s="2"/>
      <c r="F201" s="2"/>
      <c r="G201" s="66"/>
    </row>
    <row r="202" spans="4:7" s="1" customFormat="1" x14ac:dyDescent="0.2">
      <c r="D202" s="2"/>
      <c r="E202" s="2"/>
      <c r="F202" s="2"/>
      <c r="G202" s="66"/>
    </row>
    <row r="203" spans="4:7" s="1" customFormat="1" x14ac:dyDescent="0.2">
      <c r="D203" s="2"/>
      <c r="E203" s="2"/>
      <c r="F203" s="2"/>
      <c r="G203" s="66"/>
    </row>
    <row r="204" spans="4:7" s="1" customFormat="1" x14ac:dyDescent="0.2">
      <c r="D204" s="2"/>
      <c r="E204" s="2"/>
      <c r="F204" s="2"/>
      <c r="G204" s="66"/>
    </row>
    <row r="205" spans="4:7" s="1" customFormat="1" x14ac:dyDescent="0.2">
      <c r="D205" s="2"/>
      <c r="E205" s="2"/>
      <c r="F205" s="2"/>
      <c r="G205" s="66"/>
    </row>
    <row r="206" spans="4:7" s="1" customFormat="1" x14ac:dyDescent="0.2">
      <c r="D206" s="2"/>
      <c r="E206" s="2"/>
      <c r="F206" s="2"/>
      <c r="G206" s="66"/>
    </row>
    <row r="207" spans="4:7" s="1" customFormat="1" x14ac:dyDescent="0.2">
      <c r="D207" s="2"/>
      <c r="E207" s="2"/>
      <c r="F207" s="2"/>
      <c r="G207" s="66"/>
    </row>
    <row r="208" spans="4:7" s="1" customFormat="1" x14ac:dyDescent="0.2">
      <c r="D208" s="2"/>
      <c r="E208" s="2"/>
      <c r="F208" s="2"/>
      <c r="G208" s="66"/>
    </row>
    <row r="209" spans="4:7" s="1" customFormat="1" x14ac:dyDescent="0.2">
      <c r="D209" s="2"/>
      <c r="E209" s="2"/>
      <c r="F209" s="2"/>
      <c r="G209" s="66"/>
    </row>
    <row r="210" spans="4:7" s="1" customFormat="1" x14ac:dyDescent="0.2">
      <c r="D210" s="2"/>
      <c r="E210" s="2"/>
      <c r="F210" s="2"/>
      <c r="G210" s="66"/>
    </row>
    <row r="211" spans="4:7" s="1" customFormat="1" x14ac:dyDescent="0.2">
      <c r="D211" s="2"/>
      <c r="E211" s="2"/>
      <c r="F211" s="2"/>
      <c r="G211" s="66"/>
    </row>
    <row r="212" spans="4:7" s="1" customFormat="1" x14ac:dyDescent="0.2">
      <c r="D212" s="2"/>
      <c r="E212" s="2"/>
      <c r="F212" s="2"/>
      <c r="G212" s="66"/>
    </row>
    <row r="213" spans="4:7" s="1" customFormat="1" x14ac:dyDescent="0.2">
      <c r="D213" s="2"/>
      <c r="E213" s="2"/>
      <c r="F213" s="2"/>
      <c r="G213" s="66"/>
    </row>
    <row r="214" spans="4:7" s="1" customFormat="1" x14ac:dyDescent="0.2">
      <c r="D214" s="2"/>
      <c r="E214" s="2"/>
      <c r="F214" s="2"/>
      <c r="G214" s="66"/>
    </row>
    <row r="215" spans="4:7" s="1" customFormat="1" x14ac:dyDescent="0.2">
      <c r="D215" s="2"/>
      <c r="E215" s="2"/>
      <c r="F215" s="2"/>
      <c r="G215" s="66"/>
    </row>
    <row r="216" spans="4:7" s="1" customFormat="1" x14ac:dyDescent="0.2">
      <c r="D216" s="2"/>
      <c r="E216" s="2"/>
      <c r="F216" s="2"/>
      <c r="G216" s="66"/>
    </row>
    <row r="217" spans="4:7" s="1" customFormat="1" x14ac:dyDescent="0.2">
      <c r="D217" s="2"/>
      <c r="E217" s="2"/>
      <c r="F217" s="2"/>
      <c r="G217" s="66"/>
    </row>
    <row r="218" spans="4:7" s="1" customFormat="1" x14ac:dyDescent="0.2">
      <c r="D218" s="2"/>
      <c r="E218" s="2"/>
      <c r="F218" s="2"/>
      <c r="G218" s="66"/>
    </row>
    <row r="219" spans="4:7" s="1" customFormat="1" x14ac:dyDescent="0.2">
      <c r="D219" s="2"/>
      <c r="E219" s="2"/>
      <c r="F219" s="2"/>
      <c r="G219" s="66"/>
    </row>
    <row r="220" spans="4:7" s="1" customFormat="1" x14ac:dyDescent="0.2">
      <c r="D220" s="2"/>
      <c r="E220" s="2"/>
      <c r="F220" s="2"/>
      <c r="G220" s="66"/>
    </row>
    <row r="221" spans="4:7" s="1" customFormat="1" x14ac:dyDescent="0.2">
      <c r="D221" s="2"/>
      <c r="E221" s="2"/>
      <c r="F221" s="2"/>
      <c r="G221" s="66"/>
    </row>
    <row r="222" spans="4:7" s="1" customFormat="1" x14ac:dyDescent="0.2">
      <c r="D222" s="2"/>
      <c r="E222" s="2"/>
      <c r="F222" s="2"/>
      <c r="G222" s="66"/>
    </row>
    <row r="223" spans="4:7" s="1" customFormat="1" x14ac:dyDescent="0.2">
      <c r="D223" s="2"/>
      <c r="E223" s="2"/>
      <c r="F223" s="2"/>
      <c r="G223" s="66"/>
    </row>
    <row r="224" spans="4:7" s="1" customFormat="1" x14ac:dyDescent="0.2">
      <c r="D224" s="2"/>
      <c r="E224" s="2"/>
      <c r="F224" s="2"/>
      <c r="G224" s="66"/>
    </row>
    <row r="225" spans="4:7" s="1" customFormat="1" x14ac:dyDescent="0.2">
      <c r="D225" s="2"/>
      <c r="E225" s="2"/>
      <c r="F225" s="2"/>
      <c r="G225" s="66"/>
    </row>
    <row r="226" spans="4:7" s="1" customFormat="1" x14ac:dyDescent="0.2">
      <c r="D226" s="2"/>
      <c r="E226" s="2"/>
      <c r="F226" s="2"/>
      <c r="G226" s="66"/>
    </row>
    <row r="227" spans="4:7" s="1" customFormat="1" x14ac:dyDescent="0.2">
      <c r="D227" s="2"/>
      <c r="E227" s="2"/>
      <c r="F227" s="2"/>
      <c r="G227" s="66"/>
    </row>
    <row r="228" spans="4:7" s="1" customFormat="1" x14ac:dyDescent="0.2">
      <c r="D228" s="2"/>
      <c r="E228" s="2"/>
      <c r="F228" s="2"/>
      <c r="G228" s="66"/>
    </row>
    <row r="229" spans="4:7" s="1" customFormat="1" x14ac:dyDescent="0.2">
      <c r="D229" s="2"/>
      <c r="E229" s="2"/>
      <c r="F229" s="2"/>
      <c r="G229" s="66"/>
    </row>
    <row r="230" spans="4:7" s="1" customFormat="1" x14ac:dyDescent="0.2">
      <c r="D230" s="2"/>
      <c r="E230" s="2"/>
      <c r="F230" s="2"/>
      <c r="G230" s="66"/>
    </row>
    <row r="231" spans="4:7" s="1" customFormat="1" x14ac:dyDescent="0.2">
      <c r="D231" s="2"/>
      <c r="E231" s="2"/>
      <c r="F231" s="2"/>
      <c r="G231" s="66"/>
    </row>
    <row r="232" spans="4:7" s="1" customFormat="1" x14ac:dyDescent="0.2">
      <c r="D232" s="2"/>
      <c r="E232" s="2"/>
      <c r="F232" s="2"/>
      <c r="G232" s="66"/>
    </row>
    <row r="233" spans="4:7" s="1" customFormat="1" x14ac:dyDescent="0.2">
      <c r="D233" s="2"/>
      <c r="E233" s="2"/>
      <c r="F233" s="2"/>
      <c r="G233" s="66"/>
    </row>
    <row r="234" spans="4:7" s="1" customFormat="1" x14ac:dyDescent="0.2">
      <c r="D234" s="2"/>
      <c r="E234" s="2"/>
      <c r="F234" s="2"/>
      <c r="G234" s="66"/>
    </row>
    <row r="235" spans="4:7" s="1" customFormat="1" x14ac:dyDescent="0.2">
      <c r="D235" s="2"/>
      <c r="E235" s="2"/>
      <c r="F235" s="2"/>
      <c r="G235" s="66"/>
    </row>
    <row r="236" spans="4:7" s="1" customFormat="1" x14ac:dyDescent="0.2">
      <c r="D236" s="2"/>
      <c r="E236" s="2"/>
      <c r="F236" s="2"/>
      <c r="G236" s="66"/>
    </row>
    <row r="237" spans="4:7" s="1" customFormat="1" x14ac:dyDescent="0.2">
      <c r="D237" s="2"/>
      <c r="E237" s="2"/>
      <c r="F237" s="2"/>
      <c r="G237" s="66"/>
    </row>
    <row r="238" spans="4:7" s="1" customFormat="1" x14ac:dyDescent="0.2">
      <c r="D238" s="2"/>
      <c r="E238" s="2"/>
      <c r="F238" s="2"/>
      <c r="G238" s="66"/>
    </row>
    <row r="239" spans="4:7" s="1" customFormat="1" x14ac:dyDescent="0.2">
      <c r="D239" s="2"/>
      <c r="E239" s="2"/>
      <c r="F239" s="2"/>
      <c r="G239" s="66"/>
    </row>
    <row r="240" spans="4:7" s="1" customFormat="1" x14ac:dyDescent="0.2">
      <c r="D240" s="2"/>
      <c r="E240" s="2"/>
      <c r="F240" s="2"/>
      <c r="G240" s="66"/>
    </row>
    <row r="241" spans="4:7" s="1" customFormat="1" x14ac:dyDescent="0.2">
      <c r="D241" s="2"/>
      <c r="E241" s="2"/>
      <c r="F241" s="2"/>
      <c r="G241" s="66"/>
    </row>
    <row r="242" spans="4:7" s="1" customFormat="1" x14ac:dyDescent="0.2">
      <c r="D242" s="2"/>
      <c r="E242" s="2"/>
      <c r="F242" s="2"/>
      <c r="G242" s="66"/>
    </row>
    <row r="243" spans="4:7" s="1" customFormat="1" x14ac:dyDescent="0.2">
      <c r="D243" s="2"/>
      <c r="E243" s="2"/>
      <c r="F243" s="2"/>
      <c r="G243" s="66"/>
    </row>
    <row r="244" spans="4:7" s="1" customFormat="1" x14ac:dyDescent="0.2">
      <c r="D244" s="2"/>
      <c r="E244" s="2"/>
      <c r="F244" s="2"/>
      <c r="G244" s="66"/>
    </row>
    <row r="245" spans="4:7" s="1" customFormat="1" x14ac:dyDescent="0.2">
      <c r="D245" s="2"/>
      <c r="E245" s="2"/>
      <c r="F245" s="2"/>
      <c r="G245" s="66"/>
    </row>
    <row r="246" spans="4:7" s="1" customFormat="1" x14ac:dyDescent="0.2">
      <c r="D246" s="2"/>
      <c r="E246" s="2"/>
      <c r="F246" s="2"/>
      <c r="G246" s="66"/>
    </row>
    <row r="247" spans="4:7" s="1" customFormat="1" x14ac:dyDescent="0.2">
      <c r="D247" s="2"/>
      <c r="E247" s="2"/>
      <c r="F247" s="2"/>
      <c r="G247" s="66"/>
    </row>
    <row r="248" spans="4:7" s="1" customFormat="1" x14ac:dyDescent="0.2">
      <c r="D248" s="2"/>
      <c r="E248" s="2"/>
      <c r="F248" s="2"/>
      <c r="G248" s="66"/>
    </row>
    <row r="249" spans="4:7" s="1" customFormat="1" x14ac:dyDescent="0.2">
      <c r="D249" s="2"/>
      <c r="E249" s="2"/>
      <c r="F249" s="2"/>
      <c r="G249" s="66"/>
    </row>
    <row r="250" spans="4:7" s="1" customFormat="1" x14ac:dyDescent="0.2">
      <c r="D250" s="2"/>
      <c r="E250" s="2"/>
      <c r="F250" s="2"/>
      <c r="G250" s="66"/>
    </row>
    <row r="251" spans="4:7" s="1" customFormat="1" x14ac:dyDescent="0.2">
      <c r="D251" s="2"/>
      <c r="E251" s="2"/>
      <c r="F251" s="2"/>
      <c r="G251" s="66"/>
    </row>
    <row r="252" spans="4:7" s="1" customFormat="1" x14ac:dyDescent="0.2">
      <c r="D252" s="2"/>
      <c r="E252" s="2"/>
      <c r="F252" s="2"/>
      <c r="G252" s="66"/>
    </row>
    <row r="253" spans="4:7" s="1" customFormat="1" x14ac:dyDescent="0.2">
      <c r="D253" s="2"/>
      <c r="E253" s="2"/>
      <c r="F253" s="2"/>
      <c r="G253" s="66"/>
    </row>
    <row r="254" spans="4:7" s="1" customFormat="1" x14ac:dyDescent="0.2">
      <c r="D254" s="2"/>
      <c r="E254" s="2"/>
      <c r="F254" s="2"/>
      <c r="G254" s="66"/>
    </row>
    <row r="255" spans="4:7" s="1" customFormat="1" x14ac:dyDescent="0.2">
      <c r="D255" s="2"/>
      <c r="E255" s="2"/>
      <c r="F255" s="2"/>
      <c r="G255" s="66"/>
    </row>
    <row r="256" spans="4:7" s="1" customFormat="1" x14ac:dyDescent="0.2">
      <c r="D256" s="2"/>
      <c r="E256" s="2"/>
      <c r="F256" s="2"/>
      <c r="G256" s="66"/>
    </row>
    <row r="257" spans="4:7" s="1" customFormat="1" x14ac:dyDescent="0.2">
      <c r="D257" s="2"/>
      <c r="E257" s="2"/>
      <c r="F257" s="2"/>
      <c r="G257" s="66"/>
    </row>
    <row r="258" spans="4:7" s="1" customFormat="1" x14ac:dyDescent="0.2">
      <c r="D258" s="2"/>
      <c r="E258" s="2"/>
      <c r="F258" s="2"/>
      <c r="G258" s="66"/>
    </row>
    <row r="259" spans="4:7" s="1" customFormat="1" x14ac:dyDescent="0.2">
      <c r="D259" s="2"/>
      <c r="E259" s="2"/>
      <c r="F259" s="2"/>
      <c r="G259" s="66"/>
    </row>
    <row r="260" spans="4:7" s="1" customFormat="1" x14ac:dyDescent="0.2">
      <c r="D260" s="2"/>
      <c r="E260" s="2"/>
      <c r="F260" s="2"/>
      <c r="G260" s="66"/>
    </row>
    <row r="261" spans="4:7" s="1" customFormat="1" x14ac:dyDescent="0.2">
      <c r="D261" s="2"/>
      <c r="E261" s="2"/>
      <c r="F261" s="2"/>
      <c r="G261" s="66"/>
    </row>
    <row r="262" spans="4:7" s="1" customFormat="1" x14ac:dyDescent="0.2">
      <c r="D262" s="2"/>
      <c r="E262" s="2"/>
      <c r="F262" s="2"/>
      <c r="G262" s="66"/>
    </row>
    <row r="263" spans="4:7" s="1" customFormat="1" x14ac:dyDescent="0.2">
      <c r="D263" s="2"/>
      <c r="E263" s="2"/>
      <c r="F263" s="2"/>
      <c r="G263" s="66"/>
    </row>
    <row r="264" spans="4:7" s="1" customFormat="1" x14ac:dyDescent="0.2">
      <c r="D264" s="2"/>
      <c r="E264" s="2"/>
      <c r="F264" s="2"/>
      <c r="G264" s="66"/>
    </row>
    <row r="265" spans="4:7" s="1" customFormat="1" x14ac:dyDescent="0.2">
      <c r="D265" s="2"/>
      <c r="E265" s="2"/>
      <c r="F265" s="2"/>
      <c r="G265" s="66"/>
    </row>
    <row r="266" spans="4:7" s="1" customFormat="1" x14ac:dyDescent="0.2">
      <c r="D266" s="2"/>
      <c r="E266" s="2"/>
      <c r="F266" s="2"/>
      <c r="G266" s="66"/>
    </row>
    <row r="267" spans="4:7" s="1" customFormat="1" x14ac:dyDescent="0.2">
      <c r="D267" s="2"/>
      <c r="E267" s="2"/>
      <c r="F267" s="2"/>
      <c r="G267" s="66"/>
    </row>
    <row r="268" spans="4:7" s="1" customFormat="1" x14ac:dyDescent="0.2">
      <c r="D268" s="2"/>
      <c r="E268" s="2"/>
      <c r="F268" s="2"/>
      <c r="G268" s="66"/>
    </row>
    <row r="269" spans="4:7" s="1" customFormat="1" x14ac:dyDescent="0.2">
      <c r="D269" s="2"/>
      <c r="E269" s="2"/>
      <c r="F269" s="2"/>
      <c r="G269" s="66"/>
    </row>
    <row r="270" spans="4:7" s="1" customFormat="1" x14ac:dyDescent="0.2">
      <c r="D270" s="2"/>
      <c r="E270" s="2"/>
      <c r="F270" s="2"/>
      <c r="G270" s="66"/>
    </row>
    <row r="271" spans="4:7" s="1" customFormat="1" x14ac:dyDescent="0.2">
      <c r="D271" s="2"/>
      <c r="E271" s="2"/>
      <c r="F271" s="2"/>
      <c r="G271" s="66"/>
    </row>
    <row r="272" spans="4:7" s="1" customFormat="1" x14ac:dyDescent="0.2">
      <c r="D272" s="2"/>
      <c r="E272" s="2"/>
      <c r="F272" s="2"/>
      <c r="G272" s="66"/>
    </row>
    <row r="273" spans="4:7" s="1" customFormat="1" x14ac:dyDescent="0.2">
      <c r="D273" s="2"/>
      <c r="E273" s="2"/>
      <c r="F273" s="2"/>
      <c r="G273" s="66"/>
    </row>
    <row r="274" spans="4:7" s="1" customFormat="1" x14ac:dyDescent="0.2">
      <c r="D274" s="2"/>
      <c r="E274" s="2"/>
      <c r="F274" s="2"/>
      <c r="G274" s="66"/>
    </row>
    <row r="275" spans="4:7" s="1" customFormat="1" x14ac:dyDescent="0.2">
      <c r="D275" s="2"/>
      <c r="E275" s="2"/>
      <c r="F275" s="2"/>
      <c r="G275" s="66"/>
    </row>
    <row r="276" spans="4:7" s="1" customFormat="1" x14ac:dyDescent="0.2">
      <c r="D276" s="2"/>
      <c r="E276" s="2"/>
      <c r="F276" s="2"/>
      <c r="G276" s="66"/>
    </row>
    <row r="277" spans="4:7" s="1" customFormat="1" x14ac:dyDescent="0.2">
      <c r="D277" s="2"/>
      <c r="E277" s="2"/>
      <c r="F277" s="2"/>
      <c r="G277" s="66"/>
    </row>
    <row r="278" spans="4:7" s="1" customFormat="1" x14ac:dyDescent="0.2">
      <c r="D278" s="2"/>
      <c r="E278" s="2"/>
      <c r="F278" s="2"/>
      <c r="G278" s="66"/>
    </row>
    <row r="279" spans="4:7" s="1" customFormat="1" x14ac:dyDescent="0.2">
      <c r="D279" s="2"/>
      <c r="E279" s="2"/>
      <c r="F279" s="2"/>
      <c r="G279" s="66"/>
    </row>
    <row r="280" spans="4:7" s="1" customFormat="1" x14ac:dyDescent="0.2">
      <c r="D280" s="2"/>
      <c r="E280" s="2"/>
      <c r="F280" s="2"/>
      <c r="G280" s="66"/>
    </row>
    <row r="281" spans="4:7" s="1" customFormat="1" x14ac:dyDescent="0.2">
      <c r="D281" s="2"/>
      <c r="E281" s="2"/>
      <c r="F281" s="2"/>
      <c r="G281" s="66"/>
    </row>
    <row r="282" spans="4:7" s="1" customFormat="1" x14ac:dyDescent="0.2">
      <c r="D282" s="2"/>
      <c r="E282" s="2"/>
      <c r="F282" s="2"/>
      <c r="G282" s="66"/>
    </row>
    <row r="283" spans="4:7" s="1" customFormat="1" x14ac:dyDescent="0.2">
      <c r="D283" s="2"/>
      <c r="E283" s="2"/>
      <c r="F283" s="2"/>
      <c r="G283" s="66"/>
    </row>
    <row r="284" spans="4:7" s="1" customFormat="1" x14ac:dyDescent="0.2">
      <c r="D284" s="2"/>
      <c r="E284" s="2"/>
      <c r="F284" s="2"/>
      <c r="G284" s="66"/>
    </row>
    <row r="285" spans="4:7" s="1" customFormat="1" x14ac:dyDescent="0.2">
      <c r="D285" s="2"/>
      <c r="E285" s="2"/>
      <c r="F285" s="2"/>
      <c r="G285" s="66"/>
    </row>
    <row r="286" spans="4:7" s="1" customFormat="1" x14ac:dyDescent="0.2">
      <c r="D286" s="2"/>
      <c r="E286" s="2"/>
      <c r="F286" s="2"/>
      <c r="G286" s="66"/>
    </row>
    <row r="287" spans="4:7" s="1" customFormat="1" x14ac:dyDescent="0.2">
      <c r="D287" s="2"/>
      <c r="E287" s="2"/>
      <c r="F287" s="2"/>
      <c r="G287" s="66"/>
    </row>
    <row r="288" spans="4:7" s="1" customFormat="1" x14ac:dyDescent="0.2">
      <c r="D288" s="2"/>
      <c r="E288" s="2"/>
      <c r="F288" s="2"/>
      <c r="G288" s="66"/>
    </row>
    <row r="289" spans="4:7" s="1" customFormat="1" x14ac:dyDescent="0.2">
      <c r="D289" s="2"/>
      <c r="E289" s="2"/>
      <c r="F289" s="2"/>
      <c r="G289" s="66"/>
    </row>
    <row r="290" spans="4:7" s="1" customFormat="1" x14ac:dyDescent="0.2">
      <c r="D290" s="2"/>
      <c r="E290" s="2"/>
      <c r="F290" s="2"/>
      <c r="G290" s="66"/>
    </row>
    <row r="291" spans="4:7" s="1" customFormat="1" x14ac:dyDescent="0.2">
      <c r="D291" s="2"/>
      <c r="E291" s="2"/>
      <c r="F291" s="2"/>
      <c r="G291" s="66"/>
    </row>
    <row r="292" spans="4:7" s="1" customFormat="1" x14ac:dyDescent="0.2">
      <c r="D292" s="2"/>
      <c r="E292" s="2"/>
      <c r="F292" s="2"/>
      <c r="G292" s="66"/>
    </row>
    <row r="293" spans="4:7" s="1" customFormat="1" x14ac:dyDescent="0.2">
      <c r="D293" s="2"/>
      <c r="E293" s="2"/>
      <c r="F293" s="2"/>
      <c r="G293" s="66"/>
    </row>
    <row r="294" spans="4:7" s="1" customFormat="1" x14ac:dyDescent="0.2">
      <c r="D294" s="2"/>
      <c r="E294" s="2"/>
      <c r="F294" s="2"/>
      <c r="G294" s="66"/>
    </row>
    <row r="295" spans="4:7" s="1" customFormat="1" x14ac:dyDescent="0.2">
      <c r="D295" s="2"/>
      <c r="E295" s="2"/>
      <c r="F295" s="2"/>
      <c r="G295" s="66"/>
    </row>
    <row r="296" spans="4:7" s="1" customFormat="1" x14ac:dyDescent="0.2">
      <c r="D296" s="2"/>
      <c r="E296" s="2"/>
      <c r="F296" s="2"/>
      <c r="G296" s="66"/>
    </row>
    <row r="297" spans="4:7" s="1" customFormat="1" x14ac:dyDescent="0.2">
      <c r="D297" s="2"/>
      <c r="E297" s="2"/>
      <c r="F297" s="2"/>
      <c r="G297" s="66"/>
    </row>
    <row r="298" spans="4:7" s="1" customFormat="1" x14ac:dyDescent="0.2">
      <c r="D298" s="2"/>
      <c r="E298" s="2"/>
      <c r="F298" s="2"/>
      <c r="G298" s="66"/>
    </row>
    <row r="299" spans="4:7" s="1" customFormat="1" x14ac:dyDescent="0.2">
      <c r="D299" s="2"/>
      <c r="E299" s="2"/>
      <c r="F299" s="2"/>
      <c r="G299" s="66"/>
    </row>
    <row r="300" spans="4:7" s="1" customFormat="1" x14ac:dyDescent="0.2">
      <c r="D300" s="2"/>
      <c r="E300" s="2"/>
      <c r="F300" s="2"/>
      <c r="G300" s="66"/>
    </row>
    <row r="301" spans="4:7" s="1" customFormat="1" x14ac:dyDescent="0.2">
      <c r="D301" s="2"/>
      <c r="E301" s="2"/>
      <c r="F301" s="2"/>
      <c r="G301" s="66"/>
    </row>
    <row r="302" spans="4:7" s="1" customFormat="1" x14ac:dyDescent="0.2">
      <c r="D302" s="2"/>
      <c r="E302" s="2"/>
      <c r="F302" s="2"/>
      <c r="G302" s="66"/>
    </row>
    <row r="303" spans="4:7" s="1" customFormat="1" x14ac:dyDescent="0.2">
      <c r="D303" s="2"/>
      <c r="E303" s="2"/>
      <c r="F303" s="2"/>
      <c r="G303" s="66"/>
    </row>
    <row r="304" spans="4:7" s="1" customFormat="1" x14ac:dyDescent="0.2">
      <c r="D304" s="2"/>
      <c r="E304" s="2"/>
      <c r="F304" s="2"/>
      <c r="G304" s="66"/>
    </row>
    <row r="305" spans="4:7" s="1" customFormat="1" x14ac:dyDescent="0.2">
      <c r="D305" s="2"/>
      <c r="E305" s="2"/>
      <c r="F305" s="2"/>
      <c r="G305" s="66"/>
    </row>
    <row r="306" spans="4:7" s="1" customFormat="1" x14ac:dyDescent="0.2">
      <c r="D306" s="2"/>
      <c r="E306" s="2"/>
      <c r="F306" s="2"/>
      <c r="G306" s="66"/>
    </row>
    <row r="307" spans="4:7" s="1" customFormat="1" x14ac:dyDescent="0.2">
      <c r="D307" s="2"/>
      <c r="E307" s="2"/>
      <c r="F307" s="2"/>
      <c r="G307" s="66"/>
    </row>
    <row r="308" spans="4:7" s="1" customFormat="1" x14ac:dyDescent="0.2">
      <c r="D308" s="2"/>
      <c r="E308" s="2"/>
      <c r="F308" s="2"/>
      <c r="G308" s="66"/>
    </row>
    <row r="309" spans="4:7" s="1" customFormat="1" x14ac:dyDescent="0.2">
      <c r="D309" s="2"/>
      <c r="E309" s="2"/>
      <c r="F309" s="2"/>
      <c r="G309" s="66"/>
    </row>
    <row r="310" spans="4:7" s="1" customFormat="1" x14ac:dyDescent="0.2">
      <c r="D310" s="2"/>
      <c r="E310" s="2"/>
      <c r="F310" s="2"/>
      <c r="G310" s="66"/>
    </row>
    <row r="311" spans="4:7" s="1" customFormat="1" x14ac:dyDescent="0.2">
      <c r="D311" s="2"/>
      <c r="E311" s="2"/>
      <c r="F311" s="2"/>
      <c r="G311" s="66"/>
    </row>
    <row r="312" spans="4:7" s="1" customFormat="1" x14ac:dyDescent="0.2">
      <c r="D312" s="2"/>
      <c r="E312" s="2"/>
      <c r="F312" s="2"/>
      <c r="G312" s="66"/>
    </row>
    <row r="313" spans="4:7" s="1" customFormat="1" x14ac:dyDescent="0.2">
      <c r="D313" s="2"/>
      <c r="E313" s="2"/>
      <c r="F313" s="2"/>
      <c r="G313" s="66"/>
    </row>
    <row r="314" spans="4:7" s="1" customFormat="1" x14ac:dyDescent="0.2">
      <c r="D314" s="2"/>
      <c r="E314" s="2"/>
      <c r="F314" s="2"/>
      <c r="G314" s="66"/>
    </row>
    <row r="315" spans="4:7" s="1" customFormat="1" x14ac:dyDescent="0.2">
      <c r="D315" s="2"/>
      <c r="E315" s="2"/>
      <c r="F315" s="2"/>
      <c r="G315" s="66"/>
    </row>
    <row r="316" spans="4:7" s="1" customFormat="1" x14ac:dyDescent="0.2">
      <c r="D316" s="2"/>
      <c r="E316" s="2"/>
      <c r="F316" s="2"/>
      <c r="G316" s="66"/>
    </row>
    <row r="317" spans="4:7" s="1" customFormat="1" x14ac:dyDescent="0.2">
      <c r="D317" s="2"/>
      <c r="E317" s="2"/>
      <c r="F317" s="2"/>
      <c r="G317" s="66"/>
    </row>
    <row r="318" spans="4:7" s="1" customFormat="1" x14ac:dyDescent="0.2">
      <c r="D318" s="2"/>
      <c r="E318" s="2"/>
      <c r="F318" s="2"/>
      <c r="G318" s="66"/>
    </row>
    <row r="319" spans="4:7" s="1" customFormat="1" x14ac:dyDescent="0.2">
      <c r="D319" s="2"/>
      <c r="E319" s="2"/>
      <c r="F319" s="2"/>
      <c r="G319" s="66"/>
    </row>
    <row r="320" spans="4:7" s="1" customFormat="1" x14ac:dyDescent="0.2">
      <c r="D320" s="2"/>
      <c r="E320" s="2"/>
      <c r="F320" s="2"/>
      <c r="G320" s="66"/>
    </row>
    <row r="321" spans="4:7" s="1" customFormat="1" x14ac:dyDescent="0.2">
      <c r="D321" s="2"/>
      <c r="E321" s="2"/>
      <c r="F321" s="2"/>
      <c r="G321" s="66"/>
    </row>
    <row r="322" spans="4:7" s="1" customFormat="1" x14ac:dyDescent="0.2">
      <c r="D322" s="2"/>
      <c r="E322" s="2"/>
      <c r="F322" s="2"/>
      <c r="G322" s="66"/>
    </row>
    <row r="323" spans="4:7" s="1" customFormat="1" x14ac:dyDescent="0.2">
      <c r="D323" s="2"/>
      <c r="E323" s="2"/>
      <c r="F323" s="2"/>
      <c r="G323" s="66"/>
    </row>
    <row r="324" spans="4:7" s="1" customFormat="1" x14ac:dyDescent="0.2">
      <c r="D324" s="2"/>
      <c r="E324" s="2"/>
      <c r="F324" s="2"/>
      <c r="G324" s="66"/>
    </row>
    <row r="325" spans="4:7" s="1" customFormat="1" x14ac:dyDescent="0.2">
      <c r="D325" s="2"/>
      <c r="E325" s="2"/>
      <c r="F325" s="2"/>
      <c r="G325" s="66"/>
    </row>
    <row r="326" spans="4:7" s="1" customFormat="1" x14ac:dyDescent="0.2">
      <c r="D326" s="2"/>
      <c r="E326" s="2"/>
      <c r="F326" s="2"/>
      <c r="G326" s="66"/>
    </row>
    <row r="327" spans="4:7" s="1" customFormat="1" x14ac:dyDescent="0.2">
      <c r="D327" s="2"/>
      <c r="E327" s="2"/>
      <c r="F327" s="2"/>
      <c r="G327" s="66"/>
    </row>
    <row r="328" spans="4:7" s="1" customFormat="1" x14ac:dyDescent="0.2">
      <c r="D328" s="2"/>
      <c r="E328" s="2"/>
      <c r="F328" s="2"/>
      <c r="G328" s="66"/>
    </row>
    <row r="329" spans="4:7" s="1" customFormat="1" x14ac:dyDescent="0.2">
      <c r="D329" s="2"/>
      <c r="E329" s="2"/>
      <c r="F329" s="2"/>
      <c r="G329" s="66"/>
    </row>
    <row r="330" spans="4:7" s="1" customFormat="1" x14ac:dyDescent="0.2">
      <c r="D330" s="2"/>
      <c r="E330" s="2"/>
      <c r="F330" s="2"/>
      <c r="G330" s="66"/>
    </row>
    <row r="331" spans="4:7" s="1" customFormat="1" x14ac:dyDescent="0.2">
      <c r="D331" s="2"/>
      <c r="E331" s="2"/>
      <c r="F331" s="2"/>
      <c r="G331" s="66"/>
    </row>
    <row r="332" spans="4:7" s="1" customFormat="1" x14ac:dyDescent="0.2">
      <c r="D332" s="2"/>
      <c r="E332" s="2"/>
      <c r="F332" s="2"/>
      <c r="G332" s="66"/>
    </row>
    <row r="333" spans="4:7" s="1" customFormat="1" x14ac:dyDescent="0.2">
      <c r="D333" s="2"/>
      <c r="E333" s="2"/>
      <c r="F333" s="2"/>
      <c r="G333" s="66"/>
    </row>
    <row r="334" spans="4:7" s="1" customFormat="1" x14ac:dyDescent="0.2">
      <c r="D334" s="2"/>
      <c r="E334" s="2"/>
      <c r="F334" s="2"/>
      <c r="G334" s="66"/>
    </row>
    <row r="335" spans="4:7" s="1" customFormat="1" x14ac:dyDescent="0.2">
      <c r="D335" s="2"/>
      <c r="E335" s="2"/>
      <c r="F335" s="2"/>
      <c r="G335" s="66"/>
    </row>
    <row r="336" spans="4:7" s="1" customFormat="1" x14ac:dyDescent="0.2">
      <c r="D336" s="2"/>
      <c r="E336" s="2"/>
      <c r="F336" s="2"/>
      <c r="G336" s="66"/>
    </row>
    <row r="337" spans="4:7" s="1" customFormat="1" x14ac:dyDescent="0.2">
      <c r="D337" s="2"/>
      <c r="E337" s="2"/>
      <c r="F337" s="2"/>
      <c r="G337" s="66"/>
    </row>
    <row r="338" spans="4:7" s="1" customFormat="1" x14ac:dyDescent="0.2">
      <c r="D338" s="2"/>
      <c r="E338" s="2"/>
      <c r="F338" s="2"/>
      <c r="G338" s="66"/>
    </row>
    <row r="339" spans="4:7" s="1" customFormat="1" x14ac:dyDescent="0.2">
      <c r="D339" s="2"/>
      <c r="E339" s="2"/>
      <c r="F339" s="2"/>
      <c r="G339" s="66"/>
    </row>
    <row r="340" spans="4:7" s="1" customFormat="1" x14ac:dyDescent="0.2">
      <c r="D340" s="2"/>
      <c r="E340" s="2"/>
      <c r="F340" s="2"/>
      <c r="G340" s="66"/>
    </row>
    <row r="341" spans="4:7" s="1" customFormat="1" x14ac:dyDescent="0.2">
      <c r="D341" s="2"/>
      <c r="E341" s="2"/>
      <c r="F341" s="2"/>
      <c r="G341" s="66"/>
    </row>
    <row r="342" spans="4:7" s="1" customFormat="1" x14ac:dyDescent="0.2">
      <c r="D342" s="2"/>
      <c r="E342" s="2"/>
      <c r="F342" s="2"/>
      <c r="G342" s="66"/>
    </row>
    <row r="343" spans="4:7" s="1" customFormat="1" x14ac:dyDescent="0.2">
      <c r="D343" s="2"/>
      <c r="E343" s="2"/>
      <c r="F343" s="2"/>
      <c r="G343" s="66"/>
    </row>
    <row r="344" spans="4:7" s="1" customFormat="1" x14ac:dyDescent="0.2">
      <c r="D344" s="2"/>
      <c r="E344" s="2"/>
      <c r="F344" s="2"/>
      <c r="G344" s="66"/>
    </row>
    <row r="345" spans="4:7" s="1" customFormat="1" x14ac:dyDescent="0.2">
      <c r="D345" s="2"/>
      <c r="E345" s="2"/>
      <c r="F345" s="2"/>
      <c r="G345" s="66"/>
    </row>
    <row r="346" spans="4:7" s="1" customFormat="1" x14ac:dyDescent="0.2">
      <c r="D346" s="2"/>
      <c r="E346" s="2"/>
      <c r="F346" s="2"/>
      <c r="G346" s="66"/>
    </row>
    <row r="347" spans="4:7" s="1" customFormat="1" x14ac:dyDescent="0.2">
      <c r="D347" s="2"/>
      <c r="E347" s="2"/>
      <c r="F347" s="2"/>
      <c r="G347" s="66"/>
    </row>
    <row r="348" spans="4:7" s="1" customFormat="1" x14ac:dyDescent="0.2">
      <c r="D348" s="2"/>
      <c r="E348" s="2"/>
      <c r="F348" s="2"/>
      <c r="G348" s="66"/>
    </row>
    <row r="349" spans="4:7" s="1" customFormat="1" x14ac:dyDescent="0.2">
      <c r="D349" s="2"/>
      <c r="E349" s="2"/>
      <c r="F349" s="2"/>
      <c r="G349" s="66"/>
    </row>
    <row r="350" spans="4:7" s="1" customFormat="1" x14ac:dyDescent="0.2">
      <c r="D350" s="2"/>
      <c r="E350" s="2"/>
      <c r="F350" s="2"/>
      <c r="G350" s="66"/>
    </row>
    <row r="351" spans="4:7" s="1" customFormat="1" x14ac:dyDescent="0.2">
      <c r="D351" s="2"/>
      <c r="E351" s="2"/>
      <c r="F351" s="2"/>
      <c r="G351" s="66"/>
    </row>
    <row r="352" spans="4:7" s="1" customFormat="1" x14ac:dyDescent="0.2">
      <c r="D352" s="2"/>
      <c r="E352" s="2"/>
      <c r="F352" s="2"/>
      <c r="G352" s="66"/>
    </row>
    <row r="353" spans="4:7" s="1" customFormat="1" x14ac:dyDescent="0.2">
      <c r="D353" s="2"/>
      <c r="E353" s="2"/>
      <c r="F353" s="2"/>
      <c r="G353" s="66"/>
    </row>
    <row r="1048576" spans="7:7" x14ac:dyDescent="0.2">
      <c r="G1048576" s="66" t="s">
        <v>92</v>
      </c>
    </row>
  </sheetData>
  <autoFilter ref="A17:I126">
    <filterColumn colId="2">
      <colorFilter dxfId="0"/>
    </filterColumn>
    <sortState ref="A18:I126">
      <sortCondition sortBy="cellColor" ref="D17:D126" dxfId="2"/>
    </sortState>
  </autoFilter>
  <pageMargins left="0.7" right="0.7" top="0.75" bottom="0.75" header="0.3" footer="0.3"/>
  <pageSetup paperSize="30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4"/>
  <sheetViews>
    <sheetView zoomScaleNormal="100" workbookViewId="0">
      <selection activeCell="N4" sqref="N4"/>
    </sheetView>
  </sheetViews>
  <sheetFormatPr baseColWidth="10" defaultColWidth="9.33203125" defaultRowHeight="12.75" x14ac:dyDescent="0.2"/>
  <cols>
    <col min="1" max="1" width="10.5" style="1" bestFit="1" customWidth="1"/>
    <col min="2" max="2" width="15.1640625" style="1" bestFit="1" customWidth="1"/>
    <col min="3" max="3" width="29.6640625" style="1" bestFit="1" customWidth="1"/>
    <col min="4" max="5" width="18.83203125" style="2" bestFit="1" customWidth="1"/>
    <col min="6" max="16384" width="9.33203125" style="1"/>
  </cols>
  <sheetData>
    <row r="1" spans="1:5" ht="20.25" x14ac:dyDescent="0.2">
      <c r="A1" s="54" t="s">
        <v>72</v>
      </c>
    </row>
    <row r="2" spans="1:5" ht="20.25" x14ac:dyDescent="0.2">
      <c r="A2" s="54" t="s">
        <v>70</v>
      </c>
    </row>
    <row r="4" spans="1:5" ht="13.5" thickBot="1" x14ac:dyDescent="0.25"/>
    <row r="5" spans="1:5" ht="13.5" thickBot="1" x14ac:dyDescent="0.25">
      <c r="C5" s="46" t="s">
        <v>66</v>
      </c>
      <c r="D5" s="45"/>
    </row>
    <row r="6" spans="1:5" x14ac:dyDescent="0.2">
      <c r="C6" s="55" t="s">
        <v>47</v>
      </c>
      <c r="D6" s="56">
        <v>38390707.409999996</v>
      </c>
    </row>
    <row r="7" spans="1:5" x14ac:dyDescent="0.2">
      <c r="C7" s="57" t="s">
        <v>48</v>
      </c>
      <c r="D7" s="52">
        <v>683432.09000000008</v>
      </c>
    </row>
    <row r="8" spans="1:5" ht="13.5" thickBot="1" x14ac:dyDescent="0.25">
      <c r="C8" s="51" t="s">
        <v>71</v>
      </c>
      <c r="D8" s="52">
        <v>14771000</v>
      </c>
    </row>
    <row r="9" spans="1:5" ht="13.5" thickBot="1" x14ac:dyDescent="0.25">
      <c r="C9" s="46" t="s">
        <v>65</v>
      </c>
      <c r="D9" s="45">
        <f>SUM(D2:D8)</f>
        <v>53845139.5</v>
      </c>
    </row>
    <row r="10" spans="1:5" x14ac:dyDescent="0.2">
      <c r="C10" s="44" t="s">
        <v>69</v>
      </c>
      <c r="D10" s="2">
        <f>SUM(D6:D8)</f>
        <v>53845139.5</v>
      </c>
    </row>
    <row r="11" spans="1:5" x14ac:dyDescent="0.2">
      <c r="D11" s="2">
        <f>+D9-D10</f>
        <v>0</v>
      </c>
    </row>
    <row r="14" spans="1:5" ht="21" customHeight="1" x14ac:dyDescent="0.2">
      <c r="A14" s="58" t="s">
        <v>0</v>
      </c>
      <c r="B14" s="59" t="s">
        <v>1</v>
      </c>
      <c r="C14" s="58" t="s">
        <v>2</v>
      </c>
      <c r="D14" s="60" t="s">
        <v>3</v>
      </c>
      <c r="E14" s="60" t="s">
        <v>4</v>
      </c>
    </row>
    <row r="15" spans="1:5" x14ac:dyDescent="0.2">
      <c r="A15" s="3">
        <v>43892</v>
      </c>
      <c r="B15" s="4">
        <v>109882728</v>
      </c>
      <c r="C15" s="5" t="s">
        <v>6</v>
      </c>
      <c r="D15" s="6">
        <v>0</v>
      </c>
      <c r="E15" s="6">
        <v>1653043.97</v>
      </c>
    </row>
    <row r="16" spans="1:5" x14ac:dyDescent="0.2">
      <c r="A16" s="3">
        <v>43892</v>
      </c>
      <c r="B16" s="4">
        <v>300792254</v>
      </c>
      <c r="C16" s="5" t="s">
        <v>7</v>
      </c>
      <c r="D16" s="6">
        <v>0</v>
      </c>
      <c r="E16" s="6">
        <v>111984.78</v>
      </c>
    </row>
    <row r="17" spans="1:5" x14ac:dyDescent="0.2">
      <c r="A17" s="3">
        <v>43892</v>
      </c>
      <c r="B17" s="4">
        <v>227086391</v>
      </c>
      <c r="C17" s="5" t="s">
        <v>8</v>
      </c>
      <c r="D17" s="6">
        <v>0</v>
      </c>
      <c r="E17" s="6">
        <v>572100</v>
      </c>
    </row>
    <row r="18" spans="1:5" x14ac:dyDescent="0.2">
      <c r="A18" s="3">
        <v>43892</v>
      </c>
      <c r="B18" s="4">
        <v>227706392</v>
      </c>
      <c r="C18" s="5" t="s">
        <v>8</v>
      </c>
      <c r="D18" s="6">
        <v>0</v>
      </c>
      <c r="E18" s="6">
        <v>382100</v>
      </c>
    </row>
    <row r="19" spans="1:5" x14ac:dyDescent="0.2">
      <c r="A19" s="3">
        <v>43892</v>
      </c>
      <c r="B19" s="4">
        <v>227966393</v>
      </c>
      <c r="C19" s="5" t="s">
        <v>8</v>
      </c>
      <c r="D19" s="6">
        <v>0</v>
      </c>
      <c r="E19" s="6">
        <v>997300</v>
      </c>
    </row>
    <row r="20" spans="1:5" x14ac:dyDescent="0.2">
      <c r="A20" s="3">
        <v>43892</v>
      </c>
      <c r="B20" s="4">
        <v>227586394</v>
      </c>
      <c r="C20" s="5" t="s">
        <v>8</v>
      </c>
      <c r="D20" s="6">
        <v>0</v>
      </c>
      <c r="E20" s="6">
        <v>483900</v>
      </c>
    </row>
    <row r="21" spans="1:5" x14ac:dyDescent="0.2">
      <c r="A21" s="3">
        <v>43892</v>
      </c>
      <c r="B21" s="4">
        <v>227916395</v>
      </c>
      <c r="C21" s="5" t="s">
        <v>8</v>
      </c>
      <c r="D21" s="6">
        <v>0</v>
      </c>
      <c r="E21" s="6">
        <v>649700</v>
      </c>
    </row>
    <row r="22" spans="1:5" x14ac:dyDescent="0.2">
      <c r="A22" s="3">
        <v>43893</v>
      </c>
      <c r="B22" s="4">
        <v>109913555</v>
      </c>
      <c r="C22" s="5" t="s">
        <v>9</v>
      </c>
      <c r="D22" s="6">
        <v>0</v>
      </c>
      <c r="E22" s="6">
        <v>333244.40000000002</v>
      </c>
    </row>
    <row r="23" spans="1:5" x14ac:dyDescent="0.2">
      <c r="A23" s="3">
        <v>43894</v>
      </c>
      <c r="B23" s="4">
        <v>227026912</v>
      </c>
      <c r="C23" s="5" t="s">
        <v>8</v>
      </c>
      <c r="D23" s="6">
        <v>0</v>
      </c>
      <c r="E23" s="6">
        <v>779300</v>
      </c>
    </row>
    <row r="24" spans="1:5" x14ac:dyDescent="0.2">
      <c r="A24" s="3">
        <v>43894</v>
      </c>
      <c r="B24" s="4">
        <v>227556913</v>
      </c>
      <c r="C24" s="5" t="s">
        <v>8</v>
      </c>
      <c r="D24" s="6">
        <v>0</v>
      </c>
      <c r="E24" s="6">
        <v>1843700</v>
      </c>
    </row>
    <row r="25" spans="1:5" x14ac:dyDescent="0.2">
      <c r="A25" s="3">
        <v>43896</v>
      </c>
      <c r="B25" s="4">
        <v>109946667</v>
      </c>
      <c r="C25" s="5" t="s">
        <v>14</v>
      </c>
      <c r="D25" s="6">
        <v>0</v>
      </c>
      <c r="E25" s="6">
        <v>3225241.23</v>
      </c>
    </row>
    <row r="26" spans="1:5" x14ac:dyDescent="0.2">
      <c r="A26" s="3">
        <v>43899</v>
      </c>
      <c r="B26" s="4">
        <v>109969622</v>
      </c>
      <c r="C26" s="5" t="s">
        <v>15</v>
      </c>
      <c r="D26" s="6">
        <v>0</v>
      </c>
      <c r="E26" s="6">
        <v>1465069.56</v>
      </c>
    </row>
    <row r="27" spans="1:5" x14ac:dyDescent="0.2">
      <c r="A27" s="3">
        <v>43900</v>
      </c>
      <c r="B27" s="4">
        <v>72220390</v>
      </c>
      <c r="C27" s="5" t="s">
        <v>18</v>
      </c>
      <c r="D27" s="6">
        <v>0</v>
      </c>
      <c r="E27" s="6">
        <v>756683.81</v>
      </c>
    </row>
    <row r="28" spans="1:5" x14ac:dyDescent="0.2">
      <c r="A28" s="3">
        <v>43900</v>
      </c>
      <c r="B28" s="4">
        <v>72220390</v>
      </c>
      <c r="C28" s="5" t="s">
        <v>8</v>
      </c>
      <c r="D28" s="6">
        <v>0</v>
      </c>
      <c r="E28" s="6">
        <v>411500</v>
      </c>
    </row>
    <row r="29" spans="1:5" x14ac:dyDescent="0.2">
      <c r="A29" s="3">
        <v>43900</v>
      </c>
      <c r="B29" s="4">
        <v>72220390</v>
      </c>
      <c r="C29" s="5" t="s">
        <v>8</v>
      </c>
      <c r="D29" s="6">
        <v>0</v>
      </c>
      <c r="E29" s="6">
        <v>1603500</v>
      </c>
    </row>
    <row r="30" spans="1:5" x14ac:dyDescent="0.2">
      <c r="A30" s="3">
        <v>43900</v>
      </c>
      <c r="B30" s="4">
        <v>72220390</v>
      </c>
      <c r="C30" s="5" t="s">
        <v>8</v>
      </c>
      <c r="D30" s="6">
        <v>0</v>
      </c>
      <c r="E30" s="6">
        <v>197500</v>
      </c>
    </row>
    <row r="31" spans="1:5" x14ac:dyDescent="0.2">
      <c r="A31" s="3">
        <v>43900</v>
      </c>
      <c r="B31" s="4">
        <v>72220390</v>
      </c>
      <c r="C31" s="5" t="s">
        <v>8</v>
      </c>
      <c r="D31" s="6">
        <v>0</v>
      </c>
      <c r="E31" s="6">
        <v>1383700</v>
      </c>
    </row>
    <row r="32" spans="1:5" x14ac:dyDescent="0.2">
      <c r="A32" s="3">
        <v>43900</v>
      </c>
      <c r="B32" s="4">
        <v>72220390</v>
      </c>
      <c r="C32" s="5" t="s">
        <v>8</v>
      </c>
      <c r="D32" s="6">
        <v>0</v>
      </c>
      <c r="E32" s="6">
        <v>418800</v>
      </c>
    </row>
    <row r="33" spans="1:5" x14ac:dyDescent="0.2">
      <c r="A33" s="3">
        <v>43903</v>
      </c>
      <c r="B33" s="4">
        <v>227254477</v>
      </c>
      <c r="C33" s="5" t="s">
        <v>8</v>
      </c>
      <c r="D33" s="6">
        <v>0</v>
      </c>
      <c r="E33" s="6">
        <v>2117500</v>
      </c>
    </row>
    <row r="34" spans="1:5" x14ac:dyDescent="0.2">
      <c r="A34" s="3">
        <v>43903</v>
      </c>
      <c r="B34" s="4">
        <v>227304478</v>
      </c>
      <c r="C34" s="5" t="s">
        <v>8</v>
      </c>
      <c r="D34" s="6">
        <v>0</v>
      </c>
      <c r="E34" s="6">
        <v>1243400</v>
      </c>
    </row>
    <row r="35" spans="1:5" x14ac:dyDescent="0.2">
      <c r="A35" s="3">
        <v>43903</v>
      </c>
      <c r="B35" s="4">
        <v>227904479</v>
      </c>
      <c r="C35" s="5" t="s">
        <v>8</v>
      </c>
      <c r="D35" s="6">
        <v>0</v>
      </c>
      <c r="E35" s="6">
        <v>1687000</v>
      </c>
    </row>
    <row r="36" spans="1:5" x14ac:dyDescent="0.2">
      <c r="A36" s="3">
        <v>43906</v>
      </c>
      <c r="B36" s="7">
        <v>0</v>
      </c>
      <c r="C36" s="5" t="s">
        <v>34</v>
      </c>
      <c r="D36" s="6">
        <v>0</v>
      </c>
      <c r="E36" s="6">
        <v>7316205.7800000003</v>
      </c>
    </row>
    <row r="37" spans="1:5" x14ac:dyDescent="0.2">
      <c r="A37" s="3">
        <v>43906</v>
      </c>
      <c r="B37" s="7">
        <v>0</v>
      </c>
      <c r="C37" s="5" t="s">
        <v>35</v>
      </c>
      <c r="D37" s="6">
        <v>0</v>
      </c>
      <c r="E37" s="6">
        <v>571447.31000000006</v>
      </c>
    </row>
    <row r="38" spans="1:5" x14ac:dyDescent="0.2">
      <c r="A38" s="3">
        <v>43907</v>
      </c>
      <c r="B38" s="4">
        <v>100064081</v>
      </c>
      <c r="C38" s="5" t="s">
        <v>36</v>
      </c>
      <c r="D38" s="6">
        <v>0</v>
      </c>
      <c r="E38" s="6">
        <v>11592144.859999999</v>
      </c>
    </row>
    <row r="39" spans="1:5" x14ac:dyDescent="0.2">
      <c r="A39" s="3">
        <v>43907</v>
      </c>
      <c r="B39" s="4">
        <v>100064082</v>
      </c>
      <c r="C39" s="5" t="s">
        <v>36</v>
      </c>
      <c r="D39" s="6">
        <v>0</v>
      </c>
      <c r="E39" s="6">
        <v>77042.11</v>
      </c>
    </row>
    <row r="40" spans="1:5" x14ac:dyDescent="0.2">
      <c r="A40" s="3">
        <v>43914</v>
      </c>
      <c r="B40" s="4">
        <v>100115385</v>
      </c>
      <c r="C40" s="5" t="s">
        <v>38</v>
      </c>
      <c r="D40" s="6">
        <v>0</v>
      </c>
      <c r="E40" s="6">
        <v>90808.86</v>
      </c>
    </row>
    <row r="41" spans="1:5" x14ac:dyDescent="0.2">
      <c r="A41" s="3">
        <v>43920</v>
      </c>
      <c r="B41" s="4">
        <v>100150756</v>
      </c>
      <c r="C41" s="5" t="s">
        <v>40</v>
      </c>
      <c r="D41" s="6">
        <v>0</v>
      </c>
      <c r="E41" s="6">
        <v>8723098.9399999995</v>
      </c>
    </row>
    <row r="42" spans="1:5" x14ac:dyDescent="0.2">
      <c r="A42" s="3">
        <v>43920</v>
      </c>
      <c r="B42" s="4">
        <v>100143502</v>
      </c>
      <c r="C42" s="5" t="s">
        <v>41</v>
      </c>
      <c r="D42" s="6">
        <v>0</v>
      </c>
      <c r="E42" s="6">
        <v>3158123.89</v>
      </c>
    </row>
    <row r="43" spans="1:5" ht="13.5" thickBot="1" x14ac:dyDescent="0.25"/>
    <row r="44" spans="1:5" ht="13.5" thickBot="1" x14ac:dyDescent="0.25">
      <c r="D44" s="2">
        <f>-SUBTOTAL(9,D13:D43)</f>
        <v>0</v>
      </c>
      <c r="E44" s="53">
        <f>+SUBTOTAL(9,E13:E43)</f>
        <v>53845139.5</v>
      </c>
    </row>
  </sheetData>
  <autoFilter ref="A14:E14">
    <sortState ref="A18:H126">
      <sortCondition sortBy="cellColor" ref="C17" dxfId="1"/>
    </sortState>
  </autoFilter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topLeftCell="A22" workbookViewId="0">
      <selection activeCell="I51" sqref="I51"/>
    </sheetView>
  </sheetViews>
  <sheetFormatPr baseColWidth="10" defaultRowHeight="12.75" x14ac:dyDescent="0.2"/>
  <cols>
    <col min="1" max="4" width="12" style="1"/>
    <col min="5" max="5" width="14.6640625" style="1" bestFit="1" customWidth="1"/>
    <col min="6" max="6" width="83" style="1" bestFit="1" customWidth="1"/>
    <col min="7" max="8" width="16.33203125" style="2" bestFit="1" customWidth="1"/>
    <col min="9" max="9" width="38.6640625" style="2" bestFit="1" customWidth="1"/>
    <col min="10" max="16384" width="12" style="1"/>
  </cols>
  <sheetData>
    <row r="1" spans="1:9" x14ac:dyDescent="0.2">
      <c r="A1" s="89" t="s">
        <v>98</v>
      </c>
      <c r="B1" s="90"/>
      <c r="C1" s="90"/>
      <c r="D1" s="90"/>
      <c r="E1" s="90"/>
      <c r="F1" s="90"/>
      <c r="G1" s="95"/>
      <c r="H1" s="95"/>
      <c r="I1" s="96" t="s">
        <v>138</v>
      </c>
    </row>
    <row r="2" spans="1:9" x14ac:dyDescent="0.2">
      <c r="A2" s="89" t="s">
        <v>99</v>
      </c>
      <c r="B2" s="90"/>
      <c r="C2" s="90"/>
      <c r="D2" s="90"/>
      <c r="E2" s="90"/>
      <c r="F2" s="90"/>
      <c r="G2" s="95"/>
      <c r="H2" s="95"/>
      <c r="I2" s="95"/>
    </row>
    <row r="4" spans="1:9" x14ac:dyDescent="0.2">
      <c r="A4" s="90"/>
      <c r="B4" s="90"/>
      <c r="C4" s="90"/>
      <c r="D4" s="92" t="s">
        <v>100</v>
      </c>
      <c r="E4" s="90"/>
      <c r="F4" s="90"/>
      <c r="G4" s="95"/>
      <c r="H4" s="95"/>
      <c r="I4" s="95"/>
    </row>
    <row r="5" spans="1:9" x14ac:dyDescent="0.2">
      <c r="A5" s="90"/>
      <c r="B5" s="90"/>
      <c r="C5" s="90"/>
      <c r="D5" s="92" t="s">
        <v>101</v>
      </c>
      <c r="E5" s="90"/>
      <c r="F5" s="90"/>
      <c r="G5" s="95"/>
      <c r="H5" s="95"/>
      <c r="I5" s="95"/>
    </row>
    <row r="6" spans="1:9" x14ac:dyDescent="0.2">
      <c r="A6" s="90"/>
      <c r="B6" s="90"/>
      <c r="C6" s="90"/>
      <c r="D6" s="92" t="s">
        <v>102</v>
      </c>
      <c r="E6" s="90"/>
      <c r="F6" s="90"/>
      <c r="G6" s="95"/>
      <c r="H6" s="95"/>
      <c r="I6" s="95"/>
    </row>
    <row r="7" spans="1:9" x14ac:dyDescent="0.2">
      <c r="A7" s="93" t="s">
        <v>103</v>
      </c>
      <c r="B7" s="93" t="s">
        <v>104</v>
      </c>
      <c r="C7" s="94" t="s">
        <v>105</v>
      </c>
      <c r="D7" s="93" t="s">
        <v>106</v>
      </c>
      <c r="E7" s="93" t="s">
        <v>107</v>
      </c>
      <c r="F7" s="93" t="s">
        <v>108</v>
      </c>
      <c r="G7" s="97" t="s">
        <v>109</v>
      </c>
      <c r="H7" s="97" t="s">
        <v>110</v>
      </c>
      <c r="I7" s="97" t="s">
        <v>111</v>
      </c>
    </row>
    <row r="9" spans="1:9" x14ac:dyDescent="0.2">
      <c r="A9" s="89" t="s">
        <v>112</v>
      </c>
      <c r="B9" s="90"/>
      <c r="C9" s="90"/>
      <c r="D9" s="90"/>
      <c r="E9" s="90"/>
      <c r="F9" s="89" t="s">
        <v>113</v>
      </c>
      <c r="G9" s="95"/>
      <c r="H9" s="96" t="s">
        <v>114</v>
      </c>
      <c r="I9" s="96">
        <v>6631249</v>
      </c>
    </row>
    <row r="10" spans="1:9" x14ac:dyDescent="0.2">
      <c r="A10" s="89">
        <v>30</v>
      </c>
      <c r="B10" s="89" t="s">
        <v>139</v>
      </c>
      <c r="C10" s="91">
        <v>1</v>
      </c>
      <c r="D10" s="89" t="s">
        <v>116</v>
      </c>
      <c r="E10" s="89">
        <v>72220390</v>
      </c>
      <c r="F10" s="89" t="s">
        <v>140</v>
      </c>
      <c r="G10" s="96">
        <v>335422.88</v>
      </c>
      <c r="H10" s="96">
        <v>0</v>
      </c>
      <c r="I10" s="96">
        <v>6966671.8799999999</v>
      </c>
    </row>
    <row r="11" spans="1:9" x14ac:dyDescent="0.2">
      <c r="A11" s="89">
        <v>30</v>
      </c>
      <c r="B11" s="89" t="s">
        <v>139</v>
      </c>
      <c r="C11" s="91">
        <v>2</v>
      </c>
      <c r="D11" s="89" t="s">
        <v>116</v>
      </c>
      <c r="E11" s="89">
        <v>0</v>
      </c>
      <c r="F11" s="89" t="s">
        <v>140</v>
      </c>
      <c r="G11" s="96">
        <v>315172</v>
      </c>
      <c r="H11" s="96">
        <v>0</v>
      </c>
      <c r="I11" s="96">
        <v>7281843.8799999999</v>
      </c>
    </row>
    <row r="12" spans="1:9" x14ac:dyDescent="0.2">
      <c r="A12" s="89">
        <v>31</v>
      </c>
      <c r="B12" s="89" t="s">
        <v>115</v>
      </c>
      <c r="C12" s="91">
        <v>1</v>
      </c>
      <c r="D12" s="89" t="s">
        <v>116</v>
      </c>
      <c r="E12" s="89" t="s">
        <v>117</v>
      </c>
      <c r="F12" s="89" t="s">
        <v>118</v>
      </c>
      <c r="G12" s="96">
        <v>38390707.409999996</v>
      </c>
      <c r="H12" s="96">
        <v>0</v>
      </c>
      <c r="I12" s="96">
        <v>45672551.289999999</v>
      </c>
    </row>
    <row r="13" spans="1:9" x14ac:dyDescent="0.2">
      <c r="A13" s="89">
        <v>31</v>
      </c>
      <c r="B13" s="89" t="s">
        <v>115</v>
      </c>
      <c r="C13" s="91">
        <v>2</v>
      </c>
      <c r="D13" s="90" t="s">
        <v>116</v>
      </c>
      <c r="E13" s="89" t="s">
        <v>119</v>
      </c>
      <c r="F13" s="89" t="s">
        <v>118</v>
      </c>
      <c r="G13" s="96">
        <v>683432.09</v>
      </c>
      <c r="H13" s="96">
        <v>0</v>
      </c>
      <c r="I13" s="96">
        <v>46355983.380000003</v>
      </c>
    </row>
    <row r="14" spans="1:9" x14ac:dyDescent="0.2">
      <c r="A14" s="89">
        <v>31</v>
      </c>
      <c r="B14" s="89" t="s">
        <v>115</v>
      </c>
      <c r="C14" s="91">
        <v>3</v>
      </c>
      <c r="D14" s="90" t="s">
        <v>116</v>
      </c>
      <c r="E14" s="89" t="s">
        <v>120</v>
      </c>
      <c r="F14" s="89" t="s">
        <v>118</v>
      </c>
      <c r="G14" s="96">
        <v>14771000</v>
      </c>
      <c r="H14" s="96">
        <v>0</v>
      </c>
      <c r="I14" s="96">
        <v>61126983.380000003</v>
      </c>
    </row>
    <row r="15" spans="1:9" x14ac:dyDescent="0.2">
      <c r="A15" s="89">
        <v>31</v>
      </c>
      <c r="B15" s="89" t="s">
        <v>121</v>
      </c>
      <c r="C15" s="91">
        <v>2</v>
      </c>
      <c r="D15" s="89"/>
      <c r="E15" s="89" t="s">
        <v>122</v>
      </c>
      <c r="F15" s="89" t="s">
        <v>123</v>
      </c>
      <c r="G15" s="96">
        <v>0</v>
      </c>
      <c r="H15" s="96">
        <v>692946.62</v>
      </c>
      <c r="I15" s="96">
        <v>60434036.759999998</v>
      </c>
    </row>
    <row r="16" spans="1:9" x14ac:dyDescent="0.2">
      <c r="A16" s="89">
        <v>31</v>
      </c>
      <c r="B16" s="89" t="s">
        <v>121</v>
      </c>
      <c r="C16" s="91">
        <v>4</v>
      </c>
      <c r="D16" s="89"/>
      <c r="E16" s="89" t="s">
        <v>124</v>
      </c>
      <c r="F16" s="89" t="s">
        <v>125</v>
      </c>
      <c r="G16" s="96">
        <v>0</v>
      </c>
      <c r="H16" s="96">
        <v>573582.98</v>
      </c>
      <c r="I16" s="96">
        <v>59860453.780000001</v>
      </c>
    </row>
    <row r="17" spans="1:9" x14ac:dyDescent="0.2">
      <c r="A17" s="89">
        <v>31</v>
      </c>
      <c r="B17" s="89" t="s">
        <v>126</v>
      </c>
      <c r="C17" s="91">
        <v>15</v>
      </c>
      <c r="D17" s="89" t="s">
        <v>127</v>
      </c>
      <c r="E17" s="89">
        <v>72220390</v>
      </c>
      <c r="F17" s="89" t="s">
        <v>128</v>
      </c>
      <c r="G17" s="96">
        <v>0</v>
      </c>
      <c r="H17" s="96">
        <v>1176791.5900000001</v>
      </c>
      <c r="I17" s="96">
        <v>58683662.189999998</v>
      </c>
    </row>
    <row r="18" spans="1:9" x14ac:dyDescent="0.2">
      <c r="A18" s="89">
        <v>31</v>
      </c>
      <c r="B18" s="89" t="s">
        <v>126</v>
      </c>
      <c r="C18" s="91">
        <v>16</v>
      </c>
      <c r="D18" s="89" t="s">
        <v>127</v>
      </c>
      <c r="E18" s="89">
        <v>72220390</v>
      </c>
      <c r="F18" s="89" t="s">
        <v>128</v>
      </c>
      <c r="G18" s="96">
        <v>0</v>
      </c>
      <c r="H18" s="96">
        <v>809280.62</v>
      </c>
      <c r="I18" s="96">
        <v>57874381.57</v>
      </c>
    </row>
    <row r="19" spans="1:9" x14ac:dyDescent="0.2">
      <c r="A19" s="89">
        <v>31</v>
      </c>
      <c r="B19" s="89" t="s">
        <v>126</v>
      </c>
      <c r="C19" s="91">
        <v>17</v>
      </c>
      <c r="D19" s="89" t="s">
        <v>127</v>
      </c>
      <c r="E19" s="89">
        <v>655823</v>
      </c>
      <c r="F19" s="89" t="s">
        <v>128</v>
      </c>
      <c r="G19" s="96">
        <v>0</v>
      </c>
      <c r="H19" s="96">
        <v>2176837.7400000002</v>
      </c>
      <c r="I19" s="96">
        <v>55697543.829999998</v>
      </c>
    </row>
    <row r="20" spans="1:9" x14ac:dyDescent="0.2">
      <c r="A20" s="89">
        <v>31</v>
      </c>
      <c r="B20" s="89" t="s">
        <v>126</v>
      </c>
      <c r="C20" s="91">
        <v>18</v>
      </c>
      <c r="D20" s="89" t="s">
        <v>127</v>
      </c>
      <c r="E20" s="89">
        <v>193816</v>
      </c>
      <c r="F20" s="89" t="s">
        <v>128</v>
      </c>
      <c r="G20" s="96">
        <v>0</v>
      </c>
      <c r="H20" s="96">
        <v>854066.45</v>
      </c>
      <c r="I20" s="96">
        <v>54843477.380000003</v>
      </c>
    </row>
    <row r="21" spans="1:9" x14ac:dyDescent="0.2">
      <c r="A21" s="89">
        <v>31</v>
      </c>
      <c r="B21" s="89" t="s">
        <v>126</v>
      </c>
      <c r="C21" s="91">
        <v>19</v>
      </c>
      <c r="D21" s="89" t="s">
        <v>127</v>
      </c>
      <c r="E21" s="89">
        <v>72220390</v>
      </c>
      <c r="F21" s="89" t="s">
        <v>128</v>
      </c>
      <c r="G21" s="96">
        <v>0</v>
      </c>
      <c r="H21" s="96">
        <v>994921.56</v>
      </c>
      <c r="I21" s="96">
        <v>53848555.82</v>
      </c>
    </row>
    <row r="22" spans="1:9" x14ac:dyDescent="0.2">
      <c r="A22" s="89">
        <v>31</v>
      </c>
      <c r="B22" s="89" t="s">
        <v>126</v>
      </c>
      <c r="C22" s="91">
        <v>20</v>
      </c>
      <c r="D22" s="89" t="s">
        <v>127</v>
      </c>
      <c r="E22" s="89">
        <v>72220390</v>
      </c>
      <c r="F22" s="89" t="s">
        <v>128</v>
      </c>
      <c r="G22" s="96">
        <v>0</v>
      </c>
      <c r="H22" s="96">
        <v>949982.39</v>
      </c>
      <c r="I22" s="96">
        <v>52898573.43</v>
      </c>
    </row>
    <row r="23" spans="1:9" x14ac:dyDescent="0.2">
      <c r="A23" s="89">
        <v>31</v>
      </c>
      <c r="B23" s="89" t="s">
        <v>126</v>
      </c>
      <c r="C23" s="91">
        <v>21</v>
      </c>
      <c r="D23" s="89" t="s">
        <v>127</v>
      </c>
      <c r="E23" s="89">
        <v>9175890</v>
      </c>
      <c r="F23" s="89" t="s">
        <v>128</v>
      </c>
      <c r="G23" s="96">
        <v>0</v>
      </c>
      <c r="H23" s="96">
        <v>46675</v>
      </c>
      <c r="I23" s="96">
        <v>52851898.43</v>
      </c>
    </row>
    <row r="24" spans="1:9" x14ac:dyDescent="0.2">
      <c r="A24" s="89">
        <v>31</v>
      </c>
      <c r="B24" s="89" t="s">
        <v>126</v>
      </c>
      <c r="C24" s="91">
        <v>22</v>
      </c>
      <c r="D24" s="89" t="s">
        <v>127</v>
      </c>
      <c r="E24" s="89">
        <v>72220390</v>
      </c>
      <c r="F24" s="89" t="s">
        <v>128</v>
      </c>
      <c r="G24" s="96">
        <v>0</v>
      </c>
      <c r="H24" s="96">
        <v>949982.39</v>
      </c>
      <c r="I24" s="96">
        <v>51901916.039999999</v>
      </c>
    </row>
    <row r="25" spans="1:9" x14ac:dyDescent="0.2">
      <c r="A25" s="89">
        <v>31</v>
      </c>
      <c r="B25" s="89" t="s">
        <v>126</v>
      </c>
      <c r="C25" s="91">
        <v>23</v>
      </c>
      <c r="D25" s="89" t="s">
        <v>127</v>
      </c>
      <c r="E25" s="89">
        <v>72220390</v>
      </c>
      <c r="F25" s="89" t="s">
        <v>128</v>
      </c>
      <c r="G25" s="96">
        <v>0</v>
      </c>
      <c r="H25" s="96">
        <v>994921.56</v>
      </c>
      <c r="I25" s="96">
        <v>50906994.479999997</v>
      </c>
    </row>
    <row r="26" spans="1:9" x14ac:dyDescent="0.2">
      <c r="A26" s="89">
        <v>31</v>
      </c>
      <c r="B26" s="89" t="s">
        <v>126</v>
      </c>
      <c r="C26" s="91">
        <v>24</v>
      </c>
      <c r="D26" s="89" t="s">
        <v>127</v>
      </c>
      <c r="E26" s="89">
        <v>72220390</v>
      </c>
      <c r="F26" s="89" t="s">
        <v>128</v>
      </c>
      <c r="G26" s="96">
        <v>0</v>
      </c>
      <c r="H26" s="96">
        <v>693052.75</v>
      </c>
      <c r="I26" s="96">
        <v>50213941.729999997</v>
      </c>
    </row>
    <row r="27" spans="1:9" x14ac:dyDescent="0.2">
      <c r="A27" s="89">
        <v>31</v>
      </c>
      <c r="B27" s="89" t="s">
        <v>126</v>
      </c>
      <c r="C27" s="91">
        <v>25</v>
      </c>
      <c r="D27" s="89" t="s">
        <v>127</v>
      </c>
      <c r="E27" s="89">
        <v>655447</v>
      </c>
      <c r="F27" s="89" t="s">
        <v>128</v>
      </c>
      <c r="G27" s="96">
        <v>0</v>
      </c>
      <c r="H27" s="96">
        <v>9750286.7200000007</v>
      </c>
      <c r="I27" s="96">
        <v>40463655.009999998</v>
      </c>
    </row>
    <row r="28" spans="1:9" x14ac:dyDescent="0.2">
      <c r="A28" s="89">
        <v>31</v>
      </c>
      <c r="B28" s="89" t="s">
        <v>126</v>
      </c>
      <c r="C28" s="91">
        <v>26</v>
      </c>
      <c r="D28" s="89" t="s">
        <v>127</v>
      </c>
      <c r="E28" s="89">
        <v>500428</v>
      </c>
      <c r="F28" s="89" t="s">
        <v>128</v>
      </c>
      <c r="G28" s="96">
        <v>0</v>
      </c>
      <c r="H28" s="96">
        <v>648913.1</v>
      </c>
      <c r="I28" s="96">
        <v>39814741.909999996</v>
      </c>
    </row>
    <row r="29" spans="1:9" x14ac:dyDescent="0.2">
      <c r="A29" s="89">
        <v>31</v>
      </c>
      <c r="B29" s="89" t="s">
        <v>126</v>
      </c>
      <c r="C29" s="91">
        <v>27</v>
      </c>
      <c r="D29" s="89" t="s">
        <v>127</v>
      </c>
      <c r="E29" s="89">
        <v>193440</v>
      </c>
      <c r="F29" s="89" t="s">
        <v>128</v>
      </c>
      <c r="G29" s="96">
        <v>0</v>
      </c>
      <c r="H29" s="96">
        <v>6073280.5700000003</v>
      </c>
      <c r="I29" s="96">
        <v>33741461.340000004</v>
      </c>
    </row>
    <row r="30" spans="1:9" x14ac:dyDescent="0.2">
      <c r="A30" s="89">
        <v>31</v>
      </c>
      <c r="B30" s="89" t="s">
        <v>126</v>
      </c>
      <c r="C30" s="91">
        <v>28</v>
      </c>
      <c r="D30" s="89" t="s">
        <v>127</v>
      </c>
      <c r="E30" s="89">
        <v>191597</v>
      </c>
      <c r="F30" s="89" t="s">
        <v>128</v>
      </c>
      <c r="G30" s="96">
        <v>0</v>
      </c>
      <c r="H30" s="96">
        <v>4351800.71</v>
      </c>
      <c r="I30" s="96">
        <v>29389660.629999999</v>
      </c>
    </row>
    <row r="31" spans="1:9" x14ac:dyDescent="0.2">
      <c r="A31" s="89">
        <v>31</v>
      </c>
      <c r="B31" s="89" t="s">
        <v>129</v>
      </c>
      <c r="C31" s="91">
        <v>17</v>
      </c>
      <c r="D31" s="89" t="s">
        <v>127</v>
      </c>
      <c r="E31" s="89">
        <v>111543308</v>
      </c>
      <c r="F31" s="89" t="s">
        <v>130</v>
      </c>
      <c r="G31" s="96">
        <v>0</v>
      </c>
      <c r="H31" s="96">
        <v>238002.65</v>
      </c>
      <c r="I31" s="96">
        <v>29151657.98</v>
      </c>
    </row>
    <row r="32" spans="1:9" x14ac:dyDescent="0.2">
      <c r="A32" s="89">
        <v>31</v>
      </c>
      <c r="B32" s="89" t="s">
        <v>129</v>
      </c>
      <c r="C32" s="91">
        <v>18</v>
      </c>
      <c r="D32" s="89" t="s">
        <v>127</v>
      </c>
      <c r="E32" s="89">
        <v>111731528</v>
      </c>
      <c r="F32" s="89" t="s">
        <v>130</v>
      </c>
      <c r="G32" s="96">
        <v>0</v>
      </c>
      <c r="H32" s="96">
        <v>238002.65</v>
      </c>
      <c r="I32" s="96">
        <v>28913655.329999998</v>
      </c>
    </row>
    <row r="33" spans="1:9" x14ac:dyDescent="0.2">
      <c r="A33" s="89">
        <v>31</v>
      </c>
      <c r="B33" s="89" t="s">
        <v>129</v>
      </c>
      <c r="C33" s="91">
        <v>19</v>
      </c>
      <c r="D33" s="89" t="s">
        <v>127</v>
      </c>
      <c r="E33" s="89">
        <v>111824229</v>
      </c>
      <c r="F33" s="89" t="s">
        <v>130</v>
      </c>
      <c r="G33" s="96">
        <v>0</v>
      </c>
      <c r="H33" s="96">
        <v>238002.65</v>
      </c>
      <c r="I33" s="96">
        <v>28675652.68</v>
      </c>
    </row>
    <row r="34" spans="1:9" x14ac:dyDescent="0.2">
      <c r="A34" s="89">
        <v>31</v>
      </c>
      <c r="B34" s="89" t="s">
        <v>129</v>
      </c>
      <c r="C34" s="91">
        <v>20</v>
      </c>
      <c r="D34" s="89" t="s">
        <v>127</v>
      </c>
      <c r="E34" s="89">
        <v>111921344</v>
      </c>
      <c r="F34" s="89" t="s">
        <v>130</v>
      </c>
      <c r="G34" s="96">
        <v>0</v>
      </c>
      <c r="H34" s="96">
        <v>312957.65000000002</v>
      </c>
      <c r="I34" s="96">
        <v>28362695.030000001</v>
      </c>
    </row>
    <row r="35" spans="1:9" x14ac:dyDescent="0.2">
      <c r="A35" s="89">
        <v>31</v>
      </c>
      <c r="B35" s="89" t="s">
        <v>129</v>
      </c>
      <c r="C35" s="91">
        <v>21</v>
      </c>
      <c r="D35" s="89" t="s">
        <v>127</v>
      </c>
      <c r="E35" s="89">
        <v>112145855</v>
      </c>
      <c r="F35" s="89" t="s">
        <v>130</v>
      </c>
      <c r="G35" s="96">
        <v>0</v>
      </c>
      <c r="H35" s="96">
        <v>93333.24</v>
      </c>
      <c r="I35" s="96">
        <v>28269361.789999999</v>
      </c>
    </row>
    <row r="36" spans="1:9" x14ac:dyDescent="0.2">
      <c r="A36" s="89">
        <v>31</v>
      </c>
      <c r="B36" s="89" t="s">
        <v>129</v>
      </c>
      <c r="C36" s="91">
        <v>22</v>
      </c>
      <c r="D36" s="89" t="s">
        <v>127</v>
      </c>
      <c r="E36" s="89">
        <v>112255151</v>
      </c>
      <c r="F36" s="89" t="s">
        <v>130</v>
      </c>
      <c r="G36" s="96">
        <v>0</v>
      </c>
      <c r="H36" s="96">
        <v>99999.9</v>
      </c>
      <c r="I36" s="96">
        <v>28169361.890000001</v>
      </c>
    </row>
    <row r="37" spans="1:9" x14ac:dyDescent="0.2">
      <c r="A37" s="89">
        <v>31</v>
      </c>
      <c r="B37" s="89" t="s">
        <v>129</v>
      </c>
      <c r="C37" s="91">
        <v>23</v>
      </c>
      <c r="D37" s="89" t="s">
        <v>127</v>
      </c>
      <c r="E37" s="89">
        <v>112402766</v>
      </c>
      <c r="F37" s="89" t="s">
        <v>130</v>
      </c>
      <c r="G37" s="96">
        <v>0</v>
      </c>
      <c r="H37" s="96">
        <v>99999.9</v>
      </c>
      <c r="I37" s="96">
        <v>28069361.989999998</v>
      </c>
    </row>
    <row r="38" spans="1:9" x14ac:dyDescent="0.2">
      <c r="A38" s="89">
        <v>31</v>
      </c>
      <c r="B38" s="89" t="s">
        <v>129</v>
      </c>
      <c r="C38" s="91">
        <v>24</v>
      </c>
      <c r="D38" s="89" t="s">
        <v>127</v>
      </c>
      <c r="E38" s="89">
        <v>112533268</v>
      </c>
      <c r="F38" s="89" t="s">
        <v>130</v>
      </c>
      <c r="G38" s="96">
        <v>0</v>
      </c>
      <c r="H38" s="96">
        <v>99999.9</v>
      </c>
      <c r="I38" s="96">
        <v>27969362.09</v>
      </c>
    </row>
    <row r="39" spans="1:9" x14ac:dyDescent="0.2">
      <c r="A39" s="89">
        <v>31</v>
      </c>
      <c r="B39" s="89" t="s">
        <v>129</v>
      </c>
      <c r="C39" s="91">
        <v>25</v>
      </c>
      <c r="D39" s="89" t="s">
        <v>127</v>
      </c>
      <c r="E39" s="89">
        <v>113209713</v>
      </c>
      <c r="F39" s="89" t="s">
        <v>130</v>
      </c>
      <c r="G39" s="96">
        <v>0</v>
      </c>
      <c r="H39" s="96">
        <v>180000</v>
      </c>
      <c r="I39" s="96">
        <v>27789362.09</v>
      </c>
    </row>
    <row r="40" spans="1:9" x14ac:dyDescent="0.2">
      <c r="A40" s="89">
        <v>31</v>
      </c>
      <c r="B40" s="89" t="s">
        <v>129</v>
      </c>
      <c r="C40" s="91">
        <v>26</v>
      </c>
      <c r="D40" s="89" t="s">
        <v>127</v>
      </c>
      <c r="E40" s="89">
        <v>113313874</v>
      </c>
      <c r="F40" s="89" t="s">
        <v>130</v>
      </c>
      <c r="G40" s="96">
        <v>0</v>
      </c>
      <c r="H40" s="96">
        <v>200000</v>
      </c>
      <c r="I40" s="96">
        <v>27589362.09</v>
      </c>
    </row>
    <row r="41" spans="1:9" x14ac:dyDescent="0.2">
      <c r="A41" s="89">
        <v>31</v>
      </c>
      <c r="B41" s="89" t="s">
        <v>129</v>
      </c>
      <c r="C41" s="91">
        <v>27</v>
      </c>
      <c r="D41" s="89" t="s">
        <v>127</v>
      </c>
      <c r="E41" s="89">
        <v>113423273</v>
      </c>
      <c r="F41" s="89" t="s">
        <v>130</v>
      </c>
      <c r="G41" s="96">
        <v>0</v>
      </c>
      <c r="H41" s="96">
        <v>200000</v>
      </c>
      <c r="I41" s="96">
        <v>27389362.09</v>
      </c>
    </row>
    <row r="42" spans="1:9" x14ac:dyDescent="0.2">
      <c r="A42" s="89">
        <v>31</v>
      </c>
      <c r="B42" s="89" t="s">
        <v>129</v>
      </c>
      <c r="C42" s="91">
        <v>28</v>
      </c>
      <c r="D42" s="89" t="s">
        <v>127</v>
      </c>
      <c r="E42" s="89">
        <v>113710792</v>
      </c>
      <c r="F42" s="89" t="s">
        <v>130</v>
      </c>
      <c r="G42" s="96">
        <v>0</v>
      </c>
      <c r="H42" s="96">
        <v>200000</v>
      </c>
      <c r="I42" s="96">
        <v>27189362.09</v>
      </c>
    </row>
    <row r="43" spans="1:9" x14ac:dyDescent="0.2">
      <c r="A43" s="90">
        <v>31</v>
      </c>
      <c r="B43" s="90" t="s">
        <v>131</v>
      </c>
      <c r="C43" s="90">
        <v>10</v>
      </c>
      <c r="D43" s="90" t="s">
        <v>127</v>
      </c>
      <c r="E43" s="90">
        <v>110141</v>
      </c>
      <c r="F43" s="91" t="s">
        <v>132</v>
      </c>
      <c r="G43" s="96">
        <v>0</v>
      </c>
      <c r="H43" s="96">
        <v>19000000</v>
      </c>
      <c r="I43" s="96">
        <v>8189362.0899999999</v>
      </c>
    </row>
    <row r="44" spans="1:9" x14ac:dyDescent="0.2">
      <c r="A44" s="90">
        <v>31</v>
      </c>
      <c r="B44" s="90" t="s">
        <v>133</v>
      </c>
      <c r="C44" s="90">
        <v>3</v>
      </c>
      <c r="D44" s="90" t="s">
        <v>127</v>
      </c>
      <c r="E44" s="90">
        <v>1112283</v>
      </c>
      <c r="F44" s="91" t="s">
        <v>134</v>
      </c>
      <c r="G44" s="96">
        <v>0</v>
      </c>
      <c r="H44" s="96">
        <v>7392182.4400000004</v>
      </c>
      <c r="I44" s="96">
        <v>797179.65</v>
      </c>
    </row>
    <row r="45" spans="1:9" x14ac:dyDescent="0.2">
      <c r="F45" s="1" t="s">
        <v>135</v>
      </c>
      <c r="G45" s="2">
        <v>54495734.380000003</v>
      </c>
      <c r="H45" s="2">
        <v>60329803.729999997</v>
      </c>
      <c r="I45" s="2">
        <v>797179.65</v>
      </c>
    </row>
    <row r="46" spans="1:9" x14ac:dyDescent="0.2">
      <c r="F46" s="1" t="s">
        <v>136</v>
      </c>
      <c r="G46" s="2">
        <v>54495734.380000003</v>
      </c>
      <c r="H46" s="2">
        <v>60329803.729999997</v>
      </c>
      <c r="I46" s="2">
        <v>797179.65</v>
      </c>
    </row>
    <row r="50" spans="9:9" x14ac:dyDescent="0.2">
      <c r="I50" s="2">
        <f>+I46-tesoro!D13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tesoro</vt:lpstr>
      <vt:lpstr>INGRESOS</vt:lpstr>
      <vt:lpstr>Mayor</vt:lpstr>
      <vt:lpstr>INGRESOS!Área_de_impresión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 BANCO NACIDO EN REVOLUCIÓN</dc:title>
  <dc:creator>Banco del Tesoro</dc:creator>
  <cp:keywords>pdf, itext, Java, open source, http</cp:keywords>
  <cp:lastModifiedBy>CONTABILIDAD AUX</cp:lastModifiedBy>
  <cp:lastPrinted>2020-06-16T13:12:56Z</cp:lastPrinted>
  <dcterms:created xsi:type="dcterms:W3CDTF">2020-06-16T12:39:30Z</dcterms:created>
  <dcterms:modified xsi:type="dcterms:W3CDTF">2020-07-09T13:26:07Z</dcterms:modified>
</cp:coreProperties>
</file>