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PROVINCIAL" sheetId="5" r:id="rId1"/>
    <sheet name="INGRESOS" sheetId="10" state="hidden" r:id="rId2"/>
    <sheet name="MAYOR" sheetId="9" r:id="rId3"/>
  </sheets>
  <definedNames>
    <definedName name="_xlnm._FilterDatabase" localSheetId="1" hidden="1">INGRESOS!$A$13:$G$27</definedName>
    <definedName name="_xlnm._FilterDatabase" localSheetId="0" hidden="1">PROVINCIAL!$A$17:$H$152</definedName>
  </definedNames>
  <calcPr calcId="144525"/>
</workbook>
</file>

<file path=xl/calcChain.xml><?xml version="1.0" encoding="utf-8"?>
<calcChain xmlns="http://schemas.openxmlformats.org/spreadsheetml/2006/main">
  <c r="I49" i="9" l="1"/>
  <c r="D7" i="5" l="1"/>
  <c r="D6" i="5"/>
  <c r="G3" i="5" s="1"/>
  <c r="F3" i="5" l="1"/>
  <c r="F5" i="5" s="1"/>
  <c r="D11" i="5"/>
  <c r="G5" i="5"/>
  <c r="F31" i="10"/>
  <c r="D8" i="10" s="1"/>
  <c r="E31" i="10"/>
  <c r="D7" i="10"/>
  <c r="F156" i="5"/>
  <c r="E156" i="5"/>
  <c r="D13" i="5" l="1"/>
  <c r="I47" i="9"/>
  <c r="D9" i="10"/>
  <c r="F33" i="10"/>
  <c r="F158" i="5"/>
</calcChain>
</file>

<file path=xl/sharedStrings.xml><?xml version="1.0" encoding="utf-8"?>
<sst xmlns="http://schemas.openxmlformats.org/spreadsheetml/2006/main" count="548" uniqueCount="169">
  <si>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</si>
  <si>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</si>
  <si>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</si>
  <si>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</si>
  <si>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</si>
  <si>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</si>
  <si>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</si>
  <si>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</si>
  <si>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J0296786526002</t>
  </si>
  <si>
    <t>COMIS PGPR PNCASH. NOMINAS Y DOMICIL.</t>
  </si>
  <si>
    <t>CARGO IGTF. NOMINAS Y DOMICIL.</t>
  </si>
  <si>
    <t>PNCASH-PAGO A PRO. NOMINAS Y DOMICIL.</t>
  </si>
  <si>
    <t>V006309363PNCPOB 0000007  . AUTOMATICO TRANSF.</t>
  </si>
  <si>
    <t>CARGO IGTF. AUTOMATICO TRANSF.</t>
  </si>
  <si>
    <t>COM PAGO-PNCASH O. AUTOMATICO TRANSF.</t>
  </si>
  <si>
    <t>V020411432PNCPOB 0000005  . AUTOMATICO TRANSF.</t>
  </si>
  <si>
    <t>V009456664PNCPOB 0000004  . AUTOMATICO TRANSF.</t>
  </si>
  <si>
    <t>V006372717PNCPOB 0000003  . AUTOMATICO TRANSF.</t>
  </si>
  <si>
    <t>V017563143PNCPOB 0000002  . AUTOMATICO TRANSF.</t>
  </si>
  <si>
    <t>V011036964PNCPOB 0000001  . AUTOMATICO TRANSF.</t>
  </si>
  <si>
    <t>TC POS J0296786526002</t>
  </si>
  <si>
    <t>V020411432PNCPOB 0000001  . AUTOMATICO TRANSF.</t>
  </si>
  <si>
    <t>ABONO DEVOLUC. AUTOMATICO TRANSF.</t>
  </si>
  <si>
    <t>CORR.CARGO ITF. AUTOMATICO TRANSF.</t>
  </si>
  <si>
    <t>COM MTTO POS. ENTERP CLIE BUSINESS</t>
  </si>
  <si>
    <t>CARGO IGTF. ENTERP CLIE BUSINESS</t>
  </si>
  <si>
    <t>V006309363PNCPOB 0000005  . AUTOMATICO TRANSF.</t>
  </si>
  <si>
    <t>J404446630PNCPOB 0000001  . AUTOMATICO TRANSF.</t>
  </si>
  <si>
    <t>RC BCV 2304 0626 . NOMINAS Y DOMICIL.</t>
  </si>
  <si>
    <t>J295377886PNCPOB 0000001  . AUTOMATICO TRANSF.</t>
  </si>
  <si>
    <t>RC BCV 2804 0678 . NOMINAS Y DOMICIL.</t>
  </si>
  <si>
    <t>ABONO INTERESES GANADOS</t>
  </si>
  <si>
    <t>INT.ISLR CARGO. CUENTAS PERSONALES</t>
  </si>
  <si>
    <t>INT. PER ANT. CUENTAS PERSONALES</t>
  </si>
  <si>
    <t>COM.MTTO.CTA.. CUENTAS PERSONALES</t>
  </si>
  <si>
    <t>CARGO IGTF. CUENTAS PERSONALES</t>
  </si>
  <si>
    <t>COM.EM.EDO.CTA. CUENTAS PERSONALES</t>
  </si>
  <si>
    <t>Saldo a nuestro</t>
  </si>
  <si>
    <t>favor</t>
  </si>
  <si>
    <r>
      <rPr>
        <b/>
        <sz val="10"/>
        <rFont val="Courier New"/>
        <family val="3"/>
      </rPr>
      <t>Saldo a su favor
4,768,420.5</t>
    </r>
  </si>
  <si>
    <t>SALDO INICIAL</t>
  </si>
  <si>
    <t>REF</t>
  </si>
  <si>
    <t>TD</t>
  </si>
  <si>
    <t>TC</t>
  </si>
  <si>
    <t>IGTF</t>
  </si>
  <si>
    <t>COMISION</t>
  </si>
  <si>
    <t>TOTAL</t>
  </si>
  <si>
    <t>SALDO FINAL</t>
  </si>
  <si>
    <t>INGRESOS PROVINCIAL</t>
  </si>
  <si>
    <t>ASIENTO 04-06</t>
  </si>
  <si>
    <t>04-06</t>
  </si>
  <si>
    <t>NOMINA</t>
  </si>
  <si>
    <t>04-17</t>
  </si>
  <si>
    <t>04-08</t>
  </si>
  <si>
    <t>04-19</t>
  </si>
  <si>
    <t>04-22</t>
  </si>
  <si>
    <t>04-24</t>
  </si>
  <si>
    <t>04-25</t>
  </si>
  <si>
    <t>04-28</t>
  </si>
  <si>
    <t>04-36</t>
  </si>
  <si>
    <t>Metrofarma Social, CA</t>
  </si>
  <si>
    <t>J-29678552-6</t>
  </si>
  <si>
    <t>Mayor analítico</t>
  </si>
  <si>
    <t>Código de cuenta desde: 1112002 hasta: 1112002</t>
  </si>
  <si>
    <t>Fecha del asiento desde: 01/04/2020 hasta: 30/04/2020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</si>
  <si>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</si>
  <si>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</si>
  <si>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</si>
  <si>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</si>
  <si>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</si>
  <si>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</si>
  <si>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</si>
  <si>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</si>
  <si>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</si>
  <si>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</si>
  <si>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</si>
  <si>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</si>
  <si>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00004-06</t>
  </si>
  <si>
    <t xml:space="preserve">TD        </t>
  </si>
  <si>
    <t xml:space="preserve">P/R PG INGRESOS BANCO PROVINCIAL                                                </t>
  </si>
  <si>
    <t xml:space="preserve">TC        </t>
  </si>
  <si>
    <t>00004-08</t>
  </si>
  <si>
    <t>PROVINCIAL</t>
  </si>
  <si>
    <t xml:space="preserve">P/R PG  IGTF                                                                    </t>
  </si>
  <si>
    <t xml:space="preserve">P/R PG  COMISIONES                                                              </t>
  </si>
  <si>
    <t xml:space="preserve">P/R PG   INTERESES                                                              </t>
  </si>
  <si>
    <t xml:space="preserve">P/R PG INTERESES                                                                </t>
  </si>
  <si>
    <t xml:space="preserve">P/R PG  ISLR INTERESES                                                          </t>
  </si>
  <si>
    <t>00004-12</t>
  </si>
  <si>
    <t>PG</t>
  </si>
  <si>
    <t xml:space="preserve">P/R BONIFICACION UNICA A NOMINA                                                 </t>
  </si>
  <si>
    <t>00004-15</t>
  </si>
  <si>
    <t xml:space="preserve">P/R CANCELACION DE PRESTAMO A FARMA STOP DEDUA DE MARZO                         </t>
  </si>
  <si>
    <t>00004-17</t>
  </si>
  <si>
    <t xml:space="preserve">P/R PG DE BONIFICACION NOMINA                                                   </t>
  </si>
  <si>
    <t>00004-19</t>
  </si>
  <si>
    <t xml:space="preserve">P/R PG DROGUERA NENA C.A.                                                       </t>
  </si>
  <si>
    <t>00004-22</t>
  </si>
  <si>
    <t xml:space="preserve">P/R PG RANGEL FRANKLIN                                                          </t>
  </si>
  <si>
    <t>00004-25</t>
  </si>
  <si>
    <t xml:space="preserve">P/R PG DROGUERIA NENA                                                           </t>
  </si>
  <si>
    <t>00004-28</t>
  </si>
  <si>
    <t xml:space="preserve">P/R PG DROGUERIA NENA C.A.                                                      </t>
  </si>
  <si>
    <t>00004-36</t>
  </si>
  <si>
    <t xml:space="preserve">P/R ANTICIPOS DROGUERIA DROTACA                                                 </t>
  </si>
  <si>
    <t>Total Abril:</t>
  </si>
  <si>
    <t>Total cuenta:</t>
  </si>
  <si>
    <t>04-12</t>
  </si>
  <si>
    <t>04-15</t>
  </si>
  <si>
    <t>D</t>
  </si>
  <si>
    <t>H</t>
  </si>
  <si>
    <t>PAGO DE PROVEEDORES</t>
  </si>
  <si>
    <t xml:space="preserve">INTERESES E </t>
  </si>
  <si>
    <t>ISLR</t>
  </si>
  <si>
    <t>00004-24</t>
  </si>
  <si>
    <t xml:space="preserve">P/R PG DROGUERIA NENA C.A                                                       </t>
  </si>
  <si>
    <t>30</t>
  </si>
  <si>
    <t>0001</t>
  </si>
  <si>
    <t>0002</t>
  </si>
  <si>
    <t>0006</t>
  </si>
  <si>
    <t>0008</t>
  </si>
  <si>
    <t>0010</t>
  </si>
  <si>
    <t>0012</t>
  </si>
  <si>
    <t>0014</t>
  </si>
  <si>
    <t xml:space="preserve">6246      </t>
  </si>
  <si>
    <t>0003</t>
  </si>
  <si>
    <t xml:space="preserve">6248      </t>
  </si>
  <si>
    <t>0004</t>
  </si>
  <si>
    <t xml:space="preserve">6250      </t>
  </si>
  <si>
    <t>0005</t>
  </si>
  <si>
    <t xml:space="preserve">6254      </t>
  </si>
  <si>
    <t xml:space="preserve">6258      </t>
  </si>
  <si>
    <t>0000010534</t>
  </si>
  <si>
    <t>0000010503</t>
  </si>
  <si>
    <t>0000010505</t>
  </si>
  <si>
    <t>0000010509</t>
  </si>
  <si>
    <t>0000010513</t>
  </si>
  <si>
    <t>0000010517</t>
  </si>
  <si>
    <t>0007</t>
  </si>
  <si>
    <t>0000010521</t>
  </si>
  <si>
    <t>0000010525</t>
  </si>
  <si>
    <t xml:space="preserve">10498     </t>
  </si>
  <si>
    <t>0000010568</t>
  </si>
  <si>
    <t xml:space="preserve">10575     </t>
  </si>
  <si>
    <t xml:space="preserve">10602     </t>
  </si>
  <si>
    <t xml:space="preserve">10612     </t>
  </si>
  <si>
    <t xml:space="preserve">10615     </t>
  </si>
  <si>
    <t>PRESTAMO</t>
  </si>
  <si>
    <t>00004-38</t>
  </si>
  <si>
    <t>0016</t>
  </si>
  <si>
    <t xml:space="preserve">10550     </t>
  </si>
  <si>
    <t xml:space="preserve">P/R PG DE 1ERA QCENA DEL ABRIL                                                  </t>
  </si>
  <si>
    <t>0017</t>
  </si>
  <si>
    <t xml:space="preserve">10552     </t>
  </si>
  <si>
    <t>0020</t>
  </si>
  <si>
    <t>0000010538</t>
  </si>
  <si>
    <t>0021</t>
  </si>
  <si>
    <t>0000010540</t>
  </si>
  <si>
    <t>0023</t>
  </si>
  <si>
    <t>0000010548</t>
  </si>
  <si>
    <t>0024</t>
  </si>
  <si>
    <t>0025</t>
  </si>
  <si>
    <t xml:space="preserve">DEV       </t>
  </si>
  <si>
    <t>04-50</t>
  </si>
  <si>
    <t>Fecha: 09/07/2020 Hora: 11:52:15 am</t>
  </si>
  <si>
    <t>28</t>
  </si>
  <si>
    <t>00004-40</t>
  </si>
  <si>
    <t>0000010604</t>
  </si>
  <si>
    <t xml:space="preserve">P/R PG DISTRIBUIDORA ARTE MEDICO, C.A.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</si>
</sst>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name val="Courier New"/>
      <family val="3"/>
    </font>
    <font>
      <sz val="12"/>
      <color rgb="FF000000"/>
      <name val="Courier New"/>
      <family val="2"/>
    </font>
    <font>
      <sz val="10"/>
      <name val="Courier New"/>
      <family val="3"/>
    </font>
    <font>
      <sz val="10"/>
      <color rgb="FF000000"/>
      <name val="Courier New"/>
      <family val="2"/>
    </font>
    <font>
      <b/>
      <sz val="10"/>
      <name val="Courier New"/>
      <family val="3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" fillId="0" borderId="0"/>
  </cellStyleXfs>
  <cellXfs count="140">
    <xf numFmtId="0" fontId="0" fillId="0" borderId="0" xfId="0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left"/>
    </xf>
    <xf numFmtId="43" fontId="8" fillId="2" borderId="0" xfId="1" applyFont="1" applyFill="1" applyBorder="1" applyAlignment="1">
      <alignment horizontal="right" vertical="top" shrinkToFit="1"/>
    </xf>
    <xf numFmtId="43" fontId="9" fillId="2" borderId="0" xfId="1" applyFont="1" applyFill="1" applyBorder="1" applyAlignment="1">
      <alignment horizontal="left" vertical="top"/>
    </xf>
    <xf numFmtId="43" fontId="2" fillId="2" borderId="0" xfId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left" vertical="top"/>
    </xf>
    <xf numFmtId="164" fontId="8" fillId="3" borderId="0" xfId="0" applyNumberFormat="1" applyFont="1" applyFill="1" applyBorder="1" applyAlignment="1">
      <alignment horizontal="left" vertical="top" shrinkToFit="1"/>
    </xf>
    <xf numFmtId="1" fontId="8" fillId="3" borderId="0" xfId="0" applyNumberFormat="1" applyFont="1" applyFill="1" applyBorder="1" applyAlignment="1">
      <alignment horizontal="left" vertical="top" shrinkToFit="1"/>
    </xf>
    <xf numFmtId="0" fontId="7" fillId="3" borderId="0" xfId="0" applyFont="1" applyFill="1" applyBorder="1" applyAlignment="1">
      <alignment horizontal="left" vertical="top"/>
    </xf>
    <xf numFmtId="164" fontId="8" fillId="3" borderId="0" xfId="0" applyNumberFormat="1" applyFont="1" applyFill="1" applyBorder="1" applyAlignment="1">
      <alignment horizontal="right" vertical="top" shrinkToFit="1"/>
    </xf>
    <xf numFmtId="43" fontId="2" fillId="3" borderId="0" xfId="1" applyFont="1" applyFill="1" applyBorder="1" applyAlignment="1">
      <alignment horizontal="left"/>
    </xf>
    <xf numFmtId="43" fontId="8" fillId="3" borderId="0" xfId="1" applyFont="1" applyFill="1" applyBorder="1" applyAlignment="1">
      <alignment horizontal="right" vertical="top" shrinkToFit="1"/>
    </xf>
    <xf numFmtId="164" fontId="8" fillId="4" borderId="0" xfId="0" applyNumberFormat="1" applyFont="1" applyFill="1" applyBorder="1" applyAlignment="1">
      <alignment horizontal="left" vertical="top" shrinkToFit="1"/>
    </xf>
    <xf numFmtId="1" fontId="8" fillId="4" borderId="0" xfId="0" applyNumberFormat="1" applyFont="1" applyFill="1" applyBorder="1" applyAlignment="1">
      <alignment horizontal="left" vertical="top" shrinkToFit="1"/>
    </xf>
    <xf numFmtId="0" fontId="7" fillId="4" borderId="0" xfId="0" applyFont="1" applyFill="1" applyBorder="1" applyAlignment="1">
      <alignment horizontal="left" vertical="top"/>
    </xf>
    <xf numFmtId="164" fontId="8" fillId="4" borderId="0" xfId="0" applyNumberFormat="1" applyFont="1" applyFill="1" applyBorder="1" applyAlignment="1">
      <alignment horizontal="right" vertical="top" shrinkToFit="1"/>
    </xf>
    <xf numFmtId="43" fontId="8" fillId="4" borderId="0" xfId="1" applyFont="1" applyFill="1" applyBorder="1" applyAlignment="1">
      <alignment horizontal="right" vertical="top" shrinkToFit="1"/>
    </xf>
    <xf numFmtId="43" fontId="2" fillId="4" borderId="0" xfId="1" applyFont="1" applyFill="1" applyBorder="1" applyAlignment="1">
      <alignment horizontal="left"/>
    </xf>
    <xf numFmtId="164" fontId="8" fillId="4" borderId="2" xfId="0" applyNumberFormat="1" applyFont="1" applyFill="1" applyBorder="1" applyAlignment="1">
      <alignment horizontal="left" vertical="top" shrinkToFit="1"/>
    </xf>
    <xf numFmtId="1" fontId="8" fillId="4" borderId="2" xfId="0" applyNumberFormat="1" applyFont="1" applyFill="1" applyBorder="1" applyAlignment="1">
      <alignment horizontal="left" vertical="top" shrinkToFit="1"/>
    </xf>
    <xf numFmtId="0" fontId="7" fillId="4" borderId="2" xfId="0" applyFont="1" applyFill="1" applyBorder="1" applyAlignment="1">
      <alignment horizontal="left" vertical="top"/>
    </xf>
    <xf numFmtId="164" fontId="8" fillId="4" borderId="2" xfId="0" applyNumberFormat="1" applyFont="1" applyFill="1" applyBorder="1" applyAlignment="1">
      <alignment horizontal="right" vertical="top" shrinkToFit="1"/>
    </xf>
    <xf numFmtId="43" fontId="8" fillId="4" borderId="2" xfId="1" applyFont="1" applyFill="1" applyBorder="1" applyAlignment="1">
      <alignment horizontal="right" vertical="top" shrinkToFit="1"/>
    </xf>
    <xf numFmtId="43" fontId="2" fillId="4" borderId="2" xfId="1" applyFont="1" applyFill="1" applyBorder="1" applyAlignment="1">
      <alignment horizontal="left"/>
    </xf>
    <xf numFmtId="43" fontId="8" fillId="4" borderId="0" xfId="1" applyFont="1" applyFill="1" applyBorder="1" applyAlignment="1">
      <alignment horizontal="left" vertical="top" shrinkToFit="1"/>
    </xf>
    <xf numFmtId="164" fontId="8" fillId="5" borderId="0" xfId="0" applyNumberFormat="1" applyFont="1" applyFill="1" applyBorder="1" applyAlignment="1">
      <alignment horizontal="left" vertical="top" shrinkToFit="1"/>
    </xf>
    <xf numFmtId="1" fontId="8" fillId="5" borderId="0" xfId="0" applyNumberFormat="1" applyFont="1" applyFill="1" applyBorder="1" applyAlignment="1">
      <alignment horizontal="left" vertical="top" shrinkToFit="1"/>
    </xf>
    <xf numFmtId="0" fontId="7" fillId="5" borderId="0" xfId="0" applyFont="1" applyFill="1" applyBorder="1" applyAlignment="1">
      <alignment horizontal="left" vertical="top"/>
    </xf>
    <xf numFmtId="164" fontId="8" fillId="5" borderId="0" xfId="0" applyNumberFormat="1" applyFont="1" applyFill="1" applyBorder="1" applyAlignment="1">
      <alignment horizontal="right" vertical="top" shrinkToFit="1"/>
    </xf>
    <xf numFmtId="43" fontId="8" fillId="5" borderId="0" xfId="1" applyFont="1" applyFill="1" applyBorder="1" applyAlignment="1">
      <alignment horizontal="right" vertical="top" shrinkToFit="1"/>
    </xf>
    <xf numFmtId="43" fontId="2" fillId="5" borderId="0" xfId="1" applyFont="1" applyFill="1" applyBorder="1" applyAlignment="1">
      <alignment horizontal="left"/>
    </xf>
    <xf numFmtId="43" fontId="8" fillId="5" borderId="0" xfId="1" applyFont="1" applyFill="1" applyBorder="1" applyAlignment="1">
      <alignment horizontal="left" vertical="top" shrinkToFit="1"/>
    </xf>
    <xf numFmtId="164" fontId="8" fillId="6" borderId="0" xfId="0" applyNumberFormat="1" applyFont="1" applyFill="1" applyBorder="1" applyAlignment="1">
      <alignment horizontal="left" vertical="top" shrinkToFit="1"/>
    </xf>
    <xf numFmtId="1" fontId="8" fillId="6" borderId="0" xfId="0" applyNumberFormat="1" applyFont="1" applyFill="1" applyBorder="1" applyAlignment="1">
      <alignment horizontal="left" vertical="top" shrinkToFit="1"/>
    </xf>
    <xf numFmtId="0" fontId="7" fillId="6" borderId="0" xfId="0" applyFont="1" applyFill="1" applyBorder="1" applyAlignment="1">
      <alignment horizontal="left" vertical="top"/>
    </xf>
    <xf numFmtId="164" fontId="8" fillId="6" borderId="0" xfId="0" applyNumberFormat="1" applyFont="1" applyFill="1" applyBorder="1" applyAlignment="1">
      <alignment horizontal="right" vertical="top" shrinkToFit="1"/>
    </xf>
    <xf numFmtId="43" fontId="2" fillId="6" borderId="0" xfId="1" applyFont="1" applyFill="1" applyBorder="1" applyAlignment="1">
      <alignment horizontal="left"/>
    </xf>
    <xf numFmtId="43" fontId="8" fillId="6" borderId="0" xfId="1" applyFont="1" applyFill="1" applyBorder="1" applyAlignment="1">
      <alignment horizontal="right" vertical="top" shrinkToFit="1"/>
    </xf>
    <xf numFmtId="43" fontId="8" fillId="6" borderId="0" xfId="1" applyFont="1" applyFill="1" applyBorder="1" applyAlignment="1">
      <alignment horizontal="left" vertical="top" shrinkToFit="1"/>
    </xf>
    <xf numFmtId="164" fontId="8" fillId="7" borderId="0" xfId="0" applyNumberFormat="1" applyFont="1" applyFill="1" applyBorder="1" applyAlignment="1">
      <alignment horizontal="left" vertical="top" shrinkToFit="1"/>
    </xf>
    <xf numFmtId="1" fontId="8" fillId="7" borderId="0" xfId="0" applyNumberFormat="1" applyFont="1" applyFill="1" applyBorder="1" applyAlignment="1">
      <alignment horizontal="left" vertical="top" shrinkToFit="1"/>
    </xf>
    <xf numFmtId="0" fontId="7" fillId="7" borderId="0" xfId="0" applyFont="1" applyFill="1" applyBorder="1" applyAlignment="1">
      <alignment horizontal="left" vertical="top"/>
    </xf>
    <xf numFmtId="164" fontId="8" fillId="7" borderId="0" xfId="0" applyNumberFormat="1" applyFont="1" applyFill="1" applyBorder="1" applyAlignment="1">
      <alignment horizontal="right" vertical="top" shrinkToFit="1"/>
    </xf>
    <xf numFmtId="43" fontId="2" fillId="7" borderId="0" xfId="1" applyFont="1" applyFill="1" applyBorder="1" applyAlignment="1">
      <alignment horizontal="left"/>
    </xf>
    <xf numFmtId="43" fontId="8" fillId="7" borderId="0" xfId="1" applyFont="1" applyFill="1" applyBorder="1" applyAlignment="1">
      <alignment horizontal="right" vertical="top" shrinkToFit="1"/>
    </xf>
    <xf numFmtId="0" fontId="2" fillId="3" borderId="3" xfId="0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43" fontId="2" fillId="3" borderId="6" xfId="1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43" fontId="2" fillId="4" borderId="6" xfId="1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43" fontId="2" fillId="5" borderId="6" xfId="1" applyFont="1" applyFill="1" applyBorder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43" fontId="2" fillId="6" borderId="6" xfId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43" fontId="2" fillId="2" borderId="6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43" fontId="2" fillId="2" borderId="8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43" fontId="2" fillId="2" borderId="10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3" fontId="2" fillId="2" borderId="4" xfId="1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49" fontId="2" fillId="2" borderId="0" xfId="1" applyNumberFormat="1" applyFont="1" applyFill="1" applyBorder="1" applyAlignment="1">
      <alignment horizontal="left" vertical="top"/>
    </xf>
    <xf numFmtId="164" fontId="8" fillId="5" borderId="2" xfId="0" applyNumberFormat="1" applyFont="1" applyFill="1" applyBorder="1" applyAlignment="1">
      <alignment horizontal="left" vertical="top" shrinkToFit="1"/>
    </xf>
    <xf numFmtId="1" fontId="8" fillId="5" borderId="2" xfId="0" applyNumberFormat="1" applyFont="1" applyFill="1" applyBorder="1" applyAlignment="1">
      <alignment horizontal="left" vertical="top" shrinkToFit="1"/>
    </xf>
    <xf numFmtId="0" fontId="7" fillId="5" borderId="2" xfId="0" applyFont="1" applyFill="1" applyBorder="1" applyAlignment="1">
      <alignment horizontal="left" vertical="top"/>
    </xf>
    <xf numFmtId="164" fontId="8" fillId="5" borderId="2" xfId="0" applyNumberFormat="1" applyFont="1" applyFill="1" applyBorder="1" applyAlignment="1">
      <alignment horizontal="right" vertical="top" shrinkToFit="1"/>
    </xf>
    <xf numFmtId="43" fontId="8" fillId="5" borderId="2" xfId="1" applyFont="1" applyFill="1" applyBorder="1" applyAlignment="1">
      <alignment horizontal="right" vertical="top" shrinkToFit="1"/>
    </xf>
    <xf numFmtId="43" fontId="2" fillId="5" borderId="2" xfId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right" vertical="top"/>
    </xf>
    <xf numFmtId="43" fontId="4" fillId="2" borderId="11" xfId="1" applyFont="1" applyFill="1" applyBorder="1" applyAlignment="1">
      <alignment horizontal="right" vertical="top"/>
    </xf>
    <xf numFmtId="164" fontId="6" fillId="2" borderId="11" xfId="0" applyNumberFormat="1" applyFont="1" applyFill="1" applyBorder="1" applyAlignment="1">
      <alignment horizontal="left" vertical="top" shrinkToFit="1"/>
    </xf>
    <xf numFmtId="1" fontId="6" fillId="2" borderId="11" xfId="0" applyNumberFormat="1" applyFont="1" applyFill="1" applyBorder="1" applyAlignment="1">
      <alignment horizontal="left" vertical="top" shrinkToFit="1"/>
    </xf>
    <xf numFmtId="0" fontId="5" fillId="2" borderId="11" xfId="0" applyFont="1" applyFill="1" applyBorder="1" applyAlignment="1">
      <alignment horizontal="left" vertical="top"/>
    </xf>
    <xf numFmtId="164" fontId="6" fillId="2" borderId="11" xfId="0" applyNumberFormat="1" applyFont="1" applyFill="1" applyBorder="1" applyAlignment="1">
      <alignment horizontal="right" vertical="top" shrinkToFit="1"/>
    </xf>
    <xf numFmtId="43" fontId="3" fillId="2" borderId="11" xfId="1" applyFont="1" applyFill="1" applyBorder="1" applyAlignment="1">
      <alignment horizontal="left"/>
    </xf>
    <xf numFmtId="43" fontId="6" fillId="2" borderId="11" xfId="1" applyFont="1" applyFill="1" applyBorder="1" applyAlignment="1">
      <alignment horizontal="right" vertical="top" shrinkToFit="1"/>
    </xf>
    <xf numFmtId="43" fontId="3" fillId="2" borderId="0" xfId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43" fontId="3" fillId="2" borderId="10" xfId="1" applyFont="1" applyFill="1" applyBorder="1" applyAlignment="1">
      <alignment horizontal="left" vertical="top"/>
    </xf>
    <xf numFmtId="49" fontId="3" fillId="2" borderId="0" xfId="1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3" fontId="3" fillId="2" borderId="4" xfId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43" fontId="3" fillId="2" borderId="6" xfId="1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43" fontId="3" fillId="2" borderId="8" xfId="1" applyFont="1" applyFill="1" applyBorder="1" applyAlignment="1">
      <alignment horizontal="left" vertical="top"/>
    </xf>
    <xf numFmtId="43" fontId="3" fillId="2" borderId="11" xfId="1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/>
    </xf>
    <xf numFmtId="43" fontId="2" fillId="7" borderId="6" xfId="1" applyFont="1" applyFill="1" applyBorder="1" applyAlignment="1">
      <alignment horizontal="left" vertical="top"/>
    </xf>
    <xf numFmtId="49" fontId="0" fillId="0" borderId="0" xfId="0" applyNumberFormat="1" applyAlignment="1">
      <alignment vertical="center"/>
    </xf>
    <xf numFmtId="43" fontId="8" fillId="5" borderId="2" xfId="1" applyFont="1" applyFill="1" applyBorder="1" applyAlignment="1">
      <alignment horizontal="left" vertical="top" shrinkToFit="1"/>
    </xf>
    <xf numFmtId="164" fontId="8" fillId="8" borderId="0" xfId="0" applyNumberFormat="1" applyFont="1" applyFill="1" applyBorder="1" applyAlignment="1">
      <alignment horizontal="left" vertical="top" shrinkToFit="1"/>
    </xf>
    <xf numFmtId="1" fontId="8" fillId="8" borderId="0" xfId="0" applyNumberFormat="1" applyFont="1" applyFill="1" applyBorder="1" applyAlignment="1">
      <alignment horizontal="left" vertical="top" shrinkToFit="1"/>
    </xf>
    <xf numFmtId="0" fontId="7" fillId="8" borderId="0" xfId="0" applyFont="1" applyFill="1" applyBorder="1" applyAlignment="1">
      <alignment horizontal="left" vertical="top"/>
    </xf>
    <xf numFmtId="164" fontId="8" fillId="8" borderId="0" xfId="0" applyNumberFormat="1" applyFont="1" applyFill="1" applyBorder="1" applyAlignment="1">
      <alignment horizontal="right" vertical="top" shrinkToFit="1"/>
    </xf>
    <xf numFmtId="43" fontId="8" fillId="8" borderId="0" xfId="1" applyFont="1" applyFill="1" applyBorder="1" applyAlignment="1">
      <alignment horizontal="right" vertical="top" shrinkToFit="1"/>
    </xf>
    <xf numFmtId="43" fontId="2" fillId="8" borderId="0" xfId="1" applyFont="1" applyFill="1" applyBorder="1" applyAlignment="1">
      <alignment horizontal="left"/>
    </xf>
    <xf numFmtId="49" fontId="2" fillId="8" borderId="0" xfId="0" applyNumberFormat="1" applyFont="1" applyFill="1" applyBorder="1" applyAlignment="1">
      <alignment horizontal="left" vertical="top"/>
    </xf>
    <xf numFmtId="49" fontId="2" fillId="7" borderId="0" xfId="0" applyNumberFormat="1" applyFont="1" applyFill="1" applyBorder="1" applyAlignment="1">
      <alignment horizontal="left" vertical="top"/>
    </xf>
    <xf numFmtId="164" fontId="8" fillId="9" borderId="0" xfId="0" applyNumberFormat="1" applyFont="1" applyFill="1" applyBorder="1" applyAlignment="1">
      <alignment horizontal="left" vertical="top" shrinkToFit="1"/>
    </xf>
    <xf numFmtId="1" fontId="8" fillId="9" borderId="0" xfId="0" applyNumberFormat="1" applyFont="1" applyFill="1" applyBorder="1" applyAlignment="1">
      <alignment horizontal="left" vertical="top" shrinkToFit="1"/>
    </xf>
    <xf numFmtId="0" fontId="7" fillId="9" borderId="0" xfId="0" applyFont="1" applyFill="1" applyBorder="1" applyAlignment="1">
      <alignment horizontal="left" vertical="top"/>
    </xf>
    <xf numFmtId="164" fontId="8" fillId="9" borderId="0" xfId="0" applyNumberFormat="1" applyFont="1" applyFill="1" applyBorder="1" applyAlignment="1">
      <alignment horizontal="right" vertical="top" shrinkToFit="1"/>
    </xf>
    <xf numFmtId="43" fontId="8" fillId="9" borderId="0" xfId="1" applyFont="1" applyFill="1" applyBorder="1" applyAlignment="1">
      <alignment horizontal="right" vertical="top" shrinkToFit="1"/>
    </xf>
    <xf numFmtId="43" fontId="2" fillId="9" borderId="0" xfId="1" applyFont="1" applyFill="1" applyBorder="1" applyAlignment="1">
      <alignment horizontal="left"/>
    </xf>
    <xf numFmtId="49" fontId="0" fillId="2" borderId="0" xfId="0" applyNumberFormat="1" applyFill="1" applyAlignment="1">
      <alignment vertical="center"/>
    </xf>
    <xf numFmtId="0" fontId="2" fillId="8" borderId="5" xfId="0" applyFont="1" applyFill="1" applyBorder="1" applyAlignment="1">
      <alignment horizontal="left" vertical="top"/>
    </xf>
    <xf numFmtId="43" fontId="2" fillId="8" borderId="6" xfId="1" applyFont="1" applyFill="1" applyBorder="1" applyAlignment="1">
      <alignment horizontal="left" vertical="top"/>
    </xf>
    <xf numFmtId="0" fontId="2" fillId="9" borderId="5" xfId="0" applyFont="1" applyFill="1" applyBorder="1" applyAlignment="1">
      <alignment horizontal="left" vertical="top"/>
    </xf>
    <xf numFmtId="43" fontId="2" fillId="9" borderId="6" xfId="1" applyFont="1" applyFill="1" applyBorder="1" applyAlignment="1">
      <alignment horizontal="left" vertical="top"/>
    </xf>
    <xf numFmtId="43" fontId="12" fillId="2" borderId="13" xfId="1" applyFont="1" applyFill="1" applyBorder="1" applyAlignment="1">
      <alignment horizontal="center" vertical="top"/>
    </xf>
    <xf numFmtId="43" fontId="12" fillId="2" borderId="14" xfId="1" applyFont="1" applyFill="1" applyBorder="1" applyAlignment="1">
      <alignment horizontal="center" vertical="top"/>
    </xf>
    <xf numFmtId="43" fontId="2" fillId="2" borderId="15" xfId="1" applyFont="1" applyFill="1" applyBorder="1" applyAlignment="1">
      <alignment horizontal="center" vertical="top"/>
    </xf>
    <xf numFmtId="43" fontId="2" fillId="2" borderId="16" xfId="1" applyFont="1" applyFill="1" applyBorder="1" applyAlignment="1">
      <alignment horizontal="center" vertical="top"/>
    </xf>
    <xf numFmtId="43" fontId="2" fillId="2" borderId="17" xfId="1" applyFont="1" applyFill="1" applyBorder="1" applyAlignment="1">
      <alignment horizontal="center" vertical="top"/>
    </xf>
    <xf numFmtId="43" fontId="2" fillId="2" borderId="18" xfId="1" applyFont="1" applyFill="1" applyBorder="1" applyAlignment="1">
      <alignment horizontal="center" vertical="top"/>
    </xf>
    <xf numFmtId="43" fontId="13" fillId="2" borderId="0" xfId="1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43" fontId="14" fillId="2" borderId="0" xfId="1" applyFont="1" applyFill="1" applyBorder="1" applyAlignment="1">
      <alignment horizontal="left" vertical="top"/>
    </xf>
    <xf numFmtId="0" fontId="1" fillId="0" borderId="0" xfId="3"/>
    <xf numFmtId="0" fontId="1" fillId="0" borderId="0" xfId="3" applyNumberFormat="1" applyFont="1" applyAlignment="1" applyProtection="1">
      <alignment horizontal="left"/>
      <protection locked="0"/>
    </xf>
    <xf numFmtId="0" fontId="1" fillId="0" borderId="0" xfId="3" applyNumberFormat="1" applyFont="1" applyAlignment="1" applyProtection="1">
      <alignment horizontal="right"/>
      <protection locked="0"/>
    </xf>
    <xf numFmtId="0" fontId="1" fillId="0" borderId="0" xfId="3" applyNumberFormat="1" applyFont="1" applyAlignment="1" applyProtection="1">
      <alignment horizontal="center"/>
      <protection locked="0"/>
    </xf>
    <xf numFmtId="0" fontId="1" fillId="0" borderId="12" xfId="3" applyNumberFormat="1" applyFont="1" applyBorder="1" applyAlignment="1" applyProtection="1">
      <alignment horizontal="left"/>
      <protection locked="0"/>
    </xf>
    <xf numFmtId="0" fontId="1" fillId="0" borderId="12" xfId="3" applyNumberFormat="1" applyFont="1" applyBorder="1" applyAlignment="1" applyProtection="1">
      <alignment horizontal="right"/>
      <protection locked="0"/>
    </xf>
    <xf numFmtId="4" fontId="1" fillId="0" borderId="0" xfId="3" applyNumberFormat="1" applyFont="1" applyAlignment="1" applyProtection="1">
      <alignment horizontal="right"/>
      <protection locked="0"/>
    </xf>
  </cellXfs>
  <cellStyles count="4">
    <cellStyle name="Millares" xfId="1" builtinId="3"/>
    <cellStyle name="Normal" xfId="0" builtinId="0"/>
    <cellStyle name="Normal 2" xfId="2"/>
    <cellStyle name="Normal 3" xfId="3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B8CCE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workbookViewId="0">
      <selection activeCell="M16" sqref="M16"/>
    </sheetView>
  </sheetViews>
  <sheetFormatPr baseColWidth="10" defaultColWidth="9.33203125" defaultRowHeight="12.75" x14ac:dyDescent="0.2"/>
  <cols>
    <col min="1" max="1" width="14.5" style="4" bestFit="1" customWidth="1"/>
    <col min="2" max="2" width="7.83203125" style="4" bestFit="1" customWidth="1"/>
    <col min="3" max="3" width="64.1640625" style="4" bestFit="1" customWidth="1"/>
    <col min="4" max="4" width="15.33203125" style="4" bestFit="1" customWidth="1"/>
    <col min="5" max="5" width="21.5" style="13" bestFit="1" customWidth="1"/>
    <col min="6" max="6" width="18.6640625" style="13" bestFit="1" customWidth="1"/>
    <col min="7" max="7" width="22.83203125" style="13" bestFit="1" customWidth="1"/>
    <col min="8" max="8" width="9.33203125" style="71"/>
    <col min="9" max="16384" width="9.33203125" style="4"/>
  </cols>
  <sheetData>
    <row r="1" spans="3:7" ht="13.5" thickBot="1" x14ac:dyDescent="0.25">
      <c r="C1" s="67" t="s">
        <v>40</v>
      </c>
      <c r="D1" s="68">
        <v>507246.16</v>
      </c>
      <c r="E1" s="72"/>
    </row>
    <row r="2" spans="3:7" x14ac:dyDescent="0.2">
      <c r="C2" s="53" t="s">
        <v>42</v>
      </c>
      <c r="D2" s="54">
        <v>111924203.23</v>
      </c>
      <c r="E2" s="72" t="s">
        <v>50</v>
      </c>
      <c r="F2" s="124" t="s">
        <v>109</v>
      </c>
      <c r="G2" s="125" t="s">
        <v>110</v>
      </c>
    </row>
    <row r="3" spans="3:7" x14ac:dyDescent="0.2">
      <c r="C3" s="55" t="s">
        <v>43</v>
      </c>
      <c r="D3" s="56">
        <v>415407.28</v>
      </c>
      <c r="E3" s="72" t="s">
        <v>50</v>
      </c>
      <c r="F3" s="126">
        <f>+D2+D3+D7</f>
        <v>112339616.40000001</v>
      </c>
      <c r="G3" s="127">
        <f>+D4+D5+D6+D8+D9+D10</f>
        <v>-108078441.98</v>
      </c>
    </row>
    <row r="4" spans="3:7" ht="13.5" thickBot="1" x14ac:dyDescent="0.25">
      <c r="C4" s="57" t="s">
        <v>44</v>
      </c>
      <c r="D4" s="58">
        <v>-2119185.14</v>
      </c>
      <c r="E4" s="119" t="s">
        <v>53</v>
      </c>
      <c r="F4" s="128">
        <v>112339616.40000001</v>
      </c>
      <c r="G4" s="129">
        <v>92287066.320000008</v>
      </c>
    </row>
    <row r="5" spans="3:7" x14ac:dyDescent="0.2">
      <c r="C5" s="59" t="s">
        <v>45</v>
      </c>
      <c r="D5" s="60">
        <v>-749394.88</v>
      </c>
      <c r="E5" s="119" t="s">
        <v>53</v>
      </c>
      <c r="F5" s="130">
        <f>+F3-F4</f>
        <v>0</v>
      </c>
      <c r="G5" s="130">
        <f>+G3+G4</f>
        <v>-15791375.659999996</v>
      </c>
    </row>
    <row r="6" spans="3:7" x14ac:dyDescent="0.2">
      <c r="C6" s="61" t="s">
        <v>112</v>
      </c>
      <c r="D6" s="62">
        <f>-E150</f>
        <v>-0.28999999999999998</v>
      </c>
      <c r="E6" s="72" t="s">
        <v>53</v>
      </c>
    </row>
    <row r="7" spans="3:7" x14ac:dyDescent="0.2">
      <c r="C7" s="61" t="s">
        <v>113</v>
      </c>
      <c r="D7" s="62">
        <f>+F149+F151</f>
        <v>5.89</v>
      </c>
      <c r="E7" s="72"/>
    </row>
    <row r="8" spans="3:7" x14ac:dyDescent="0.2">
      <c r="C8" s="120" t="s">
        <v>111</v>
      </c>
      <c r="D8" s="121">
        <v>-78884334.760000005</v>
      </c>
      <c r="E8" s="72"/>
    </row>
    <row r="9" spans="3:7" x14ac:dyDescent="0.2">
      <c r="C9" s="122" t="s">
        <v>147</v>
      </c>
      <c r="D9" s="123">
        <v>-17985349.25</v>
      </c>
      <c r="E9" s="72"/>
    </row>
    <row r="10" spans="3:7" ht="13.5" thickBot="1" x14ac:dyDescent="0.25">
      <c r="C10" s="101" t="s">
        <v>51</v>
      </c>
      <c r="D10" s="102">
        <v>-8340177.6599999983</v>
      </c>
      <c r="E10" s="72"/>
    </row>
    <row r="11" spans="3:7" x14ac:dyDescent="0.2">
      <c r="C11" s="69" t="s">
        <v>46</v>
      </c>
      <c r="D11" s="70">
        <f>SUBTOTAL(9,D1:D10)</f>
        <v>4768420.5799999963</v>
      </c>
      <c r="E11" s="72"/>
    </row>
    <row r="12" spans="3:7" x14ac:dyDescent="0.2">
      <c r="C12" s="63" t="s">
        <v>47</v>
      </c>
      <c r="D12" s="64">
        <v>4768420.58</v>
      </c>
      <c r="E12" s="72"/>
    </row>
    <row r="13" spans="3:7" ht="13.5" thickBot="1" x14ac:dyDescent="0.25">
      <c r="C13" s="65"/>
      <c r="D13" s="66">
        <f>+D11-D12</f>
        <v>0</v>
      </c>
      <c r="E13" s="72"/>
    </row>
    <row r="17" spans="1:8" x14ac:dyDescent="0.2">
      <c r="A17" s="2" t="s">
        <v>0</v>
      </c>
      <c r="B17" s="2" t="s">
        <v>1</v>
      </c>
      <c r="C17" s="2" t="s">
        <v>2</v>
      </c>
      <c r="D17" s="3" t="s">
        <v>3</v>
      </c>
      <c r="E17" s="8" t="s">
        <v>4</v>
      </c>
      <c r="F17" s="8" t="s">
        <v>5</v>
      </c>
      <c r="G17" s="8" t="s">
        <v>6</v>
      </c>
      <c r="H17" s="71" t="s">
        <v>41</v>
      </c>
    </row>
    <row r="18" spans="1:8" ht="13.5" x14ac:dyDescent="0.2">
      <c r="A18" s="26">
        <v>43923</v>
      </c>
      <c r="B18" s="27">
        <v>10497</v>
      </c>
      <c r="C18" s="28" t="s">
        <v>10</v>
      </c>
      <c r="D18" s="29">
        <v>43923</v>
      </c>
      <c r="E18" s="30">
        <v>20</v>
      </c>
      <c r="F18" s="31"/>
      <c r="G18" s="30">
        <v>14150456.189999999</v>
      </c>
      <c r="H18" s="71" t="s">
        <v>53</v>
      </c>
    </row>
    <row r="19" spans="1:8" ht="13.5" x14ac:dyDescent="0.2">
      <c r="A19" s="20">
        <v>43923</v>
      </c>
      <c r="B19" s="21">
        <v>10499</v>
      </c>
      <c r="C19" s="22" t="s">
        <v>10</v>
      </c>
      <c r="D19" s="23">
        <v>43923</v>
      </c>
      <c r="E19" s="24">
        <v>260000</v>
      </c>
      <c r="F19" s="25"/>
      <c r="G19" s="24">
        <v>890456.19</v>
      </c>
      <c r="H19" s="71" t="s">
        <v>53</v>
      </c>
    </row>
    <row r="20" spans="1:8" ht="13.5" x14ac:dyDescent="0.2">
      <c r="A20" s="20">
        <v>43927</v>
      </c>
      <c r="B20" s="21">
        <v>10502</v>
      </c>
      <c r="C20" s="22" t="s">
        <v>10</v>
      </c>
      <c r="D20" s="23">
        <v>43927</v>
      </c>
      <c r="E20" s="24">
        <v>20</v>
      </c>
      <c r="F20" s="25"/>
      <c r="G20" s="24">
        <v>6076774.5300000003</v>
      </c>
      <c r="H20" s="71" t="s">
        <v>53</v>
      </c>
    </row>
    <row r="21" spans="1:8" ht="13.5" x14ac:dyDescent="0.2">
      <c r="A21" s="20">
        <v>43927</v>
      </c>
      <c r="B21" s="21">
        <v>10504</v>
      </c>
      <c r="C21" s="22" t="s">
        <v>10</v>
      </c>
      <c r="D21" s="23">
        <v>43927</v>
      </c>
      <c r="E21" s="24">
        <v>8200</v>
      </c>
      <c r="F21" s="25"/>
      <c r="G21" s="24">
        <v>5658574.5300000003</v>
      </c>
      <c r="H21" s="71" t="s">
        <v>53</v>
      </c>
    </row>
    <row r="22" spans="1:8" ht="13.5" x14ac:dyDescent="0.2">
      <c r="A22" s="20">
        <v>43927</v>
      </c>
      <c r="B22" s="21">
        <v>10506</v>
      </c>
      <c r="C22" s="22" t="s">
        <v>13</v>
      </c>
      <c r="D22" s="23">
        <v>43927</v>
      </c>
      <c r="E22" s="24">
        <v>8200</v>
      </c>
      <c r="F22" s="25"/>
      <c r="G22" s="24">
        <v>5240374.53</v>
      </c>
      <c r="H22" s="71" t="s">
        <v>53</v>
      </c>
    </row>
    <row r="23" spans="1:8" ht="13.5" x14ac:dyDescent="0.2">
      <c r="A23" s="20">
        <v>43927</v>
      </c>
      <c r="B23" s="21">
        <v>10508</v>
      </c>
      <c r="C23" s="22" t="s">
        <v>13</v>
      </c>
      <c r="D23" s="23">
        <v>43927</v>
      </c>
      <c r="E23" s="24">
        <v>20.5</v>
      </c>
      <c r="F23" s="25"/>
      <c r="G23" s="24">
        <v>5239329.03</v>
      </c>
      <c r="H23" s="71" t="s">
        <v>53</v>
      </c>
    </row>
    <row r="24" spans="1:8" ht="13.5" x14ac:dyDescent="0.2">
      <c r="A24" s="20">
        <v>43927</v>
      </c>
      <c r="B24" s="21">
        <v>10510</v>
      </c>
      <c r="C24" s="22" t="s">
        <v>13</v>
      </c>
      <c r="D24" s="23">
        <v>43927</v>
      </c>
      <c r="E24" s="24">
        <v>8200</v>
      </c>
      <c r="F24" s="25"/>
      <c r="G24" s="24">
        <v>4821129.03</v>
      </c>
      <c r="H24" s="71" t="s">
        <v>53</v>
      </c>
    </row>
    <row r="25" spans="1:8" ht="13.5" x14ac:dyDescent="0.2">
      <c r="A25" s="20">
        <v>43927</v>
      </c>
      <c r="B25" s="21">
        <v>10512</v>
      </c>
      <c r="C25" s="22" t="s">
        <v>13</v>
      </c>
      <c r="D25" s="23">
        <v>43927</v>
      </c>
      <c r="E25" s="24">
        <v>20.5</v>
      </c>
      <c r="F25" s="25"/>
      <c r="G25" s="24">
        <v>4820083.53</v>
      </c>
      <c r="H25" s="71" t="s">
        <v>53</v>
      </c>
    </row>
    <row r="26" spans="1:8" ht="13.5" x14ac:dyDescent="0.2">
      <c r="A26" s="20">
        <v>43927</v>
      </c>
      <c r="B26" s="21">
        <v>10514</v>
      </c>
      <c r="C26" s="22" t="s">
        <v>13</v>
      </c>
      <c r="D26" s="23">
        <v>43927</v>
      </c>
      <c r="E26" s="24">
        <v>8200</v>
      </c>
      <c r="F26" s="25"/>
      <c r="G26" s="24">
        <v>4401883.53</v>
      </c>
      <c r="H26" s="71" t="s">
        <v>53</v>
      </c>
    </row>
    <row r="27" spans="1:8" ht="13.5" x14ac:dyDescent="0.2">
      <c r="A27" s="20">
        <v>43927</v>
      </c>
      <c r="B27" s="21">
        <v>10516</v>
      </c>
      <c r="C27" s="22" t="s">
        <v>13</v>
      </c>
      <c r="D27" s="23">
        <v>43927</v>
      </c>
      <c r="E27" s="24">
        <v>20.5</v>
      </c>
      <c r="F27" s="25"/>
      <c r="G27" s="24">
        <v>4400838.03</v>
      </c>
      <c r="H27" s="71" t="s">
        <v>53</v>
      </c>
    </row>
    <row r="28" spans="1:8" ht="13.5" x14ac:dyDescent="0.2">
      <c r="A28" s="20">
        <v>43927</v>
      </c>
      <c r="B28" s="21">
        <v>10518</v>
      </c>
      <c r="C28" s="22" t="s">
        <v>13</v>
      </c>
      <c r="D28" s="23">
        <v>43927</v>
      </c>
      <c r="E28" s="24">
        <v>8200</v>
      </c>
      <c r="F28" s="25"/>
      <c r="G28" s="24">
        <v>3982638.03</v>
      </c>
      <c r="H28" s="71" t="s">
        <v>53</v>
      </c>
    </row>
    <row r="29" spans="1:8" ht="13.5" x14ac:dyDescent="0.2">
      <c r="A29" s="20">
        <v>43927</v>
      </c>
      <c r="B29" s="21">
        <v>10520</v>
      </c>
      <c r="C29" s="22" t="s">
        <v>13</v>
      </c>
      <c r="D29" s="23">
        <v>43927</v>
      </c>
      <c r="E29" s="24">
        <v>20.5</v>
      </c>
      <c r="F29" s="25"/>
      <c r="G29" s="24">
        <v>3981592.53</v>
      </c>
      <c r="H29" s="71" t="s">
        <v>53</v>
      </c>
    </row>
    <row r="30" spans="1:8" ht="13.5" x14ac:dyDescent="0.2">
      <c r="A30" s="20">
        <v>43927</v>
      </c>
      <c r="B30" s="21">
        <v>10522</v>
      </c>
      <c r="C30" s="22" t="s">
        <v>13</v>
      </c>
      <c r="D30" s="23">
        <v>43927</v>
      </c>
      <c r="E30" s="24">
        <v>8200</v>
      </c>
      <c r="F30" s="25"/>
      <c r="G30" s="24">
        <v>3563392.53</v>
      </c>
      <c r="H30" s="71" t="s">
        <v>53</v>
      </c>
    </row>
    <row r="31" spans="1:8" ht="13.5" x14ac:dyDescent="0.2">
      <c r="A31" s="20">
        <v>43927</v>
      </c>
      <c r="B31" s="21">
        <v>10524</v>
      </c>
      <c r="C31" s="22" t="s">
        <v>13</v>
      </c>
      <c r="D31" s="23">
        <v>43927</v>
      </c>
      <c r="E31" s="24">
        <v>20.5</v>
      </c>
      <c r="F31" s="25"/>
      <c r="G31" s="24">
        <v>3562347.03</v>
      </c>
      <c r="H31" s="71" t="s">
        <v>53</v>
      </c>
    </row>
    <row r="32" spans="1:8" ht="13.5" x14ac:dyDescent="0.2">
      <c r="A32" s="20">
        <v>43927</v>
      </c>
      <c r="B32" s="21">
        <v>10526</v>
      </c>
      <c r="C32" s="22" t="s">
        <v>13</v>
      </c>
      <c r="D32" s="23">
        <v>43927</v>
      </c>
      <c r="E32" s="24">
        <v>8200</v>
      </c>
      <c r="F32" s="25"/>
      <c r="G32" s="24">
        <v>3144147.03</v>
      </c>
      <c r="H32" s="71" t="s">
        <v>53</v>
      </c>
    </row>
    <row r="33" spans="1:8" ht="13.5" x14ac:dyDescent="0.2">
      <c r="A33" s="20">
        <v>43927</v>
      </c>
      <c r="B33" s="21">
        <v>10528</v>
      </c>
      <c r="C33" s="22" t="s">
        <v>13</v>
      </c>
      <c r="D33" s="23">
        <v>43927</v>
      </c>
      <c r="E33" s="24">
        <v>20.5</v>
      </c>
      <c r="F33" s="25"/>
      <c r="G33" s="24">
        <v>3143101.53</v>
      </c>
      <c r="H33" s="71" t="s">
        <v>53</v>
      </c>
    </row>
    <row r="34" spans="1:8" ht="13.5" x14ac:dyDescent="0.2">
      <c r="A34" s="20">
        <v>43934</v>
      </c>
      <c r="B34" s="21">
        <v>10533</v>
      </c>
      <c r="C34" s="22" t="s">
        <v>10</v>
      </c>
      <c r="D34" s="23">
        <v>43934</v>
      </c>
      <c r="E34" s="24">
        <v>20</v>
      </c>
      <c r="F34" s="25"/>
      <c r="G34" s="24">
        <v>21388771.879999999</v>
      </c>
      <c r="H34" s="71" t="s">
        <v>53</v>
      </c>
    </row>
    <row r="35" spans="1:8" ht="13.5" x14ac:dyDescent="0.2">
      <c r="A35" s="20">
        <v>43934</v>
      </c>
      <c r="B35" s="21">
        <v>10535</v>
      </c>
      <c r="C35" s="22" t="s">
        <v>10</v>
      </c>
      <c r="D35" s="23">
        <v>43934</v>
      </c>
      <c r="E35" s="24">
        <v>359706.99</v>
      </c>
      <c r="F35" s="25"/>
      <c r="G35" s="24">
        <v>3043715.64</v>
      </c>
      <c r="H35" s="71" t="s">
        <v>53</v>
      </c>
    </row>
    <row r="36" spans="1:8" ht="13.5" x14ac:dyDescent="0.2">
      <c r="A36" s="20">
        <v>43935</v>
      </c>
      <c r="B36" s="21">
        <v>10537</v>
      </c>
      <c r="C36" s="22" t="s">
        <v>10</v>
      </c>
      <c r="D36" s="23">
        <v>43935</v>
      </c>
      <c r="E36" s="24">
        <v>20</v>
      </c>
      <c r="F36" s="25"/>
      <c r="G36" s="24">
        <v>3042695.64</v>
      </c>
      <c r="H36" s="71" t="s">
        <v>53</v>
      </c>
    </row>
    <row r="37" spans="1:8" ht="13.5" x14ac:dyDescent="0.2">
      <c r="A37" s="20">
        <v>43935</v>
      </c>
      <c r="B37" s="21">
        <v>10539</v>
      </c>
      <c r="C37" s="22" t="s">
        <v>10</v>
      </c>
      <c r="D37" s="23">
        <v>43935</v>
      </c>
      <c r="E37" s="24">
        <v>12275.85</v>
      </c>
      <c r="F37" s="25"/>
      <c r="G37" s="24">
        <v>2416627.14</v>
      </c>
      <c r="H37" s="71" t="s">
        <v>53</v>
      </c>
    </row>
    <row r="38" spans="1:8" ht="13.5" x14ac:dyDescent="0.2">
      <c r="A38" s="20">
        <v>43935</v>
      </c>
      <c r="B38" s="21">
        <v>10541</v>
      </c>
      <c r="C38" s="22" t="s">
        <v>13</v>
      </c>
      <c r="D38" s="23">
        <v>43935</v>
      </c>
      <c r="E38" s="24">
        <v>12927.71</v>
      </c>
      <c r="F38" s="25"/>
      <c r="G38" s="24">
        <v>1757314.12</v>
      </c>
      <c r="H38" s="71" t="s">
        <v>53</v>
      </c>
    </row>
    <row r="39" spans="1:8" ht="13.5" x14ac:dyDescent="0.2">
      <c r="A39" s="20">
        <v>43935</v>
      </c>
      <c r="B39" s="21">
        <v>10543</v>
      </c>
      <c r="C39" s="22" t="s">
        <v>13</v>
      </c>
      <c r="D39" s="23">
        <v>43935</v>
      </c>
      <c r="E39" s="24">
        <v>32.32</v>
      </c>
      <c r="F39" s="25"/>
      <c r="G39" s="24">
        <v>1755665.84</v>
      </c>
      <c r="H39" s="71" t="s">
        <v>53</v>
      </c>
    </row>
    <row r="40" spans="1:8" ht="13.5" x14ac:dyDescent="0.2">
      <c r="A40" s="20">
        <v>43936</v>
      </c>
      <c r="B40" s="21">
        <v>10545</v>
      </c>
      <c r="C40" s="22" t="s">
        <v>10</v>
      </c>
      <c r="D40" s="23">
        <v>43936</v>
      </c>
      <c r="E40" s="24">
        <v>20</v>
      </c>
      <c r="F40" s="25"/>
      <c r="G40" s="24">
        <v>1754645.84</v>
      </c>
      <c r="H40" s="71" t="s">
        <v>53</v>
      </c>
    </row>
    <row r="41" spans="1:8" ht="13.5" x14ac:dyDescent="0.2">
      <c r="A41" s="20">
        <v>43936</v>
      </c>
      <c r="B41" s="21">
        <v>10547</v>
      </c>
      <c r="C41" s="22" t="s">
        <v>10</v>
      </c>
      <c r="D41" s="23">
        <v>43936</v>
      </c>
      <c r="E41" s="24">
        <v>20</v>
      </c>
      <c r="F41" s="25"/>
      <c r="G41" s="24">
        <v>1753625.84</v>
      </c>
      <c r="H41" s="71" t="s">
        <v>53</v>
      </c>
    </row>
    <row r="42" spans="1:8" ht="13.5" x14ac:dyDescent="0.2">
      <c r="A42" s="20">
        <v>43936</v>
      </c>
      <c r="B42" s="21">
        <v>10549</v>
      </c>
      <c r="C42" s="22" t="s">
        <v>10</v>
      </c>
      <c r="D42" s="23">
        <v>43936</v>
      </c>
      <c r="E42" s="24">
        <v>6400</v>
      </c>
      <c r="F42" s="25"/>
      <c r="G42" s="24">
        <v>1427225.94</v>
      </c>
      <c r="H42" s="71" t="s">
        <v>53</v>
      </c>
    </row>
    <row r="43" spans="1:8" ht="13.5" x14ac:dyDescent="0.2">
      <c r="A43" s="20">
        <v>43936</v>
      </c>
      <c r="B43" s="21">
        <v>10551</v>
      </c>
      <c r="C43" s="22" t="s">
        <v>10</v>
      </c>
      <c r="D43" s="23">
        <v>43936</v>
      </c>
      <c r="E43" s="24">
        <v>6400</v>
      </c>
      <c r="F43" s="25"/>
      <c r="G43" s="24">
        <v>1100826.04</v>
      </c>
      <c r="H43" s="71" t="s">
        <v>53</v>
      </c>
    </row>
    <row r="44" spans="1:8" ht="13.5" x14ac:dyDescent="0.2">
      <c r="A44" s="20">
        <v>43936</v>
      </c>
      <c r="B44" s="21">
        <v>10553</v>
      </c>
      <c r="C44" s="22" t="s">
        <v>13</v>
      </c>
      <c r="D44" s="23">
        <v>43936</v>
      </c>
      <c r="E44" s="24">
        <v>6400</v>
      </c>
      <c r="F44" s="25"/>
      <c r="G44" s="24">
        <v>774426.14</v>
      </c>
      <c r="H44" s="71" t="s">
        <v>53</v>
      </c>
    </row>
    <row r="45" spans="1:8" ht="13.5" x14ac:dyDescent="0.2">
      <c r="A45" s="20">
        <v>43936</v>
      </c>
      <c r="B45" s="21">
        <v>10555</v>
      </c>
      <c r="C45" s="22" t="s">
        <v>13</v>
      </c>
      <c r="D45" s="23">
        <v>43936</v>
      </c>
      <c r="E45" s="24">
        <v>16</v>
      </c>
      <c r="F45" s="25"/>
      <c r="G45" s="24">
        <v>773610.14</v>
      </c>
      <c r="H45" s="71" t="s">
        <v>53</v>
      </c>
    </row>
    <row r="46" spans="1:8" ht="13.5" x14ac:dyDescent="0.2">
      <c r="A46" s="20">
        <v>43936</v>
      </c>
      <c r="B46" s="21">
        <v>10557</v>
      </c>
      <c r="C46" s="22" t="s">
        <v>13</v>
      </c>
      <c r="D46" s="23">
        <v>43936</v>
      </c>
      <c r="E46" s="24">
        <v>6400</v>
      </c>
      <c r="F46" s="25"/>
      <c r="G46" s="24">
        <v>447210.23999999999</v>
      </c>
      <c r="H46" s="71" t="s">
        <v>53</v>
      </c>
    </row>
    <row r="47" spans="1:8" ht="13.5" x14ac:dyDescent="0.2">
      <c r="A47" s="20">
        <v>43936</v>
      </c>
      <c r="B47" s="21">
        <v>10559</v>
      </c>
      <c r="C47" s="22" t="s">
        <v>13</v>
      </c>
      <c r="D47" s="23">
        <v>43936</v>
      </c>
      <c r="E47" s="24">
        <v>16</v>
      </c>
      <c r="F47" s="25"/>
      <c r="G47" s="24">
        <v>446394.24</v>
      </c>
      <c r="H47" s="71" t="s">
        <v>53</v>
      </c>
    </row>
    <row r="48" spans="1:8" ht="13.5" x14ac:dyDescent="0.2">
      <c r="A48" s="20">
        <v>43936</v>
      </c>
      <c r="B48" s="21">
        <v>10561</v>
      </c>
      <c r="C48" s="22" t="s">
        <v>23</v>
      </c>
      <c r="D48" s="23">
        <v>43936</v>
      </c>
      <c r="E48" s="25"/>
      <c r="F48" s="24">
        <v>6400</v>
      </c>
      <c r="G48" s="24">
        <v>772794.14</v>
      </c>
      <c r="H48" s="71" t="s">
        <v>53</v>
      </c>
    </row>
    <row r="49" spans="1:8" ht="13.5" x14ac:dyDescent="0.2">
      <c r="A49" s="20">
        <v>43937</v>
      </c>
      <c r="B49" s="21">
        <v>10563</v>
      </c>
      <c r="C49" s="22" t="s">
        <v>25</v>
      </c>
      <c r="D49" s="23">
        <v>43937</v>
      </c>
      <c r="E49" s="24">
        <v>12000</v>
      </c>
      <c r="F49" s="25"/>
      <c r="G49" s="24">
        <v>160794.14000000001</v>
      </c>
      <c r="H49" s="71" t="s">
        <v>53</v>
      </c>
    </row>
    <row r="50" spans="1:8" ht="13.5" x14ac:dyDescent="0.2">
      <c r="A50" s="20">
        <v>43938</v>
      </c>
      <c r="B50" s="21">
        <v>10567</v>
      </c>
      <c r="C50" s="22" t="s">
        <v>10</v>
      </c>
      <c r="D50" s="23">
        <v>43938</v>
      </c>
      <c r="E50" s="24">
        <v>20</v>
      </c>
      <c r="F50" s="25"/>
      <c r="G50" s="24">
        <v>3341480.74</v>
      </c>
      <c r="H50" s="71" t="s">
        <v>53</v>
      </c>
    </row>
    <row r="51" spans="1:8" ht="13.5" x14ac:dyDescent="0.2">
      <c r="A51" s="20">
        <v>43938</v>
      </c>
      <c r="B51" s="21">
        <v>10569</v>
      </c>
      <c r="C51" s="22" t="s">
        <v>10</v>
      </c>
      <c r="D51" s="23">
        <v>43938</v>
      </c>
      <c r="E51" s="24">
        <v>65259</v>
      </c>
      <c r="F51" s="25"/>
      <c r="G51" s="24">
        <v>13271.74</v>
      </c>
      <c r="H51" s="71" t="s">
        <v>53</v>
      </c>
    </row>
    <row r="52" spans="1:8" ht="13.5" x14ac:dyDescent="0.2">
      <c r="A52" s="20">
        <v>43941</v>
      </c>
      <c r="B52" s="21">
        <v>10574</v>
      </c>
      <c r="C52" s="22" t="s">
        <v>10</v>
      </c>
      <c r="D52" s="23">
        <v>43941</v>
      </c>
      <c r="E52" s="24">
        <v>20</v>
      </c>
      <c r="F52" s="25"/>
      <c r="G52" s="24">
        <v>15846202.42</v>
      </c>
      <c r="H52" s="71" t="s">
        <v>53</v>
      </c>
    </row>
    <row r="53" spans="1:8" ht="13.5" x14ac:dyDescent="0.2">
      <c r="A53" s="20">
        <v>43941</v>
      </c>
      <c r="B53" s="21">
        <v>10576</v>
      </c>
      <c r="C53" s="22" t="s">
        <v>10</v>
      </c>
      <c r="D53" s="23">
        <v>43941</v>
      </c>
      <c r="E53" s="24">
        <v>230584.92</v>
      </c>
      <c r="F53" s="25"/>
      <c r="G53" s="24">
        <v>4086371.26</v>
      </c>
      <c r="H53" s="71" t="s">
        <v>53</v>
      </c>
    </row>
    <row r="54" spans="1:8" ht="13.5" x14ac:dyDescent="0.2">
      <c r="A54" s="20">
        <v>43943</v>
      </c>
      <c r="B54" s="21">
        <v>10579</v>
      </c>
      <c r="C54" s="22" t="s">
        <v>13</v>
      </c>
      <c r="D54" s="23">
        <v>43943</v>
      </c>
      <c r="E54" s="24">
        <v>13000</v>
      </c>
      <c r="F54" s="25"/>
      <c r="G54" s="24">
        <v>16617321.07</v>
      </c>
      <c r="H54" s="71" t="s">
        <v>53</v>
      </c>
    </row>
    <row r="55" spans="1:8" ht="13.5" x14ac:dyDescent="0.2">
      <c r="A55" s="20">
        <v>43943</v>
      </c>
      <c r="B55" s="21">
        <v>10581</v>
      </c>
      <c r="C55" s="22" t="s">
        <v>13</v>
      </c>
      <c r="D55" s="23">
        <v>43943</v>
      </c>
      <c r="E55" s="24">
        <v>32.5</v>
      </c>
      <c r="F55" s="25"/>
      <c r="G55" s="24">
        <v>16615663.57</v>
      </c>
      <c r="H55" s="71" t="s">
        <v>53</v>
      </c>
    </row>
    <row r="56" spans="1:8" ht="13.5" x14ac:dyDescent="0.2">
      <c r="A56" s="20">
        <v>43943</v>
      </c>
      <c r="B56" s="21">
        <v>10583</v>
      </c>
      <c r="C56" s="22" t="s">
        <v>13</v>
      </c>
      <c r="D56" s="23">
        <v>43943</v>
      </c>
      <c r="E56" s="24">
        <v>13000</v>
      </c>
      <c r="F56" s="25"/>
      <c r="G56" s="24">
        <v>15952663.57</v>
      </c>
      <c r="H56" s="71" t="s">
        <v>53</v>
      </c>
    </row>
    <row r="57" spans="1:8" ht="13.5" x14ac:dyDescent="0.2">
      <c r="A57" s="20">
        <v>43943</v>
      </c>
      <c r="B57" s="21">
        <v>10585</v>
      </c>
      <c r="C57" s="22" t="s">
        <v>13</v>
      </c>
      <c r="D57" s="23">
        <v>43943</v>
      </c>
      <c r="E57" s="24">
        <v>32.5</v>
      </c>
      <c r="F57" s="25"/>
      <c r="G57" s="24">
        <v>15951006.07</v>
      </c>
      <c r="H57" s="71" t="s">
        <v>53</v>
      </c>
    </row>
    <row r="58" spans="1:8" ht="13.5" x14ac:dyDescent="0.2">
      <c r="A58" s="20">
        <v>43943</v>
      </c>
      <c r="B58" s="21">
        <v>10587</v>
      </c>
      <c r="C58" s="22" t="s">
        <v>13</v>
      </c>
      <c r="D58" s="23">
        <v>43943</v>
      </c>
      <c r="E58" s="24">
        <v>13000</v>
      </c>
      <c r="F58" s="25"/>
      <c r="G58" s="24">
        <v>15288006.07</v>
      </c>
      <c r="H58" s="71" t="s">
        <v>53</v>
      </c>
    </row>
    <row r="59" spans="1:8" ht="13.5" x14ac:dyDescent="0.2">
      <c r="A59" s="20">
        <v>43943</v>
      </c>
      <c r="B59" s="21">
        <v>10589</v>
      </c>
      <c r="C59" s="22" t="s">
        <v>13</v>
      </c>
      <c r="D59" s="23">
        <v>43943</v>
      </c>
      <c r="E59" s="24">
        <v>32.5</v>
      </c>
      <c r="F59" s="25"/>
      <c r="G59" s="24">
        <v>15286348.57</v>
      </c>
      <c r="H59" s="71" t="s">
        <v>53</v>
      </c>
    </row>
    <row r="60" spans="1:8" ht="13.5" x14ac:dyDescent="0.2">
      <c r="A60" s="20">
        <v>43943</v>
      </c>
      <c r="B60" s="21">
        <v>10591</v>
      </c>
      <c r="C60" s="22" t="s">
        <v>13</v>
      </c>
      <c r="D60" s="23">
        <v>43943</v>
      </c>
      <c r="E60" s="24">
        <v>13000</v>
      </c>
      <c r="F60" s="25"/>
      <c r="G60" s="24">
        <v>14623348.57</v>
      </c>
      <c r="H60" s="71" t="s">
        <v>53</v>
      </c>
    </row>
    <row r="61" spans="1:8" ht="13.5" x14ac:dyDescent="0.2">
      <c r="A61" s="20">
        <v>43943</v>
      </c>
      <c r="B61" s="21">
        <v>10593</v>
      </c>
      <c r="C61" s="22" t="s">
        <v>13</v>
      </c>
      <c r="D61" s="23">
        <v>43943</v>
      </c>
      <c r="E61" s="24">
        <v>32.5</v>
      </c>
      <c r="F61" s="25"/>
      <c r="G61" s="24">
        <v>14621691.07</v>
      </c>
      <c r="H61" s="71" t="s">
        <v>53</v>
      </c>
    </row>
    <row r="62" spans="1:8" ht="13.5" x14ac:dyDescent="0.2">
      <c r="A62" s="20">
        <v>43943</v>
      </c>
      <c r="B62" s="21">
        <v>10595</v>
      </c>
      <c r="C62" s="22" t="s">
        <v>13</v>
      </c>
      <c r="D62" s="23">
        <v>43943</v>
      </c>
      <c r="E62" s="24">
        <v>13000</v>
      </c>
      <c r="F62" s="25"/>
      <c r="G62" s="24">
        <v>13958691.07</v>
      </c>
      <c r="H62" s="71" t="s">
        <v>53</v>
      </c>
    </row>
    <row r="63" spans="1:8" ht="13.5" x14ac:dyDescent="0.2">
      <c r="A63" s="20">
        <v>43943</v>
      </c>
      <c r="B63" s="21">
        <v>10597</v>
      </c>
      <c r="C63" s="22" t="s">
        <v>13</v>
      </c>
      <c r="D63" s="23">
        <v>43943</v>
      </c>
      <c r="E63" s="24">
        <v>32.5</v>
      </c>
      <c r="F63" s="25"/>
      <c r="G63" s="24">
        <v>13957033.57</v>
      </c>
      <c r="H63" s="71" t="s">
        <v>53</v>
      </c>
    </row>
    <row r="64" spans="1:8" ht="13.5" x14ac:dyDescent="0.2">
      <c r="A64" s="20">
        <v>43944</v>
      </c>
      <c r="B64" s="21">
        <v>10601</v>
      </c>
      <c r="C64" s="22" t="s">
        <v>10</v>
      </c>
      <c r="D64" s="23">
        <v>43944</v>
      </c>
      <c r="E64" s="24">
        <v>20</v>
      </c>
      <c r="F64" s="25"/>
      <c r="G64" s="24">
        <v>35450201.850000001</v>
      </c>
      <c r="H64" s="71" t="s">
        <v>53</v>
      </c>
    </row>
    <row r="65" spans="1:8" ht="13.5" x14ac:dyDescent="0.2">
      <c r="A65" s="20">
        <v>43944</v>
      </c>
      <c r="B65" s="21">
        <v>10603</v>
      </c>
      <c r="C65" s="22" t="s">
        <v>10</v>
      </c>
      <c r="D65" s="23">
        <v>43944</v>
      </c>
      <c r="E65" s="24">
        <v>267747.40999999997</v>
      </c>
      <c r="F65" s="25"/>
      <c r="G65" s="24">
        <v>21795083.82</v>
      </c>
      <c r="H65" s="71" t="s">
        <v>53</v>
      </c>
    </row>
    <row r="66" spans="1:8" ht="13.5" x14ac:dyDescent="0.2">
      <c r="A66" s="20">
        <v>43944</v>
      </c>
      <c r="B66" s="21">
        <v>10605</v>
      </c>
      <c r="C66" s="22" t="s">
        <v>13</v>
      </c>
      <c r="D66" s="23">
        <v>43944</v>
      </c>
      <c r="E66" s="24">
        <v>271423.96000000002</v>
      </c>
      <c r="F66" s="25"/>
      <c r="G66" s="24">
        <v>7952461.8600000003</v>
      </c>
      <c r="H66" s="71" t="s">
        <v>53</v>
      </c>
    </row>
    <row r="67" spans="1:8" ht="13.5" x14ac:dyDescent="0.2">
      <c r="A67" s="20">
        <v>43944</v>
      </c>
      <c r="B67" s="21">
        <v>10607</v>
      </c>
      <c r="C67" s="22" t="s">
        <v>13</v>
      </c>
      <c r="D67" s="23">
        <v>43944</v>
      </c>
      <c r="E67" s="24">
        <v>678.56</v>
      </c>
      <c r="F67" s="25"/>
      <c r="G67" s="24">
        <v>7917855.2999999998</v>
      </c>
      <c r="H67" s="71" t="s">
        <v>53</v>
      </c>
    </row>
    <row r="68" spans="1:8" ht="13.5" x14ac:dyDescent="0.2">
      <c r="A68" s="20">
        <v>43945</v>
      </c>
      <c r="B68" s="21">
        <v>10609</v>
      </c>
      <c r="C68" s="22" t="s">
        <v>10</v>
      </c>
      <c r="D68" s="23">
        <v>43945</v>
      </c>
      <c r="E68" s="24">
        <v>400</v>
      </c>
      <c r="F68" s="25"/>
      <c r="G68" s="24">
        <v>7897455.2999999998</v>
      </c>
      <c r="H68" s="71" t="s">
        <v>53</v>
      </c>
    </row>
    <row r="69" spans="1:8" ht="13.5" x14ac:dyDescent="0.2">
      <c r="A69" s="26">
        <v>43945</v>
      </c>
      <c r="B69" s="27">
        <v>10611</v>
      </c>
      <c r="C69" s="28" t="s">
        <v>10</v>
      </c>
      <c r="D69" s="29">
        <v>43945</v>
      </c>
      <c r="E69" s="30">
        <v>20</v>
      </c>
      <c r="F69" s="31"/>
      <c r="G69" s="30">
        <v>7896435.2999999998</v>
      </c>
      <c r="H69" s="71" t="s">
        <v>53</v>
      </c>
    </row>
    <row r="70" spans="1:8" ht="13.5" x14ac:dyDescent="0.2">
      <c r="A70" s="20">
        <v>43945</v>
      </c>
      <c r="B70" s="21">
        <v>10613</v>
      </c>
      <c r="C70" s="22" t="s">
        <v>10</v>
      </c>
      <c r="D70" s="23">
        <v>43945</v>
      </c>
      <c r="E70" s="24">
        <v>150000</v>
      </c>
      <c r="F70" s="25"/>
      <c r="G70" s="24">
        <v>246435.3</v>
      </c>
      <c r="H70" s="71" t="s">
        <v>53</v>
      </c>
    </row>
    <row r="71" spans="1:8" ht="13.5" x14ac:dyDescent="0.2">
      <c r="A71" s="20">
        <v>43949</v>
      </c>
      <c r="B71" s="21">
        <v>10616</v>
      </c>
      <c r="C71" s="22" t="s">
        <v>13</v>
      </c>
      <c r="D71" s="23">
        <v>43949</v>
      </c>
      <c r="E71" s="32">
        <v>332671.40000000002</v>
      </c>
      <c r="F71" s="25"/>
      <c r="G71" s="24">
        <v>4837750.42</v>
      </c>
      <c r="H71" s="71" t="s">
        <v>53</v>
      </c>
    </row>
    <row r="72" spans="1:8" ht="13.5" x14ac:dyDescent="0.2">
      <c r="A72" s="20">
        <v>43949</v>
      </c>
      <c r="B72" s="21">
        <v>10618</v>
      </c>
      <c r="C72" s="22" t="s">
        <v>13</v>
      </c>
      <c r="D72" s="23">
        <v>43949</v>
      </c>
      <c r="E72" s="32">
        <v>831.68</v>
      </c>
      <c r="F72" s="25"/>
      <c r="G72" s="24">
        <v>4795334.82</v>
      </c>
      <c r="H72" s="71" t="s">
        <v>53</v>
      </c>
    </row>
    <row r="73" spans="1:8" ht="13.5" x14ac:dyDescent="0.2">
      <c r="A73" s="20">
        <v>43950</v>
      </c>
      <c r="B73" s="21">
        <v>10620</v>
      </c>
      <c r="C73" s="22" t="s">
        <v>10</v>
      </c>
      <c r="D73" s="23">
        <v>43950</v>
      </c>
      <c r="E73" s="32">
        <v>400</v>
      </c>
      <c r="F73" s="25"/>
      <c r="G73" s="24">
        <v>4774934.82</v>
      </c>
      <c r="H73" s="71" t="s">
        <v>53</v>
      </c>
    </row>
    <row r="74" spans="1:8" ht="13.5" x14ac:dyDescent="0.2">
      <c r="A74" s="20">
        <v>43951</v>
      </c>
      <c r="B74" s="21">
        <v>10625</v>
      </c>
      <c r="C74" s="22" t="s">
        <v>35</v>
      </c>
      <c r="D74" s="23">
        <v>43951</v>
      </c>
      <c r="E74" s="32">
        <v>18.98</v>
      </c>
      <c r="F74" s="25"/>
      <c r="G74" s="24">
        <v>4773972.4400000004</v>
      </c>
      <c r="H74" s="71" t="s">
        <v>53</v>
      </c>
    </row>
    <row r="75" spans="1:8" ht="13.5" x14ac:dyDescent="0.2">
      <c r="A75" s="20">
        <v>43951</v>
      </c>
      <c r="B75" s="21">
        <v>10627</v>
      </c>
      <c r="C75" s="22" t="s">
        <v>35</v>
      </c>
      <c r="D75" s="23">
        <v>43951</v>
      </c>
      <c r="E75" s="32">
        <v>108.86</v>
      </c>
      <c r="F75" s="25"/>
      <c r="G75" s="24">
        <v>4768420.58</v>
      </c>
      <c r="H75" s="71" t="s">
        <v>53</v>
      </c>
    </row>
    <row r="76" spans="1:8" ht="13.5" x14ac:dyDescent="0.2">
      <c r="A76" s="6"/>
      <c r="B76" s="6"/>
      <c r="C76" s="5" t="s">
        <v>7</v>
      </c>
      <c r="D76" s="6"/>
      <c r="E76" s="9"/>
      <c r="F76" s="10">
        <v>507246.16</v>
      </c>
      <c r="G76" s="9"/>
    </row>
    <row r="77" spans="1:8" ht="13.5" x14ac:dyDescent="0.2">
      <c r="A77" s="105">
        <v>43923</v>
      </c>
      <c r="B77" s="106">
        <v>10498</v>
      </c>
      <c r="C77" s="107" t="s">
        <v>11</v>
      </c>
      <c r="D77" s="108">
        <v>43923</v>
      </c>
      <c r="E77" s="109">
        <v>13000000</v>
      </c>
      <c r="F77" s="110"/>
      <c r="G77" s="109">
        <v>1150456.19</v>
      </c>
      <c r="H77" s="111" t="s">
        <v>54</v>
      </c>
    </row>
    <row r="78" spans="1:8" ht="13.5" x14ac:dyDescent="0.2">
      <c r="A78" s="113">
        <v>43934</v>
      </c>
      <c r="B78" s="114">
        <v>10534</v>
      </c>
      <c r="C78" s="115" t="s">
        <v>11</v>
      </c>
      <c r="D78" s="116">
        <v>43934</v>
      </c>
      <c r="E78" s="117">
        <v>17985349.25</v>
      </c>
      <c r="F78" s="118"/>
      <c r="G78" s="117">
        <v>3403422.63</v>
      </c>
      <c r="H78" s="71" t="s">
        <v>108</v>
      </c>
    </row>
    <row r="79" spans="1:8" ht="13.5" x14ac:dyDescent="0.2">
      <c r="A79" s="47">
        <v>43935</v>
      </c>
      <c r="B79" s="48">
        <v>10538</v>
      </c>
      <c r="C79" s="49" t="s">
        <v>11</v>
      </c>
      <c r="D79" s="50">
        <v>43935</v>
      </c>
      <c r="E79" s="52">
        <v>613792.65</v>
      </c>
      <c r="F79" s="51"/>
      <c r="G79" s="52">
        <v>2428902.9900000002</v>
      </c>
    </row>
    <row r="80" spans="1:8" ht="13.5" x14ac:dyDescent="0.2">
      <c r="A80" s="47">
        <v>43935</v>
      </c>
      <c r="B80" s="48">
        <v>10540</v>
      </c>
      <c r="C80" s="49" t="s">
        <v>21</v>
      </c>
      <c r="D80" s="50">
        <v>43935</v>
      </c>
      <c r="E80" s="52">
        <v>646385.31000000006</v>
      </c>
      <c r="F80" s="51"/>
      <c r="G80" s="52">
        <v>1770241.83</v>
      </c>
    </row>
    <row r="81" spans="1:8" ht="13.5" x14ac:dyDescent="0.2">
      <c r="A81" s="47">
        <v>43936</v>
      </c>
      <c r="B81" s="48">
        <v>10548</v>
      </c>
      <c r="C81" s="49" t="s">
        <v>11</v>
      </c>
      <c r="D81" s="50">
        <v>43936</v>
      </c>
      <c r="E81" s="52">
        <v>319999.90000000002</v>
      </c>
      <c r="F81" s="51"/>
      <c r="G81" s="52">
        <v>1433625.94</v>
      </c>
    </row>
    <row r="82" spans="1:8" ht="13.5" x14ac:dyDescent="0.2">
      <c r="A82" s="47">
        <v>43936</v>
      </c>
      <c r="B82" s="48">
        <v>10550</v>
      </c>
      <c r="C82" s="49" t="s">
        <v>11</v>
      </c>
      <c r="D82" s="50">
        <v>43936</v>
      </c>
      <c r="E82" s="52">
        <v>319999.90000000002</v>
      </c>
      <c r="F82" s="51"/>
      <c r="G82" s="52">
        <v>1107226.04</v>
      </c>
    </row>
    <row r="83" spans="1:8" ht="13.5" x14ac:dyDescent="0.2">
      <c r="A83" s="47">
        <v>43936</v>
      </c>
      <c r="B83" s="48">
        <v>10552</v>
      </c>
      <c r="C83" s="49" t="s">
        <v>21</v>
      </c>
      <c r="D83" s="50">
        <v>43936</v>
      </c>
      <c r="E83" s="52">
        <v>319999.90000000002</v>
      </c>
      <c r="F83" s="51"/>
      <c r="G83" s="52">
        <v>780826.14</v>
      </c>
    </row>
    <row r="84" spans="1:8" ht="13.5" x14ac:dyDescent="0.2">
      <c r="A84" s="47">
        <v>43936</v>
      </c>
      <c r="B84" s="48">
        <v>10556</v>
      </c>
      <c r="C84" s="49" t="s">
        <v>21</v>
      </c>
      <c r="D84" s="50">
        <v>43936</v>
      </c>
      <c r="E84" s="52">
        <v>319999.90000000002</v>
      </c>
      <c r="F84" s="51"/>
      <c r="G84" s="52">
        <v>453610.23999999999</v>
      </c>
    </row>
    <row r="85" spans="1:8" ht="13.5" x14ac:dyDescent="0.2">
      <c r="A85" s="47">
        <v>43936</v>
      </c>
      <c r="B85" s="48">
        <v>10560</v>
      </c>
      <c r="C85" s="49" t="s">
        <v>22</v>
      </c>
      <c r="D85" s="50">
        <v>43936</v>
      </c>
      <c r="E85" s="51"/>
      <c r="F85" s="52">
        <v>319999.90000000002</v>
      </c>
      <c r="G85" s="52">
        <v>766394.14</v>
      </c>
    </row>
    <row r="86" spans="1:8" ht="13.5" x14ac:dyDescent="0.2">
      <c r="A86" s="105">
        <v>43938</v>
      </c>
      <c r="B86" s="106">
        <v>10568</v>
      </c>
      <c r="C86" s="107" t="s">
        <v>11</v>
      </c>
      <c r="D86" s="108">
        <v>43938</v>
      </c>
      <c r="E86" s="109">
        <v>3262950</v>
      </c>
      <c r="F86" s="110"/>
      <c r="G86" s="109">
        <v>78530.740000000005</v>
      </c>
      <c r="H86" s="111" t="s">
        <v>55</v>
      </c>
    </row>
    <row r="87" spans="1:8" ht="13.5" x14ac:dyDescent="0.2">
      <c r="A87" s="105">
        <v>43941</v>
      </c>
      <c r="B87" s="106">
        <v>10575</v>
      </c>
      <c r="C87" s="107" t="s">
        <v>11</v>
      </c>
      <c r="D87" s="108">
        <v>43941</v>
      </c>
      <c r="E87" s="109">
        <v>11529246.24</v>
      </c>
      <c r="F87" s="110"/>
      <c r="G87" s="109">
        <v>4316956.18</v>
      </c>
      <c r="H87" s="111" t="s">
        <v>56</v>
      </c>
    </row>
    <row r="88" spans="1:8" ht="13.5" x14ac:dyDescent="0.2">
      <c r="A88" s="47">
        <v>43943</v>
      </c>
      <c r="B88" s="48">
        <v>10578</v>
      </c>
      <c r="C88" s="49" t="s">
        <v>26</v>
      </c>
      <c r="D88" s="50">
        <v>43943</v>
      </c>
      <c r="E88" s="52">
        <v>650000</v>
      </c>
      <c r="F88" s="51"/>
      <c r="G88" s="52">
        <v>16630321.07</v>
      </c>
      <c r="H88" s="112" t="s">
        <v>107</v>
      </c>
    </row>
    <row r="89" spans="1:8" ht="13.5" x14ac:dyDescent="0.2">
      <c r="A89" s="47">
        <v>43943</v>
      </c>
      <c r="B89" s="48">
        <v>10582</v>
      </c>
      <c r="C89" s="49" t="s">
        <v>16</v>
      </c>
      <c r="D89" s="50">
        <v>43943</v>
      </c>
      <c r="E89" s="52">
        <v>650000</v>
      </c>
      <c r="F89" s="51"/>
      <c r="G89" s="52">
        <v>15965663.57</v>
      </c>
      <c r="H89" s="112" t="s">
        <v>107</v>
      </c>
    </row>
    <row r="90" spans="1:8" ht="13.5" x14ac:dyDescent="0.2">
      <c r="A90" s="47">
        <v>43943</v>
      </c>
      <c r="B90" s="48">
        <v>10586</v>
      </c>
      <c r="C90" s="49" t="s">
        <v>17</v>
      </c>
      <c r="D90" s="50">
        <v>43943</v>
      </c>
      <c r="E90" s="52">
        <v>650000</v>
      </c>
      <c r="F90" s="51"/>
      <c r="G90" s="52">
        <v>15301006.07</v>
      </c>
      <c r="H90" s="112" t="s">
        <v>107</v>
      </c>
    </row>
    <row r="91" spans="1:8" ht="13.5" x14ac:dyDescent="0.2">
      <c r="A91" s="47">
        <v>43943</v>
      </c>
      <c r="B91" s="48">
        <v>10590</v>
      </c>
      <c r="C91" s="49" t="s">
        <v>18</v>
      </c>
      <c r="D91" s="50">
        <v>43943</v>
      </c>
      <c r="E91" s="52">
        <v>650000</v>
      </c>
      <c r="F91" s="51"/>
      <c r="G91" s="52">
        <v>14636348.57</v>
      </c>
      <c r="H91" s="112" t="s">
        <v>107</v>
      </c>
    </row>
    <row r="92" spans="1:8" ht="13.5" x14ac:dyDescent="0.2">
      <c r="A92" s="47">
        <v>43943</v>
      </c>
      <c r="B92" s="48">
        <v>10594</v>
      </c>
      <c r="C92" s="49" t="s">
        <v>19</v>
      </c>
      <c r="D92" s="50">
        <v>43943</v>
      </c>
      <c r="E92" s="52">
        <v>650000</v>
      </c>
      <c r="F92" s="51"/>
      <c r="G92" s="52">
        <v>13971691.07</v>
      </c>
      <c r="H92" s="112" t="s">
        <v>107</v>
      </c>
    </row>
    <row r="93" spans="1:8" ht="13.5" x14ac:dyDescent="0.2">
      <c r="A93" s="105">
        <v>43944</v>
      </c>
      <c r="B93" s="106">
        <v>10602</v>
      </c>
      <c r="C93" s="107" t="s">
        <v>11</v>
      </c>
      <c r="D93" s="108">
        <v>43944</v>
      </c>
      <c r="E93" s="109">
        <v>13387370.619999999</v>
      </c>
      <c r="F93" s="110"/>
      <c r="G93" s="109">
        <v>22062831.23</v>
      </c>
      <c r="H93" s="111" t="s">
        <v>57</v>
      </c>
    </row>
    <row r="94" spans="1:8" ht="13.5" x14ac:dyDescent="0.2">
      <c r="A94" s="105">
        <v>43944</v>
      </c>
      <c r="B94" s="106">
        <v>10604</v>
      </c>
      <c r="C94" s="107" t="s">
        <v>27</v>
      </c>
      <c r="D94" s="108">
        <v>43944</v>
      </c>
      <c r="E94" s="109">
        <v>13571198</v>
      </c>
      <c r="F94" s="110"/>
      <c r="G94" s="109">
        <v>8223885.8200000003</v>
      </c>
      <c r="H94" s="111" t="s">
        <v>163</v>
      </c>
    </row>
    <row r="95" spans="1:8" ht="13.5" x14ac:dyDescent="0.2">
      <c r="A95" s="105">
        <v>43945</v>
      </c>
      <c r="B95" s="106">
        <v>10612</v>
      </c>
      <c r="C95" s="107" t="s">
        <v>11</v>
      </c>
      <c r="D95" s="108">
        <v>43945</v>
      </c>
      <c r="E95" s="109">
        <v>7500000</v>
      </c>
      <c r="F95" s="110"/>
      <c r="G95" s="109">
        <v>396435.3</v>
      </c>
      <c r="H95" s="111" t="s">
        <v>58</v>
      </c>
    </row>
    <row r="96" spans="1:8" ht="13.5" x14ac:dyDescent="0.2">
      <c r="A96" s="105">
        <v>43949</v>
      </c>
      <c r="B96" s="106">
        <v>10615</v>
      </c>
      <c r="C96" s="107" t="s">
        <v>29</v>
      </c>
      <c r="D96" s="108">
        <v>43949</v>
      </c>
      <c r="E96" s="109">
        <v>16633569.9</v>
      </c>
      <c r="F96" s="110"/>
      <c r="G96" s="109">
        <v>5170421.82</v>
      </c>
      <c r="H96" s="111" t="s">
        <v>59</v>
      </c>
    </row>
    <row r="97" spans="1:8" ht="13.5" x14ac:dyDescent="0.2">
      <c r="A97" s="14">
        <v>43923</v>
      </c>
      <c r="B97" s="15">
        <v>10495</v>
      </c>
      <c r="C97" s="16" t="s">
        <v>8</v>
      </c>
      <c r="D97" s="17">
        <v>43923</v>
      </c>
      <c r="E97" s="18"/>
      <c r="F97" s="19">
        <v>13644230.029999999</v>
      </c>
      <c r="G97" s="19">
        <v>14151476.189999999</v>
      </c>
      <c r="H97" s="72" t="s">
        <v>50</v>
      </c>
    </row>
    <row r="98" spans="1:8" ht="13.5" x14ac:dyDescent="0.2">
      <c r="A98" s="14">
        <v>43924</v>
      </c>
      <c r="B98" s="15">
        <v>10500</v>
      </c>
      <c r="C98" s="16" t="s">
        <v>8</v>
      </c>
      <c r="D98" s="17">
        <v>43924</v>
      </c>
      <c r="E98" s="18"/>
      <c r="F98" s="19">
        <v>5187338.34</v>
      </c>
      <c r="G98" s="19">
        <v>6077794.5300000003</v>
      </c>
      <c r="H98" s="72" t="s">
        <v>50</v>
      </c>
    </row>
    <row r="99" spans="1:8" ht="13.5" x14ac:dyDescent="0.2">
      <c r="A99" s="14">
        <v>43930</v>
      </c>
      <c r="B99" s="15">
        <v>10529</v>
      </c>
      <c r="C99" s="16" t="s">
        <v>20</v>
      </c>
      <c r="D99" s="17">
        <v>43930</v>
      </c>
      <c r="E99" s="18"/>
      <c r="F99" s="19">
        <v>20938.97</v>
      </c>
      <c r="G99" s="19">
        <v>3164040.5</v>
      </c>
      <c r="H99" s="72" t="s">
        <v>50</v>
      </c>
    </row>
    <row r="100" spans="1:8" ht="13.5" x14ac:dyDescent="0.2">
      <c r="A100" s="14">
        <v>43930</v>
      </c>
      <c r="B100" s="15">
        <v>10530</v>
      </c>
      <c r="C100" s="16" t="s">
        <v>8</v>
      </c>
      <c r="D100" s="17">
        <v>43930</v>
      </c>
      <c r="E100" s="18"/>
      <c r="F100" s="19">
        <v>7037667.6200000001</v>
      </c>
      <c r="G100" s="19">
        <v>10201708.119999999</v>
      </c>
      <c r="H100" s="72" t="s">
        <v>50</v>
      </c>
    </row>
    <row r="101" spans="1:8" ht="13.5" x14ac:dyDescent="0.2">
      <c r="A101" s="14">
        <v>43932</v>
      </c>
      <c r="B101" s="15">
        <v>10531</v>
      </c>
      <c r="C101" s="16" t="s">
        <v>8</v>
      </c>
      <c r="D101" s="17">
        <v>43932</v>
      </c>
      <c r="E101" s="18"/>
      <c r="F101" s="19">
        <v>11188083.76</v>
      </c>
      <c r="G101" s="19">
        <v>21389791.879999999</v>
      </c>
      <c r="H101" s="72" t="s">
        <v>50</v>
      </c>
    </row>
    <row r="102" spans="1:8" ht="13.5" x14ac:dyDescent="0.2">
      <c r="A102" s="14">
        <v>43938</v>
      </c>
      <c r="B102" s="15">
        <v>10564</v>
      </c>
      <c r="C102" s="16" t="s">
        <v>20</v>
      </c>
      <c r="D102" s="17">
        <v>43938</v>
      </c>
      <c r="E102" s="18"/>
      <c r="F102" s="19">
        <v>69053.53</v>
      </c>
      <c r="G102" s="19">
        <v>229847.67</v>
      </c>
      <c r="H102" s="72" t="s">
        <v>50</v>
      </c>
    </row>
    <row r="103" spans="1:8" ht="13.5" x14ac:dyDescent="0.2">
      <c r="A103" s="14">
        <v>43938</v>
      </c>
      <c r="B103" s="15">
        <v>10565</v>
      </c>
      <c r="C103" s="16" t="s">
        <v>8</v>
      </c>
      <c r="D103" s="17">
        <v>43938</v>
      </c>
      <c r="E103" s="18"/>
      <c r="F103" s="19">
        <v>3112653.07</v>
      </c>
      <c r="G103" s="19">
        <v>3342500.74</v>
      </c>
      <c r="H103" s="72" t="s">
        <v>50</v>
      </c>
    </row>
    <row r="104" spans="1:8" ht="13.5" x14ac:dyDescent="0.2">
      <c r="A104" s="14">
        <v>43939</v>
      </c>
      <c r="B104" s="15">
        <v>10570</v>
      </c>
      <c r="C104" s="16" t="s">
        <v>20</v>
      </c>
      <c r="D104" s="17">
        <v>43939</v>
      </c>
      <c r="E104" s="18"/>
      <c r="F104" s="19">
        <v>143316.37</v>
      </c>
      <c r="G104" s="19">
        <v>156588.10999999999</v>
      </c>
      <c r="H104" s="72" t="s">
        <v>50</v>
      </c>
    </row>
    <row r="105" spans="1:8" ht="13.5" x14ac:dyDescent="0.2">
      <c r="A105" s="14">
        <v>43939</v>
      </c>
      <c r="B105" s="15">
        <v>10571</v>
      </c>
      <c r="C105" s="16" t="s">
        <v>8</v>
      </c>
      <c r="D105" s="17">
        <v>43939</v>
      </c>
      <c r="E105" s="18"/>
      <c r="F105" s="19">
        <v>10224490.039999999</v>
      </c>
      <c r="G105" s="19">
        <v>10381078.15</v>
      </c>
      <c r="H105" s="72" t="s">
        <v>50</v>
      </c>
    </row>
    <row r="106" spans="1:8" ht="13.5" x14ac:dyDescent="0.2">
      <c r="A106" s="14">
        <v>43940</v>
      </c>
      <c r="B106" s="15">
        <v>10572</v>
      </c>
      <c r="C106" s="16" t="s">
        <v>8</v>
      </c>
      <c r="D106" s="17">
        <v>43940</v>
      </c>
      <c r="E106" s="18"/>
      <c r="F106" s="19">
        <v>5466144.2699999996</v>
      </c>
      <c r="G106" s="19">
        <v>15847222.42</v>
      </c>
      <c r="H106" s="72" t="s">
        <v>50</v>
      </c>
    </row>
    <row r="107" spans="1:8" ht="13.5" x14ac:dyDescent="0.2">
      <c r="A107" s="14">
        <v>43943</v>
      </c>
      <c r="B107" s="15">
        <v>10577</v>
      </c>
      <c r="C107" s="16" t="s">
        <v>8</v>
      </c>
      <c r="D107" s="17">
        <v>43943</v>
      </c>
      <c r="E107" s="18"/>
      <c r="F107" s="19">
        <v>13193949.810000001</v>
      </c>
      <c r="G107" s="19">
        <v>17280321.07</v>
      </c>
      <c r="H107" s="72" t="s">
        <v>50</v>
      </c>
    </row>
    <row r="108" spans="1:8" ht="13.5" x14ac:dyDescent="0.2">
      <c r="A108" s="14">
        <v>43944</v>
      </c>
      <c r="B108" s="15">
        <v>10598</v>
      </c>
      <c r="C108" s="16" t="s">
        <v>20</v>
      </c>
      <c r="D108" s="17">
        <v>43944</v>
      </c>
      <c r="E108" s="18"/>
      <c r="F108" s="19">
        <v>182098.41</v>
      </c>
      <c r="G108" s="19">
        <v>14139131.98</v>
      </c>
      <c r="H108" s="72" t="s">
        <v>50</v>
      </c>
    </row>
    <row r="109" spans="1:8" ht="13.5" x14ac:dyDescent="0.2">
      <c r="A109" s="14">
        <v>43944</v>
      </c>
      <c r="B109" s="15">
        <v>10599</v>
      </c>
      <c r="C109" s="16" t="s">
        <v>8</v>
      </c>
      <c r="D109" s="17">
        <v>43944</v>
      </c>
      <c r="E109" s="18"/>
      <c r="F109" s="19">
        <v>21312089.870000001</v>
      </c>
      <c r="G109" s="19">
        <v>35451221.850000001</v>
      </c>
      <c r="H109" s="72" t="s">
        <v>50</v>
      </c>
    </row>
    <row r="110" spans="1:8" ht="13.5" x14ac:dyDescent="0.2">
      <c r="A110" s="14">
        <v>43947</v>
      </c>
      <c r="B110" s="15">
        <v>10614</v>
      </c>
      <c r="C110" s="16" t="s">
        <v>8</v>
      </c>
      <c r="D110" s="17">
        <v>43947</v>
      </c>
      <c r="E110" s="18"/>
      <c r="F110" s="19">
        <v>21557556.420000002</v>
      </c>
      <c r="G110" s="19">
        <v>21803991.719999999</v>
      </c>
      <c r="H110" s="72" t="s">
        <v>50</v>
      </c>
    </row>
    <row r="111" spans="1:8" ht="13.5" x14ac:dyDescent="0.2">
      <c r="A111" s="33">
        <v>43923</v>
      </c>
      <c r="B111" s="34">
        <v>10496</v>
      </c>
      <c r="C111" s="35" t="s">
        <v>9</v>
      </c>
      <c r="D111" s="36">
        <v>43923</v>
      </c>
      <c r="E111" s="37">
        <v>1000</v>
      </c>
      <c r="F111" s="38"/>
      <c r="G111" s="37">
        <v>14150476.189999999</v>
      </c>
      <c r="H111" s="103" t="s">
        <v>53</v>
      </c>
    </row>
    <row r="112" spans="1:8" ht="13.5" x14ac:dyDescent="0.2">
      <c r="A112" s="33">
        <v>43927</v>
      </c>
      <c r="B112" s="34">
        <v>10501</v>
      </c>
      <c r="C112" s="35" t="s">
        <v>9</v>
      </c>
      <c r="D112" s="36">
        <v>43927</v>
      </c>
      <c r="E112" s="37">
        <v>1000</v>
      </c>
      <c r="F112" s="38"/>
      <c r="G112" s="37">
        <v>6076794.5300000003</v>
      </c>
      <c r="H112" s="103" t="s">
        <v>53</v>
      </c>
    </row>
    <row r="113" spans="1:8" ht="13.5" x14ac:dyDescent="0.2">
      <c r="A113" s="33">
        <v>43927</v>
      </c>
      <c r="B113" s="34">
        <v>10507</v>
      </c>
      <c r="C113" s="35" t="s">
        <v>14</v>
      </c>
      <c r="D113" s="36">
        <v>43927</v>
      </c>
      <c r="E113" s="37">
        <v>1025</v>
      </c>
      <c r="F113" s="38"/>
      <c r="G113" s="37">
        <v>5239349.53</v>
      </c>
      <c r="H113" s="103" t="s">
        <v>53</v>
      </c>
    </row>
    <row r="114" spans="1:8" ht="13.5" x14ac:dyDescent="0.2">
      <c r="A114" s="33">
        <v>43927</v>
      </c>
      <c r="B114" s="34">
        <v>10511</v>
      </c>
      <c r="C114" s="35" t="s">
        <v>14</v>
      </c>
      <c r="D114" s="36">
        <v>43927</v>
      </c>
      <c r="E114" s="37">
        <v>1025</v>
      </c>
      <c r="F114" s="38"/>
      <c r="G114" s="37">
        <v>4820104.03</v>
      </c>
      <c r="H114" s="103" t="s">
        <v>53</v>
      </c>
    </row>
    <row r="115" spans="1:8" ht="13.5" x14ac:dyDescent="0.2">
      <c r="A115" s="33">
        <v>43927</v>
      </c>
      <c r="B115" s="34">
        <v>10515</v>
      </c>
      <c r="C115" s="35" t="s">
        <v>14</v>
      </c>
      <c r="D115" s="36">
        <v>43927</v>
      </c>
      <c r="E115" s="37">
        <v>1025</v>
      </c>
      <c r="F115" s="38"/>
      <c r="G115" s="37">
        <v>4400858.53</v>
      </c>
      <c r="H115" s="103" t="s">
        <v>53</v>
      </c>
    </row>
    <row r="116" spans="1:8" ht="13.5" x14ac:dyDescent="0.2">
      <c r="A116" s="33">
        <v>43927</v>
      </c>
      <c r="B116" s="34">
        <v>10519</v>
      </c>
      <c r="C116" s="35" t="s">
        <v>14</v>
      </c>
      <c r="D116" s="36">
        <v>43927</v>
      </c>
      <c r="E116" s="37">
        <v>1025</v>
      </c>
      <c r="F116" s="38"/>
      <c r="G116" s="37">
        <v>3981613.03</v>
      </c>
      <c r="H116" s="103" t="s">
        <v>53</v>
      </c>
    </row>
    <row r="117" spans="1:8" ht="13.5" x14ac:dyDescent="0.2">
      <c r="A117" s="33">
        <v>43927</v>
      </c>
      <c r="B117" s="34">
        <v>10523</v>
      </c>
      <c r="C117" s="35" t="s">
        <v>14</v>
      </c>
      <c r="D117" s="36">
        <v>43927</v>
      </c>
      <c r="E117" s="37">
        <v>1025</v>
      </c>
      <c r="F117" s="38"/>
      <c r="G117" s="37">
        <v>3562367.53</v>
      </c>
      <c r="H117" s="103" t="s">
        <v>53</v>
      </c>
    </row>
    <row r="118" spans="1:8" ht="13.5" x14ac:dyDescent="0.2">
      <c r="A118" s="33">
        <v>43927</v>
      </c>
      <c r="B118" s="34">
        <v>10527</v>
      </c>
      <c r="C118" s="35" t="s">
        <v>14</v>
      </c>
      <c r="D118" s="36">
        <v>43927</v>
      </c>
      <c r="E118" s="37">
        <v>1025</v>
      </c>
      <c r="F118" s="38"/>
      <c r="G118" s="37">
        <v>3143122.03</v>
      </c>
      <c r="H118" s="103" t="s">
        <v>53</v>
      </c>
    </row>
    <row r="119" spans="1:8" ht="13.5" x14ac:dyDescent="0.2">
      <c r="A119" s="33">
        <v>43934</v>
      </c>
      <c r="B119" s="34">
        <v>10532</v>
      </c>
      <c r="C119" s="35" t="s">
        <v>9</v>
      </c>
      <c r="D119" s="36">
        <v>43934</v>
      </c>
      <c r="E119" s="37">
        <v>1000</v>
      </c>
      <c r="F119" s="38"/>
      <c r="G119" s="37">
        <v>21388791.879999999</v>
      </c>
      <c r="H119" s="103" t="s">
        <v>53</v>
      </c>
    </row>
    <row r="120" spans="1:8" ht="13.5" x14ac:dyDescent="0.2">
      <c r="A120" s="33">
        <v>43935</v>
      </c>
      <c r="B120" s="34">
        <v>10536</v>
      </c>
      <c r="C120" s="35" t="s">
        <v>9</v>
      </c>
      <c r="D120" s="36">
        <v>43935</v>
      </c>
      <c r="E120" s="37">
        <v>1000</v>
      </c>
      <c r="F120" s="38"/>
      <c r="G120" s="37">
        <v>3042715.64</v>
      </c>
      <c r="H120" s="103" t="s">
        <v>53</v>
      </c>
    </row>
    <row r="121" spans="1:8" ht="13.5" x14ac:dyDescent="0.2">
      <c r="A121" s="33">
        <v>43935</v>
      </c>
      <c r="B121" s="34">
        <v>10542</v>
      </c>
      <c r="C121" s="35" t="s">
        <v>14</v>
      </c>
      <c r="D121" s="36">
        <v>43935</v>
      </c>
      <c r="E121" s="37">
        <v>1615.96</v>
      </c>
      <c r="F121" s="38"/>
      <c r="G121" s="37">
        <v>1755698.16</v>
      </c>
      <c r="H121" s="103" t="s">
        <v>53</v>
      </c>
    </row>
    <row r="122" spans="1:8" ht="13.5" x14ac:dyDescent="0.2">
      <c r="A122" s="33">
        <v>43936</v>
      </c>
      <c r="B122" s="34">
        <v>10544</v>
      </c>
      <c r="C122" s="35" t="s">
        <v>9</v>
      </c>
      <c r="D122" s="36">
        <v>43936</v>
      </c>
      <c r="E122" s="37">
        <v>1000</v>
      </c>
      <c r="F122" s="38"/>
      <c r="G122" s="37">
        <v>1754665.84</v>
      </c>
      <c r="H122" s="103" t="s">
        <v>53</v>
      </c>
    </row>
    <row r="123" spans="1:8" ht="13.5" x14ac:dyDescent="0.2">
      <c r="A123" s="33">
        <v>43936</v>
      </c>
      <c r="B123" s="34">
        <v>10546</v>
      </c>
      <c r="C123" s="35" t="s">
        <v>9</v>
      </c>
      <c r="D123" s="36">
        <v>43936</v>
      </c>
      <c r="E123" s="37">
        <v>1000</v>
      </c>
      <c r="F123" s="38"/>
      <c r="G123" s="37">
        <v>1753645.84</v>
      </c>
      <c r="H123" s="103" t="s">
        <v>53</v>
      </c>
    </row>
    <row r="124" spans="1:8" ht="13.5" x14ac:dyDescent="0.2">
      <c r="A124" s="33">
        <v>43936</v>
      </c>
      <c r="B124" s="34">
        <v>10554</v>
      </c>
      <c r="C124" s="35" t="s">
        <v>14</v>
      </c>
      <c r="D124" s="36">
        <v>43936</v>
      </c>
      <c r="E124" s="37">
        <v>800</v>
      </c>
      <c r="F124" s="38"/>
      <c r="G124" s="37">
        <v>773626.14</v>
      </c>
      <c r="H124" s="103" t="s">
        <v>53</v>
      </c>
    </row>
    <row r="125" spans="1:8" ht="13.5" x14ac:dyDescent="0.2">
      <c r="A125" s="33">
        <v>43936</v>
      </c>
      <c r="B125" s="34">
        <v>10558</v>
      </c>
      <c r="C125" s="35" t="s">
        <v>14</v>
      </c>
      <c r="D125" s="36">
        <v>43936</v>
      </c>
      <c r="E125" s="37">
        <v>800</v>
      </c>
      <c r="F125" s="38"/>
      <c r="G125" s="37">
        <v>446410.23999999999</v>
      </c>
      <c r="H125" s="103" t="s">
        <v>53</v>
      </c>
    </row>
    <row r="126" spans="1:8" ht="13.5" x14ac:dyDescent="0.2">
      <c r="A126" s="33">
        <v>43937</v>
      </c>
      <c r="B126" s="34">
        <v>10562</v>
      </c>
      <c r="C126" s="35" t="s">
        <v>24</v>
      </c>
      <c r="D126" s="36">
        <v>43936</v>
      </c>
      <c r="E126" s="37">
        <v>600000</v>
      </c>
      <c r="F126" s="38"/>
      <c r="G126" s="37">
        <v>172794.14</v>
      </c>
      <c r="H126" s="103" t="s">
        <v>53</v>
      </c>
    </row>
    <row r="127" spans="1:8" ht="13.5" x14ac:dyDescent="0.2">
      <c r="A127" s="33">
        <v>43938</v>
      </c>
      <c r="B127" s="34">
        <v>10566</v>
      </c>
      <c r="C127" s="35" t="s">
        <v>9</v>
      </c>
      <c r="D127" s="36">
        <v>43938</v>
      </c>
      <c r="E127" s="37">
        <v>1000</v>
      </c>
      <c r="F127" s="38"/>
      <c r="G127" s="37">
        <v>3341500.74</v>
      </c>
      <c r="H127" s="103" t="s">
        <v>53</v>
      </c>
    </row>
    <row r="128" spans="1:8" ht="13.5" x14ac:dyDescent="0.2">
      <c r="A128" s="33">
        <v>43941</v>
      </c>
      <c r="B128" s="34">
        <v>10573</v>
      </c>
      <c r="C128" s="35" t="s">
        <v>9</v>
      </c>
      <c r="D128" s="36">
        <v>43941</v>
      </c>
      <c r="E128" s="37">
        <v>1000</v>
      </c>
      <c r="F128" s="38"/>
      <c r="G128" s="37">
        <v>15846222.42</v>
      </c>
      <c r="H128" s="103" t="s">
        <v>53</v>
      </c>
    </row>
    <row r="129" spans="1:8" ht="13.5" x14ac:dyDescent="0.2">
      <c r="A129" s="33">
        <v>43943</v>
      </c>
      <c r="B129" s="34">
        <v>10580</v>
      </c>
      <c r="C129" s="35" t="s">
        <v>14</v>
      </c>
      <c r="D129" s="36">
        <v>43943</v>
      </c>
      <c r="E129" s="37">
        <v>1625</v>
      </c>
      <c r="F129" s="38"/>
      <c r="G129" s="37">
        <v>16615696.07</v>
      </c>
      <c r="H129" s="103" t="s">
        <v>53</v>
      </c>
    </row>
    <row r="130" spans="1:8" ht="13.5" x14ac:dyDescent="0.2">
      <c r="A130" s="33">
        <v>43943</v>
      </c>
      <c r="B130" s="34">
        <v>10584</v>
      </c>
      <c r="C130" s="35" t="s">
        <v>14</v>
      </c>
      <c r="D130" s="36">
        <v>43943</v>
      </c>
      <c r="E130" s="37">
        <v>1625</v>
      </c>
      <c r="F130" s="38"/>
      <c r="G130" s="37">
        <v>15951038.57</v>
      </c>
      <c r="H130" s="103" t="s">
        <v>53</v>
      </c>
    </row>
    <row r="131" spans="1:8" ht="13.5" x14ac:dyDescent="0.2">
      <c r="A131" s="33">
        <v>43943</v>
      </c>
      <c r="B131" s="34">
        <v>10588</v>
      </c>
      <c r="C131" s="35" t="s">
        <v>14</v>
      </c>
      <c r="D131" s="36">
        <v>43943</v>
      </c>
      <c r="E131" s="37">
        <v>1625</v>
      </c>
      <c r="F131" s="38"/>
      <c r="G131" s="37">
        <v>15286381.07</v>
      </c>
      <c r="H131" s="103" t="s">
        <v>53</v>
      </c>
    </row>
    <row r="132" spans="1:8" ht="13.5" x14ac:dyDescent="0.2">
      <c r="A132" s="33">
        <v>43943</v>
      </c>
      <c r="B132" s="34">
        <v>10592</v>
      </c>
      <c r="C132" s="35" t="s">
        <v>14</v>
      </c>
      <c r="D132" s="36">
        <v>43943</v>
      </c>
      <c r="E132" s="37">
        <v>1625</v>
      </c>
      <c r="F132" s="38"/>
      <c r="G132" s="37">
        <v>14621723.57</v>
      </c>
      <c r="H132" s="103" t="s">
        <v>53</v>
      </c>
    </row>
    <row r="133" spans="1:8" ht="13.5" x14ac:dyDescent="0.2">
      <c r="A133" s="33">
        <v>43943</v>
      </c>
      <c r="B133" s="34">
        <v>10596</v>
      </c>
      <c r="C133" s="35" t="s">
        <v>14</v>
      </c>
      <c r="D133" s="36">
        <v>43943</v>
      </c>
      <c r="E133" s="37">
        <v>1625</v>
      </c>
      <c r="F133" s="38"/>
      <c r="G133" s="37">
        <v>13957066.07</v>
      </c>
      <c r="H133" s="103" t="s">
        <v>53</v>
      </c>
    </row>
    <row r="134" spans="1:8" ht="13.5" x14ac:dyDescent="0.2">
      <c r="A134" s="33">
        <v>43944</v>
      </c>
      <c r="B134" s="34">
        <v>10600</v>
      </c>
      <c r="C134" s="35" t="s">
        <v>9</v>
      </c>
      <c r="D134" s="36">
        <v>43944</v>
      </c>
      <c r="E134" s="37">
        <v>1000</v>
      </c>
      <c r="F134" s="38"/>
      <c r="G134" s="37">
        <v>35450221.850000001</v>
      </c>
      <c r="H134" s="103" t="s">
        <v>53</v>
      </c>
    </row>
    <row r="135" spans="1:8" ht="13.5" x14ac:dyDescent="0.2">
      <c r="A135" s="33">
        <v>43944</v>
      </c>
      <c r="B135" s="34">
        <v>10606</v>
      </c>
      <c r="C135" s="35" t="s">
        <v>14</v>
      </c>
      <c r="D135" s="36">
        <v>43944</v>
      </c>
      <c r="E135" s="37">
        <v>33928</v>
      </c>
      <c r="F135" s="38"/>
      <c r="G135" s="37">
        <v>7918533.8600000003</v>
      </c>
      <c r="H135" s="103" t="s">
        <v>53</v>
      </c>
    </row>
    <row r="136" spans="1:8" ht="13.5" x14ac:dyDescent="0.2">
      <c r="A136" s="33">
        <v>43945</v>
      </c>
      <c r="B136" s="34">
        <v>10608</v>
      </c>
      <c r="C136" s="35" t="s">
        <v>28</v>
      </c>
      <c r="D136" s="36">
        <v>43945</v>
      </c>
      <c r="E136" s="37">
        <v>20000</v>
      </c>
      <c r="F136" s="38"/>
      <c r="G136" s="37">
        <v>7897855.2999999998</v>
      </c>
      <c r="H136" s="103" t="s">
        <v>53</v>
      </c>
    </row>
    <row r="137" spans="1:8" ht="13.5" x14ac:dyDescent="0.2">
      <c r="A137" s="33">
        <v>43945</v>
      </c>
      <c r="B137" s="34">
        <v>10610</v>
      </c>
      <c r="C137" s="35" t="s">
        <v>9</v>
      </c>
      <c r="D137" s="36">
        <v>43945</v>
      </c>
      <c r="E137" s="37">
        <v>1000</v>
      </c>
      <c r="F137" s="38"/>
      <c r="G137" s="37">
        <v>7896455.2999999998</v>
      </c>
      <c r="H137" s="103" t="s">
        <v>53</v>
      </c>
    </row>
    <row r="138" spans="1:8" ht="13.5" x14ac:dyDescent="0.2">
      <c r="A138" s="33">
        <v>43949</v>
      </c>
      <c r="B138" s="34">
        <v>10617</v>
      </c>
      <c r="C138" s="35" t="s">
        <v>14</v>
      </c>
      <c r="D138" s="36">
        <v>43949</v>
      </c>
      <c r="E138" s="39">
        <v>41583.919999999998</v>
      </c>
      <c r="F138" s="38"/>
      <c r="G138" s="37">
        <v>4796166.5</v>
      </c>
      <c r="H138" s="103" t="s">
        <v>53</v>
      </c>
    </row>
    <row r="139" spans="1:8" ht="13.5" x14ac:dyDescent="0.2">
      <c r="A139" s="73">
        <v>43950</v>
      </c>
      <c r="B139" s="74">
        <v>10619</v>
      </c>
      <c r="C139" s="75" t="s">
        <v>30</v>
      </c>
      <c r="D139" s="76">
        <v>43950</v>
      </c>
      <c r="E139" s="104">
        <v>20000</v>
      </c>
      <c r="F139" s="78"/>
      <c r="G139" s="77">
        <v>4775334.82</v>
      </c>
      <c r="H139" s="103" t="s">
        <v>53</v>
      </c>
    </row>
    <row r="140" spans="1:8" ht="13.5" x14ac:dyDescent="0.2">
      <c r="A140" s="33">
        <v>43951</v>
      </c>
      <c r="B140" s="34">
        <v>10624</v>
      </c>
      <c r="C140" s="35" t="s">
        <v>34</v>
      </c>
      <c r="D140" s="36">
        <v>43951</v>
      </c>
      <c r="E140" s="39">
        <v>949</v>
      </c>
      <c r="F140" s="38"/>
      <c r="G140" s="37">
        <v>4773991.42</v>
      </c>
      <c r="H140" s="103" t="s">
        <v>53</v>
      </c>
    </row>
    <row r="141" spans="1:8" ht="13.5" x14ac:dyDescent="0.2">
      <c r="A141" s="33">
        <v>43951</v>
      </c>
      <c r="B141" s="34">
        <v>10626</v>
      </c>
      <c r="C141" s="35" t="s">
        <v>36</v>
      </c>
      <c r="D141" s="36">
        <v>43951</v>
      </c>
      <c r="E141" s="39">
        <v>5443</v>
      </c>
      <c r="F141" s="38"/>
      <c r="G141" s="37">
        <v>4768529.4400000004</v>
      </c>
      <c r="H141" s="103" t="s">
        <v>53</v>
      </c>
    </row>
    <row r="142" spans="1:8" ht="13.5" x14ac:dyDescent="0.2">
      <c r="A142" s="47">
        <v>43927</v>
      </c>
      <c r="B142" s="48">
        <v>10503</v>
      </c>
      <c r="C142" s="49" t="s">
        <v>11</v>
      </c>
      <c r="D142" s="50">
        <v>43927</v>
      </c>
      <c r="E142" s="52">
        <v>410000</v>
      </c>
      <c r="F142" s="51"/>
      <c r="G142" s="52">
        <v>5666774.5300000003</v>
      </c>
      <c r="H142" s="71" t="s">
        <v>52</v>
      </c>
    </row>
    <row r="143" spans="1:8" ht="13.5" x14ac:dyDescent="0.2">
      <c r="A143" s="47">
        <v>43927</v>
      </c>
      <c r="B143" s="48">
        <v>10505</v>
      </c>
      <c r="C143" s="49" t="s">
        <v>12</v>
      </c>
      <c r="D143" s="50">
        <v>43927</v>
      </c>
      <c r="E143" s="52">
        <v>410000</v>
      </c>
      <c r="F143" s="51"/>
      <c r="G143" s="52">
        <v>5248574.53</v>
      </c>
      <c r="H143" s="71" t="s">
        <v>52</v>
      </c>
    </row>
    <row r="144" spans="1:8" ht="13.5" x14ac:dyDescent="0.2">
      <c r="A144" s="47">
        <v>43927</v>
      </c>
      <c r="B144" s="48">
        <v>10509</v>
      </c>
      <c r="C144" s="49" t="s">
        <v>15</v>
      </c>
      <c r="D144" s="50">
        <v>43927</v>
      </c>
      <c r="E144" s="52">
        <v>410000</v>
      </c>
      <c r="F144" s="51"/>
      <c r="G144" s="52">
        <v>4829329.03</v>
      </c>
      <c r="H144" s="71" t="s">
        <v>52</v>
      </c>
    </row>
    <row r="145" spans="1:8" ht="13.5" x14ac:dyDescent="0.2">
      <c r="A145" s="47">
        <v>43927</v>
      </c>
      <c r="B145" s="48">
        <v>10513</v>
      </c>
      <c r="C145" s="49" t="s">
        <v>16</v>
      </c>
      <c r="D145" s="50">
        <v>43927</v>
      </c>
      <c r="E145" s="52">
        <v>410000</v>
      </c>
      <c r="F145" s="51"/>
      <c r="G145" s="52">
        <v>4410083.53</v>
      </c>
      <c r="H145" s="71" t="s">
        <v>52</v>
      </c>
    </row>
    <row r="146" spans="1:8" ht="13.5" x14ac:dyDescent="0.2">
      <c r="A146" s="47">
        <v>43927</v>
      </c>
      <c r="B146" s="48">
        <v>10517</v>
      </c>
      <c r="C146" s="49" t="s">
        <v>17</v>
      </c>
      <c r="D146" s="50">
        <v>43927</v>
      </c>
      <c r="E146" s="52">
        <v>410000</v>
      </c>
      <c r="F146" s="51"/>
      <c r="G146" s="52">
        <v>3990838.03</v>
      </c>
      <c r="H146" s="71" t="s">
        <v>52</v>
      </c>
    </row>
    <row r="147" spans="1:8" ht="13.5" x14ac:dyDescent="0.2">
      <c r="A147" s="47">
        <v>43927</v>
      </c>
      <c r="B147" s="48">
        <v>10521</v>
      </c>
      <c r="C147" s="49" t="s">
        <v>18</v>
      </c>
      <c r="D147" s="50">
        <v>43927</v>
      </c>
      <c r="E147" s="52">
        <v>410000</v>
      </c>
      <c r="F147" s="51"/>
      <c r="G147" s="52">
        <v>3571592.53</v>
      </c>
      <c r="H147" s="71" t="s">
        <v>52</v>
      </c>
    </row>
    <row r="148" spans="1:8" ht="13.5" x14ac:dyDescent="0.2">
      <c r="A148" s="47">
        <v>43927</v>
      </c>
      <c r="B148" s="48">
        <v>10525</v>
      </c>
      <c r="C148" s="49" t="s">
        <v>19</v>
      </c>
      <c r="D148" s="50">
        <v>43927</v>
      </c>
      <c r="E148" s="52">
        <v>410000</v>
      </c>
      <c r="F148" s="51"/>
      <c r="G148" s="52">
        <v>3152347.03</v>
      </c>
      <c r="H148" s="71" t="s">
        <v>52</v>
      </c>
    </row>
    <row r="149" spans="1:8" ht="13.5" x14ac:dyDescent="0.2">
      <c r="A149" s="40">
        <v>43951</v>
      </c>
      <c r="B149" s="41">
        <v>10621</v>
      </c>
      <c r="C149" s="42" t="s">
        <v>31</v>
      </c>
      <c r="D149" s="43">
        <v>43951</v>
      </c>
      <c r="E149" s="44"/>
      <c r="F149" s="45">
        <v>5.88</v>
      </c>
      <c r="G149" s="45">
        <v>4774940.7</v>
      </c>
      <c r="H149" s="71" t="s">
        <v>53</v>
      </c>
    </row>
    <row r="150" spans="1:8" ht="13.5" x14ac:dyDescent="0.2">
      <c r="A150" s="40">
        <v>43951</v>
      </c>
      <c r="B150" s="41">
        <v>10622</v>
      </c>
      <c r="C150" s="42" t="s">
        <v>32</v>
      </c>
      <c r="D150" s="43">
        <v>43951</v>
      </c>
      <c r="E150" s="46">
        <v>0.28999999999999998</v>
      </c>
      <c r="F150" s="44"/>
      <c r="G150" s="45">
        <v>4774940.41</v>
      </c>
      <c r="H150" s="71" t="s">
        <v>53</v>
      </c>
    </row>
    <row r="151" spans="1:8" ht="13.5" x14ac:dyDescent="0.2">
      <c r="A151" s="40">
        <v>43951</v>
      </c>
      <c r="B151" s="41">
        <v>10623</v>
      </c>
      <c r="C151" s="42" t="s">
        <v>33</v>
      </c>
      <c r="D151" s="43">
        <v>43951</v>
      </c>
      <c r="E151" s="44"/>
      <c r="F151" s="45">
        <v>0.01</v>
      </c>
      <c r="G151" s="45">
        <v>4774940.42</v>
      </c>
      <c r="H151" s="71" t="s">
        <v>53</v>
      </c>
    </row>
    <row r="152" spans="1:8" ht="13.5" x14ac:dyDescent="0.2">
      <c r="A152" s="7"/>
      <c r="B152" s="7"/>
      <c r="C152" s="7"/>
      <c r="D152" s="7"/>
      <c r="E152" s="11" t="s">
        <v>37</v>
      </c>
      <c r="F152" s="11" t="s">
        <v>38</v>
      </c>
      <c r="G152" s="12" t="s">
        <v>39</v>
      </c>
    </row>
    <row r="156" spans="1:8" x14ac:dyDescent="0.2">
      <c r="E156" s="13">
        <f>-SUBTOTAL(9,E16:E153)</f>
        <v>-108404841.88000001</v>
      </c>
      <c r="F156" s="13">
        <f>SUBTOTAL(9,F19:F153)</f>
        <v>113173262.46000001</v>
      </c>
    </row>
    <row r="158" spans="1:8" x14ac:dyDescent="0.2">
      <c r="F158" s="13">
        <f>+F156+E156</f>
        <v>4768420.5799999982</v>
      </c>
    </row>
  </sheetData>
  <autoFilter ref="A17:H152">
    <sortState ref="A17:H151">
      <sortCondition sortBy="cellColor" ref="B16:B151" dxfId="1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>
      <selection activeCell="G31" sqref="A1:G31"/>
    </sheetView>
  </sheetViews>
  <sheetFormatPr baseColWidth="10" defaultColWidth="9.33203125" defaultRowHeight="15.75" x14ac:dyDescent="0.2"/>
  <cols>
    <col min="1" max="1" width="14.5" style="1" bestFit="1" customWidth="1"/>
    <col min="2" max="2" width="7.83203125" style="1" bestFit="1" customWidth="1"/>
    <col min="3" max="3" width="47" style="1" customWidth="1"/>
    <col min="4" max="4" width="19.33203125" style="1" bestFit="1" customWidth="1"/>
    <col min="5" max="5" width="21.6640625" style="89" bestFit="1" customWidth="1"/>
    <col min="6" max="6" width="19.33203125" style="89" bestFit="1" customWidth="1"/>
    <col min="7" max="7" width="9.33203125" style="90"/>
    <col min="8" max="16384" width="9.33203125" style="1"/>
  </cols>
  <sheetData>
    <row r="1" spans="1:7" x14ac:dyDescent="0.2">
      <c r="A1" s="79" t="s">
        <v>48</v>
      </c>
    </row>
    <row r="2" spans="1:7" x14ac:dyDescent="0.2">
      <c r="A2" s="79" t="s">
        <v>49</v>
      </c>
    </row>
    <row r="3" spans="1:7" ht="16.5" thickBot="1" x14ac:dyDescent="0.25"/>
    <row r="4" spans="1:7" ht="16.5" thickBot="1" x14ac:dyDescent="0.25">
      <c r="C4" s="91" t="s">
        <v>40</v>
      </c>
      <c r="D4" s="92"/>
      <c r="E4" s="93"/>
    </row>
    <row r="5" spans="1:7" x14ac:dyDescent="0.2">
      <c r="C5" s="94" t="s">
        <v>42</v>
      </c>
      <c r="D5" s="95">
        <v>111924203.23</v>
      </c>
      <c r="E5" s="93"/>
    </row>
    <row r="6" spans="1:7" ht="16.5" thickBot="1" x14ac:dyDescent="0.25">
      <c r="C6" s="96" t="s">
        <v>43</v>
      </c>
      <c r="D6" s="97">
        <v>415407.28</v>
      </c>
      <c r="E6" s="93"/>
    </row>
    <row r="7" spans="1:7" x14ac:dyDescent="0.2">
      <c r="C7" s="94" t="s">
        <v>46</v>
      </c>
      <c r="D7" s="95">
        <f>SUBTOTAL(9,D4:D6)</f>
        <v>112339610.51000001</v>
      </c>
      <c r="E7" s="93"/>
    </row>
    <row r="8" spans="1:7" x14ac:dyDescent="0.2">
      <c r="C8" s="96" t="s">
        <v>47</v>
      </c>
      <c r="D8" s="97">
        <f>+F31</f>
        <v>112339610.51000001</v>
      </c>
      <c r="E8" s="93"/>
    </row>
    <row r="9" spans="1:7" ht="16.5" thickBot="1" x14ac:dyDescent="0.25">
      <c r="C9" s="98"/>
      <c r="D9" s="99">
        <f>+D7-D8</f>
        <v>0</v>
      </c>
      <c r="E9" s="93"/>
    </row>
    <row r="13" spans="1:7" x14ac:dyDescent="0.2">
      <c r="A13" s="80" t="s">
        <v>0</v>
      </c>
      <c r="B13" s="80" t="s">
        <v>1</v>
      </c>
      <c r="C13" s="80" t="s">
        <v>2</v>
      </c>
      <c r="D13" s="81" t="s">
        <v>3</v>
      </c>
      <c r="E13" s="82" t="s">
        <v>4</v>
      </c>
      <c r="F13" s="82" t="s">
        <v>5</v>
      </c>
      <c r="G13" s="90" t="s">
        <v>41</v>
      </c>
    </row>
    <row r="14" spans="1:7" x14ac:dyDescent="0.25">
      <c r="A14" s="83">
        <v>43923</v>
      </c>
      <c r="B14" s="84">
        <v>10495</v>
      </c>
      <c r="C14" s="85" t="s">
        <v>8</v>
      </c>
      <c r="D14" s="86">
        <v>43923</v>
      </c>
      <c r="E14" s="87"/>
      <c r="F14" s="88">
        <v>13644230.029999999</v>
      </c>
      <c r="G14" s="90" t="s">
        <v>50</v>
      </c>
    </row>
    <row r="15" spans="1:7" x14ac:dyDescent="0.25">
      <c r="A15" s="83">
        <v>43924</v>
      </c>
      <c r="B15" s="84">
        <v>10500</v>
      </c>
      <c r="C15" s="85" t="s">
        <v>8</v>
      </c>
      <c r="D15" s="86">
        <v>43924</v>
      </c>
      <c r="E15" s="87"/>
      <c r="F15" s="88">
        <v>5187338.34</v>
      </c>
      <c r="G15" s="90" t="s">
        <v>50</v>
      </c>
    </row>
    <row r="16" spans="1:7" x14ac:dyDescent="0.25">
      <c r="A16" s="83">
        <v>43930</v>
      </c>
      <c r="B16" s="84">
        <v>10529</v>
      </c>
      <c r="C16" s="85" t="s">
        <v>20</v>
      </c>
      <c r="D16" s="86">
        <v>43930</v>
      </c>
      <c r="E16" s="87"/>
      <c r="F16" s="88">
        <v>20938.97</v>
      </c>
      <c r="G16" s="90" t="s">
        <v>50</v>
      </c>
    </row>
    <row r="17" spans="1:7" x14ac:dyDescent="0.25">
      <c r="A17" s="83">
        <v>43930</v>
      </c>
      <c r="B17" s="84">
        <v>10530</v>
      </c>
      <c r="C17" s="85" t="s">
        <v>8</v>
      </c>
      <c r="D17" s="86">
        <v>43930</v>
      </c>
      <c r="E17" s="87"/>
      <c r="F17" s="88">
        <v>7037667.6200000001</v>
      </c>
      <c r="G17" s="90" t="s">
        <v>50</v>
      </c>
    </row>
    <row r="18" spans="1:7" x14ac:dyDescent="0.25">
      <c r="A18" s="83">
        <v>43932</v>
      </c>
      <c r="B18" s="84">
        <v>10531</v>
      </c>
      <c r="C18" s="85" t="s">
        <v>8</v>
      </c>
      <c r="D18" s="86">
        <v>43932</v>
      </c>
      <c r="E18" s="87"/>
      <c r="F18" s="88">
        <v>11188083.76</v>
      </c>
      <c r="G18" s="90" t="s">
        <v>50</v>
      </c>
    </row>
    <row r="19" spans="1:7" x14ac:dyDescent="0.25">
      <c r="A19" s="83">
        <v>43938</v>
      </c>
      <c r="B19" s="84">
        <v>10564</v>
      </c>
      <c r="C19" s="85" t="s">
        <v>20</v>
      </c>
      <c r="D19" s="86">
        <v>43938</v>
      </c>
      <c r="E19" s="87"/>
      <c r="F19" s="88">
        <v>69053.53</v>
      </c>
      <c r="G19" s="90" t="s">
        <v>50</v>
      </c>
    </row>
    <row r="20" spans="1:7" x14ac:dyDescent="0.25">
      <c r="A20" s="83">
        <v>43938</v>
      </c>
      <c r="B20" s="84">
        <v>10565</v>
      </c>
      <c r="C20" s="85" t="s">
        <v>8</v>
      </c>
      <c r="D20" s="86">
        <v>43938</v>
      </c>
      <c r="E20" s="87"/>
      <c r="F20" s="88">
        <v>3112653.07</v>
      </c>
      <c r="G20" s="90" t="s">
        <v>50</v>
      </c>
    </row>
    <row r="21" spans="1:7" x14ac:dyDescent="0.25">
      <c r="A21" s="83">
        <v>43939</v>
      </c>
      <c r="B21" s="84">
        <v>10570</v>
      </c>
      <c r="C21" s="85" t="s">
        <v>20</v>
      </c>
      <c r="D21" s="86">
        <v>43939</v>
      </c>
      <c r="E21" s="87"/>
      <c r="F21" s="88">
        <v>143316.37</v>
      </c>
      <c r="G21" s="90" t="s">
        <v>50</v>
      </c>
    </row>
    <row r="22" spans="1:7" x14ac:dyDescent="0.25">
      <c r="A22" s="83">
        <v>43939</v>
      </c>
      <c r="B22" s="84">
        <v>10571</v>
      </c>
      <c r="C22" s="85" t="s">
        <v>8</v>
      </c>
      <c r="D22" s="86">
        <v>43939</v>
      </c>
      <c r="E22" s="87"/>
      <c r="F22" s="88">
        <v>10224490.039999999</v>
      </c>
      <c r="G22" s="90" t="s">
        <v>50</v>
      </c>
    </row>
    <row r="23" spans="1:7" x14ac:dyDescent="0.25">
      <c r="A23" s="83">
        <v>43940</v>
      </c>
      <c r="B23" s="84">
        <v>10572</v>
      </c>
      <c r="C23" s="85" t="s">
        <v>8</v>
      </c>
      <c r="D23" s="86">
        <v>43940</v>
      </c>
      <c r="E23" s="87"/>
      <c r="F23" s="88">
        <v>5466144.2699999996</v>
      </c>
      <c r="G23" s="90" t="s">
        <v>50</v>
      </c>
    </row>
    <row r="24" spans="1:7" x14ac:dyDescent="0.25">
      <c r="A24" s="83">
        <v>43943</v>
      </c>
      <c r="B24" s="84">
        <v>10577</v>
      </c>
      <c r="C24" s="85" t="s">
        <v>8</v>
      </c>
      <c r="D24" s="86">
        <v>43943</v>
      </c>
      <c r="E24" s="87"/>
      <c r="F24" s="88">
        <v>13193949.810000001</v>
      </c>
      <c r="G24" s="90" t="s">
        <v>50</v>
      </c>
    </row>
    <row r="25" spans="1:7" x14ac:dyDescent="0.25">
      <c r="A25" s="83">
        <v>43944</v>
      </c>
      <c r="B25" s="84">
        <v>10598</v>
      </c>
      <c r="C25" s="85" t="s">
        <v>20</v>
      </c>
      <c r="D25" s="86">
        <v>43944</v>
      </c>
      <c r="E25" s="87"/>
      <c r="F25" s="88">
        <v>182098.41</v>
      </c>
      <c r="G25" s="90" t="s">
        <v>50</v>
      </c>
    </row>
    <row r="26" spans="1:7" x14ac:dyDescent="0.25">
      <c r="A26" s="83">
        <v>43944</v>
      </c>
      <c r="B26" s="84">
        <v>10599</v>
      </c>
      <c r="C26" s="85" t="s">
        <v>8</v>
      </c>
      <c r="D26" s="86">
        <v>43944</v>
      </c>
      <c r="E26" s="87"/>
      <c r="F26" s="88">
        <v>21312089.870000001</v>
      </c>
      <c r="G26" s="90" t="s">
        <v>50</v>
      </c>
    </row>
    <row r="27" spans="1:7" x14ac:dyDescent="0.25">
      <c r="A27" s="83">
        <v>43947</v>
      </c>
      <c r="B27" s="84">
        <v>10614</v>
      </c>
      <c r="C27" s="85" t="s">
        <v>8</v>
      </c>
      <c r="D27" s="86">
        <v>43947</v>
      </c>
      <c r="E27" s="87"/>
      <c r="F27" s="88">
        <v>21557556.420000002</v>
      </c>
      <c r="G27" s="90" t="s">
        <v>50</v>
      </c>
    </row>
    <row r="31" spans="1:7" x14ac:dyDescent="0.2">
      <c r="E31" s="89">
        <f>-SUBTOTAL(9,E12:E28)</f>
        <v>0</v>
      </c>
      <c r="F31" s="100">
        <f>SUBTOTAL(9,F12:F28)</f>
        <v>112339610.51000001</v>
      </c>
    </row>
    <row r="33" spans="6:6" x14ac:dyDescent="0.2">
      <c r="F33" s="89">
        <f>+F31+E31</f>
        <v>112339610.51000001</v>
      </c>
    </row>
  </sheetData>
  <autoFilter ref="A13:G27">
    <sortState ref="A16:H150">
      <sortCondition sortBy="cellColor" ref="B15:B150" dxfId="0"/>
    </sortState>
  </autoFilter>
  <pageMargins left="0.7" right="0.7" top="0.75" bottom="0.75" header="0.3" footer="0.3"/>
  <pageSetup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8" workbookViewId="0">
      <selection activeCell="I50" sqref="I50:I51"/>
    </sheetView>
  </sheetViews>
  <sheetFormatPr baseColWidth="10" defaultRowHeight="12.75" x14ac:dyDescent="0.2"/>
  <cols>
    <col min="1" max="1" width="12.83203125" style="131" customWidth="1"/>
    <col min="2" max="2" width="10.5" style="131" customWidth="1"/>
    <col min="3" max="3" width="4.1640625" style="131" customWidth="1"/>
    <col min="4" max="4" width="4.83203125" style="131" customWidth="1"/>
    <col min="5" max="5" width="19.1640625" style="131" customWidth="1"/>
    <col min="6" max="6" width="93.83203125" style="131" bestFit="1" customWidth="1"/>
    <col min="7" max="7" width="18.83203125" style="132" customWidth="1"/>
    <col min="8" max="8" width="17.5" style="132" bestFit="1" customWidth="1"/>
    <col min="9" max="9" width="38.83203125" style="132" bestFit="1" customWidth="1"/>
    <col min="10" max="16384" width="12" style="131"/>
  </cols>
  <sheetData>
    <row r="1" spans="1:9" x14ac:dyDescent="0.2">
      <c r="A1" s="134" t="s">
        <v>60</v>
      </c>
      <c r="B1" s="133"/>
      <c r="C1" s="133"/>
      <c r="D1" s="133"/>
      <c r="E1" s="133"/>
      <c r="F1" s="133"/>
      <c r="G1" s="133"/>
      <c r="H1" s="133"/>
      <c r="I1" s="135" t="s">
        <v>164</v>
      </c>
    </row>
    <row r="2" spans="1:9" x14ac:dyDescent="0.2">
      <c r="A2" s="134" t="s">
        <v>61</v>
      </c>
      <c r="B2" s="133"/>
      <c r="C2" s="133"/>
      <c r="D2" s="133"/>
      <c r="E2" s="133"/>
      <c r="F2" s="133"/>
      <c r="G2" s="133"/>
      <c r="H2" s="133"/>
      <c r="I2" s="133"/>
    </row>
    <row r="4" spans="1:9" x14ac:dyDescent="0.2">
      <c r="A4" s="133"/>
      <c r="B4" s="133"/>
      <c r="C4" s="133"/>
      <c r="D4" s="136" t="s">
        <v>62</v>
      </c>
      <c r="E4" s="133"/>
      <c r="F4" s="133"/>
      <c r="G4" s="133"/>
      <c r="H4" s="133"/>
      <c r="I4" s="133"/>
    </row>
    <row r="5" spans="1:9" x14ac:dyDescent="0.2">
      <c r="A5" s="133"/>
      <c r="B5" s="133"/>
      <c r="C5" s="133"/>
      <c r="D5" s="136" t="s">
        <v>63</v>
      </c>
      <c r="E5" s="133"/>
      <c r="F5" s="133"/>
      <c r="G5" s="133"/>
      <c r="H5" s="133"/>
      <c r="I5" s="133"/>
    </row>
    <row r="6" spans="1:9" x14ac:dyDescent="0.2">
      <c r="A6" s="133"/>
      <c r="B6" s="133"/>
      <c r="C6" s="133"/>
      <c r="D6" s="136" t="s">
        <v>64</v>
      </c>
      <c r="E6" s="133"/>
      <c r="F6" s="133"/>
      <c r="G6" s="133"/>
      <c r="H6" s="133"/>
      <c r="I6" s="133"/>
    </row>
    <row r="7" spans="1:9" x14ac:dyDescent="0.2">
      <c r="A7" s="137" t="s">
        <v>65</v>
      </c>
      <c r="B7" s="137" t="s">
        <v>66</v>
      </c>
      <c r="C7" s="138" t="s">
        <v>67</v>
      </c>
      <c r="D7" s="137" t="s">
        <v>68</v>
      </c>
      <c r="E7" s="137" t="s">
        <v>69</v>
      </c>
      <c r="F7" s="137" t="s">
        <v>70</v>
      </c>
      <c r="G7" s="138" t="s">
        <v>71</v>
      </c>
      <c r="H7" s="138" t="s">
        <v>72</v>
      </c>
      <c r="I7" s="138" t="s">
        <v>73</v>
      </c>
    </row>
    <row r="9" spans="1:9" x14ac:dyDescent="0.2">
      <c r="A9" s="134" t="s">
        <v>74</v>
      </c>
      <c r="B9" s="133"/>
      <c r="C9" s="133"/>
      <c r="D9" s="133"/>
      <c r="E9" s="133"/>
      <c r="F9" s="134" t="s">
        <v>75</v>
      </c>
      <c r="G9" s="133"/>
      <c r="H9" s="135" t="s">
        <v>76</v>
      </c>
      <c r="I9" s="139">
        <v>507246.16</v>
      </c>
    </row>
    <row r="10" spans="1:9" x14ac:dyDescent="0.2">
      <c r="A10" s="134" t="s">
        <v>165</v>
      </c>
      <c r="B10" s="134" t="s">
        <v>166</v>
      </c>
      <c r="C10" s="135" t="s">
        <v>118</v>
      </c>
      <c r="D10" s="134" t="s">
        <v>89</v>
      </c>
      <c r="E10" s="134" t="s">
        <v>167</v>
      </c>
      <c r="F10" s="134" t="s">
        <v>168</v>
      </c>
      <c r="G10" s="139">
        <v>0</v>
      </c>
      <c r="H10" s="139">
        <v>13571198</v>
      </c>
      <c r="I10" s="139">
        <v>-13063951.84</v>
      </c>
    </row>
    <row r="11" spans="1:9" x14ac:dyDescent="0.2">
      <c r="A11" s="134" t="s">
        <v>116</v>
      </c>
      <c r="B11" s="134" t="s">
        <v>77</v>
      </c>
      <c r="C11" s="135" t="s">
        <v>117</v>
      </c>
      <c r="D11" s="133"/>
      <c r="E11" s="134" t="s">
        <v>78</v>
      </c>
      <c r="F11" s="134" t="s">
        <v>79</v>
      </c>
      <c r="G11" s="139">
        <v>111924203.23</v>
      </c>
      <c r="H11" s="139">
        <v>0</v>
      </c>
      <c r="I11" s="139">
        <v>98860251.390000001</v>
      </c>
    </row>
    <row r="12" spans="1:9" x14ac:dyDescent="0.2">
      <c r="A12" s="134" t="s">
        <v>116</v>
      </c>
      <c r="B12" s="134" t="s">
        <v>77</v>
      </c>
      <c r="C12" s="135" t="s">
        <v>118</v>
      </c>
      <c r="D12" s="133"/>
      <c r="E12" s="134" t="s">
        <v>80</v>
      </c>
      <c r="F12" s="134" t="s">
        <v>79</v>
      </c>
      <c r="G12" s="139">
        <v>415407.28</v>
      </c>
      <c r="H12" s="139">
        <v>0</v>
      </c>
      <c r="I12" s="139">
        <v>99275658.670000002</v>
      </c>
    </row>
    <row r="13" spans="1:9" x14ac:dyDescent="0.2">
      <c r="A13" s="134" t="s">
        <v>116</v>
      </c>
      <c r="B13" s="134" t="s">
        <v>81</v>
      </c>
      <c r="C13" s="135" t="s">
        <v>119</v>
      </c>
      <c r="D13" s="133"/>
      <c r="E13" s="134" t="s">
        <v>82</v>
      </c>
      <c r="F13" s="134" t="s">
        <v>83</v>
      </c>
      <c r="G13" s="139">
        <v>0</v>
      </c>
      <c r="H13" s="139">
        <v>2119185.14</v>
      </c>
      <c r="I13" s="139">
        <v>97156473.530000001</v>
      </c>
    </row>
    <row r="14" spans="1:9" x14ac:dyDescent="0.2">
      <c r="A14" s="134" t="s">
        <v>116</v>
      </c>
      <c r="B14" s="134" t="s">
        <v>81</v>
      </c>
      <c r="C14" s="135" t="s">
        <v>120</v>
      </c>
      <c r="D14" s="133"/>
      <c r="E14" s="134" t="s">
        <v>82</v>
      </c>
      <c r="F14" s="134" t="s">
        <v>84</v>
      </c>
      <c r="G14" s="139">
        <v>0</v>
      </c>
      <c r="H14" s="139">
        <v>749394.88</v>
      </c>
      <c r="I14" s="139">
        <v>96407078.650000006</v>
      </c>
    </row>
    <row r="15" spans="1:9" x14ac:dyDescent="0.2">
      <c r="A15" s="134" t="s">
        <v>116</v>
      </c>
      <c r="B15" s="134" t="s">
        <v>81</v>
      </c>
      <c r="C15" s="135" t="s">
        <v>121</v>
      </c>
      <c r="D15" s="133"/>
      <c r="E15" s="134" t="s">
        <v>82</v>
      </c>
      <c r="F15" s="134" t="s">
        <v>85</v>
      </c>
      <c r="G15" s="139">
        <v>5.88</v>
      </c>
      <c r="H15" s="139">
        <v>0</v>
      </c>
      <c r="I15" s="139">
        <v>96407084.530000001</v>
      </c>
    </row>
    <row r="16" spans="1:9" x14ac:dyDescent="0.2">
      <c r="A16" s="134" t="s">
        <v>116</v>
      </c>
      <c r="B16" s="134" t="s">
        <v>81</v>
      </c>
      <c r="C16" s="135" t="s">
        <v>122</v>
      </c>
      <c r="D16" s="133"/>
      <c r="E16" s="134" t="s">
        <v>82</v>
      </c>
      <c r="F16" s="134" t="s">
        <v>86</v>
      </c>
      <c r="G16" s="139">
        <v>0.01</v>
      </c>
      <c r="H16" s="139">
        <v>0</v>
      </c>
      <c r="I16" s="139">
        <v>96407084.540000007</v>
      </c>
    </row>
    <row r="17" spans="1:9" x14ac:dyDescent="0.2">
      <c r="A17" s="134" t="s">
        <v>116</v>
      </c>
      <c r="B17" s="134" t="s">
        <v>81</v>
      </c>
      <c r="C17" s="135" t="s">
        <v>123</v>
      </c>
      <c r="D17" s="133"/>
      <c r="E17" s="134" t="s">
        <v>82</v>
      </c>
      <c r="F17" s="134" t="s">
        <v>87</v>
      </c>
      <c r="G17" s="139">
        <v>0</v>
      </c>
      <c r="H17" s="139">
        <v>0.28999999999999998</v>
      </c>
      <c r="I17" s="139">
        <v>96407084.25</v>
      </c>
    </row>
    <row r="18" spans="1:9" x14ac:dyDescent="0.2">
      <c r="A18" s="134" t="s">
        <v>116</v>
      </c>
      <c r="B18" s="134" t="s">
        <v>88</v>
      </c>
      <c r="C18" s="135" t="s">
        <v>118</v>
      </c>
      <c r="D18" s="134" t="s">
        <v>89</v>
      </c>
      <c r="E18" s="134" t="s">
        <v>124</v>
      </c>
      <c r="F18" s="134" t="s">
        <v>90</v>
      </c>
      <c r="G18" s="139">
        <v>0</v>
      </c>
      <c r="H18" s="139">
        <v>650000</v>
      </c>
      <c r="I18" s="139">
        <v>95757084.25</v>
      </c>
    </row>
    <row r="19" spans="1:9" x14ac:dyDescent="0.2">
      <c r="A19" s="134" t="s">
        <v>116</v>
      </c>
      <c r="B19" s="134" t="s">
        <v>88</v>
      </c>
      <c r="C19" s="135" t="s">
        <v>125</v>
      </c>
      <c r="D19" s="134" t="s">
        <v>89</v>
      </c>
      <c r="E19" s="134" t="s">
        <v>126</v>
      </c>
      <c r="F19" s="134" t="s">
        <v>90</v>
      </c>
      <c r="G19" s="139">
        <v>0</v>
      </c>
      <c r="H19" s="139">
        <v>650000</v>
      </c>
      <c r="I19" s="139">
        <v>95107084.25</v>
      </c>
    </row>
    <row r="20" spans="1:9" x14ac:dyDescent="0.2">
      <c r="A20" s="134" t="s">
        <v>116</v>
      </c>
      <c r="B20" s="134" t="s">
        <v>88</v>
      </c>
      <c r="C20" s="135" t="s">
        <v>127</v>
      </c>
      <c r="D20" s="134" t="s">
        <v>89</v>
      </c>
      <c r="E20" s="134" t="s">
        <v>128</v>
      </c>
      <c r="F20" s="134" t="s">
        <v>90</v>
      </c>
      <c r="G20" s="139">
        <v>0</v>
      </c>
      <c r="H20" s="139">
        <v>650000</v>
      </c>
      <c r="I20" s="139">
        <v>94457084.25</v>
      </c>
    </row>
    <row r="21" spans="1:9" x14ac:dyDescent="0.2">
      <c r="A21" s="134" t="s">
        <v>116</v>
      </c>
      <c r="B21" s="134" t="s">
        <v>88</v>
      </c>
      <c r="C21" s="135" t="s">
        <v>129</v>
      </c>
      <c r="D21" s="134" t="s">
        <v>89</v>
      </c>
      <c r="E21" s="134" t="s">
        <v>130</v>
      </c>
      <c r="F21" s="134" t="s">
        <v>90</v>
      </c>
      <c r="G21" s="139">
        <v>0</v>
      </c>
      <c r="H21" s="139">
        <v>650000</v>
      </c>
      <c r="I21" s="139">
        <v>93807084.25</v>
      </c>
    </row>
    <row r="22" spans="1:9" x14ac:dyDescent="0.2">
      <c r="A22" s="134" t="s">
        <v>116</v>
      </c>
      <c r="B22" s="134" t="s">
        <v>88</v>
      </c>
      <c r="C22" s="135" t="s">
        <v>119</v>
      </c>
      <c r="D22" s="134" t="s">
        <v>89</v>
      </c>
      <c r="E22" s="134" t="s">
        <v>131</v>
      </c>
      <c r="F22" s="134" t="s">
        <v>90</v>
      </c>
      <c r="G22" s="139">
        <v>0</v>
      </c>
      <c r="H22" s="139">
        <v>650000</v>
      </c>
      <c r="I22" s="139">
        <v>93157084.25</v>
      </c>
    </row>
    <row r="23" spans="1:9" x14ac:dyDescent="0.2">
      <c r="A23" s="134" t="s">
        <v>116</v>
      </c>
      <c r="B23" s="134" t="s">
        <v>91</v>
      </c>
      <c r="C23" s="135" t="s">
        <v>120</v>
      </c>
      <c r="D23" s="134" t="s">
        <v>89</v>
      </c>
      <c r="E23" s="134" t="s">
        <v>132</v>
      </c>
      <c r="F23" s="134" t="s">
        <v>92</v>
      </c>
      <c r="G23" s="139">
        <v>0</v>
      </c>
      <c r="H23" s="139">
        <v>17985349.25</v>
      </c>
      <c r="I23" s="139">
        <v>75171735</v>
      </c>
    </row>
    <row r="24" spans="1:9" x14ac:dyDescent="0.2">
      <c r="A24" s="134" t="s">
        <v>116</v>
      </c>
      <c r="B24" s="134" t="s">
        <v>93</v>
      </c>
      <c r="C24" s="135" t="s">
        <v>118</v>
      </c>
      <c r="D24" s="134" t="s">
        <v>89</v>
      </c>
      <c r="E24" s="134" t="s">
        <v>133</v>
      </c>
      <c r="F24" s="134" t="s">
        <v>94</v>
      </c>
      <c r="G24" s="139">
        <v>0</v>
      </c>
      <c r="H24" s="139">
        <v>410000</v>
      </c>
      <c r="I24" s="139">
        <v>74761735</v>
      </c>
    </row>
    <row r="25" spans="1:9" x14ac:dyDescent="0.2">
      <c r="A25" s="134" t="s">
        <v>116</v>
      </c>
      <c r="B25" s="134" t="s">
        <v>93</v>
      </c>
      <c r="C25" s="135" t="s">
        <v>125</v>
      </c>
      <c r="D25" s="134" t="s">
        <v>89</v>
      </c>
      <c r="E25" s="134" t="s">
        <v>134</v>
      </c>
      <c r="F25" s="134" t="s">
        <v>94</v>
      </c>
      <c r="G25" s="139">
        <v>0</v>
      </c>
      <c r="H25" s="139">
        <v>410000</v>
      </c>
      <c r="I25" s="139">
        <v>74351735</v>
      </c>
    </row>
    <row r="26" spans="1:9" x14ac:dyDescent="0.2">
      <c r="A26" s="134" t="s">
        <v>116</v>
      </c>
      <c r="B26" s="134" t="s">
        <v>93</v>
      </c>
      <c r="C26" s="135" t="s">
        <v>127</v>
      </c>
      <c r="D26" s="134" t="s">
        <v>89</v>
      </c>
      <c r="E26" s="134" t="s">
        <v>135</v>
      </c>
      <c r="F26" s="134" t="s">
        <v>94</v>
      </c>
      <c r="G26" s="139">
        <v>0</v>
      </c>
      <c r="H26" s="139">
        <v>410000</v>
      </c>
      <c r="I26" s="139">
        <v>73941735</v>
      </c>
    </row>
    <row r="27" spans="1:9" x14ac:dyDescent="0.2">
      <c r="A27" s="134" t="s">
        <v>116</v>
      </c>
      <c r="B27" s="134" t="s">
        <v>93</v>
      </c>
      <c r="C27" s="135" t="s">
        <v>129</v>
      </c>
      <c r="D27" s="134" t="s">
        <v>89</v>
      </c>
      <c r="E27" s="134" t="s">
        <v>136</v>
      </c>
      <c r="F27" s="134" t="s">
        <v>94</v>
      </c>
      <c r="G27" s="139">
        <v>0</v>
      </c>
      <c r="H27" s="139">
        <v>410000</v>
      </c>
      <c r="I27" s="139">
        <v>73531735</v>
      </c>
    </row>
    <row r="28" spans="1:9" x14ac:dyDescent="0.2">
      <c r="A28" s="134" t="s">
        <v>116</v>
      </c>
      <c r="B28" s="134" t="s">
        <v>93</v>
      </c>
      <c r="C28" s="135" t="s">
        <v>119</v>
      </c>
      <c r="D28" s="134" t="s">
        <v>89</v>
      </c>
      <c r="E28" s="134" t="s">
        <v>137</v>
      </c>
      <c r="F28" s="134" t="s">
        <v>94</v>
      </c>
      <c r="G28" s="139">
        <v>0</v>
      </c>
      <c r="H28" s="139">
        <v>410000</v>
      </c>
      <c r="I28" s="139">
        <v>73121735</v>
      </c>
    </row>
    <row r="29" spans="1:9" x14ac:dyDescent="0.2">
      <c r="A29" s="134" t="s">
        <v>116</v>
      </c>
      <c r="B29" s="134" t="s">
        <v>93</v>
      </c>
      <c r="C29" s="135" t="s">
        <v>138</v>
      </c>
      <c r="D29" s="134" t="s">
        <v>89</v>
      </c>
      <c r="E29" s="134" t="s">
        <v>139</v>
      </c>
      <c r="F29" s="134" t="s">
        <v>94</v>
      </c>
      <c r="G29" s="139">
        <v>0</v>
      </c>
      <c r="H29" s="139">
        <v>410000</v>
      </c>
      <c r="I29" s="139">
        <v>72711735</v>
      </c>
    </row>
    <row r="30" spans="1:9" x14ac:dyDescent="0.2">
      <c r="A30" s="134" t="s">
        <v>116</v>
      </c>
      <c r="B30" s="134" t="s">
        <v>93</v>
      </c>
      <c r="C30" s="135" t="s">
        <v>120</v>
      </c>
      <c r="D30" s="134" t="s">
        <v>89</v>
      </c>
      <c r="E30" s="134" t="s">
        <v>140</v>
      </c>
      <c r="F30" s="134" t="s">
        <v>94</v>
      </c>
      <c r="G30" s="139">
        <v>0</v>
      </c>
      <c r="H30" s="139">
        <v>410000</v>
      </c>
      <c r="I30" s="139">
        <v>72301735</v>
      </c>
    </row>
    <row r="31" spans="1:9" x14ac:dyDescent="0.2">
      <c r="A31" s="134" t="s">
        <v>116</v>
      </c>
      <c r="B31" s="134" t="s">
        <v>95</v>
      </c>
      <c r="C31" s="135" t="s">
        <v>129</v>
      </c>
      <c r="D31" s="134" t="s">
        <v>89</v>
      </c>
      <c r="E31" s="134" t="s">
        <v>141</v>
      </c>
      <c r="F31" s="134" t="s">
        <v>96</v>
      </c>
      <c r="G31" s="139">
        <v>0</v>
      </c>
      <c r="H31" s="139">
        <v>13000000</v>
      </c>
      <c r="I31" s="139">
        <v>59301735</v>
      </c>
    </row>
    <row r="32" spans="1:9" x14ac:dyDescent="0.2">
      <c r="A32" s="134" t="s">
        <v>116</v>
      </c>
      <c r="B32" s="134" t="s">
        <v>97</v>
      </c>
      <c r="C32" s="135" t="s">
        <v>127</v>
      </c>
      <c r="D32" s="134" t="s">
        <v>89</v>
      </c>
      <c r="E32" s="134" t="s">
        <v>142</v>
      </c>
      <c r="F32" s="134" t="s">
        <v>98</v>
      </c>
      <c r="G32" s="139">
        <v>0</v>
      </c>
      <c r="H32" s="139">
        <v>3262950</v>
      </c>
      <c r="I32" s="139">
        <v>56038785</v>
      </c>
    </row>
    <row r="33" spans="1:9" x14ac:dyDescent="0.2">
      <c r="A33" s="134" t="s">
        <v>116</v>
      </c>
      <c r="B33" s="134" t="s">
        <v>114</v>
      </c>
      <c r="C33" s="135" t="s">
        <v>121</v>
      </c>
      <c r="D33" s="134" t="s">
        <v>89</v>
      </c>
      <c r="E33" s="134" t="s">
        <v>143</v>
      </c>
      <c r="F33" s="134" t="s">
        <v>115</v>
      </c>
      <c r="G33" s="139">
        <v>0</v>
      </c>
      <c r="H33" s="139">
        <v>11529246.24</v>
      </c>
      <c r="I33" s="139">
        <v>44509538.760000005</v>
      </c>
    </row>
    <row r="34" spans="1:9" x14ac:dyDescent="0.2">
      <c r="A34" s="134" t="s">
        <v>116</v>
      </c>
      <c r="B34" s="134" t="s">
        <v>99</v>
      </c>
      <c r="C34" s="135" t="s">
        <v>129</v>
      </c>
      <c r="D34" s="134" t="s">
        <v>89</v>
      </c>
      <c r="E34" s="134" t="s">
        <v>144</v>
      </c>
      <c r="F34" s="134" t="s">
        <v>100</v>
      </c>
      <c r="G34" s="139">
        <v>0</v>
      </c>
      <c r="H34" s="139">
        <v>13387370.619999999</v>
      </c>
      <c r="I34" s="139">
        <v>31122168.140000001</v>
      </c>
    </row>
    <row r="35" spans="1:9" x14ac:dyDescent="0.2">
      <c r="A35" s="134" t="s">
        <v>116</v>
      </c>
      <c r="B35" s="134" t="s">
        <v>101</v>
      </c>
      <c r="C35" s="135" t="s">
        <v>138</v>
      </c>
      <c r="D35" s="134" t="s">
        <v>89</v>
      </c>
      <c r="E35" s="134" t="s">
        <v>145</v>
      </c>
      <c r="F35" s="134" t="s">
        <v>102</v>
      </c>
      <c r="G35" s="139">
        <v>0</v>
      </c>
      <c r="H35" s="139">
        <v>7500000</v>
      </c>
      <c r="I35" s="139">
        <v>23622168.140000001</v>
      </c>
    </row>
    <row r="36" spans="1:9" x14ac:dyDescent="0.2">
      <c r="A36" s="134" t="s">
        <v>116</v>
      </c>
      <c r="B36" s="134" t="s">
        <v>103</v>
      </c>
      <c r="C36" s="135" t="s">
        <v>117</v>
      </c>
      <c r="D36" s="134" t="s">
        <v>89</v>
      </c>
      <c r="E36" s="134" t="s">
        <v>146</v>
      </c>
      <c r="F36" s="134" t="s">
        <v>104</v>
      </c>
      <c r="G36" s="139">
        <v>0</v>
      </c>
      <c r="H36" s="139">
        <v>16633569.9</v>
      </c>
      <c r="I36" s="139">
        <v>6988598.2399999946</v>
      </c>
    </row>
    <row r="37" spans="1:9" x14ac:dyDescent="0.2">
      <c r="A37" s="134" t="s">
        <v>116</v>
      </c>
      <c r="B37" s="134" t="s">
        <v>148</v>
      </c>
      <c r="C37" s="135" t="s">
        <v>149</v>
      </c>
      <c r="D37" s="134" t="s">
        <v>89</v>
      </c>
      <c r="E37" s="134" t="s">
        <v>150</v>
      </c>
      <c r="F37" s="134" t="s">
        <v>151</v>
      </c>
      <c r="G37" s="139">
        <v>0</v>
      </c>
      <c r="H37" s="139">
        <v>319999.90000000002</v>
      </c>
      <c r="I37" s="139">
        <v>6668598.3399999887</v>
      </c>
    </row>
    <row r="38" spans="1:9" x14ac:dyDescent="0.2">
      <c r="A38" s="134" t="s">
        <v>116</v>
      </c>
      <c r="B38" s="134" t="s">
        <v>148</v>
      </c>
      <c r="C38" s="135" t="s">
        <v>152</v>
      </c>
      <c r="D38" s="134" t="s">
        <v>89</v>
      </c>
      <c r="E38" s="134" t="s">
        <v>153</v>
      </c>
      <c r="F38" s="134" t="s">
        <v>151</v>
      </c>
      <c r="G38" s="139">
        <v>0</v>
      </c>
      <c r="H38" s="139">
        <v>319999.90000000002</v>
      </c>
      <c r="I38" s="139">
        <v>6348598.4399999827</v>
      </c>
    </row>
    <row r="39" spans="1:9" x14ac:dyDescent="0.2">
      <c r="A39" s="134" t="s">
        <v>116</v>
      </c>
      <c r="B39" s="134" t="s">
        <v>148</v>
      </c>
      <c r="C39" s="135" t="s">
        <v>154</v>
      </c>
      <c r="D39" s="134" t="s">
        <v>89</v>
      </c>
      <c r="E39" s="134" t="s">
        <v>155</v>
      </c>
      <c r="F39" s="134" t="s">
        <v>151</v>
      </c>
      <c r="G39" s="139">
        <v>0</v>
      </c>
      <c r="H39" s="139">
        <v>613792.65</v>
      </c>
      <c r="I39" s="139">
        <v>5734805.7899999768</v>
      </c>
    </row>
    <row r="40" spans="1:9" x14ac:dyDescent="0.2">
      <c r="A40" s="134" t="s">
        <v>116</v>
      </c>
      <c r="B40" s="134" t="s">
        <v>148</v>
      </c>
      <c r="C40" s="135" t="s">
        <v>156</v>
      </c>
      <c r="D40" s="134" t="s">
        <v>89</v>
      </c>
      <c r="E40" s="134" t="s">
        <v>157</v>
      </c>
      <c r="F40" s="134" t="s">
        <v>151</v>
      </c>
      <c r="G40" s="139">
        <v>0</v>
      </c>
      <c r="H40" s="139">
        <v>646385.31000000006</v>
      </c>
      <c r="I40" s="139">
        <v>5088420.4799999744</v>
      </c>
    </row>
    <row r="41" spans="1:9" x14ac:dyDescent="0.2">
      <c r="A41" s="134" t="s">
        <v>116</v>
      </c>
      <c r="B41" s="134" t="s">
        <v>148</v>
      </c>
      <c r="C41" s="135" t="s">
        <v>158</v>
      </c>
      <c r="D41" s="134" t="s">
        <v>89</v>
      </c>
      <c r="E41" s="134" t="s">
        <v>159</v>
      </c>
      <c r="F41" s="134" t="s">
        <v>151</v>
      </c>
      <c r="G41" s="139">
        <v>0</v>
      </c>
      <c r="H41" s="139">
        <v>319999.90000000002</v>
      </c>
      <c r="I41" s="139">
        <v>4768420.5799999684</v>
      </c>
    </row>
    <row r="42" spans="1:9" x14ac:dyDescent="0.2">
      <c r="A42" s="134" t="s">
        <v>116</v>
      </c>
      <c r="B42" s="134" t="s">
        <v>148</v>
      </c>
      <c r="C42" s="135" t="s">
        <v>160</v>
      </c>
      <c r="D42" s="134" t="s">
        <v>89</v>
      </c>
      <c r="E42" s="133"/>
      <c r="F42" s="134" t="s">
        <v>151</v>
      </c>
      <c r="G42" s="139">
        <v>319999.90000000002</v>
      </c>
      <c r="H42" s="139">
        <v>0</v>
      </c>
      <c r="I42" s="139">
        <v>5088420.4799999744</v>
      </c>
    </row>
    <row r="43" spans="1:9" x14ac:dyDescent="0.2">
      <c r="A43" s="134" t="s">
        <v>116</v>
      </c>
      <c r="B43" s="134" t="s">
        <v>148</v>
      </c>
      <c r="C43" s="135" t="s">
        <v>161</v>
      </c>
      <c r="D43" s="134" t="s">
        <v>89</v>
      </c>
      <c r="E43" s="134" t="s">
        <v>162</v>
      </c>
      <c r="F43" s="134" t="s">
        <v>151</v>
      </c>
      <c r="G43" s="139">
        <v>0</v>
      </c>
      <c r="H43" s="139">
        <v>319999.90000000002</v>
      </c>
      <c r="I43" s="139">
        <v>4768420.5799999684</v>
      </c>
    </row>
    <row r="44" spans="1:9" x14ac:dyDescent="0.2">
      <c r="A44" s="133"/>
      <c r="B44" s="133"/>
      <c r="C44" s="133"/>
      <c r="D44" s="133"/>
      <c r="E44" s="133"/>
      <c r="F44" s="135" t="s">
        <v>105</v>
      </c>
      <c r="G44" s="139">
        <v>112659616.30000001</v>
      </c>
      <c r="H44" s="139">
        <v>108398441.88000004</v>
      </c>
      <c r="I44" s="139">
        <v>4768420.5799999684</v>
      </c>
    </row>
    <row r="45" spans="1:9" x14ac:dyDescent="0.2">
      <c r="A45" s="133"/>
      <c r="B45" s="133"/>
      <c r="C45" s="133"/>
      <c r="D45" s="133"/>
      <c r="E45" s="133"/>
      <c r="F45" s="135" t="s">
        <v>106</v>
      </c>
      <c r="G45" s="139">
        <v>112659616.30000001</v>
      </c>
      <c r="H45" s="139">
        <v>108398441.88000004</v>
      </c>
      <c r="I45" s="139">
        <v>4768420.5799999684</v>
      </c>
    </row>
    <row r="47" spans="1:9" x14ac:dyDescent="0.2">
      <c r="I47" s="132">
        <f>+I44-PROVINCIAL!D11</f>
        <v>-2.7939677238464355E-8</v>
      </c>
    </row>
    <row r="49" spans="9:9" x14ac:dyDescent="0.2">
      <c r="I49" s="132">
        <f>+I45-PROVINCIAL!D12</f>
        <v>-3.166496753692627E-8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PROVINCIAL</vt:lpstr>
      <vt:lpstr>INGRESOS</vt:lpstr>
      <vt:lpstr>MAYOR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2020-06-18T19:23:20Z</cp:lastPrinted>
  <dcterms:created xsi:type="dcterms:W3CDTF">2020-06-18T19:01:31Z</dcterms:created>
  <dcterms:modified xsi:type="dcterms:W3CDTF">2020-07-09T15:52:37Z</dcterms:modified>
</cp:coreProperties>
</file>