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 activeTab="2"/>
  </bookViews>
  <sheets>
    <sheet name="TESORO" sheetId="1" r:id="rId1"/>
    <sheet name="INGRESOS" sheetId="2" state="hidden" r:id="rId2"/>
    <sheet name="MAYOR" sheetId="4" r:id="rId3"/>
  </sheets>
  <definedNames>
    <definedName name="_xlnm._FilterDatabase" localSheetId="1" hidden="1">INGRESOS!$A$17:$E$37</definedName>
    <definedName name="_xlnm._FilterDatabase" localSheetId="0" hidden="1">TESORO!$A$17:$G$117</definedName>
  </definedNames>
  <calcPr calcId="144525"/>
</workbook>
</file>

<file path=xl/calcChain.xml><?xml version="1.0" encoding="utf-8"?>
<calcChain xmlns="http://schemas.openxmlformats.org/spreadsheetml/2006/main">
  <c r="I48" i="4" l="1"/>
  <c r="G14" i="1" l="1"/>
  <c r="F14" i="1"/>
  <c r="G12" i="1" l="1"/>
  <c r="F12" i="1"/>
  <c r="I10" i="1" l="1"/>
  <c r="D13" i="1"/>
  <c r="F121" i="1" l="1"/>
  <c r="E40" i="2" l="1"/>
  <c r="E39" i="2"/>
  <c r="D14" i="2" s="1"/>
  <c r="D39" i="2"/>
  <c r="D13" i="2"/>
  <c r="D15" i="2" l="1"/>
  <c r="E119" i="1"/>
  <c r="D119" i="1"/>
  <c r="E120" i="1"/>
  <c r="D15" i="1" l="1"/>
  <c r="I9" i="1"/>
</calcChain>
</file>

<file path=xl/sharedStrings.xml><?xml version="1.0" encoding="utf-8"?>
<sst xmlns="http://schemas.openxmlformats.org/spreadsheetml/2006/main" count="513" uniqueCount="196">
  <si>
    <r>
      <rPr>
        <b/>
        <sz val="8"/>
        <rFont val="Courier New"/>
        <family val="3"/>
      </rPr>
      <t>FECHA</t>
    </r>
  </si>
  <si>
    <r>
      <rPr>
        <b/>
        <sz val="8"/>
        <rFont val="Courier New"/>
        <family val="3"/>
      </rPr>
      <t>REFERENCIA</t>
    </r>
  </si>
  <si>
    <r>
      <rPr>
        <b/>
        <sz val="8"/>
        <rFont val="Courier New"/>
        <family val="3"/>
      </rPr>
      <t>DESCRIPCION</t>
    </r>
  </si>
  <si>
    <r>
      <rPr>
        <b/>
        <sz val="8"/>
        <rFont val="Courier New"/>
        <family val="3"/>
      </rPr>
      <t>DEBITOS</t>
    </r>
  </si>
  <si>
    <r>
      <rPr>
        <b/>
        <sz val="8"/>
        <rFont val="Courier New"/>
        <family val="3"/>
      </rPr>
      <t>CREDITOS</t>
    </r>
  </si>
  <si>
    <r>
      <rPr>
        <b/>
        <sz val="8"/>
        <rFont val="Courier New"/>
        <family val="3"/>
      </rPr>
      <t>SALDO</t>
    </r>
  </si>
  <si>
    <r>
      <rPr>
        <sz val="8"/>
        <rFont val="Courier New"/>
        <family val="3"/>
      </rPr>
      <t>LQ TDD 76608580 001 0401</t>
    </r>
  </si>
  <si>
    <r>
      <rPr>
        <sz val="8"/>
        <rFont val="Courier New"/>
        <family val="3"/>
      </rPr>
      <t>LQ TDD 76608580 001 0402</t>
    </r>
  </si>
  <si>
    <r>
      <rPr>
        <sz val="8"/>
        <rFont val="Courier New"/>
        <family val="3"/>
      </rPr>
      <t>MANT PLAT POS ABRI-76608580-1</t>
    </r>
  </si>
  <si>
    <r>
      <rPr>
        <sz val="8"/>
        <rFont val="Courier New"/>
        <family val="3"/>
      </rPr>
      <t>LQ TDD 76608580 001 0404</t>
    </r>
  </si>
  <si>
    <r>
      <rPr>
        <sz val="8"/>
        <rFont val="Courier New"/>
        <family val="3"/>
      </rPr>
      <t>LQ TDC 76608580 001 0209</t>
    </r>
  </si>
  <si>
    <r>
      <rPr>
        <sz val="8"/>
        <rFont val="Courier New"/>
        <family val="3"/>
      </rPr>
      <t>LQ TDD 76608580 001 0403</t>
    </r>
  </si>
  <si>
    <r>
      <rPr>
        <sz val="8"/>
        <rFont val="Courier New"/>
        <family val="3"/>
      </rPr>
      <t>LQ TDD 76608580 001 0405</t>
    </r>
  </si>
  <si>
    <r>
      <rPr>
        <sz val="8"/>
        <rFont val="Courier New"/>
        <family val="3"/>
      </rPr>
      <t>LQ TDC 76608580 001 0210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</si>
  <si>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</si>
  <si>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TRF.OTRO TITU 041420 132737003</t>
    </r>
  </si>
  <si>
    <r>
      <rPr>
        <sz val="8"/>
        <rFont val="Courier New"/>
        <family val="3"/>
      </rPr>
      <t>TRF.OTRO TITU 041420 132901877</t>
    </r>
  </si>
  <si>
    <r>
      <rPr>
        <sz val="8"/>
        <rFont val="Courier New"/>
        <family val="3"/>
      </rPr>
      <t>TRF.OTRO TITU 041420 132955595</t>
    </r>
  </si>
  <si>
    <r>
      <rPr>
        <sz val="8"/>
        <rFont val="Courier New"/>
        <family val="3"/>
      </rPr>
      <t>TRF.OTRO TITU 041420 133051534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</si>
  <si>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</si>
  <si>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RECAUDACION SENIAT INTERNET 18</t>
    </r>
  </si>
  <si>
    <r>
      <rPr>
        <sz val="8"/>
        <rFont val="Courier New"/>
        <family val="3"/>
      </rPr>
      <t>COMISION TRANSF.OTROS BCOS. JU</t>
    </r>
  </si>
  <si>
    <r>
      <rPr>
        <sz val="8"/>
        <rFont val="Courier New"/>
        <family val="3"/>
      </rPr>
      <t>TRANSF. VIA BCV CCE</t>
    </r>
  </si>
  <si>
    <r>
      <rPr>
        <sz val="8"/>
        <rFont val="Courier New"/>
        <family val="3"/>
      </rPr>
      <t>LQ TDD 76608580 001 0406</t>
    </r>
  </si>
  <si>
    <r>
      <rPr>
        <sz val="8"/>
        <rFont val="Courier New"/>
        <family val="3"/>
      </rPr>
      <t>LQ TDD 76608580 001 0407</t>
    </r>
  </si>
  <si>
    <r>
      <rPr>
        <sz val="8"/>
        <rFont val="Courier New"/>
        <family val="3"/>
      </rPr>
      <t>LQ TDC 76608580 001 0211</t>
    </r>
  </si>
  <si>
    <r>
      <rPr>
        <sz val="8"/>
        <rFont val="Courier New"/>
        <family val="3"/>
      </rPr>
      <t>LQ TDD 76608580 001 0408</t>
    </r>
  </si>
  <si>
    <r>
      <rPr>
        <sz val="8"/>
        <rFont val="Courier New"/>
        <family val="3"/>
      </rPr>
      <t>LQ TDD 76608580 001 0409</t>
    </r>
  </si>
  <si>
    <r>
      <rPr>
        <sz val="8"/>
        <rFont val="Courier New"/>
        <family val="3"/>
      </rPr>
      <t>LQ TDD 76608580 001 0410</t>
    </r>
  </si>
  <si>
    <r>
      <rPr>
        <sz val="8"/>
        <rFont val="Courier New"/>
        <family val="3"/>
      </rPr>
      <t>LQ TDD 76608580 001 0411</t>
    </r>
  </si>
  <si>
    <r>
      <rPr>
        <sz val="8"/>
        <rFont val="Courier New"/>
        <family val="3"/>
      </rPr>
      <t>LQ TDD 76608580 001 0412</t>
    </r>
  </si>
  <si>
    <r>
      <rPr>
        <sz val="8"/>
        <rFont val="Courier New"/>
        <family val="3"/>
      </rPr>
      <t>LQ ELE 76608580 001 0212</t>
    </r>
  </si>
  <si>
    <r>
      <rPr>
        <sz val="8"/>
        <rFont val="Courier New"/>
        <family val="3"/>
      </rPr>
      <t>RECAUDACION SENIAT INTERNET 22</t>
    </r>
  </si>
  <si>
    <r>
      <rPr>
        <sz val="8"/>
        <rFont val="Courier New"/>
        <family val="3"/>
      </rPr>
      <t>TRF.OTRO TITU 042420 121113941</t>
    </r>
  </si>
  <si>
    <r>
      <rPr>
        <sz val="8"/>
        <rFont val="Courier New"/>
        <family val="3"/>
      </rPr>
      <t>TRF.OTRO TITU 042420 121219742</t>
    </r>
  </si>
  <si>
    <r>
      <rPr>
        <sz val="8"/>
        <rFont val="Courier New"/>
        <family val="3"/>
      </rPr>
      <t>TRF.OTRO TITU 042420 121954409</t>
    </r>
  </si>
  <si>
    <r>
      <rPr>
        <sz val="8"/>
        <rFont val="Courier New"/>
        <family val="3"/>
      </rPr>
      <t>LQ TDD 76608580 001 0413</t>
    </r>
  </si>
  <si>
    <r>
      <rPr>
        <sz val="8"/>
        <rFont val="Courier New"/>
        <family val="3"/>
      </rPr>
      <t>LQ TDD 76608580 001 0414</t>
    </r>
  </si>
  <si>
    <r>
      <rPr>
        <sz val="8"/>
        <rFont val="Courier New"/>
        <family val="3"/>
      </rPr>
      <t>TRF.OTRO TITU 042820 110333059</t>
    </r>
  </si>
  <si>
    <r>
      <rPr>
        <sz val="8"/>
        <rFont val="Courier New"/>
        <family val="3"/>
      </rPr>
      <t>TRF.OTRO TITU 042820 110434420</t>
    </r>
  </si>
  <si>
    <r>
      <rPr>
        <sz val="8"/>
        <rFont val="Courier New"/>
        <family val="3"/>
      </rPr>
      <t>TRF.OTRO TITU 042820 110525673</t>
    </r>
  </si>
  <si>
    <r>
      <rPr>
        <sz val="8"/>
        <rFont val="Courier New"/>
        <family val="3"/>
      </rPr>
      <t>TRF.OTRO TITU 042820 110624829</t>
    </r>
  </si>
  <si>
    <r>
      <rPr>
        <sz val="8"/>
        <rFont val="Courier New"/>
        <family val="3"/>
      </rPr>
      <t>TRF.OTRO TITU 042820 110711010</t>
    </r>
  </si>
  <si>
    <r>
      <rPr>
        <sz val="8"/>
        <rFont val="Courier New"/>
        <family val="3"/>
      </rPr>
      <t>TRF.OTRO TITU 042820 110804793</t>
    </r>
  </si>
  <si>
    <r>
      <rPr>
        <sz val="8"/>
        <rFont val="Courier New"/>
        <family val="3"/>
      </rPr>
      <t>TRF.OTRO TITU 042820 110900447</t>
    </r>
  </si>
  <si>
    <r>
      <rPr>
        <sz val="8"/>
        <rFont val="Courier New"/>
        <family val="3"/>
      </rPr>
      <t>TRF.OTRO TITU 042820 111000980</t>
    </r>
  </si>
  <si>
    <r>
      <rPr>
        <sz val="8"/>
        <rFont val="Courier New"/>
        <family val="3"/>
      </rPr>
      <t>TRF.OTRO TITU 042820 111050047</t>
    </r>
  </si>
  <si>
    <r>
      <rPr>
        <sz val="8"/>
        <rFont val="Courier New"/>
        <family val="3"/>
      </rPr>
      <t>TRF.OTRO TITU 042820 111214706</t>
    </r>
  </si>
  <si>
    <r>
      <rPr>
        <sz val="8"/>
        <rFont val="Courier New"/>
        <family val="3"/>
      </rPr>
      <t>TRF.OTRO TITU 042820 111305059</t>
    </r>
  </si>
  <si>
    <r>
      <rPr>
        <sz val="8"/>
        <rFont val="Courier New"/>
        <family val="3"/>
      </rPr>
      <t>TRF.OTRO TITU 042820 111404346</t>
    </r>
  </si>
  <si>
    <r>
      <rPr>
        <sz val="8"/>
        <rFont val="Courier New"/>
        <family val="3"/>
      </rPr>
      <t>TRF.OTRO TITU 042820 111453089</t>
    </r>
  </si>
  <si>
    <r>
      <rPr>
        <sz val="8"/>
        <rFont val="Courier New"/>
        <family val="3"/>
      </rPr>
      <t>LQ TDD 76608580 001 0415</t>
    </r>
  </si>
  <si>
    <r>
      <rPr>
        <sz val="8"/>
        <rFont val="Courier New"/>
        <family val="3"/>
      </rPr>
      <t>LQ TDD 76608580 001 0416</t>
    </r>
  </si>
  <si>
    <r>
      <rPr>
        <sz val="8"/>
        <rFont val="Courier New"/>
        <family val="3"/>
      </rPr>
      <t>COMISION USO CANAL INTERNET BA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</si>
  <si>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</si>
  <si>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</si>
  <si>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N° DE FORMA</t>
  </si>
  <si>
    <t>CUENTA CONTABLE</t>
  </si>
  <si>
    <t>MONTO</t>
  </si>
  <si>
    <t>IVA</t>
  </si>
  <si>
    <t>FORMA 99030</t>
  </si>
  <si>
    <t>INICIAL</t>
  </si>
  <si>
    <t>RET IVA</t>
  </si>
  <si>
    <t>FORMA 99035</t>
  </si>
  <si>
    <t>2141002</t>
  </si>
  <si>
    <t>ING TDD</t>
  </si>
  <si>
    <t>ANT ISLR</t>
  </si>
  <si>
    <t>FORMA 99044</t>
  </si>
  <si>
    <t>1162003</t>
  </si>
  <si>
    <t>ING ELE</t>
  </si>
  <si>
    <t>RET ISLR</t>
  </si>
  <si>
    <t>FORMA 99074</t>
  </si>
  <si>
    <t>2142001</t>
  </si>
  <si>
    <t xml:space="preserve">FORMA 99244      </t>
  </si>
  <si>
    <t>SENIAT</t>
  </si>
  <si>
    <t>ANT IVA</t>
  </si>
  <si>
    <t>FORMA 99257</t>
  </si>
  <si>
    <t>COMISIONES</t>
  </si>
  <si>
    <t>FORMA 99057</t>
  </si>
  <si>
    <t>IGTF</t>
  </si>
  <si>
    <t>FINAL</t>
  </si>
  <si>
    <t>REF</t>
  </si>
  <si>
    <t>IMP. G. TRN. FINANCIERAS</t>
  </si>
  <si>
    <t>ING TDC</t>
  </si>
  <si>
    <t>NOMINA</t>
  </si>
  <si>
    <t>SIN RELACIONAR</t>
  </si>
  <si>
    <t xml:space="preserve">INGRESOS BANCO DEL TESORO </t>
  </si>
  <si>
    <t>ASIENTO 04-05</t>
  </si>
  <si>
    <t>04-05</t>
  </si>
  <si>
    <t>Tesoro</t>
  </si>
  <si>
    <t>04-09</t>
  </si>
  <si>
    <t>04-08</t>
  </si>
  <si>
    <t>+</t>
  </si>
  <si>
    <t>04-13</t>
  </si>
  <si>
    <t>PAGOS DE PRESTAMO</t>
  </si>
  <si>
    <t>99044 PLAN 9611</t>
  </si>
  <si>
    <t>99044 PLAN 1854</t>
  </si>
  <si>
    <t>99044 PLAN 8443</t>
  </si>
  <si>
    <t>99044 PLAN 1532</t>
  </si>
  <si>
    <t>99035 plan 5259</t>
  </si>
  <si>
    <t>FORMA</t>
  </si>
  <si>
    <t>CUENTA</t>
  </si>
  <si>
    <t>04-34</t>
  </si>
  <si>
    <t>D</t>
  </si>
  <si>
    <t>H</t>
  </si>
  <si>
    <t>Metrofarma Social, CA</t>
  </si>
  <si>
    <t>J-29678552-6</t>
  </si>
  <si>
    <t>Mayor analítico</t>
  </si>
  <si>
    <t>Código de cuenta desde: 1112003 hasta: 1112003</t>
  </si>
  <si>
    <t>Fecha del asiento desde: 01/04/2020 hasta: 30/04/2020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</si>
  <si>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</si>
  <si>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</si>
  <si>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</si>
  <si>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</si>
  <si>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</si>
  <si>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</si>
  <si>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</si>
  <si>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</si>
  <si>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</si>
  <si>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Cuenta:1112003             </t>
  </si>
  <si>
    <t xml:space="preserve">BANCO DEL TESORO                                  </t>
  </si>
  <si>
    <t>Anterior:</t>
  </si>
  <si>
    <t>30</t>
  </si>
  <si>
    <t>00004-05</t>
  </si>
  <si>
    <t>0001</t>
  </si>
  <si>
    <t xml:space="preserve">ING TDD   </t>
  </si>
  <si>
    <t xml:space="preserve">P/R INGRESOS BANCO TESORO                                                       </t>
  </si>
  <si>
    <t>0002</t>
  </si>
  <si>
    <t xml:space="preserve">ING ELE   </t>
  </si>
  <si>
    <t>0003</t>
  </si>
  <si>
    <t xml:space="preserve">ING TDC   </t>
  </si>
  <si>
    <t>00004-08</t>
  </si>
  <si>
    <t xml:space="preserve">TESORO    </t>
  </si>
  <si>
    <t xml:space="preserve">P/R PG  COMISIONES                                                              </t>
  </si>
  <si>
    <t>0004</t>
  </si>
  <si>
    <t xml:space="preserve">P/R PG  IGTF                                                                    </t>
  </si>
  <si>
    <t>0016</t>
  </si>
  <si>
    <t>0018</t>
  </si>
  <si>
    <t>00004-09</t>
  </si>
  <si>
    <t>0007</t>
  </si>
  <si>
    <t>PG</t>
  </si>
  <si>
    <t>1219544097</t>
  </si>
  <si>
    <t xml:space="preserve">P/R COMPRA A AUTOMERCADO EXPRESS                                                </t>
  </si>
  <si>
    <t>0008</t>
  </si>
  <si>
    <t>1212197421</t>
  </si>
  <si>
    <t>0009</t>
  </si>
  <si>
    <t>0121113941</t>
  </si>
  <si>
    <t>00004-13</t>
  </si>
  <si>
    <t>0110711010</t>
  </si>
  <si>
    <t xml:space="preserve">P/R PG DE 2DA QCENA METROFARMA                                                  </t>
  </si>
  <si>
    <t>0110804793</t>
  </si>
  <si>
    <t>0110900447</t>
  </si>
  <si>
    <t>0010</t>
  </si>
  <si>
    <t>1110009800</t>
  </si>
  <si>
    <t>0011</t>
  </si>
  <si>
    <t>0111050047</t>
  </si>
  <si>
    <t>0012</t>
  </si>
  <si>
    <t>0000111625</t>
  </si>
  <si>
    <t>0013</t>
  </si>
  <si>
    <t>0000111902</t>
  </si>
  <si>
    <t>0014</t>
  </si>
  <si>
    <t>0111214706</t>
  </si>
  <si>
    <t>0015</t>
  </si>
  <si>
    <t>0111305059</t>
  </si>
  <si>
    <t>1114043460</t>
  </si>
  <si>
    <t>0017</t>
  </si>
  <si>
    <t>0111453089</t>
  </si>
  <si>
    <t>0000112000</t>
  </si>
  <si>
    <t>0019</t>
  </si>
  <si>
    <t>1103330590</t>
  </si>
  <si>
    <t>0020</t>
  </si>
  <si>
    <t>1104344201</t>
  </si>
  <si>
    <t>0021</t>
  </si>
  <si>
    <t>1105256731</t>
  </si>
  <si>
    <t>0022</t>
  </si>
  <si>
    <t>0001117441</t>
  </si>
  <si>
    <t>0023</t>
  </si>
  <si>
    <t>0110624829</t>
  </si>
  <si>
    <t>00004-34</t>
  </si>
  <si>
    <t>0006</t>
  </si>
  <si>
    <t>IM</t>
  </si>
  <si>
    <t>0001896770</t>
  </si>
  <si>
    <t xml:space="preserve">P/R PG IMPUESTOS SENIAT                                                         </t>
  </si>
  <si>
    <t>0001897350</t>
  </si>
  <si>
    <t>0001895690</t>
  </si>
  <si>
    <t>0001894580</t>
  </si>
  <si>
    <t>0002240770</t>
  </si>
  <si>
    <t>Total Abril:</t>
  </si>
  <si>
    <t>Total cuenta:</t>
  </si>
  <si>
    <t>Fecha: 09/07/2020 Hora: 11:06:19 am</t>
  </si>
  <si>
    <t>00004-38</t>
  </si>
  <si>
    <t xml:space="preserve">P/R PG DE 1ERA QCENA DEL ABRIL                                                  </t>
  </si>
  <si>
    <t>0132737003</t>
  </si>
  <si>
    <t>1329018770</t>
  </si>
  <si>
    <t>0000133208</t>
  </si>
  <si>
    <t>0133051534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</si>
</sst>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;@"/>
    <numFmt numFmtId="165" formatCode="000000000"/>
  </numFmts>
  <fonts count="12" x14ac:knownFonts="1">
    <font>
      <sz val="10"/>
      <color rgb="FF000000"/>
      <name val="Times New Roman"/>
      <charset val="204"/>
    </font>
    <font>
      <b/>
      <sz val="8"/>
      <name val="Courier New"/>
      <family val="3"/>
    </font>
    <font>
      <sz val="8"/>
      <color rgb="FF000000"/>
      <name val="Courier New"/>
      <family val="2"/>
    </font>
    <font>
      <sz val="8"/>
      <name val="Courier New"/>
      <family val="3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8"/>
      <color rgb="FF000000"/>
      <name val="Times New Roman"/>
      <family val="1"/>
    </font>
    <font>
      <sz val="8"/>
      <color rgb="FF333333"/>
      <name val="Verdana"/>
      <family val="2"/>
    </font>
    <font>
      <sz val="11"/>
      <color rgb="FF000000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1" fillId="0" borderId="0"/>
  </cellStyleXfs>
  <cellXfs count="143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164" fontId="2" fillId="2" borderId="0" xfId="0" applyNumberFormat="1" applyFont="1" applyFill="1" applyBorder="1" applyAlignment="1">
      <alignment horizontal="center" vertical="top" shrinkToFit="1"/>
    </xf>
    <xf numFmtId="1" fontId="2" fillId="2" borderId="0" xfId="0" applyNumberFormat="1" applyFont="1" applyFill="1" applyBorder="1" applyAlignment="1">
      <alignment horizontal="right" vertical="top" shrinkToFit="1"/>
    </xf>
    <xf numFmtId="0" fontId="3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 shrinkToFit="1"/>
    </xf>
    <xf numFmtId="165" fontId="2" fillId="2" borderId="0" xfId="0" applyNumberFormat="1" applyFont="1" applyFill="1" applyBorder="1" applyAlignment="1">
      <alignment horizontal="right" vertical="top" shrinkToFit="1"/>
    </xf>
    <xf numFmtId="4" fontId="2" fillId="2" borderId="0" xfId="0" applyNumberFormat="1" applyFont="1" applyFill="1" applyBorder="1" applyAlignment="1">
      <alignment horizontal="right" vertical="top" indent="1" shrinkToFi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left" vertical="top"/>
    </xf>
    <xf numFmtId="49" fontId="5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0" fillId="2" borderId="11" xfId="1" applyFont="1" applyFill="1" applyBorder="1" applyAlignment="1">
      <alignment horizontal="left" vertical="top"/>
    </xf>
    <xf numFmtId="49" fontId="6" fillId="2" borderId="12" xfId="0" applyNumberFormat="1" applyFont="1" applyFill="1" applyBorder="1" applyAlignment="1">
      <alignment horizontal="left" vertical="top"/>
    </xf>
    <xf numFmtId="49" fontId="7" fillId="2" borderId="13" xfId="0" applyNumberFormat="1" applyFont="1" applyFill="1" applyBorder="1" applyAlignment="1">
      <alignment horizontal="left" vertical="center"/>
    </xf>
    <xf numFmtId="43" fontId="6" fillId="2" borderId="11" xfId="1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43" fontId="0" fillId="2" borderId="4" xfId="1" applyFont="1" applyFill="1" applyBorder="1" applyAlignment="1">
      <alignment horizontal="left" vertical="top"/>
    </xf>
    <xf numFmtId="43" fontId="0" fillId="2" borderId="14" xfId="1" applyFont="1" applyFill="1" applyBorder="1" applyAlignment="1">
      <alignment horizontal="left" vertical="top"/>
    </xf>
    <xf numFmtId="49" fontId="6" fillId="2" borderId="15" xfId="0" applyNumberFormat="1" applyFont="1" applyFill="1" applyBorder="1" applyAlignment="1">
      <alignment horizontal="left" vertical="top"/>
    </xf>
    <xf numFmtId="49" fontId="7" fillId="2" borderId="16" xfId="0" applyNumberFormat="1" applyFont="1" applyFill="1" applyBorder="1" applyAlignment="1">
      <alignment horizontal="left" vertical="center"/>
    </xf>
    <xf numFmtId="43" fontId="6" fillId="2" borderId="14" xfId="1" applyFon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43" fontId="0" fillId="4" borderId="0" xfId="1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43" fontId="0" fillId="3" borderId="0" xfId="1" applyFont="1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43" fontId="0" fillId="5" borderId="0" xfId="1" applyFont="1" applyFill="1" applyBorder="1" applyAlignment="1">
      <alignment horizontal="left" vertical="top"/>
    </xf>
    <xf numFmtId="43" fontId="0" fillId="2" borderId="17" xfId="1" applyFont="1" applyFill="1" applyBorder="1" applyAlignment="1">
      <alignment horizontal="left" vertical="top"/>
    </xf>
    <xf numFmtId="49" fontId="6" fillId="2" borderId="18" xfId="0" applyNumberFormat="1" applyFont="1" applyFill="1" applyBorder="1" applyAlignment="1">
      <alignment horizontal="left" vertical="top"/>
    </xf>
    <xf numFmtId="49" fontId="7" fillId="2" borderId="19" xfId="0" applyNumberFormat="1" applyFont="1" applyFill="1" applyBorder="1" applyAlignment="1">
      <alignment horizontal="left" vertical="center"/>
    </xf>
    <xf numFmtId="43" fontId="6" fillId="2" borderId="17" xfId="1" applyFont="1" applyFill="1" applyBorder="1" applyAlignment="1">
      <alignment horizontal="left" vertical="top"/>
    </xf>
    <xf numFmtId="0" fontId="0" fillId="6" borderId="0" xfId="0" applyFill="1" applyBorder="1" applyAlignment="1">
      <alignment horizontal="left" vertical="top"/>
    </xf>
    <xf numFmtId="43" fontId="0" fillId="6" borderId="0" xfId="1" applyFont="1" applyFill="1" applyBorder="1" applyAlignment="1">
      <alignment horizontal="left" vertical="top"/>
    </xf>
    <xf numFmtId="49" fontId="6" fillId="2" borderId="0" xfId="1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43" fontId="6" fillId="2" borderId="9" xfId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49" fontId="0" fillId="2" borderId="0" xfId="0" applyNumberFormat="1" applyFill="1" applyBorder="1" applyAlignment="1">
      <alignment horizontal="left" vertical="top"/>
    </xf>
    <xf numFmtId="0" fontId="5" fillId="2" borderId="10" xfId="0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top" shrinkToFit="1"/>
    </xf>
    <xf numFmtId="0" fontId="3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horizontal="right" vertical="top" shrinkToFit="1"/>
    </xf>
    <xf numFmtId="164" fontId="2" fillId="4" borderId="0" xfId="0" applyNumberFormat="1" applyFont="1" applyFill="1" applyBorder="1" applyAlignment="1">
      <alignment horizontal="center" vertical="top" shrinkToFit="1"/>
    </xf>
    <xf numFmtId="1" fontId="2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2" fontId="2" fillId="4" borderId="0" xfId="0" applyNumberFormat="1" applyFont="1" applyFill="1" applyBorder="1" applyAlignment="1">
      <alignment horizontal="right" vertical="top" indent="1" shrinkToFit="1"/>
    </xf>
    <xf numFmtId="4" fontId="2" fillId="4" borderId="0" xfId="0" applyNumberFormat="1" applyFont="1" applyFill="1" applyBorder="1" applyAlignment="1">
      <alignment vertical="top" shrinkToFit="1"/>
    </xf>
    <xf numFmtId="4" fontId="2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vertical="top" wrapText="1"/>
    </xf>
    <xf numFmtId="4" fontId="2" fillId="4" borderId="0" xfId="0" applyNumberFormat="1" applyFont="1" applyFill="1" applyBorder="1" applyAlignment="1">
      <alignment horizontal="right" vertical="top" indent="1" shrinkToFit="1"/>
    </xf>
    <xf numFmtId="43" fontId="1" fillId="3" borderId="2" xfId="1" applyFont="1" applyFill="1" applyBorder="1" applyAlignment="1">
      <alignment horizontal="center" vertical="center" wrapText="1"/>
    </xf>
    <xf numFmtId="43" fontId="1" fillId="3" borderId="3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vertical="top" shrinkToFit="1"/>
    </xf>
    <xf numFmtId="164" fontId="2" fillId="6" borderId="0" xfId="0" applyNumberFormat="1" applyFont="1" applyFill="1" applyBorder="1" applyAlignment="1">
      <alignment horizontal="center" vertical="top" shrinkToFit="1"/>
    </xf>
    <xf numFmtId="165" fontId="2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 vertical="top" wrapText="1"/>
    </xf>
    <xf numFmtId="43" fontId="2" fillId="6" borderId="0" xfId="1" applyFont="1" applyFill="1" applyBorder="1" applyAlignment="1">
      <alignment horizontal="right" vertical="top" indent="1" shrinkToFit="1"/>
    </xf>
    <xf numFmtId="43" fontId="2" fillId="6" borderId="0" xfId="1" applyFont="1" applyFill="1" applyBorder="1" applyAlignment="1">
      <alignment vertical="top" shrinkToFit="1"/>
    </xf>
    <xf numFmtId="4" fontId="2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vertical="top" wrapText="1"/>
    </xf>
    <xf numFmtId="164" fontId="2" fillId="5" borderId="0" xfId="0" applyNumberFormat="1" applyFont="1" applyFill="1" applyBorder="1" applyAlignment="1">
      <alignment horizontal="center" vertical="top" shrinkToFit="1"/>
    </xf>
    <xf numFmtId="1" fontId="2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vertical="top" wrapText="1"/>
    </xf>
    <xf numFmtId="2" fontId="2" fillId="5" borderId="0" xfId="0" applyNumberFormat="1" applyFont="1" applyFill="1" applyBorder="1" applyAlignment="1">
      <alignment horizontal="right" vertical="top" indent="1" shrinkToFit="1"/>
    </xf>
    <xf numFmtId="4" fontId="2" fillId="5" borderId="0" xfId="0" applyNumberFormat="1" applyFont="1" applyFill="1" applyBorder="1" applyAlignment="1">
      <alignment horizontal="right" vertical="top" shrinkToFit="1"/>
    </xf>
    <xf numFmtId="4" fontId="2" fillId="5" borderId="0" xfId="0" applyNumberFormat="1" applyFont="1" applyFill="1" applyBorder="1" applyAlignment="1">
      <alignment horizontal="right" vertical="top" indent="1" shrinkToFit="1"/>
    </xf>
    <xf numFmtId="0" fontId="3" fillId="5" borderId="0" xfId="0" applyFont="1" applyFill="1" applyBorder="1" applyAlignment="1">
      <alignment horizontal="left" vertical="top" wrapText="1"/>
    </xf>
    <xf numFmtId="2" fontId="2" fillId="5" borderId="0" xfId="0" applyNumberFormat="1" applyFont="1" applyFill="1" applyBorder="1" applyAlignment="1">
      <alignment vertical="top" shrinkToFit="1"/>
    </xf>
    <xf numFmtId="165" fontId="2" fillId="5" borderId="0" xfId="0" applyNumberFormat="1" applyFont="1" applyFill="1" applyBorder="1" applyAlignment="1">
      <alignment horizontal="right" vertical="top" shrinkToFit="1"/>
    </xf>
    <xf numFmtId="165" fontId="2" fillId="3" borderId="0" xfId="0" applyNumberFormat="1" applyFont="1" applyFill="1" applyBorder="1" applyAlignment="1">
      <alignment horizontal="right" vertical="top" shrinkToFit="1"/>
    </xf>
    <xf numFmtId="4" fontId="2" fillId="3" borderId="0" xfId="0" applyNumberFormat="1" applyFont="1" applyFill="1" applyBorder="1" applyAlignment="1">
      <alignment horizontal="right" vertical="top" indent="1" shrinkToFit="1"/>
    </xf>
    <xf numFmtId="2" fontId="2" fillId="3" borderId="0" xfId="0" applyNumberFormat="1" applyFont="1" applyFill="1" applyBorder="1" applyAlignment="1">
      <alignment vertical="top" shrinkToFit="1"/>
    </xf>
    <xf numFmtId="164" fontId="2" fillId="7" borderId="0" xfId="0" applyNumberFormat="1" applyFont="1" applyFill="1" applyBorder="1" applyAlignment="1">
      <alignment horizontal="center" vertical="top" shrinkToFit="1"/>
    </xf>
    <xf numFmtId="1" fontId="2" fillId="7" borderId="0" xfId="0" applyNumberFormat="1" applyFont="1" applyFill="1" applyBorder="1" applyAlignment="1">
      <alignment horizontal="right" vertical="top" shrinkToFit="1"/>
    </xf>
    <xf numFmtId="0" fontId="3" fillId="7" borderId="0" xfId="0" applyFont="1" applyFill="1" applyBorder="1" applyAlignment="1">
      <alignment horizontal="left" vertical="top" wrapText="1"/>
    </xf>
    <xf numFmtId="4" fontId="2" fillId="7" borderId="0" xfId="0" applyNumberFormat="1" applyFont="1" applyFill="1" applyBorder="1" applyAlignment="1">
      <alignment horizontal="right" vertical="top" shrinkToFit="1"/>
    </xf>
    <xf numFmtId="0" fontId="3" fillId="7" borderId="0" xfId="0" applyFont="1" applyFill="1" applyBorder="1" applyAlignment="1">
      <alignment vertical="top" wrapText="1"/>
    </xf>
    <xf numFmtId="4" fontId="2" fillId="7" borderId="0" xfId="0" applyNumberFormat="1" applyFont="1" applyFill="1" applyBorder="1" applyAlignment="1">
      <alignment horizontal="right" vertical="top" indent="1" shrinkToFit="1"/>
    </xf>
    <xf numFmtId="165" fontId="2" fillId="7" borderId="0" xfId="0" applyNumberFormat="1" applyFont="1" applyFill="1" applyBorder="1" applyAlignment="1">
      <alignment horizontal="right" vertical="top" shrinkToFit="1"/>
    </xf>
    <xf numFmtId="43" fontId="2" fillId="5" borderId="0" xfId="1" applyFont="1" applyFill="1" applyBorder="1" applyAlignment="1">
      <alignment vertical="top" shrinkToFit="1"/>
    </xf>
    <xf numFmtId="43" fontId="2" fillId="7" borderId="0" xfId="1" applyFont="1" applyFill="1" applyBorder="1" applyAlignment="1">
      <alignment vertical="top" shrinkToFit="1"/>
    </xf>
    <xf numFmtId="43" fontId="2" fillId="7" borderId="0" xfId="1" applyFont="1" applyFill="1" applyBorder="1" applyAlignment="1">
      <alignment horizontal="right" vertical="top" indent="1" shrinkToFit="1"/>
    </xf>
    <xf numFmtId="0" fontId="5" fillId="7" borderId="0" xfId="0" applyFont="1" applyFill="1" applyBorder="1" applyAlignment="1">
      <alignment horizontal="left" vertical="top"/>
    </xf>
    <xf numFmtId="43" fontId="0" fillId="7" borderId="0" xfId="1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center" wrapText="1"/>
    </xf>
    <xf numFmtId="43" fontId="1" fillId="2" borderId="9" xfId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top" shrinkToFit="1"/>
    </xf>
    <xf numFmtId="1" fontId="2" fillId="2" borderId="9" xfId="0" applyNumberFormat="1" applyFont="1" applyFill="1" applyBorder="1" applyAlignment="1">
      <alignment horizontal="right" vertical="top" shrinkToFit="1"/>
    </xf>
    <xf numFmtId="0" fontId="3" fillId="2" borderId="9" xfId="0" applyFont="1" applyFill="1" applyBorder="1" applyAlignment="1">
      <alignment horizontal="left" vertical="top" wrapText="1"/>
    </xf>
    <xf numFmtId="2" fontId="2" fillId="2" borderId="9" xfId="0" applyNumberFormat="1" applyFont="1" applyFill="1" applyBorder="1" applyAlignment="1">
      <alignment horizontal="right" vertical="top" indent="1" shrinkToFit="1"/>
    </xf>
    <xf numFmtId="4" fontId="2" fillId="2" borderId="9" xfId="0" applyNumberFormat="1" applyFont="1" applyFill="1" applyBorder="1" applyAlignment="1">
      <alignment vertical="top" shrinkToFit="1"/>
    </xf>
    <xf numFmtId="0" fontId="3" fillId="2" borderId="9" xfId="0" applyFont="1" applyFill="1" applyBorder="1" applyAlignment="1">
      <alignment vertical="top" wrapText="1"/>
    </xf>
    <xf numFmtId="4" fontId="2" fillId="2" borderId="9" xfId="0" applyNumberFormat="1" applyFont="1" applyFill="1" applyBorder="1" applyAlignment="1">
      <alignment horizontal="right" vertical="top" indent="1" shrinkToFit="1"/>
    </xf>
    <xf numFmtId="0" fontId="4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49" fontId="0" fillId="2" borderId="0" xfId="1" applyNumberFormat="1" applyFont="1" applyFill="1" applyBorder="1" applyAlignment="1">
      <alignment horizontal="left" vertical="top"/>
    </xf>
    <xf numFmtId="49" fontId="4" fillId="2" borderId="0" xfId="1" applyNumberFormat="1" applyFont="1" applyFill="1" applyBorder="1" applyAlignment="1">
      <alignment horizontal="left" vertical="top"/>
    </xf>
    <xf numFmtId="164" fontId="2" fillId="6" borderId="5" xfId="0" applyNumberFormat="1" applyFont="1" applyFill="1" applyBorder="1" applyAlignment="1">
      <alignment horizontal="center" vertical="top" shrinkToFit="1"/>
    </xf>
    <xf numFmtId="165" fontId="2" fillId="6" borderId="6" xfId="0" applyNumberFormat="1" applyFont="1" applyFill="1" applyBorder="1" applyAlignment="1">
      <alignment horizontal="right" vertical="top" shrinkToFit="1"/>
    </xf>
    <xf numFmtId="0" fontId="3" fillId="6" borderId="6" xfId="0" applyFont="1" applyFill="1" applyBorder="1" applyAlignment="1">
      <alignment vertical="top" wrapText="1"/>
    </xf>
    <xf numFmtId="43" fontId="2" fillId="6" borderId="6" xfId="1" applyFont="1" applyFill="1" applyBorder="1" applyAlignment="1">
      <alignment horizontal="right" vertical="top" indent="1" shrinkToFit="1"/>
    </xf>
    <xf numFmtId="43" fontId="2" fillId="6" borderId="8" xfId="1" applyFont="1" applyFill="1" applyBorder="1" applyAlignment="1">
      <alignment horizontal="right" vertical="top" indent="1" shrinkToFit="1"/>
    </xf>
    <xf numFmtId="4" fontId="2" fillId="6" borderId="4" xfId="0" applyNumberFormat="1" applyFont="1" applyFill="1" applyBorder="1" applyAlignment="1">
      <alignment horizontal="right" vertical="top" shrinkToFit="1"/>
    </xf>
    <xf numFmtId="43" fontId="4" fillId="2" borderId="0" xfId="1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center" wrapText="1"/>
    </xf>
    <xf numFmtId="43" fontId="0" fillId="2" borderId="0" xfId="0" applyNumberFormat="1" applyFill="1" applyBorder="1" applyAlignment="1">
      <alignment horizontal="left" vertical="top"/>
    </xf>
    <xf numFmtId="0" fontId="4" fillId="8" borderId="0" xfId="0" applyFont="1" applyFill="1" applyBorder="1" applyAlignment="1">
      <alignment horizontal="left" vertical="top"/>
    </xf>
    <xf numFmtId="43" fontId="0" fillId="8" borderId="0" xfId="1" applyFont="1" applyFill="1" applyBorder="1" applyAlignment="1">
      <alignment horizontal="left" vertical="top"/>
    </xf>
    <xf numFmtId="164" fontId="2" fillId="8" borderId="0" xfId="0" applyNumberFormat="1" applyFont="1" applyFill="1" applyBorder="1" applyAlignment="1">
      <alignment horizontal="center" vertical="top" shrinkToFit="1"/>
    </xf>
    <xf numFmtId="1" fontId="2" fillId="8" borderId="0" xfId="0" applyNumberFormat="1" applyFont="1" applyFill="1" applyBorder="1" applyAlignment="1">
      <alignment horizontal="right" vertical="top" shrinkToFit="1"/>
    </xf>
    <xf numFmtId="0" fontId="3" fillId="8" borderId="0" xfId="0" applyFont="1" applyFill="1" applyBorder="1" applyAlignment="1">
      <alignment horizontal="left" vertical="top" wrapText="1"/>
    </xf>
    <xf numFmtId="4" fontId="2" fillId="8" borderId="0" xfId="0" applyNumberFormat="1" applyFont="1" applyFill="1" applyBorder="1" applyAlignment="1">
      <alignment horizontal="right" vertical="top" indent="1" shrinkToFit="1"/>
    </xf>
    <xf numFmtId="43" fontId="2" fillId="8" borderId="0" xfId="1" applyFont="1" applyFill="1" applyBorder="1" applyAlignment="1">
      <alignment vertical="top" shrinkToFit="1"/>
    </xf>
    <xf numFmtId="4" fontId="2" fillId="8" borderId="0" xfId="0" applyNumberFormat="1" applyFont="1" applyFill="1" applyBorder="1" applyAlignment="1">
      <alignment horizontal="right" vertical="top" shrinkToFit="1"/>
    </xf>
    <xf numFmtId="49" fontId="0" fillId="8" borderId="0" xfId="0" applyNumberFormat="1" applyFill="1" applyBorder="1" applyAlignment="1">
      <alignment horizontal="left" vertical="top"/>
    </xf>
    <xf numFmtId="49" fontId="4" fillId="3" borderId="0" xfId="0" applyNumberFormat="1" applyFont="1" applyFill="1" applyBorder="1" applyAlignment="1">
      <alignment horizontal="left" vertical="top"/>
    </xf>
    <xf numFmtId="2" fontId="2" fillId="3" borderId="7" xfId="0" applyNumberFormat="1" applyFont="1" applyFill="1" applyBorder="1" applyAlignment="1">
      <alignment vertical="top" shrinkToFit="1"/>
    </xf>
    <xf numFmtId="43" fontId="2" fillId="6" borderId="7" xfId="1" applyFont="1" applyFill="1" applyBorder="1" applyAlignment="1">
      <alignment horizontal="right" vertical="top" indent="1" shrinkToFit="1"/>
    </xf>
    <xf numFmtId="14" fontId="9" fillId="2" borderId="0" xfId="0" applyNumberFormat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3" fontId="9" fillId="2" borderId="0" xfId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43" fontId="10" fillId="2" borderId="0" xfId="1" applyFont="1" applyFill="1" applyBorder="1" applyAlignment="1">
      <alignment horizontal="left" vertical="top"/>
    </xf>
    <xf numFmtId="43" fontId="10" fillId="2" borderId="0" xfId="0" applyNumberFormat="1" applyFont="1" applyFill="1" applyBorder="1" applyAlignment="1">
      <alignment horizontal="left" vertical="top"/>
    </xf>
    <xf numFmtId="43" fontId="4" fillId="2" borderId="0" xfId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1" fillId="2" borderId="0" xfId="2" applyNumberFormat="1" applyFont="1" applyFill="1" applyAlignment="1" applyProtection="1">
      <alignment horizontal="left"/>
      <protection locked="0"/>
    </xf>
    <xf numFmtId="0" fontId="11" fillId="2" borderId="0" xfId="2" applyFill="1"/>
    <xf numFmtId="0" fontId="11" fillId="2" borderId="0" xfId="2" applyNumberFormat="1" applyFont="1" applyFill="1" applyAlignment="1" applyProtection="1">
      <alignment horizontal="right"/>
      <protection locked="0"/>
    </xf>
    <xf numFmtId="0" fontId="11" fillId="2" borderId="0" xfId="2" applyNumberFormat="1" applyFont="1" applyFill="1" applyAlignment="1" applyProtection="1">
      <alignment horizontal="center"/>
      <protection locked="0"/>
    </xf>
    <xf numFmtId="0" fontId="11" fillId="2" borderId="20" xfId="2" applyNumberFormat="1" applyFont="1" applyFill="1" applyBorder="1" applyAlignment="1" applyProtection="1">
      <alignment horizontal="left"/>
      <protection locked="0"/>
    </xf>
    <xf numFmtId="0" fontId="11" fillId="2" borderId="20" xfId="2" applyNumberFormat="1" applyFont="1" applyFill="1" applyBorder="1" applyAlignment="1" applyProtection="1">
      <alignment horizontal="right"/>
      <protection locked="0"/>
    </xf>
    <xf numFmtId="43" fontId="11" fillId="2" borderId="0" xfId="1" applyFont="1" applyFill="1"/>
    <xf numFmtId="43" fontId="11" fillId="2" borderId="0" xfId="1" applyFont="1" applyFill="1" applyAlignment="1" applyProtection="1">
      <alignment horizontal="right"/>
      <protection locked="0"/>
    </xf>
    <xf numFmtId="49" fontId="4" fillId="7" borderId="0" xfId="0" applyNumberFormat="1" applyFont="1" applyFill="1" applyBorder="1" applyAlignment="1">
      <alignment horizontal="left" vertical="top"/>
    </xf>
    <xf numFmtId="43" fontId="0" fillId="2" borderId="21" xfId="1" applyFont="1" applyFill="1" applyBorder="1" applyAlignment="1">
      <alignment horizontal="left" vertical="top"/>
    </xf>
    <xf numFmtId="43" fontId="4" fillId="2" borderId="22" xfId="1" applyFont="1" applyFill="1" applyBorder="1" applyAlignment="1">
      <alignment horizontal="left" vertical="top"/>
    </xf>
    <xf numFmtId="43" fontId="0" fillId="2" borderId="23" xfId="1" applyFont="1" applyFill="1" applyBorder="1" applyAlignment="1">
      <alignment horizontal="left" vertical="top"/>
    </xf>
    <xf numFmtId="43" fontId="0" fillId="2" borderId="24" xfId="1" applyFont="1" applyFill="1" applyBorder="1" applyAlignment="1">
      <alignment horizontal="left" vertical="top"/>
    </xf>
    <xf numFmtId="4" fontId="11" fillId="2" borderId="0" xfId="2" applyNumberFormat="1" applyFont="1" applyFill="1" applyAlignment="1" applyProtection="1">
      <alignment horizontal="right"/>
      <protection locked="0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40"/>
  <sheetViews>
    <sheetView workbookViewId="0">
      <selection activeCell="D127" sqref="D127"/>
    </sheetView>
  </sheetViews>
  <sheetFormatPr baseColWidth="10" defaultColWidth="9.33203125" defaultRowHeight="12.75" x14ac:dyDescent="0.2"/>
  <cols>
    <col min="1" max="1" width="10.5" style="1" bestFit="1" customWidth="1"/>
    <col min="2" max="2" width="14.33203125" style="1" bestFit="1" customWidth="1"/>
    <col min="3" max="3" width="37" style="1" bestFit="1" customWidth="1"/>
    <col min="4" max="4" width="18" style="11" bestFit="1" customWidth="1"/>
    <col min="5" max="5" width="17.5" style="11" customWidth="1"/>
    <col min="6" max="6" width="16.5" style="1" bestFit="1" customWidth="1"/>
    <col min="7" max="7" width="17" style="40" customWidth="1"/>
    <col min="8" max="8" width="16.83203125" style="1" bestFit="1" customWidth="1"/>
    <col min="9" max="9" width="20" style="1" bestFit="1" customWidth="1"/>
    <col min="10" max="16384" width="9.33203125" style="1"/>
  </cols>
  <sheetData>
    <row r="1" spans="2:9" ht="25.5" x14ac:dyDescent="0.2">
      <c r="F1" s="11"/>
      <c r="G1" s="12" t="s">
        <v>56</v>
      </c>
      <c r="H1" s="41" t="s">
        <v>57</v>
      </c>
      <c r="I1" s="13" t="s">
        <v>58</v>
      </c>
    </row>
    <row r="2" spans="2:9" ht="14.25" thickBot="1" x14ac:dyDescent="0.25">
      <c r="E2" s="98"/>
      <c r="F2" s="14" t="s">
        <v>59</v>
      </c>
      <c r="G2" s="15" t="s">
        <v>60</v>
      </c>
      <c r="H2" s="16">
        <v>2141001</v>
      </c>
      <c r="I2" s="17"/>
    </row>
    <row r="3" spans="2:9" ht="14.25" thickBot="1" x14ac:dyDescent="0.25">
      <c r="C3" s="18" t="s">
        <v>61</v>
      </c>
      <c r="D3" s="19">
        <v>797179.64999999583</v>
      </c>
      <c r="E3" s="98"/>
      <c r="F3" s="20" t="s">
        <v>62</v>
      </c>
      <c r="G3" s="21" t="s">
        <v>63</v>
      </c>
      <c r="H3" s="22" t="s">
        <v>64</v>
      </c>
      <c r="I3" s="23">
        <v>537600</v>
      </c>
    </row>
    <row r="4" spans="2:9" ht="13.5" x14ac:dyDescent="0.2">
      <c r="C4" s="24" t="s">
        <v>65</v>
      </c>
      <c r="D4" s="25">
        <v>83402149.74000001</v>
      </c>
      <c r="E4" s="98" t="s">
        <v>88</v>
      </c>
      <c r="F4" s="20" t="s">
        <v>66</v>
      </c>
      <c r="G4" s="21" t="s">
        <v>67</v>
      </c>
      <c r="H4" s="22" t="s">
        <v>68</v>
      </c>
      <c r="I4" s="23">
        <v>4098986.4</v>
      </c>
    </row>
    <row r="5" spans="2:9" ht="13.5" x14ac:dyDescent="0.2">
      <c r="C5" s="24" t="s">
        <v>69</v>
      </c>
      <c r="D5" s="25">
        <v>132302.91</v>
      </c>
      <c r="E5" s="98" t="s">
        <v>88</v>
      </c>
      <c r="F5" s="20" t="s">
        <v>70</v>
      </c>
      <c r="G5" s="21" t="s">
        <v>71</v>
      </c>
      <c r="H5" s="22" t="s">
        <v>72</v>
      </c>
      <c r="I5" s="23"/>
    </row>
    <row r="6" spans="2:9" ht="13.5" x14ac:dyDescent="0.2">
      <c r="C6" s="24" t="s">
        <v>83</v>
      </c>
      <c r="D6" s="25">
        <v>302220.96000000002</v>
      </c>
      <c r="E6" s="98" t="s">
        <v>88</v>
      </c>
      <c r="F6" s="20" t="s">
        <v>66</v>
      </c>
      <c r="G6" s="21" t="s">
        <v>73</v>
      </c>
      <c r="H6" s="22" t="s">
        <v>68</v>
      </c>
      <c r="I6" s="23"/>
    </row>
    <row r="7" spans="2:9" ht="13.5" x14ac:dyDescent="0.2">
      <c r="C7" s="26" t="s">
        <v>74</v>
      </c>
      <c r="D7" s="27">
        <v>-4636586.4000000004</v>
      </c>
      <c r="E7" s="99" t="s">
        <v>91</v>
      </c>
      <c r="F7" s="20" t="s">
        <v>75</v>
      </c>
      <c r="G7" s="21" t="s">
        <v>76</v>
      </c>
      <c r="H7" s="22">
        <v>1162005</v>
      </c>
      <c r="I7" s="23"/>
    </row>
    <row r="8" spans="2:9" ht="13.5" x14ac:dyDescent="0.2">
      <c r="B8" s="1" t="s">
        <v>89</v>
      </c>
      <c r="C8" s="28" t="s">
        <v>77</v>
      </c>
      <c r="D8" s="29">
        <v>-637797.53999999992</v>
      </c>
      <c r="E8" s="99" t="s">
        <v>91</v>
      </c>
      <c r="F8" s="30" t="s">
        <v>75</v>
      </c>
      <c r="G8" s="31" t="s">
        <v>78</v>
      </c>
      <c r="H8" s="32">
        <v>1162005</v>
      </c>
      <c r="I8" s="33"/>
    </row>
    <row r="9" spans="2:9" ht="13.5" x14ac:dyDescent="0.2">
      <c r="B9" s="1" t="s">
        <v>89</v>
      </c>
      <c r="C9" s="34" t="s">
        <v>79</v>
      </c>
      <c r="D9" s="35">
        <v>-1267868.94</v>
      </c>
      <c r="E9" s="99" t="s">
        <v>91</v>
      </c>
      <c r="F9" s="11"/>
      <c r="G9" s="36"/>
      <c r="H9" s="37"/>
      <c r="I9" s="38">
        <f>SUBTOTAL(9,I2:I8)</f>
        <v>4636586.4000000004</v>
      </c>
    </row>
    <row r="10" spans="2:9" x14ac:dyDescent="0.2">
      <c r="C10" s="85" t="s">
        <v>84</v>
      </c>
      <c r="D10" s="86">
        <v>-3205567.55</v>
      </c>
      <c r="E10" s="98"/>
      <c r="F10" s="11"/>
      <c r="I10" s="108">
        <f>+I9+D7</f>
        <v>0</v>
      </c>
    </row>
    <row r="11" spans="2:9" ht="13.5" thickBot="1" x14ac:dyDescent="0.25">
      <c r="C11" s="39" t="s">
        <v>85</v>
      </c>
      <c r="D11" s="11">
        <v>-3356364</v>
      </c>
      <c r="E11" s="98"/>
      <c r="F11" s="127" t="s">
        <v>103</v>
      </c>
      <c r="G11" s="128" t="s">
        <v>104</v>
      </c>
    </row>
    <row r="12" spans="2:9" ht="13.5" thickBot="1" x14ac:dyDescent="0.25">
      <c r="C12" s="109" t="s">
        <v>94</v>
      </c>
      <c r="D12" s="110">
        <v>-56800000</v>
      </c>
      <c r="E12" s="98"/>
      <c r="F12" s="138">
        <f>+D5+D4+D6</f>
        <v>83836673.609999999</v>
      </c>
      <c r="G12" s="139">
        <f>+D7+D8+D9+D10+D11+D12</f>
        <v>-69904184.430000007</v>
      </c>
    </row>
    <row r="13" spans="2:9" ht="13.5" thickBot="1" x14ac:dyDescent="0.25">
      <c r="C13" s="18" t="s">
        <v>80</v>
      </c>
      <c r="D13" s="19">
        <f>SUM(D2:D12)</f>
        <v>14729668.829999983</v>
      </c>
      <c r="E13" s="98"/>
      <c r="F13" s="140">
        <v>83836673.609999985</v>
      </c>
      <c r="G13" s="141">
        <v>66547820.429999992</v>
      </c>
    </row>
    <row r="14" spans="2:9" x14ac:dyDescent="0.2">
      <c r="D14" s="11">
        <v>14729668.829999968</v>
      </c>
      <c r="F14" s="11">
        <f>+F12-F13</f>
        <v>0</v>
      </c>
      <c r="G14" s="106">
        <f>+G12+G13</f>
        <v>-3356364.0000000149</v>
      </c>
    </row>
    <row r="15" spans="2:9" x14ac:dyDescent="0.2">
      <c r="D15" s="11">
        <f>+D13-D14</f>
        <v>1.4901161193847656E-8</v>
      </c>
      <c r="F15" s="11"/>
    </row>
    <row r="16" spans="2:9" ht="13.5" thickBot="1" x14ac:dyDescent="0.25"/>
    <row r="17" spans="1:9" ht="13.5" customHeight="1" thickBot="1" x14ac:dyDescent="0.25">
      <c r="A17" s="8" t="s">
        <v>0</v>
      </c>
      <c r="B17" s="9" t="s">
        <v>1</v>
      </c>
      <c r="C17" s="9" t="s">
        <v>2</v>
      </c>
      <c r="D17" s="53" t="s">
        <v>3</v>
      </c>
      <c r="E17" s="54" t="s">
        <v>4</v>
      </c>
      <c r="F17" s="10" t="s">
        <v>5</v>
      </c>
      <c r="G17" s="107" t="s">
        <v>81</v>
      </c>
      <c r="H17" s="107" t="s">
        <v>100</v>
      </c>
      <c r="I17" s="107" t="s">
        <v>101</v>
      </c>
    </row>
    <row r="18" spans="1:9" hidden="1" x14ac:dyDescent="0.2">
      <c r="A18" s="42">
        <v>43935</v>
      </c>
      <c r="B18" s="72">
        <v>189677</v>
      </c>
      <c r="C18" s="43" t="s">
        <v>20</v>
      </c>
      <c r="D18" s="73">
        <v>537600</v>
      </c>
      <c r="E18" s="119">
        <v>0</v>
      </c>
      <c r="F18" s="44">
        <v>10944765.619999999</v>
      </c>
      <c r="G18" s="118" t="s">
        <v>102</v>
      </c>
      <c r="H18" s="118" t="s">
        <v>99</v>
      </c>
      <c r="I18" s="26" t="s">
        <v>64</v>
      </c>
    </row>
    <row r="19" spans="1:9" hidden="1" x14ac:dyDescent="0.2">
      <c r="A19" s="42">
        <v>43935</v>
      </c>
      <c r="B19" s="72">
        <v>189735</v>
      </c>
      <c r="C19" s="43" t="s">
        <v>20</v>
      </c>
      <c r="D19" s="73">
        <v>747405.88</v>
      </c>
      <c r="E19" s="74">
        <v>0</v>
      </c>
      <c r="F19" s="44">
        <v>10194809.74</v>
      </c>
      <c r="G19" s="118" t="s">
        <v>102</v>
      </c>
      <c r="H19" s="118" t="s">
        <v>97</v>
      </c>
      <c r="I19" s="26">
        <v>1162003</v>
      </c>
    </row>
    <row r="20" spans="1:9" hidden="1" x14ac:dyDescent="0.2">
      <c r="A20" s="42">
        <v>43935</v>
      </c>
      <c r="B20" s="72">
        <v>189569</v>
      </c>
      <c r="C20" s="43" t="s">
        <v>20</v>
      </c>
      <c r="D20" s="73">
        <v>945975.56</v>
      </c>
      <c r="E20" s="74">
        <v>0</v>
      </c>
      <c r="F20" s="44">
        <v>11484915.619999999</v>
      </c>
      <c r="G20" s="118" t="s">
        <v>102</v>
      </c>
      <c r="H20" s="118" t="s">
        <v>96</v>
      </c>
      <c r="I20" s="26" t="s">
        <v>68</v>
      </c>
    </row>
    <row r="21" spans="1:9" hidden="1" x14ac:dyDescent="0.2">
      <c r="A21" s="42">
        <v>43935</v>
      </c>
      <c r="B21" s="72">
        <v>189458</v>
      </c>
      <c r="C21" s="43" t="s">
        <v>20</v>
      </c>
      <c r="D21" s="73">
        <v>1182504.3999999999</v>
      </c>
      <c r="E21" s="74">
        <v>0</v>
      </c>
      <c r="F21" s="44">
        <v>12433441.18</v>
      </c>
      <c r="G21" s="118" t="s">
        <v>102</v>
      </c>
      <c r="H21" s="118" t="s">
        <v>95</v>
      </c>
      <c r="I21" s="26" t="s">
        <v>68</v>
      </c>
    </row>
    <row r="22" spans="1:9" hidden="1" x14ac:dyDescent="0.2">
      <c r="A22" s="42">
        <v>43945</v>
      </c>
      <c r="B22" s="72">
        <v>224077</v>
      </c>
      <c r="C22" s="43" t="s">
        <v>32</v>
      </c>
      <c r="D22" s="73">
        <v>1223100.56</v>
      </c>
      <c r="E22" s="74">
        <v>0</v>
      </c>
      <c r="F22" s="44">
        <v>57968427.460000001</v>
      </c>
      <c r="G22" s="118" t="s">
        <v>102</v>
      </c>
      <c r="H22" s="118" t="s">
        <v>98</v>
      </c>
      <c r="I22" s="26" t="s">
        <v>68</v>
      </c>
    </row>
    <row r="23" spans="1:9" hidden="1" x14ac:dyDescent="0.2">
      <c r="A23" s="56">
        <v>43935</v>
      </c>
      <c r="B23" s="57">
        <v>33051534</v>
      </c>
      <c r="C23" s="58" t="s">
        <v>14</v>
      </c>
      <c r="D23" s="59">
        <v>18331.240000000002</v>
      </c>
      <c r="E23" s="60">
        <v>0</v>
      </c>
      <c r="F23" s="61">
        <v>14535057.98</v>
      </c>
      <c r="G23" s="99" t="s">
        <v>91</v>
      </c>
    </row>
    <row r="24" spans="1:9" hidden="1" x14ac:dyDescent="0.2">
      <c r="A24" s="56">
        <v>43935</v>
      </c>
      <c r="B24" s="57">
        <v>32737003</v>
      </c>
      <c r="C24" s="58" t="s">
        <v>14</v>
      </c>
      <c r="D24" s="59">
        <v>12199</v>
      </c>
      <c r="E24" s="60">
        <v>0</v>
      </c>
      <c r="F24" s="61">
        <v>16407638.42</v>
      </c>
      <c r="G24" s="99" t="s">
        <v>91</v>
      </c>
    </row>
    <row r="25" spans="1:9" hidden="1" x14ac:dyDescent="0.2">
      <c r="A25" s="56">
        <v>43935</v>
      </c>
      <c r="B25" s="57">
        <v>32901877</v>
      </c>
      <c r="C25" s="58" t="s">
        <v>14</v>
      </c>
      <c r="D25" s="59">
        <v>12199</v>
      </c>
      <c r="E25" s="60">
        <v>0</v>
      </c>
      <c r="F25" s="61">
        <v>15785489.02</v>
      </c>
      <c r="G25" s="99" t="s">
        <v>91</v>
      </c>
    </row>
    <row r="26" spans="1:9" hidden="1" x14ac:dyDescent="0.2">
      <c r="A26" s="56">
        <v>43935</v>
      </c>
      <c r="B26" s="57">
        <v>32955595</v>
      </c>
      <c r="C26" s="58" t="s">
        <v>14</v>
      </c>
      <c r="D26" s="59">
        <v>12199</v>
      </c>
      <c r="E26" s="60">
        <v>0</v>
      </c>
      <c r="F26" s="61">
        <v>15163339.619999999</v>
      </c>
      <c r="G26" s="99" t="s">
        <v>91</v>
      </c>
    </row>
    <row r="27" spans="1:9" hidden="1" x14ac:dyDescent="0.2">
      <c r="A27" s="56">
        <v>43935</v>
      </c>
      <c r="B27" s="57">
        <v>133208</v>
      </c>
      <c r="C27" s="58" t="s">
        <v>14</v>
      </c>
      <c r="D27" s="59">
        <v>12199</v>
      </c>
      <c r="E27" s="60">
        <v>0</v>
      </c>
      <c r="F27" s="61">
        <v>9571928.4000000004</v>
      </c>
      <c r="G27" s="99" t="s">
        <v>91</v>
      </c>
    </row>
    <row r="28" spans="1:9" hidden="1" x14ac:dyDescent="0.2">
      <c r="A28" s="56">
        <v>43935</v>
      </c>
      <c r="B28" s="57">
        <v>133304</v>
      </c>
      <c r="C28" s="58" t="s">
        <v>14</v>
      </c>
      <c r="D28" s="59">
        <v>50</v>
      </c>
      <c r="E28" s="60">
        <v>0</v>
      </c>
      <c r="F28" s="61">
        <v>13615945.58</v>
      </c>
      <c r="G28" s="99" t="s">
        <v>91</v>
      </c>
    </row>
    <row r="29" spans="1:9" hidden="1" x14ac:dyDescent="0.2">
      <c r="A29" s="56">
        <v>43935</v>
      </c>
      <c r="B29" s="57">
        <v>133346</v>
      </c>
      <c r="C29" s="58" t="s">
        <v>14</v>
      </c>
      <c r="D29" s="59">
        <v>50</v>
      </c>
      <c r="E29" s="60">
        <v>0</v>
      </c>
      <c r="F29" s="61">
        <v>12430891.18</v>
      </c>
      <c r="G29" s="99" t="s">
        <v>91</v>
      </c>
    </row>
    <row r="30" spans="1:9" hidden="1" x14ac:dyDescent="0.2">
      <c r="A30" s="56">
        <v>43935</v>
      </c>
      <c r="B30" s="57">
        <v>133411</v>
      </c>
      <c r="C30" s="58" t="s">
        <v>14</v>
      </c>
      <c r="D30" s="59">
        <v>50</v>
      </c>
      <c r="E30" s="60">
        <v>0</v>
      </c>
      <c r="F30" s="61">
        <v>11482365.619999999</v>
      </c>
      <c r="G30" s="99" t="s">
        <v>91</v>
      </c>
    </row>
    <row r="31" spans="1:9" hidden="1" x14ac:dyDescent="0.2">
      <c r="A31" s="56">
        <v>43935</v>
      </c>
      <c r="B31" s="57">
        <v>133441</v>
      </c>
      <c r="C31" s="58" t="s">
        <v>14</v>
      </c>
      <c r="D31" s="59">
        <v>50</v>
      </c>
      <c r="E31" s="60">
        <v>0</v>
      </c>
      <c r="F31" s="61">
        <v>10942215.619999999</v>
      </c>
      <c r="G31" s="99" t="s">
        <v>91</v>
      </c>
    </row>
    <row r="32" spans="1:9" hidden="1" x14ac:dyDescent="0.2">
      <c r="A32" s="56">
        <v>43935</v>
      </c>
      <c r="B32" s="57">
        <v>7491611</v>
      </c>
      <c r="C32" s="58" t="s">
        <v>14</v>
      </c>
      <c r="D32" s="59">
        <v>14.63</v>
      </c>
      <c r="E32" s="60">
        <v>0</v>
      </c>
      <c r="F32" s="61">
        <v>9571913.7699999996</v>
      </c>
      <c r="G32" s="99" t="s">
        <v>91</v>
      </c>
    </row>
    <row r="33" spans="1:7" hidden="1" x14ac:dyDescent="0.2">
      <c r="A33" s="56">
        <v>43945</v>
      </c>
      <c r="B33" s="57">
        <v>21113941</v>
      </c>
      <c r="C33" s="58" t="s">
        <v>14</v>
      </c>
      <c r="D33" s="59">
        <v>400000</v>
      </c>
      <c r="E33" s="60">
        <v>0</v>
      </c>
      <c r="F33" s="61">
        <v>57568427.460000001</v>
      </c>
      <c r="G33" s="99" t="s">
        <v>91</v>
      </c>
    </row>
    <row r="34" spans="1:7" hidden="1" x14ac:dyDescent="0.2">
      <c r="A34" s="56">
        <v>43945</v>
      </c>
      <c r="B34" s="57">
        <v>21219742</v>
      </c>
      <c r="C34" s="58" t="s">
        <v>14</v>
      </c>
      <c r="D34" s="59">
        <v>400000</v>
      </c>
      <c r="E34" s="60">
        <v>0</v>
      </c>
      <c r="F34" s="61">
        <v>37168427.460000001</v>
      </c>
      <c r="G34" s="99" t="s">
        <v>91</v>
      </c>
    </row>
    <row r="35" spans="1:7" hidden="1" x14ac:dyDescent="0.2">
      <c r="A35" s="56">
        <v>43945</v>
      </c>
      <c r="B35" s="57">
        <v>21954409</v>
      </c>
      <c r="C35" s="58" t="s">
        <v>14</v>
      </c>
      <c r="D35" s="59">
        <v>336000</v>
      </c>
      <c r="E35" s="60">
        <v>0</v>
      </c>
      <c r="F35" s="61">
        <v>16832427.460000001</v>
      </c>
      <c r="G35" s="99" t="s">
        <v>91</v>
      </c>
    </row>
    <row r="36" spans="1:7" hidden="1" x14ac:dyDescent="0.2">
      <c r="A36" s="56">
        <v>43945</v>
      </c>
      <c r="B36" s="57">
        <v>115918</v>
      </c>
      <c r="C36" s="58" t="s">
        <v>14</v>
      </c>
      <c r="D36" s="59">
        <v>100</v>
      </c>
      <c r="E36" s="60">
        <v>0</v>
      </c>
      <c r="F36" s="61">
        <v>59191528.020000003</v>
      </c>
      <c r="G36" s="99" t="s">
        <v>91</v>
      </c>
    </row>
    <row r="37" spans="1:7" hidden="1" x14ac:dyDescent="0.2">
      <c r="A37" s="56">
        <v>43949</v>
      </c>
      <c r="B37" s="57">
        <v>10624829</v>
      </c>
      <c r="C37" s="58" t="s">
        <v>14</v>
      </c>
      <c r="D37" s="59">
        <v>9871.15</v>
      </c>
      <c r="E37" s="60">
        <v>0</v>
      </c>
      <c r="F37" s="61">
        <v>9016479.5700000003</v>
      </c>
      <c r="G37" s="99" t="s">
        <v>91</v>
      </c>
    </row>
    <row r="38" spans="1:7" hidden="1" x14ac:dyDescent="0.2">
      <c r="A38" s="56">
        <v>43949</v>
      </c>
      <c r="B38" s="57">
        <v>10333059</v>
      </c>
      <c r="C38" s="58" t="s">
        <v>14</v>
      </c>
      <c r="D38" s="59">
        <v>4760.05</v>
      </c>
      <c r="E38" s="60">
        <v>0</v>
      </c>
      <c r="F38" s="61">
        <v>9749878.7699999996</v>
      </c>
      <c r="G38" s="99" t="s">
        <v>91</v>
      </c>
    </row>
    <row r="39" spans="1:7" hidden="1" x14ac:dyDescent="0.2">
      <c r="A39" s="56">
        <v>43949</v>
      </c>
      <c r="B39" s="57">
        <v>10434420</v>
      </c>
      <c r="C39" s="58" t="s">
        <v>14</v>
      </c>
      <c r="D39" s="59">
        <v>4760.05</v>
      </c>
      <c r="E39" s="60">
        <v>0</v>
      </c>
      <c r="F39" s="61">
        <v>9507116.0700000003</v>
      </c>
      <c r="G39" s="99" t="s">
        <v>91</v>
      </c>
    </row>
    <row r="40" spans="1:7" hidden="1" x14ac:dyDescent="0.2">
      <c r="A40" s="56">
        <v>43949</v>
      </c>
      <c r="B40" s="57">
        <v>10525673</v>
      </c>
      <c r="C40" s="58" t="s">
        <v>14</v>
      </c>
      <c r="D40" s="59">
        <v>4760.05</v>
      </c>
      <c r="E40" s="60">
        <v>0</v>
      </c>
      <c r="F40" s="61">
        <v>9264353.3699999992</v>
      </c>
      <c r="G40" s="99" t="s">
        <v>91</v>
      </c>
    </row>
    <row r="41" spans="1:7" hidden="1" x14ac:dyDescent="0.2">
      <c r="A41" s="56">
        <v>43949</v>
      </c>
      <c r="B41" s="57">
        <v>111744</v>
      </c>
      <c r="C41" s="62" t="s">
        <v>14</v>
      </c>
      <c r="D41" s="59">
        <v>4760.05</v>
      </c>
      <c r="E41" s="59">
        <v>0</v>
      </c>
      <c r="F41" s="61">
        <v>6810954.2800000003</v>
      </c>
      <c r="G41" s="99" t="s">
        <v>91</v>
      </c>
    </row>
    <row r="42" spans="1:7" hidden="1" x14ac:dyDescent="0.2">
      <c r="A42" s="56">
        <v>43949</v>
      </c>
      <c r="B42" s="57">
        <v>11404346</v>
      </c>
      <c r="C42" s="62" t="s">
        <v>14</v>
      </c>
      <c r="D42" s="59">
        <v>4400</v>
      </c>
      <c r="E42" s="59">
        <v>0</v>
      </c>
      <c r="F42" s="61">
        <v>7600522.4699999997</v>
      </c>
      <c r="G42" s="99" t="s">
        <v>91</v>
      </c>
    </row>
    <row r="43" spans="1:7" hidden="1" x14ac:dyDescent="0.2">
      <c r="A43" s="56">
        <v>43949</v>
      </c>
      <c r="B43" s="57">
        <v>11453089</v>
      </c>
      <c r="C43" s="62" t="s">
        <v>14</v>
      </c>
      <c r="D43" s="59">
        <v>4400</v>
      </c>
      <c r="E43" s="59">
        <v>0</v>
      </c>
      <c r="F43" s="61">
        <v>7376122.4699999997</v>
      </c>
      <c r="G43" s="99" t="s">
        <v>91</v>
      </c>
    </row>
    <row r="44" spans="1:7" hidden="1" x14ac:dyDescent="0.2">
      <c r="A44" s="56">
        <v>43949</v>
      </c>
      <c r="B44" s="57">
        <v>112000</v>
      </c>
      <c r="C44" s="62" t="s">
        <v>14</v>
      </c>
      <c r="D44" s="59">
        <v>4400</v>
      </c>
      <c r="E44" s="59">
        <v>0</v>
      </c>
      <c r="F44" s="61">
        <v>6484162.2800000003</v>
      </c>
      <c r="G44" s="99" t="s">
        <v>91</v>
      </c>
    </row>
    <row r="45" spans="1:7" hidden="1" x14ac:dyDescent="0.2">
      <c r="A45" s="56">
        <v>43949</v>
      </c>
      <c r="B45" s="57">
        <v>11214706</v>
      </c>
      <c r="C45" s="58" t="s">
        <v>82</v>
      </c>
      <c r="D45" s="59">
        <v>4000</v>
      </c>
      <c r="E45" s="59">
        <v>0</v>
      </c>
      <c r="F45" s="61">
        <v>8008922.4699999997</v>
      </c>
      <c r="G45" s="99" t="s">
        <v>91</v>
      </c>
    </row>
    <row r="46" spans="1:7" hidden="1" x14ac:dyDescent="0.2">
      <c r="A46" s="56">
        <v>43949</v>
      </c>
      <c r="B46" s="57">
        <v>11305059</v>
      </c>
      <c r="C46" s="62" t="s">
        <v>14</v>
      </c>
      <c r="D46" s="59">
        <v>4000</v>
      </c>
      <c r="E46" s="59">
        <v>0</v>
      </c>
      <c r="F46" s="61">
        <v>7804922.4699999997</v>
      </c>
      <c r="G46" s="99" t="s">
        <v>91</v>
      </c>
    </row>
    <row r="47" spans="1:7" hidden="1" x14ac:dyDescent="0.2">
      <c r="A47" s="56">
        <v>43949</v>
      </c>
      <c r="B47" s="57">
        <v>10711010</v>
      </c>
      <c r="C47" s="58" t="s">
        <v>14</v>
      </c>
      <c r="D47" s="59">
        <v>1999.99</v>
      </c>
      <c r="E47" s="60">
        <v>0</v>
      </c>
      <c r="F47" s="61">
        <v>8520921.9299999997</v>
      </c>
      <c r="G47" s="99" t="s">
        <v>91</v>
      </c>
    </row>
    <row r="48" spans="1:7" hidden="1" x14ac:dyDescent="0.2">
      <c r="A48" s="56">
        <v>43949</v>
      </c>
      <c r="B48" s="57">
        <v>10804793</v>
      </c>
      <c r="C48" s="58" t="s">
        <v>14</v>
      </c>
      <c r="D48" s="59">
        <v>1999.99</v>
      </c>
      <c r="E48" s="60">
        <v>0</v>
      </c>
      <c r="F48" s="61">
        <v>8418922.0399999991</v>
      </c>
      <c r="G48" s="99" t="s">
        <v>91</v>
      </c>
    </row>
    <row r="49" spans="1:7" hidden="1" x14ac:dyDescent="0.2">
      <c r="A49" s="56">
        <v>43949</v>
      </c>
      <c r="B49" s="57">
        <v>10900447</v>
      </c>
      <c r="C49" s="58" t="s">
        <v>14</v>
      </c>
      <c r="D49" s="59">
        <v>1999.99</v>
      </c>
      <c r="E49" s="60">
        <v>0</v>
      </c>
      <c r="F49" s="61">
        <v>8316922.1500000004</v>
      </c>
      <c r="G49" s="99" t="s">
        <v>91</v>
      </c>
    </row>
    <row r="50" spans="1:7" hidden="1" x14ac:dyDescent="0.2">
      <c r="A50" s="56">
        <v>43949</v>
      </c>
      <c r="B50" s="57">
        <v>11000980</v>
      </c>
      <c r="C50" s="58" t="s">
        <v>14</v>
      </c>
      <c r="D50" s="59">
        <v>1999.99</v>
      </c>
      <c r="E50" s="60">
        <v>0</v>
      </c>
      <c r="F50" s="61">
        <v>8214922.2599999998</v>
      </c>
      <c r="G50" s="99" t="s">
        <v>91</v>
      </c>
    </row>
    <row r="51" spans="1:7" hidden="1" x14ac:dyDescent="0.2">
      <c r="A51" s="56">
        <v>43949</v>
      </c>
      <c r="B51" s="57">
        <v>11050047</v>
      </c>
      <c r="C51" s="58" t="s">
        <v>14</v>
      </c>
      <c r="D51" s="59">
        <v>1999.99</v>
      </c>
      <c r="E51" s="60">
        <v>0</v>
      </c>
      <c r="F51" s="61">
        <v>8112922.3700000001</v>
      </c>
      <c r="G51" s="99" t="s">
        <v>91</v>
      </c>
    </row>
    <row r="52" spans="1:7" ht="13.5" hidden="1" thickBot="1" x14ac:dyDescent="0.25">
      <c r="A52" s="56">
        <v>43949</v>
      </c>
      <c r="B52" s="57">
        <v>111625</v>
      </c>
      <c r="C52" s="62" t="s">
        <v>14</v>
      </c>
      <c r="D52" s="59">
        <v>1999.99</v>
      </c>
      <c r="E52" s="104">
        <v>0</v>
      </c>
      <c r="F52" s="61">
        <v>7053716.9800000004</v>
      </c>
      <c r="G52" s="99" t="s">
        <v>91</v>
      </c>
    </row>
    <row r="53" spans="1:7" ht="13.5" hidden="1" thickBot="1" x14ac:dyDescent="0.25">
      <c r="A53" s="100">
        <v>43949</v>
      </c>
      <c r="B53" s="101">
        <v>111902</v>
      </c>
      <c r="C53" s="102" t="s">
        <v>14</v>
      </c>
      <c r="D53" s="103">
        <v>1999.99</v>
      </c>
      <c r="E53" s="103">
        <v>0</v>
      </c>
      <c r="F53" s="105">
        <v>6708562.2800000003</v>
      </c>
      <c r="G53" s="99" t="s">
        <v>91</v>
      </c>
    </row>
    <row r="54" spans="1:7" hidden="1" x14ac:dyDescent="0.2">
      <c r="A54" s="56">
        <v>43949</v>
      </c>
      <c r="B54" s="57">
        <v>7491611</v>
      </c>
      <c r="C54" s="62" t="s">
        <v>14</v>
      </c>
      <c r="D54" s="59">
        <v>5.71</v>
      </c>
      <c r="E54" s="120">
        <v>0</v>
      </c>
      <c r="F54" s="61">
        <v>6810946.1699999999</v>
      </c>
      <c r="G54" s="99" t="s">
        <v>91</v>
      </c>
    </row>
    <row r="55" spans="1:7" hidden="1" x14ac:dyDescent="0.2">
      <c r="A55" s="56">
        <v>43949</v>
      </c>
      <c r="B55" s="57">
        <v>7491611</v>
      </c>
      <c r="C55" s="62" t="s">
        <v>14</v>
      </c>
      <c r="D55" s="59">
        <v>5.28</v>
      </c>
      <c r="E55" s="59">
        <v>0</v>
      </c>
      <c r="F55" s="61">
        <v>6484154.5999999996</v>
      </c>
      <c r="G55" s="99" t="s">
        <v>91</v>
      </c>
    </row>
    <row r="56" spans="1:7" hidden="1" x14ac:dyDescent="0.2">
      <c r="A56" s="56">
        <v>43949</v>
      </c>
      <c r="B56" s="57">
        <v>7491611</v>
      </c>
      <c r="C56" s="62" t="s">
        <v>14</v>
      </c>
      <c r="D56" s="59">
        <v>2.4</v>
      </c>
      <c r="E56" s="59">
        <v>0</v>
      </c>
      <c r="F56" s="61">
        <v>6810951.8799999999</v>
      </c>
      <c r="G56" s="99" t="s">
        <v>91</v>
      </c>
    </row>
    <row r="57" spans="1:7" hidden="1" x14ac:dyDescent="0.2">
      <c r="A57" s="56">
        <v>43949</v>
      </c>
      <c r="B57" s="57">
        <v>7491611</v>
      </c>
      <c r="C57" s="62" t="s">
        <v>14</v>
      </c>
      <c r="D57" s="59">
        <v>2.4</v>
      </c>
      <c r="E57" s="59">
        <v>0</v>
      </c>
      <c r="F57" s="61">
        <v>6484159.8799999999</v>
      </c>
      <c r="G57" s="99" t="s">
        <v>91</v>
      </c>
    </row>
    <row r="58" spans="1:7" hidden="1" x14ac:dyDescent="0.2">
      <c r="A58" s="56">
        <v>43951</v>
      </c>
      <c r="B58" s="57">
        <v>211340</v>
      </c>
      <c r="C58" s="62" t="s">
        <v>14</v>
      </c>
      <c r="D58" s="59">
        <v>300</v>
      </c>
      <c r="E58" s="59">
        <v>0</v>
      </c>
      <c r="F58" s="61">
        <v>14735944.83</v>
      </c>
      <c r="G58" s="99" t="s">
        <v>91</v>
      </c>
    </row>
    <row r="59" spans="1:7" hidden="1" x14ac:dyDescent="0.2">
      <c r="A59" s="63">
        <v>43928</v>
      </c>
      <c r="B59" s="71">
        <v>165759</v>
      </c>
      <c r="C59" s="69" t="s">
        <v>8</v>
      </c>
      <c r="D59" s="68">
        <v>600000</v>
      </c>
      <c r="E59" s="70">
        <v>0</v>
      </c>
      <c r="F59" s="67">
        <v>10062083.199999999</v>
      </c>
      <c r="G59" s="99" t="s">
        <v>91</v>
      </c>
    </row>
    <row r="60" spans="1:7" hidden="1" x14ac:dyDescent="0.2">
      <c r="A60" s="63">
        <v>43935</v>
      </c>
      <c r="B60" s="64">
        <v>132737003</v>
      </c>
      <c r="C60" s="69" t="s">
        <v>19</v>
      </c>
      <c r="D60" s="68">
        <v>2500</v>
      </c>
      <c r="E60" s="70">
        <v>0</v>
      </c>
      <c r="F60" s="67">
        <v>13615995.58</v>
      </c>
      <c r="G60" s="99" t="s">
        <v>91</v>
      </c>
    </row>
    <row r="61" spans="1:7" hidden="1" x14ac:dyDescent="0.2">
      <c r="A61" s="63">
        <v>43935</v>
      </c>
      <c r="B61" s="64">
        <v>132737003</v>
      </c>
      <c r="C61" s="69" t="s">
        <v>19</v>
      </c>
      <c r="D61" s="68">
        <v>2500</v>
      </c>
      <c r="E61" s="70">
        <v>0</v>
      </c>
      <c r="F61" s="67">
        <v>12430941.18</v>
      </c>
      <c r="G61" s="99" t="s">
        <v>91</v>
      </c>
    </row>
    <row r="62" spans="1:7" hidden="1" x14ac:dyDescent="0.2">
      <c r="A62" s="63">
        <v>43935</v>
      </c>
      <c r="B62" s="64">
        <v>132737003</v>
      </c>
      <c r="C62" s="69" t="s">
        <v>19</v>
      </c>
      <c r="D62" s="68">
        <v>2500</v>
      </c>
      <c r="E62" s="70">
        <v>0</v>
      </c>
      <c r="F62" s="67">
        <v>11482415.619999999</v>
      </c>
      <c r="G62" s="99" t="s">
        <v>91</v>
      </c>
    </row>
    <row r="63" spans="1:7" hidden="1" x14ac:dyDescent="0.2">
      <c r="A63" s="63">
        <v>43935</v>
      </c>
      <c r="B63" s="64">
        <v>132737003</v>
      </c>
      <c r="C63" s="69" t="s">
        <v>19</v>
      </c>
      <c r="D63" s="68">
        <v>2500</v>
      </c>
      <c r="E63" s="70">
        <v>0</v>
      </c>
      <c r="F63" s="67">
        <v>10942265.619999999</v>
      </c>
      <c r="G63" s="99" t="s">
        <v>91</v>
      </c>
    </row>
    <row r="64" spans="1:7" hidden="1" x14ac:dyDescent="0.2">
      <c r="A64" s="63">
        <v>43935</v>
      </c>
      <c r="B64" s="64">
        <v>132737003</v>
      </c>
      <c r="C64" s="69" t="s">
        <v>21</v>
      </c>
      <c r="D64" s="66">
        <v>731.94</v>
      </c>
      <c r="E64" s="82">
        <v>0</v>
      </c>
      <c r="F64" s="67">
        <v>10194077.800000001</v>
      </c>
      <c r="G64" s="99" t="s">
        <v>91</v>
      </c>
    </row>
    <row r="65" spans="1:7" hidden="1" x14ac:dyDescent="0.2">
      <c r="A65" s="63">
        <v>43945</v>
      </c>
      <c r="B65" s="64">
        <v>132737003</v>
      </c>
      <c r="C65" s="69" t="s">
        <v>19</v>
      </c>
      <c r="D65" s="68">
        <v>5000</v>
      </c>
      <c r="E65" s="70">
        <v>0</v>
      </c>
      <c r="F65" s="67">
        <v>59191628.020000003</v>
      </c>
      <c r="G65" s="99" t="s">
        <v>91</v>
      </c>
    </row>
    <row r="66" spans="1:7" hidden="1" x14ac:dyDescent="0.2">
      <c r="A66" s="63">
        <v>43949</v>
      </c>
      <c r="B66" s="64">
        <v>110333059</v>
      </c>
      <c r="C66" s="65" t="s">
        <v>21</v>
      </c>
      <c r="D66" s="66">
        <v>285.60000000000002</v>
      </c>
      <c r="E66" s="66">
        <v>0</v>
      </c>
      <c r="F66" s="67">
        <v>7155716.8700000001</v>
      </c>
      <c r="G66" s="99" t="s">
        <v>91</v>
      </c>
    </row>
    <row r="67" spans="1:7" hidden="1" x14ac:dyDescent="0.2">
      <c r="A67" s="63">
        <v>43949</v>
      </c>
      <c r="B67" s="64">
        <v>110333059</v>
      </c>
      <c r="C67" s="65" t="s">
        <v>21</v>
      </c>
      <c r="D67" s="66">
        <v>264</v>
      </c>
      <c r="E67" s="66">
        <v>0</v>
      </c>
      <c r="F67" s="67">
        <v>6810562.1699999999</v>
      </c>
      <c r="G67" s="99" t="s">
        <v>91</v>
      </c>
    </row>
    <row r="68" spans="1:7" hidden="1" x14ac:dyDescent="0.2">
      <c r="A68" s="63">
        <v>43949</v>
      </c>
      <c r="B68" s="64">
        <v>110333059</v>
      </c>
      <c r="C68" s="65" t="s">
        <v>21</v>
      </c>
      <c r="D68" s="66">
        <v>120</v>
      </c>
      <c r="E68" s="66">
        <v>0</v>
      </c>
      <c r="F68" s="67">
        <v>7156002.4699999997</v>
      </c>
      <c r="G68" s="99" t="s">
        <v>91</v>
      </c>
    </row>
    <row r="69" spans="1:7" hidden="1" x14ac:dyDescent="0.2">
      <c r="A69" s="63">
        <v>43949</v>
      </c>
      <c r="B69" s="64">
        <v>110333059</v>
      </c>
      <c r="C69" s="65" t="s">
        <v>21</v>
      </c>
      <c r="D69" s="66">
        <v>120</v>
      </c>
      <c r="E69" s="66">
        <v>0</v>
      </c>
      <c r="F69" s="67">
        <v>6810826.1699999999</v>
      </c>
      <c r="G69" s="99" t="s">
        <v>91</v>
      </c>
    </row>
    <row r="70" spans="1:7" hidden="1" x14ac:dyDescent="0.2">
      <c r="A70" s="63">
        <v>43951</v>
      </c>
      <c r="B70" s="64">
        <v>100372022</v>
      </c>
      <c r="C70" s="65" t="s">
        <v>53</v>
      </c>
      <c r="D70" s="68">
        <v>15000</v>
      </c>
      <c r="E70" s="66">
        <v>0</v>
      </c>
      <c r="F70" s="67">
        <v>14736244.83</v>
      </c>
      <c r="G70" s="99" t="s">
        <v>91</v>
      </c>
    </row>
    <row r="71" spans="1:7" hidden="1" x14ac:dyDescent="0.2">
      <c r="A71" s="63">
        <v>43951</v>
      </c>
      <c r="B71" s="64">
        <v>100372022</v>
      </c>
      <c r="C71" s="65" t="s">
        <v>55</v>
      </c>
      <c r="D71" s="68">
        <v>5443</v>
      </c>
      <c r="E71" s="66">
        <v>0</v>
      </c>
      <c r="F71" s="67">
        <v>14729668.83</v>
      </c>
      <c r="G71" s="99" t="s">
        <v>91</v>
      </c>
    </row>
    <row r="72" spans="1:7" hidden="1" x14ac:dyDescent="0.2">
      <c r="A72" s="63">
        <v>43951</v>
      </c>
      <c r="B72" s="64">
        <v>100372022</v>
      </c>
      <c r="C72" s="65" t="s">
        <v>54</v>
      </c>
      <c r="D72" s="66">
        <v>833</v>
      </c>
      <c r="E72" s="66">
        <v>0</v>
      </c>
      <c r="F72" s="67">
        <v>14735111.83</v>
      </c>
      <c r="G72" s="99" t="s">
        <v>91</v>
      </c>
    </row>
    <row r="73" spans="1:7" hidden="1" x14ac:dyDescent="0.2">
      <c r="A73" s="45">
        <v>43923</v>
      </c>
      <c r="B73" s="46">
        <v>100178121</v>
      </c>
      <c r="C73" s="47" t="s">
        <v>6</v>
      </c>
      <c r="D73" s="48">
        <v>0</v>
      </c>
      <c r="E73" s="49">
        <v>3726056.85</v>
      </c>
      <c r="F73" s="50">
        <v>4523236.5</v>
      </c>
      <c r="G73" s="98" t="s">
        <v>88</v>
      </c>
    </row>
    <row r="74" spans="1:7" hidden="1" x14ac:dyDescent="0.2">
      <c r="A74" s="45">
        <v>43924</v>
      </c>
      <c r="B74" s="46">
        <v>100185616</v>
      </c>
      <c r="C74" s="47" t="s">
        <v>7</v>
      </c>
      <c r="D74" s="48">
        <v>0</v>
      </c>
      <c r="E74" s="49">
        <v>6138846.7000000002</v>
      </c>
      <c r="F74" s="50">
        <v>10662083.199999999</v>
      </c>
      <c r="G74" s="98" t="s">
        <v>88</v>
      </c>
    </row>
    <row r="75" spans="1:7" hidden="1" x14ac:dyDescent="0.2">
      <c r="A75" s="45">
        <v>43934</v>
      </c>
      <c r="B75" s="46">
        <v>100245788</v>
      </c>
      <c r="C75" s="47" t="s">
        <v>9</v>
      </c>
      <c r="D75" s="48">
        <v>0</v>
      </c>
      <c r="E75" s="49">
        <v>751836.21</v>
      </c>
      <c r="F75" s="50">
        <v>10813919.41</v>
      </c>
      <c r="G75" s="98" t="s">
        <v>88</v>
      </c>
    </row>
    <row r="76" spans="1:7" hidden="1" x14ac:dyDescent="0.2">
      <c r="A76" s="45">
        <v>43934</v>
      </c>
      <c r="B76" s="46">
        <v>200011618</v>
      </c>
      <c r="C76" s="47" t="s">
        <v>10</v>
      </c>
      <c r="D76" s="48">
        <v>0</v>
      </c>
      <c r="E76" s="49">
        <v>177176.84</v>
      </c>
      <c r="F76" s="50">
        <v>10991096.25</v>
      </c>
      <c r="G76" s="98" t="s">
        <v>88</v>
      </c>
    </row>
    <row r="77" spans="1:7" hidden="1" x14ac:dyDescent="0.2">
      <c r="A77" s="45">
        <v>43934</v>
      </c>
      <c r="B77" s="46">
        <v>100233876</v>
      </c>
      <c r="C77" s="47" t="s">
        <v>11</v>
      </c>
      <c r="D77" s="48">
        <v>0</v>
      </c>
      <c r="E77" s="49">
        <v>1092639.19</v>
      </c>
      <c r="F77" s="50">
        <v>12083735.439999999</v>
      </c>
      <c r="G77" s="98" t="s">
        <v>88</v>
      </c>
    </row>
    <row r="78" spans="1:7" hidden="1" x14ac:dyDescent="0.2">
      <c r="A78" s="45">
        <v>43935</v>
      </c>
      <c r="B78" s="46">
        <v>100256566</v>
      </c>
      <c r="C78" s="47" t="s">
        <v>12</v>
      </c>
      <c r="D78" s="48">
        <v>0</v>
      </c>
      <c r="E78" s="49">
        <v>4261550.26</v>
      </c>
      <c r="F78" s="50">
        <v>16345285.699999999</v>
      </c>
      <c r="G78" s="98" t="s">
        <v>88</v>
      </c>
    </row>
    <row r="79" spans="1:7" hidden="1" x14ac:dyDescent="0.2">
      <c r="A79" s="45">
        <v>43935</v>
      </c>
      <c r="B79" s="46">
        <v>200012001</v>
      </c>
      <c r="C79" s="47" t="s">
        <v>13</v>
      </c>
      <c r="D79" s="48">
        <v>0</v>
      </c>
      <c r="E79" s="49">
        <v>74551.72</v>
      </c>
      <c r="F79" s="50">
        <v>16419837.42</v>
      </c>
      <c r="G79" s="98" t="s">
        <v>88</v>
      </c>
    </row>
    <row r="80" spans="1:7" hidden="1" x14ac:dyDescent="0.2">
      <c r="A80" s="45">
        <v>43936</v>
      </c>
      <c r="B80" s="46">
        <v>100264433</v>
      </c>
      <c r="C80" s="47" t="s">
        <v>23</v>
      </c>
      <c r="D80" s="48">
        <v>0</v>
      </c>
      <c r="E80" s="49">
        <v>9414149.5399999991</v>
      </c>
      <c r="F80" s="50">
        <v>18986063.309999999</v>
      </c>
      <c r="G80" s="98" t="s">
        <v>88</v>
      </c>
    </row>
    <row r="81" spans="1:7" hidden="1" x14ac:dyDescent="0.2">
      <c r="A81" s="45">
        <v>43938</v>
      </c>
      <c r="B81" s="46">
        <v>100279466</v>
      </c>
      <c r="C81" s="47" t="s">
        <v>24</v>
      </c>
      <c r="D81" s="48">
        <v>0</v>
      </c>
      <c r="E81" s="49">
        <v>18002968.140000001</v>
      </c>
      <c r="F81" s="50">
        <v>36989031.450000003</v>
      </c>
      <c r="G81" s="98" t="s">
        <v>88</v>
      </c>
    </row>
    <row r="82" spans="1:7" hidden="1" x14ac:dyDescent="0.2">
      <c r="A82" s="45">
        <v>43938</v>
      </c>
      <c r="B82" s="46">
        <v>200012767</v>
      </c>
      <c r="C82" s="47" t="s">
        <v>25</v>
      </c>
      <c r="D82" s="48">
        <v>0</v>
      </c>
      <c r="E82" s="49">
        <v>50492.4</v>
      </c>
      <c r="F82" s="50">
        <v>37039523.850000001</v>
      </c>
      <c r="G82" s="98" t="s">
        <v>88</v>
      </c>
    </row>
    <row r="83" spans="1:7" hidden="1" x14ac:dyDescent="0.2">
      <c r="A83" s="45">
        <v>43941</v>
      </c>
      <c r="B83" s="46">
        <v>100287247</v>
      </c>
      <c r="C83" s="47" t="s">
        <v>26</v>
      </c>
      <c r="D83" s="48">
        <v>0</v>
      </c>
      <c r="E83" s="49">
        <v>6525127.2400000002</v>
      </c>
      <c r="F83" s="50">
        <v>43564651.090000004</v>
      </c>
      <c r="G83" s="98" t="s">
        <v>88</v>
      </c>
    </row>
    <row r="84" spans="1:7" hidden="1" x14ac:dyDescent="0.2">
      <c r="A84" s="45">
        <v>43941</v>
      </c>
      <c r="B84" s="46">
        <v>100294787</v>
      </c>
      <c r="C84" s="47" t="s">
        <v>27</v>
      </c>
      <c r="D84" s="48">
        <v>0</v>
      </c>
      <c r="E84" s="49">
        <v>4442001.47</v>
      </c>
      <c r="F84" s="50">
        <v>48006652.560000002</v>
      </c>
      <c r="G84" s="98" t="s">
        <v>88</v>
      </c>
    </row>
    <row r="85" spans="1:7" hidden="1" x14ac:dyDescent="0.2">
      <c r="A85" s="45">
        <v>43942</v>
      </c>
      <c r="B85" s="46">
        <v>100307320</v>
      </c>
      <c r="C85" s="47" t="s">
        <v>28</v>
      </c>
      <c r="D85" s="48">
        <v>0</v>
      </c>
      <c r="E85" s="49">
        <v>3241169.41</v>
      </c>
      <c r="F85" s="50">
        <v>51247821.969999999</v>
      </c>
      <c r="G85" s="98" t="s">
        <v>88</v>
      </c>
    </row>
    <row r="86" spans="1:7" hidden="1" x14ac:dyDescent="0.2">
      <c r="A86" s="45">
        <v>43943</v>
      </c>
      <c r="B86" s="46">
        <v>100314458</v>
      </c>
      <c r="C86" s="47" t="s">
        <v>29</v>
      </c>
      <c r="D86" s="48">
        <v>0</v>
      </c>
      <c r="E86" s="49">
        <v>4299776.07</v>
      </c>
      <c r="F86" s="50">
        <v>55547598.039999999</v>
      </c>
      <c r="G86" s="98" t="s">
        <v>88</v>
      </c>
    </row>
    <row r="87" spans="1:7" hidden="1" x14ac:dyDescent="0.2">
      <c r="A87" s="45">
        <v>43944</v>
      </c>
      <c r="B87" s="46">
        <v>100322139</v>
      </c>
      <c r="C87" s="47" t="s">
        <v>30</v>
      </c>
      <c r="D87" s="48">
        <v>0</v>
      </c>
      <c r="E87" s="49">
        <v>3516727.07</v>
      </c>
      <c r="F87" s="50">
        <v>59064325.109999999</v>
      </c>
      <c r="G87" s="98" t="s">
        <v>88</v>
      </c>
    </row>
    <row r="88" spans="1:7" ht="11.25" hidden="1" customHeight="1" x14ac:dyDescent="0.2">
      <c r="A88" s="45">
        <v>43944</v>
      </c>
      <c r="B88" s="46">
        <v>300023945</v>
      </c>
      <c r="C88" s="47" t="s">
        <v>31</v>
      </c>
      <c r="D88" s="48">
        <v>0</v>
      </c>
      <c r="E88" s="49">
        <v>132302.91</v>
      </c>
      <c r="F88" s="50">
        <v>59196628.020000003</v>
      </c>
      <c r="G88" s="98" t="s">
        <v>88</v>
      </c>
    </row>
    <row r="89" spans="1:7" hidden="1" x14ac:dyDescent="0.2">
      <c r="A89" s="45">
        <v>43948</v>
      </c>
      <c r="B89" s="46">
        <v>100344661</v>
      </c>
      <c r="C89" s="47" t="s">
        <v>36</v>
      </c>
      <c r="D89" s="48">
        <v>0</v>
      </c>
      <c r="E89" s="49">
        <v>3766559.02</v>
      </c>
      <c r="F89" s="50">
        <v>3798986.48</v>
      </c>
      <c r="G89" s="98" t="s">
        <v>88</v>
      </c>
    </row>
    <row r="90" spans="1:7" ht="14.1" hidden="1" customHeight="1" x14ac:dyDescent="0.2">
      <c r="A90" s="45">
        <v>43949</v>
      </c>
      <c r="B90" s="46">
        <v>100357168</v>
      </c>
      <c r="C90" s="47" t="s">
        <v>37</v>
      </c>
      <c r="D90" s="48">
        <v>0</v>
      </c>
      <c r="E90" s="49">
        <v>5955652.3399999999</v>
      </c>
      <c r="F90" s="50">
        <v>9754638.8200000003</v>
      </c>
      <c r="G90" s="98" t="s">
        <v>88</v>
      </c>
    </row>
    <row r="91" spans="1:7" ht="14.1" hidden="1" customHeight="1" x14ac:dyDescent="0.2">
      <c r="A91" s="45">
        <v>43950</v>
      </c>
      <c r="B91" s="46">
        <v>100364127</v>
      </c>
      <c r="C91" s="51" t="s">
        <v>51</v>
      </c>
      <c r="D91" s="48">
        <v>0</v>
      </c>
      <c r="E91" s="52">
        <v>3617500.64</v>
      </c>
      <c r="F91" s="50">
        <v>10101655.24</v>
      </c>
      <c r="G91" s="98" t="s">
        <v>88</v>
      </c>
    </row>
    <row r="92" spans="1:7" ht="14.1" hidden="1" customHeight="1" x14ac:dyDescent="0.2">
      <c r="A92" s="45">
        <v>43951</v>
      </c>
      <c r="B92" s="46">
        <v>100372022</v>
      </c>
      <c r="C92" s="51" t="s">
        <v>52</v>
      </c>
      <c r="D92" s="48">
        <v>0</v>
      </c>
      <c r="E92" s="52">
        <v>4649589.59</v>
      </c>
      <c r="F92" s="50">
        <v>14751244.83</v>
      </c>
      <c r="G92" s="98" t="s">
        <v>88</v>
      </c>
    </row>
    <row r="93" spans="1:7" ht="14.1" hidden="1" customHeight="1" x14ac:dyDescent="0.2">
      <c r="A93" s="75">
        <v>43949</v>
      </c>
      <c r="B93" s="76">
        <v>110711010</v>
      </c>
      <c r="C93" s="77" t="s">
        <v>42</v>
      </c>
      <c r="D93" s="80">
        <v>99999.9</v>
      </c>
      <c r="E93" s="83">
        <v>0</v>
      </c>
      <c r="F93" s="78">
        <v>8420922.0299999993</v>
      </c>
      <c r="G93" s="137" t="s">
        <v>93</v>
      </c>
    </row>
    <row r="94" spans="1:7" ht="14.1" hidden="1" customHeight="1" x14ac:dyDescent="0.2">
      <c r="A94" s="75">
        <v>43949</v>
      </c>
      <c r="B94" s="76">
        <v>110804793</v>
      </c>
      <c r="C94" s="77" t="s">
        <v>43</v>
      </c>
      <c r="D94" s="80">
        <v>99999.9</v>
      </c>
      <c r="E94" s="83">
        <v>0</v>
      </c>
      <c r="F94" s="78">
        <v>8318922.1399999997</v>
      </c>
      <c r="G94" s="137" t="s">
        <v>93</v>
      </c>
    </row>
    <row r="95" spans="1:7" ht="14.1" hidden="1" customHeight="1" x14ac:dyDescent="0.2">
      <c r="A95" s="75">
        <v>43949</v>
      </c>
      <c r="B95" s="76">
        <v>110900447</v>
      </c>
      <c r="C95" s="77" t="s">
        <v>44</v>
      </c>
      <c r="D95" s="80">
        <v>99999.9</v>
      </c>
      <c r="E95" s="83">
        <v>0</v>
      </c>
      <c r="F95" s="78">
        <v>8216922.25</v>
      </c>
      <c r="G95" s="137" t="s">
        <v>93</v>
      </c>
    </row>
    <row r="96" spans="1:7" ht="14.1" hidden="1" customHeight="1" x14ac:dyDescent="0.2">
      <c r="A96" s="75">
        <v>43949</v>
      </c>
      <c r="B96" s="76">
        <v>111000980</v>
      </c>
      <c r="C96" s="77" t="s">
        <v>45</v>
      </c>
      <c r="D96" s="80">
        <v>99999.9</v>
      </c>
      <c r="E96" s="83">
        <v>0</v>
      </c>
      <c r="F96" s="78">
        <v>8114922.3600000003</v>
      </c>
      <c r="G96" s="137" t="s">
        <v>93</v>
      </c>
    </row>
    <row r="97" spans="1:7" ht="14.1" hidden="1" customHeight="1" x14ac:dyDescent="0.2">
      <c r="A97" s="75">
        <v>43949</v>
      </c>
      <c r="B97" s="76">
        <v>111050047</v>
      </c>
      <c r="C97" s="77" t="s">
        <v>46</v>
      </c>
      <c r="D97" s="80">
        <v>99999.9</v>
      </c>
      <c r="E97" s="83">
        <v>0</v>
      </c>
      <c r="F97" s="78">
        <v>8012922.4699999997</v>
      </c>
      <c r="G97" s="137" t="s">
        <v>93</v>
      </c>
    </row>
    <row r="98" spans="1:7" ht="14.1" hidden="1" customHeight="1" x14ac:dyDescent="0.2">
      <c r="A98" s="75">
        <v>43949</v>
      </c>
      <c r="B98" s="81">
        <v>111625</v>
      </c>
      <c r="C98" s="79" t="s">
        <v>22</v>
      </c>
      <c r="D98" s="80">
        <v>99999.9</v>
      </c>
      <c r="E98" s="84">
        <v>0</v>
      </c>
      <c r="F98" s="78">
        <v>7055716.9699999997</v>
      </c>
      <c r="G98" s="137" t="s">
        <v>93</v>
      </c>
    </row>
    <row r="99" spans="1:7" ht="14.1" hidden="1" customHeight="1" x14ac:dyDescent="0.2">
      <c r="A99" s="75">
        <v>43949</v>
      </c>
      <c r="B99" s="81">
        <v>111902</v>
      </c>
      <c r="C99" s="79" t="s">
        <v>22</v>
      </c>
      <c r="D99" s="80">
        <v>99999.9</v>
      </c>
      <c r="E99" s="84">
        <v>0</v>
      </c>
      <c r="F99" s="78">
        <v>6710562.2699999996</v>
      </c>
      <c r="G99" s="137" t="s">
        <v>93</v>
      </c>
    </row>
    <row r="100" spans="1:7" ht="14.1" hidden="1" customHeight="1" x14ac:dyDescent="0.2">
      <c r="A100" s="75">
        <v>43949</v>
      </c>
      <c r="B100" s="76">
        <v>111214706</v>
      </c>
      <c r="C100" s="79" t="s">
        <v>47</v>
      </c>
      <c r="D100" s="80">
        <v>200000</v>
      </c>
      <c r="E100" s="84">
        <v>0</v>
      </c>
      <c r="F100" s="78">
        <v>7808922.4699999997</v>
      </c>
      <c r="G100" s="137" t="s">
        <v>93</v>
      </c>
    </row>
    <row r="101" spans="1:7" ht="14.1" hidden="1" customHeight="1" x14ac:dyDescent="0.2">
      <c r="A101" s="75">
        <v>43949</v>
      </c>
      <c r="B101" s="76">
        <v>111305059</v>
      </c>
      <c r="C101" s="79" t="s">
        <v>48</v>
      </c>
      <c r="D101" s="80">
        <v>200000</v>
      </c>
      <c r="E101" s="84">
        <v>0</v>
      </c>
      <c r="F101" s="78">
        <v>7604922.4699999997</v>
      </c>
      <c r="G101" s="137" t="s">
        <v>93</v>
      </c>
    </row>
    <row r="102" spans="1:7" ht="14.1" hidden="1" customHeight="1" x14ac:dyDescent="0.2">
      <c r="A102" s="111">
        <v>43945</v>
      </c>
      <c r="B102" s="112">
        <v>121113941</v>
      </c>
      <c r="C102" s="113" t="s">
        <v>33</v>
      </c>
      <c r="D102" s="114">
        <v>20000000</v>
      </c>
      <c r="E102" s="115">
        <v>0</v>
      </c>
      <c r="F102" s="116">
        <v>37568427.460000001</v>
      </c>
      <c r="G102" s="117" t="s">
        <v>90</v>
      </c>
    </row>
    <row r="103" spans="1:7" ht="14.1" hidden="1" customHeight="1" x14ac:dyDescent="0.2">
      <c r="A103" s="111">
        <v>43945</v>
      </c>
      <c r="B103" s="112">
        <v>121219742</v>
      </c>
      <c r="C103" s="113" t="s">
        <v>34</v>
      </c>
      <c r="D103" s="114">
        <v>20000000</v>
      </c>
      <c r="E103" s="115">
        <v>0</v>
      </c>
      <c r="F103" s="116">
        <v>17168427.460000001</v>
      </c>
      <c r="G103" s="117" t="s">
        <v>90</v>
      </c>
    </row>
    <row r="104" spans="1:7" ht="14.1" hidden="1" customHeight="1" x14ac:dyDescent="0.2">
      <c r="A104" s="111">
        <v>43945</v>
      </c>
      <c r="B104" s="112">
        <v>121954409</v>
      </c>
      <c r="C104" s="113" t="s">
        <v>35</v>
      </c>
      <c r="D104" s="114">
        <v>16800000</v>
      </c>
      <c r="E104" s="115">
        <v>0</v>
      </c>
      <c r="F104" s="116">
        <v>32427.46</v>
      </c>
      <c r="G104" s="117" t="s">
        <v>90</v>
      </c>
    </row>
    <row r="105" spans="1:7" ht="14.1" hidden="1" customHeight="1" x14ac:dyDescent="0.2">
      <c r="A105" s="75">
        <v>43949</v>
      </c>
      <c r="B105" s="76">
        <v>111404346</v>
      </c>
      <c r="C105" s="79" t="s">
        <v>49</v>
      </c>
      <c r="D105" s="80">
        <v>220000</v>
      </c>
      <c r="E105" s="84">
        <v>0</v>
      </c>
      <c r="F105" s="78">
        <v>7380522.4699999997</v>
      </c>
      <c r="G105" s="137" t="s">
        <v>93</v>
      </c>
    </row>
    <row r="106" spans="1:7" ht="14.1" hidden="1" customHeight="1" x14ac:dyDescent="0.2">
      <c r="A106" s="75">
        <v>43949</v>
      </c>
      <c r="B106" s="76">
        <v>111453089</v>
      </c>
      <c r="C106" s="79" t="s">
        <v>50</v>
      </c>
      <c r="D106" s="80">
        <v>220000</v>
      </c>
      <c r="E106" s="84">
        <v>0</v>
      </c>
      <c r="F106" s="78">
        <v>7156122.4699999997</v>
      </c>
      <c r="G106" s="137" t="s">
        <v>93</v>
      </c>
    </row>
    <row r="107" spans="1:7" ht="14.1" hidden="1" customHeight="1" x14ac:dyDescent="0.2">
      <c r="A107" s="75">
        <v>43949</v>
      </c>
      <c r="B107" s="81">
        <v>112000</v>
      </c>
      <c r="C107" s="79" t="s">
        <v>22</v>
      </c>
      <c r="D107" s="80">
        <v>220000</v>
      </c>
      <c r="E107" s="84">
        <v>0</v>
      </c>
      <c r="F107" s="78">
        <v>6488562.2800000003</v>
      </c>
      <c r="G107" s="137" t="s">
        <v>93</v>
      </c>
    </row>
    <row r="108" spans="1:7" ht="14.1" hidden="1" customHeight="1" x14ac:dyDescent="0.2">
      <c r="A108" s="75">
        <v>43949</v>
      </c>
      <c r="B108" s="76">
        <v>110333059</v>
      </c>
      <c r="C108" s="77" t="s">
        <v>38</v>
      </c>
      <c r="D108" s="80">
        <v>238002.65</v>
      </c>
      <c r="E108" s="83">
        <v>0</v>
      </c>
      <c r="F108" s="78">
        <v>9511876.1199999992</v>
      </c>
      <c r="G108" s="137" t="s">
        <v>93</v>
      </c>
    </row>
    <row r="109" spans="1:7" ht="14.1" hidden="1" customHeight="1" x14ac:dyDescent="0.2">
      <c r="A109" s="75">
        <v>43949</v>
      </c>
      <c r="B109" s="76">
        <v>110434420</v>
      </c>
      <c r="C109" s="77" t="s">
        <v>39</v>
      </c>
      <c r="D109" s="80">
        <v>238002.65</v>
      </c>
      <c r="E109" s="83">
        <v>0</v>
      </c>
      <c r="F109" s="78">
        <v>9269113.4199999999</v>
      </c>
      <c r="G109" s="137" t="s">
        <v>93</v>
      </c>
    </row>
    <row r="110" spans="1:7" ht="14.1" hidden="1" customHeight="1" x14ac:dyDescent="0.2">
      <c r="A110" s="75">
        <v>43949</v>
      </c>
      <c r="B110" s="76">
        <v>110525673</v>
      </c>
      <c r="C110" s="77" t="s">
        <v>40</v>
      </c>
      <c r="D110" s="80">
        <v>238002.65</v>
      </c>
      <c r="E110" s="83">
        <v>0</v>
      </c>
      <c r="F110" s="78">
        <v>9026350.7200000007</v>
      </c>
      <c r="G110" s="137" t="s">
        <v>93</v>
      </c>
    </row>
    <row r="111" spans="1:7" ht="14.1" hidden="1" customHeight="1" x14ac:dyDescent="0.2">
      <c r="A111" s="75">
        <v>43949</v>
      </c>
      <c r="B111" s="81">
        <v>111744</v>
      </c>
      <c r="C111" s="79" t="s">
        <v>22</v>
      </c>
      <c r="D111" s="80">
        <v>238002.65</v>
      </c>
      <c r="E111" s="84">
        <v>0</v>
      </c>
      <c r="F111" s="78">
        <v>6815714.3300000001</v>
      </c>
      <c r="G111" s="137" t="s">
        <v>93</v>
      </c>
    </row>
    <row r="112" spans="1:7" ht="14.1" hidden="1" customHeight="1" x14ac:dyDescent="0.2">
      <c r="A112" s="75">
        <v>43949</v>
      </c>
      <c r="B112" s="76">
        <v>110624829</v>
      </c>
      <c r="C112" s="77" t="s">
        <v>41</v>
      </c>
      <c r="D112" s="80">
        <v>493557.65</v>
      </c>
      <c r="E112" s="83">
        <v>0</v>
      </c>
      <c r="F112" s="78">
        <v>8522921.9199999999</v>
      </c>
      <c r="G112" s="137" t="s">
        <v>93</v>
      </c>
    </row>
    <row r="113" spans="1:6" ht="14.1" customHeight="1" x14ac:dyDescent="0.2">
      <c r="A113" s="2">
        <v>43935</v>
      </c>
      <c r="B113" s="3">
        <v>132737003</v>
      </c>
      <c r="C113" s="4" t="s">
        <v>15</v>
      </c>
      <c r="D113" s="7">
        <v>609950.4</v>
      </c>
      <c r="E113" s="55">
        <v>0</v>
      </c>
      <c r="F113" s="5">
        <v>15797688.02</v>
      </c>
    </row>
    <row r="114" spans="1:6" ht="14.1" customHeight="1" x14ac:dyDescent="0.2">
      <c r="A114" s="2">
        <v>43935</v>
      </c>
      <c r="B114" s="3">
        <v>132901877</v>
      </c>
      <c r="C114" s="4" t="s">
        <v>16</v>
      </c>
      <c r="D114" s="7">
        <v>609950.4</v>
      </c>
      <c r="E114" s="55">
        <v>0</v>
      </c>
      <c r="F114" s="5">
        <v>15175538.619999999</v>
      </c>
    </row>
    <row r="115" spans="1:6" ht="14.1" customHeight="1" x14ac:dyDescent="0.2">
      <c r="A115" s="2">
        <v>43935</v>
      </c>
      <c r="B115" s="3">
        <v>132955595</v>
      </c>
      <c r="C115" s="4" t="s">
        <v>17</v>
      </c>
      <c r="D115" s="7">
        <v>609950.4</v>
      </c>
      <c r="E115" s="55">
        <v>0</v>
      </c>
      <c r="F115" s="5">
        <v>14553389.220000001</v>
      </c>
    </row>
    <row r="116" spans="1:6" ht="14.1" customHeight="1" x14ac:dyDescent="0.2">
      <c r="A116" s="2">
        <v>43935</v>
      </c>
      <c r="B116" s="6">
        <v>133208</v>
      </c>
      <c r="C116" s="4" t="s">
        <v>22</v>
      </c>
      <c r="D116" s="7">
        <v>609950.4</v>
      </c>
      <c r="E116" s="55">
        <v>0</v>
      </c>
      <c r="F116" s="5">
        <v>9584127.4000000004</v>
      </c>
    </row>
    <row r="117" spans="1:6" ht="11.45" customHeight="1" x14ac:dyDescent="0.2">
      <c r="A117" s="2">
        <v>43935</v>
      </c>
      <c r="B117" s="3">
        <v>133051534</v>
      </c>
      <c r="C117" s="4" t="s">
        <v>18</v>
      </c>
      <c r="D117" s="7">
        <v>916562.4</v>
      </c>
      <c r="E117" s="55">
        <v>0</v>
      </c>
      <c r="F117" s="5">
        <v>13618495.58</v>
      </c>
    </row>
    <row r="119" spans="1:6" x14ac:dyDescent="0.2">
      <c r="D119" s="11">
        <f>-SUBTOTAL(9,D17:D118)</f>
        <v>-3356364</v>
      </c>
      <c r="E119" s="11">
        <f>SUBTOTAL(9,E17:E118)</f>
        <v>0</v>
      </c>
    </row>
    <row r="120" spans="1:6" x14ac:dyDescent="0.2">
      <c r="E120" s="11">
        <f>SUBTOTAL(9,E16:E118)</f>
        <v>0</v>
      </c>
      <c r="F120" s="96" t="s">
        <v>92</v>
      </c>
    </row>
    <row r="121" spans="1:6" x14ac:dyDescent="0.2">
      <c r="F121" s="106">
        <f>123928.34*2</f>
        <v>247856.68</v>
      </c>
    </row>
    <row r="129" spans="4:7" x14ac:dyDescent="0.2">
      <c r="F129" s="11"/>
    </row>
    <row r="130" spans="4:7" x14ac:dyDescent="0.2">
      <c r="D130" s="121"/>
      <c r="E130" s="122"/>
      <c r="F130" s="123"/>
      <c r="G130" s="122"/>
    </row>
    <row r="131" spans="4:7" x14ac:dyDescent="0.2">
      <c r="D131" s="121"/>
      <c r="E131" s="122"/>
      <c r="F131" s="123"/>
      <c r="G131" s="122"/>
    </row>
    <row r="132" spans="4:7" x14ac:dyDescent="0.2">
      <c r="D132" s="121"/>
      <c r="E132" s="122"/>
      <c r="F132" s="123"/>
      <c r="G132" s="122"/>
    </row>
    <row r="133" spans="4:7" x14ac:dyDescent="0.2">
      <c r="D133" s="121"/>
      <c r="E133" s="122"/>
      <c r="F133" s="123"/>
      <c r="G133" s="122"/>
    </row>
    <row r="134" spans="4:7" x14ac:dyDescent="0.2">
      <c r="D134" s="121"/>
      <c r="E134" s="122"/>
      <c r="F134" s="123"/>
      <c r="G134" s="122"/>
    </row>
    <row r="135" spans="4:7" x14ac:dyDescent="0.2">
      <c r="D135" s="121"/>
      <c r="E135" s="122"/>
      <c r="F135" s="123"/>
      <c r="G135" s="122"/>
    </row>
    <row r="136" spans="4:7" x14ac:dyDescent="0.2">
      <c r="F136" s="11"/>
    </row>
    <row r="137" spans="4:7" x14ac:dyDescent="0.2">
      <c r="F137" s="11"/>
    </row>
    <row r="138" spans="4:7" x14ac:dyDescent="0.2">
      <c r="F138" s="11"/>
    </row>
    <row r="140" spans="4:7" x14ac:dyDescent="0.2">
      <c r="F140" s="108"/>
    </row>
  </sheetData>
  <autoFilter ref="A17:G117">
    <filterColumn colId="3">
      <colorFilter dxfId="1"/>
    </filterColumn>
    <sortState ref="A18:G117">
      <sortCondition sortBy="cellColor" ref="A17:A117" dxfId="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0" workbookViewId="0">
      <selection activeCell="J11" sqref="J11"/>
    </sheetView>
  </sheetViews>
  <sheetFormatPr baseColWidth="10" defaultColWidth="9.33203125" defaultRowHeight="12.75" x14ac:dyDescent="0.2"/>
  <cols>
    <col min="1" max="1" width="15.5" style="1" bestFit="1" customWidth="1"/>
    <col min="2" max="2" width="14.33203125" style="1" bestFit="1" customWidth="1"/>
    <col min="3" max="3" width="37" style="1" bestFit="1" customWidth="1"/>
    <col min="4" max="4" width="18" style="11" bestFit="1" customWidth="1"/>
    <col min="5" max="5" width="17.5" style="11" customWidth="1"/>
    <col min="6" max="16384" width="9.33203125" style="1"/>
  </cols>
  <sheetData>
    <row r="1" spans="1:4" ht="23.25" x14ac:dyDescent="0.2">
      <c r="A1" s="97" t="s">
        <v>86</v>
      </c>
    </row>
    <row r="2" spans="1:4" ht="23.25" x14ac:dyDescent="0.2">
      <c r="A2" s="97" t="s">
        <v>87</v>
      </c>
    </row>
    <row r="3" spans="1:4" ht="23.25" x14ac:dyDescent="0.2">
      <c r="A3" s="97">
        <v>1112003</v>
      </c>
    </row>
    <row r="4" spans="1:4" ht="14.25" customHeight="1" x14ac:dyDescent="0.2"/>
    <row r="5" spans="1:4" ht="14.25" customHeight="1" x14ac:dyDescent="0.2"/>
    <row r="6" spans="1:4" ht="14.25" customHeight="1" x14ac:dyDescent="0.2"/>
    <row r="7" spans="1:4" ht="14.25" customHeight="1" x14ac:dyDescent="0.2"/>
    <row r="8" spans="1:4" ht="14.25" customHeight="1" thickBot="1" x14ac:dyDescent="0.25"/>
    <row r="9" spans="1:4" ht="13.5" thickBot="1" x14ac:dyDescent="0.25">
      <c r="C9" s="18" t="s">
        <v>61</v>
      </c>
      <c r="D9" s="19"/>
    </row>
    <row r="10" spans="1:4" x14ac:dyDescent="0.2">
      <c r="C10" s="1" t="s">
        <v>65</v>
      </c>
      <c r="D10" s="11">
        <v>83402149.74000001</v>
      </c>
    </row>
    <row r="11" spans="1:4" x14ac:dyDescent="0.2">
      <c r="C11" s="1" t="s">
        <v>69</v>
      </c>
      <c r="D11" s="11">
        <v>132302.91</v>
      </c>
    </row>
    <row r="12" spans="1:4" ht="13.5" thickBot="1" x14ac:dyDescent="0.25">
      <c r="C12" s="1" t="s">
        <v>83</v>
      </c>
      <c r="D12" s="11">
        <v>302220.96000000002</v>
      </c>
    </row>
    <row r="13" spans="1:4" ht="13.5" thickBot="1" x14ac:dyDescent="0.25">
      <c r="C13" s="18" t="s">
        <v>80</v>
      </c>
      <c r="D13" s="19">
        <f>SUM(D2:D12)</f>
        <v>83836673.609999999</v>
      </c>
    </row>
    <row r="14" spans="1:4" x14ac:dyDescent="0.2">
      <c r="D14" s="11">
        <f>+E39</f>
        <v>83836673.609999999</v>
      </c>
    </row>
    <row r="15" spans="1:4" x14ac:dyDescent="0.2">
      <c r="D15" s="11">
        <f>+D13-D14</f>
        <v>0</v>
      </c>
    </row>
    <row r="17" spans="1:5" ht="13.5" customHeight="1" x14ac:dyDescent="0.2">
      <c r="A17" s="87" t="s">
        <v>0</v>
      </c>
      <c r="B17" s="87" t="s">
        <v>1</v>
      </c>
      <c r="C17" s="87" t="s">
        <v>2</v>
      </c>
      <c r="D17" s="88" t="s">
        <v>3</v>
      </c>
      <c r="E17" s="88" t="s">
        <v>4</v>
      </c>
    </row>
    <row r="18" spans="1:5" x14ac:dyDescent="0.2">
      <c r="A18" s="89">
        <v>43923</v>
      </c>
      <c r="B18" s="90">
        <v>100178121</v>
      </c>
      <c r="C18" s="91" t="s">
        <v>6</v>
      </c>
      <c r="D18" s="92">
        <v>0</v>
      </c>
      <c r="E18" s="93">
        <v>3726056.85</v>
      </c>
    </row>
    <row r="19" spans="1:5" x14ac:dyDescent="0.2">
      <c r="A19" s="89">
        <v>43924</v>
      </c>
      <c r="B19" s="90">
        <v>100185616</v>
      </c>
      <c r="C19" s="91" t="s">
        <v>7</v>
      </c>
      <c r="D19" s="92">
        <v>0</v>
      </c>
      <c r="E19" s="93">
        <v>6138846.7000000002</v>
      </c>
    </row>
    <row r="20" spans="1:5" x14ac:dyDescent="0.2">
      <c r="A20" s="89">
        <v>43934</v>
      </c>
      <c r="B20" s="90">
        <v>100245788</v>
      </c>
      <c r="C20" s="91" t="s">
        <v>9</v>
      </c>
      <c r="D20" s="92">
        <v>0</v>
      </c>
      <c r="E20" s="93">
        <v>751836.21</v>
      </c>
    </row>
    <row r="21" spans="1:5" x14ac:dyDescent="0.2">
      <c r="A21" s="89">
        <v>43934</v>
      </c>
      <c r="B21" s="90">
        <v>200011618</v>
      </c>
      <c r="C21" s="91" t="s">
        <v>10</v>
      </c>
      <c r="D21" s="92">
        <v>0</v>
      </c>
      <c r="E21" s="93">
        <v>177176.84</v>
      </c>
    </row>
    <row r="22" spans="1:5" x14ac:dyDescent="0.2">
      <c r="A22" s="89">
        <v>43934</v>
      </c>
      <c r="B22" s="90">
        <v>100233876</v>
      </c>
      <c r="C22" s="91" t="s">
        <v>11</v>
      </c>
      <c r="D22" s="92">
        <v>0</v>
      </c>
      <c r="E22" s="93">
        <v>1092639.19</v>
      </c>
    </row>
    <row r="23" spans="1:5" x14ac:dyDescent="0.2">
      <c r="A23" s="89">
        <v>43935</v>
      </c>
      <c r="B23" s="90">
        <v>100256566</v>
      </c>
      <c r="C23" s="91" t="s">
        <v>12</v>
      </c>
      <c r="D23" s="92">
        <v>0</v>
      </c>
      <c r="E23" s="93">
        <v>4261550.26</v>
      </c>
    </row>
    <row r="24" spans="1:5" x14ac:dyDescent="0.2">
      <c r="A24" s="89">
        <v>43935</v>
      </c>
      <c r="B24" s="90">
        <v>200012001</v>
      </c>
      <c r="C24" s="91" t="s">
        <v>13</v>
      </c>
      <c r="D24" s="92">
        <v>0</v>
      </c>
      <c r="E24" s="93">
        <v>74551.72</v>
      </c>
    </row>
    <row r="25" spans="1:5" x14ac:dyDescent="0.2">
      <c r="A25" s="89">
        <v>43936</v>
      </c>
      <c r="B25" s="90">
        <v>100264433</v>
      </c>
      <c r="C25" s="91" t="s">
        <v>23</v>
      </c>
      <c r="D25" s="92">
        <v>0</v>
      </c>
      <c r="E25" s="93">
        <v>9414149.5399999991</v>
      </c>
    </row>
    <row r="26" spans="1:5" x14ac:dyDescent="0.2">
      <c r="A26" s="89">
        <v>43938</v>
      </c>
      <c r="B26" s="90">
        <v>100279466</v>
      </c>
      <c r="C26" s="91" t="s">
        <v>24</v>
      </c>
      <c r="D26" s="92">
        <v>0</v>
      </c>
      <c r="E26" s="93">
        <v>18002968.140000001</v>
      </c>
    </row>
    <row r="27" spans="1:5" x14ac:dyDescent="0.2">
      <c r="A27" s="89">
        <v>43938</v>
      </c>
      <c r="B27" s="90">
        <v>200012767</v>
      </c>
      <c r="C27" s="91" t="s">
        <v>25</v>
      </c>
      <c r="D27" s="92">
        <v>0</v>
      </c>
      <c r="E27" s="93">
        <v>50492.4</v>
      </c>
    </row>
    <row r="28" spans="1:5" x14ac:dyDescent="0.2">
      <c r="A28" s="89">
        <v>43941</v>
      </c>
      <c r="B28" s="90">
        <v>100287247</v>
      </c>
      <c r="C28" s="91" t="s">
        <v>26</v>
      </c>
      <c r="D28" s="92">
        <v>0</v>
      </c>
      <c r="E28" s="93">
        <v>6525127.2400000002</v>
      </c>
    </row>
    <row r="29" spans="1:5" x14ac:dyDescent="0.2">
      <c r="A29" s="89">
        <v>43941</v>
      </c>
      <c r="B29" s="90">
        <v>100294787</v>
      </c>
      <c r="C29" s="91" t="s">
        <v>27</v>
      </c>
      <c r="D29" s="92">
        <v>0</v>
      </c>
      <c r="E29" s="93">
        <v>4442001.47</v>
      </c>
    </row>
    <row r="30" spans="1:5" x14ac:dyDescent="0.2">
      <c r="A30" s="89">
        <v>43942</v>
      </c>
      <c r="B30" s="90">
        <v>100307320</v>
      </c>
      <c r="C30" s="91" t="s">
        <v>28</v>
      </c>
      <c r="D30" s="92">
        <v>0</v>
      </c>
      <c r="E30" s="93">
        <v>3241169.41</v>
      </c>
    </row>
    <row r="31" spans="1:5" x14ac:dyDescent="0.2">
      <c r="A31" s="89">
        <v>43943</v>
      </c>
      <c r="B31" s="90">
        <v>100314458</v>
      </c>
      <c r="C31" s="91" t="s">
        <v>29</v>
      </c>
      <c r="D31" s="92">
        <v>0</v>
      </c>
      <c r="E31" s="93">
        <v>4299776.07</v>
      </c>
    </row>
    <row r="32" spans="1:5" x14ac:dyDescent="0.2">
      <c r="A32" s="89">
        <v>43944</v>
      </c>
      <c r="B32" s="90">
        <v>100322139</v>
      </c>
      <c r="C32" s="91" t="s">
        <v>30</v>
      </c>
      <c r="D32" s="92">
        <v>0</v>
      </c>
      <c r="E32" s="93">
        <v>3516727.07</v>
      </c>
    </row>
    <row r="33" spans="1:5" x14ac:dyDescent="0.2">
      <c r="A33" s="89">
        <v>43944</v>
      </c>
      <c r="B33" s="90">
        <v>300023945</v>
      </c>
      <c r="C33" s="91" t="s">
        <v>31</v>
      </c>
      <c r="D33" s="92">
        <v>0</v>
      </c>
      <c r="E33" s="93">
        <v>132302.91</v>
      </c>
    </row>
    <row r="34" spans="1:5" x14ac:dyDescent="0.2">
      <c r="A34" s="89">
        <v>43948</v>
      </c>
      <c r="B34" s="90">
        <v>100344661</v>
      </c>
      <c r="C34" s="91" t="s">
        <v>36</v>
      </c>
      <c r="D34" s="92">
        <v>0</v>
      </c>
      <c r="E34" s="93">
        <v>3766559.02</v>
      </c>
    </row>
    <row r="35" spans="1:5" x14ac:dyDescent="0.2">
      <c r="A35" s="89">
        <v>43949</v>
      </c>
      <c r="B35" s="90">
        <v>100357168</v>
      </c>
      <c r="C35" s="91" t="s">
        <v>37</v>
      </c>
      <c r="D35" s="92">
        <v>0</v>
      </c>
      <c r="E35" s="93">
        <v>5955652.3399999999</v>
      </c>
    </row>
    <row r="36" spans="1:5" x14ac:dyDescent="0.2">
      <c r="A36" s="89">
        <v>43950</v>
      </c>
      <c r="B36" s="90">
        <v>100364127</v>
      </c>
      <c r="C36" s="94" t="s">
        <v>51</v>
      </c>
      <c r="D36" s="92">
        <v>0</v>
      </c>
      <c r="E36" s="95">
        <v>3617500.64</v>
      </c>
    </row>
    <row r="37" spans="1:5" x14ac:dyDescent="0.2">
      <c r="A37" s="89">
        <v>43951</v>
      </c>
      <c r="B37" s="90">
        <v>100372022</v>
      </c>
      <c r="C37" s="94" t="s">
        <v>52</v>
      </c>
      <c r="D37" s="92">
        <v>0</v>
      </c>
      <c r="E37" s="95">
        <v>4649589.59</v>
      </c>
    </row>
    <row r="39" spans="1:5" x14ac:dyDescent="0.2">
      <c r="D39" s="11">
        <f>-SUBTOTAL(9,D17:D38)</f>
        <v>0</v>
      </c>
      <c r="E39" s="11">
        <f>SUBTOTAL(9,E17:E38)</f>
        <v>83836673.609999999</v>
      </c>
    </row>
    <row r="40" spans="1:5" x14ac:dyDescent="0.2">
      <c r="E40" s="11">
        <f>SUBTOTAL(9,E16:E38)</f>
        <v>83836673.609999999</v>
      </c>
    </row>
  </sheetData>
  <autoFilter ref="A17:E37">
    <sortState ref="A17:G116">
      <sortCondition sortBy="cellColor" ref="C16:C116" dxfId="0"/>
    </sortState>
  </autoFilter>
  <pageMargins left="0.7" right="0.7" top="0.75" bottom="0.75" header="0.3" footer="0.3"/>
  <pageSetup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workbookViewId="0">
      <selection activeCell="K48" sqref="K48"/>
    </sheetView>
  </sheetViews>
  <sheetFormatPr baseColWidth="10" defaultRowHeight="12.75" x14ac:dyDescent="0.2"/>
  <cols>
    <col min="1" max="5" width="12" style="1"/>
    <col min="6" max="6" width="79.6640625" style="1" bestFit="1" customWidth="1"/>
    <col min="7" max="8" width="16.33203125" style="11" bestFit="1" customWidth="1"/>
    <col min="9" max="9" width="38.6640625" style="11" bestFit="1" customWidth="1"/>
    <col min="10" max="10" width="13" style="1" bestFit="1" customWidth="1"/>
    <col min="11" max="11" width="13.1640625" style="1" bestFit="1" customWidth="1"/>
    <col min="12" max="12" width="13" style="1" bestFit="1" customWidth="1"/>
    <col min="13" max="16384" width="12" style="1"/>
  </cols>
  <sheetData>
    <row r="1" spans="1:16" x14ac:dyDescent="0.2">
      <c r="A1" s="129" t="s">
        <v>105</v>
      </c>
      <c r="B1" s="130"/>
      <c r="C1" s="130"/>
      <c r="D1" s="130"/>
      <c r="E1" s="130"/>
      <c r="F1" s="130"/>
      <c r="G1" s="130"/>
      <c r="H1" s="130"/>
      <c r="I1" s="131" t="s">
        <v>189</v>
      </c>
    </row>
    <row r="2" spans="1:16" x14ac:dyDescent="0.2">
      <c r="A2" s="129" t="s">
        <v>106</v>
      </c>
      <c r="B2" s="130"/>
      <c r="C2" s="130"/>
      <c r="D2" s="130"/>
      <c r="E2" s="130"/>
      <c r="F2" s="130"/>
      <c r="G2" s="130"/>
      <c r="H2" s="130"/>
      <c r="I2" s="130"/>
    </row>
    <row r="4" spans="1:16" x14ac:dyDescent="0.2">
      <c r="A4" s="130"/>
      <c r="B4" s="130"/>
      <c r="C4" s="130"/>
      <c r="D4" s="132" t="s">
        <v>107</v>
      </c>
      <c r="E4" s="130"/>
      <c r="F4" s="130"/>
      <c r="G4" s="130"/>
      <c r="H4" s="130"/>
      <c r="I4" s="130"/>
    </row>
    <row r="5" spans="1:16" ht="15" x14ac:dyDescent="0.2">
      <c r="A5" s="130"/>
      <c r="B5" s="130"/>
      <c r="C5" s="130"/>
      <c r="D5" s="132" t="s">
        <v>108</v>
      </c>
      <c r="E5" s="130"/>
      <c r="F5" s="130"/>
      <c r="G5" s="130"/>
      <c r="H5" s="130"/>
      <c r="I5" s="130"/>
      <c r="J5" s="124"/>
      <c r="K5" s="124"/>
      <c r="L5" s="124"/>
      <c r="M5" s="124"/>
      <c r="N5" s="124"/>
      <c r="O5" s="124"/>
      <c r="P5" s="124"/>
    </row>
    <row r="6" spans="1:16" ht="15" x14ac:dyDescent="0.2">
      <c r="A6" s="130"/>
      <c r="B6" s="130"/>
      <c r="C6" s="130"/>
      <c r="D6" s="132" t="s">
        <v>109</v>
      </c>
      <c r="E6" s="130"/>
      <c r="F6" s="130"/>
      <c r="G6" s="130"/>
      <c r="H6" s="130"/>
      <c r="I6" s="130"/>
      <c r="J6" s="124"/>
      <c r="K6" s="124"/>
      <c r="L6" s="124"/>
      <c r="M6" s="124"/>
      <c r="N6" s="124"/>
      <c r="O6" s="124"/>
      <c r="P6" s="124"/>
    </row>
    <row r="7" spans="1:16" ht="15" x14ac:dyDescent="0.2">
      <c r="A7" s="133" t="s">
        <v>110</v>
      </c>
      <c r="B7" s="133" t="s">
        <v>111</v>
      </c>
      <c r="C7" s="134" t="s">
        <v>112</v>
      </c>
      <c r="D7" s="133" t="s">
        <v>113</v>
      </c>
      <c r="E7" s="133" t="s">
        <v>114</v>
      </c>
      <c r="F7" s="133" t="s">
        <v>115</v>
      </c>
      <c r="G7" s="134" t="s">
        <v>116</v>
      </c>
      <c r="H7" s="134" t="s">
        <v>117</v>
      </c>
      <c r="I7" s="134" t="s">
        <v>118</v>
      </c>
      <c r="J7" s="124"/>
      <c r="K7" s="124"/>
      <c r="L7" s="124"/>
      <c r="M7" s="124"/>
      <c r="N7" s="124"/>
      <c r="O7" s="124"/>
      <c r="P7" s="124"/>
    </row>
    <row r="8" spans="1:16" ht="15" x14ac:dyDescent="0.2">
      <c r="A8" s="129"/>
      <c r="B8" s="130"/>
      <c r="C8" s="130"/>
      <c r="D8" s="130"/>
      <c r="E8" s="130"/>
      <c r="F8" s="130"/>
      <c r="G8" s="135"/>
      <c r="H8" s="135"/>
      <c r="I8" s="135"/>
      <c r="J8" s="124"/>
      <c r="K8" s="124"/>
      <c r="L8" s="124"/>
      <c r="M8" s="124"/>
      <c r="N8" s="124"/>
      <c r="O8" s="124"/>
      <c r="P8" s="124"/>
    </row>
    <row r="9" spans="1:16" ht="15" x14ac:dyDescent="0.2">
      <c r="A9" s="129" t="s">
        <v>119</v>
      </c>
      <c r="B9" s="130"/>
      <c r="C9" s="130"/>
      <c r="D9" s="130"/>
      <c r="E9" s="130"/>
      <c r="F9" s="129" t="s">
        <v>120</v>
      </c>
      <c r="G9" s="130"/>
      <c r="H9" s="131" t="s">
        <v>121</v>
      </c>
      <c r="I9" s="142">
        <v>797179.65</v>
      </c>
      <c r="J9" s="124"/>
      <c r="K9" s="124"/>
      <c r="L9" s="124"/>
      <c r="M9" s="124"/>
      <c r="N9" s="124"/>
      <c r="O9" s="124"/>
      <c r="P9" s="124"/>
    </row>
    <row r="10" spans="1:16" ht="15" x14ac:dyDescent="0.2">
      <c r="A10" s="129" t="s">
        <v>122</v>
      </c>
      <c r="B10" s="129" t="s">
        <v>123</v>
      </c>
      <c r="C10" s="131" t="s">
        <v>124</v>
      </c>
      <c r="D10" s="130"/>
      <c r="E10" s="129" t="s">
        <v>125</v>
      </c>
      <c r="F10" s="129" t="s">
        <v>126</v>
      </c>
      <c r="G10" s="142">
        <v>83402149.739999995</v>
      </c>
      <c r="H10" s="142">
        <v>0</v>
      </c>
      <c r="I10" s="142">
        <v>84199329.390000001</v>
      </c>
      <c r="J10" s="124"/>
      <c r="K10" s="124"/>
      <c r="L10" s="124"/>
      <c r="M10" s="124"/>
      <c r="N10" s="124"/>
      <c r="O10" s="124"/>
      <c r="P10" s="124"/>
    </row>
    <row r="11" spans="1:16" ht="15" x14ac:dyDescent="0.2">
      <c r="A11" s="129" t="s">
        <v>122</v>
      </c>
      <c r="B11" s="129" t="s">
        <v>123</v>
      </c>
      <c r="C11" s="131" t="s">
        <v>127</v>
      </c>
      <c r="D11" s="130"/>
      <c r="E11" s="129" t="s">
        <v>128</v>
      </c>
      <c r="F11" s="129" t="s">
        <v>126</v>
      </c>
      <c r="G11" s="142">
        <v>132302.91</v>
      </c>
      <c r="H11" s="142">
        <v>0</v>
      </c>
      <c r="I11" s="142">
        <v>84331632.299999997</v>
      </c>
      <c r="J11" s="124"/>
      <c r="K11" s="124"/>
      <c r="L11" s="124"/>
      <c r="M11" s="124"/>
      <c r="N11" s="124"/>
      <c r="O11" s="124"/>
      <c r="P11" s="124"/>
    </row>
    <row r="12" spans="1:16" ht="15" x14ac:dyDescent="0.2">
      <c r="A12" s="129" t="s">
        <v>122</v>
      </c>
      <c r="B12" s="129" t="s">
        <v>123</v>
      </c>
      <c r="C12" s="131" t="s">
        <v>129</v>
      </c>
      <c r="D12" s="130"/>
      <c r="E12" s="129" t="s">
        <v>130</v>
      </c>
      <c r="F12" s="129" t="s">
        <v>126</v>
      </c>
      <c r="G12" s="142">
        <v>302220.96000000002</v>
      </c>
      <c r="H12" s="142">
        <v>0</v>
      </c>
      <c r="I12" s="142">
        <v>84633853.25999999</v>
      </c>
      <c r="J12" s="125"/>
      <c r="K12" s="125"/>
      <c r="L12" s="125"/>
      <c r="M12" s="126"/>
      <c r="N12" s="124"/>
      <c r="O12" s="124"/>
      <c r="P12" s="124"/>
    </row>
    <row r="13" spans="1:16" ht="15" x14ac:dyDescent="0.2">
      <c r="A13" s="129" t="s">
        <v>122</v>
      </c>
      <c r="B13" s="129" t="s">
        <v>131</v>
      </c>
      <c r="C13" s="131" t="s">
        <v>124</v>
      </c>
      <c r="D13" s="130"/>
      <c r="E13" s="129" t="s">
        <v>132</v>
      </c>
      <c r="F13" s="129" t="s">
        <v>133</v>
      </c>
      <c r="G13" s="142">
        <v>0</v>
      </c>
      <c r="H13" s="142">
        <v>637797.54</v>
      </c>
      <c r="I13" s="142">
        <v>83996055.719999984</v>
      </c>
      <c r="J13" s="124"/>
      <c r="K13" s="124"/>
      <c r="L13" s="125"/>
      <c r="M13" s="124"/>
      <c r="N13" s="124"/>
      <c r="O13" s="124"/>
      <c r="P13" s="124"/>
    </row>
    <row r="14" spans="1:16" ht="15" x14ac:dyDescent="0.2">
      <c r="A14" s="129" t="s">
        <v>122</v>
      </c>
      <c r="B14" s="129" t="s">
        <v>131</v>
      </c>
      <c r="C14" s="131" t="s">
        <v>134</v>
      </c>
      <c r="D14" s="130"/>
      <c r="E14" s="129" t="s">
        <v>132</v>
      </c>
      <c r="F14" s="129" t="s">
        <v>135</v>
      </c>
      <c r="G14" s="142">
        <v>0</v>
      </c>
      <c r="H14" s="142">
        <v>1267868.94</v>
      </c>
      <c r="I14" s="142">
        <v>82728186.779999986</v>
      </c>
      <c r="J14" s="124"/>
      <c r="K14" s="124"/>
      <c r="L14" s="124"/>
      <c r="M14" s="124"/>
      <c r="N14" s="124"/>
      <c r="O14" s="124"/>
      <c r="P14" s="124"/>
    </row>
    <row r="15" spans="1:16" ht="15" x14ac:dyDescent="0.2">
      <c r="A15" s="129" t="s">
        <v>122</v>
      </c>
      <c r="B15" s="129" t="s">
        <v>138</v>
      </c>
      <c r="C15" s="131" t="s">
        <v>139</v>
      </c>
      <c r="D15" s="129" t="s">
        <v>140</v>
      </c>
      <c r="E15" s="129" t="s">
        <v>141</v>
      </c>
      <c r="F15" s="129" t="s">
        <v>142</v>
      </c>
      <c r="G15" s="142">
        <v>0</v>
      </c>
      <c r="H15" s="142">
        <v>16800000</v>
      </c>
      <c r="I15" s="142">
        <v>65928186.779999986</v>
      </c>
      <c r="J15" s="124"/>
      <c r="K15" s="124"/>
      <c r="L15" s="124"/>
      <c r="M15" s="124"/>
      <c r="N15" s="124"/>
      <c r="O15" s="124"/>
      <c r="P15" s="124"/>
    </row>
    <row r="16" spans="1:16" ht="15" x14ac:dyDescent="0.2">
      <c r="A16" s="129" t="s">
        <v>122</v>
      </c>
      <c r="B16" s="129" t="s">
        <v>138</v>
      </c>
      <c r="C16" s="131" t="s">
        <v>143</v>
      </c>
      <c r="D16" s="129" t="s">
        <v>140</v>
      </c>
      <c r="E16" s="129" t="s">
        <v>144</v>
      </c>
      <c r="F16" s="129" t="s">
        <v>142</v>
      </c>
      <c r="G16" s="142">
        <v>0</v>
      </c>
      <c r="H16" s="142">
        <v>20000000</v>
      </c>
      <c r="I16" s="142">
        <v>45928186.779999986</v>
      </c>
      <c r="J16" s="124"/>
      <c r="K16" s="124"/>
      <c r="L16" s="124"/>
      <c r="M16" s="124"/>
      <c r="N16" s="124"/>
      <c r="O16" s="124"/>
      <c r="P16" s="124"/>
    </row>
    <row r="17" spans="1:16" ht="15" x14ac:dyDescent="0.2">
      <c r="A17" s="129" t="s">
        <v>122</v>
      </c>
      <c r="B17" s="129" t="s">
        <v>138</v>
      </c>
      <c r="C17" s="131" t="s">
        <v>145</v>
      </c>
      <c r="D17" s="129" t="s">
        <v>140</v>
      </c>
      <c r="E17" s="129" t="s">
        <v>146</v>
      </c>
      <c r="F17" s="129" t="s">
        <v>142</v>
      </c>
      <c r="G17" s="142">
        <v>0</v>
      </c>
      <c r="H17" s="142">
        <v>20000000</v>
      </c>
      <c r="I17" s="142">
        <v>25928186.779999986</v>
      </c>
      <c r="J17" s="124"/>
      <c r="K17" s="124"/>
      <c r="L17" s="124"/>
      <c r="M17" s="124"/>
      <c r="N17" s="124"/>
      <c r="O17" s="124"/>
      <c r="P17" s="124"/>
    </row>
    <row r="18" spans="1:16" ht="15" x14ac:dyDescent="0.2">
      <c r="A18" s="129" t="s">
        <v>122</v>
      </c>
      <c r="B18" s="129" t="s">
        <v>147</v>
      </c>
      <c r="C18" s="131" t="s">
        <v>139</v>
      </c>
      <c r="D18" s="129" t="s">
        <v>140</v>
      </c>
      <c r="E18" s="129" t="s">
        <v>148</v>
      </c>
      <c r="F18" s="129" t="s">
        <v>149</v>
      </c>
      <c r="G18" s="142">
        <v>0</v>
      </c>
      <c r="H18" s="142">
        <v>99999.9</v>
      </c>
      <c r="I18" s="142">
        <v>25828186.879999988</v>
      </c>
      <c r="J18" s="124"/>
      <c r="K18" s="124"/>
      <c r="L18" s="124"/>
      <c r="M18" s="124"/>
      <c r="N18" s="124"/>
      <c r="O18" s="124"/>
      <c r="P18" s="124"/>
    </row>
    <row r="19" spans="1:16" ht="15" x14ac:dyDescent="0.2">
      <c r="A19" s="129" t="s">
        <v>122</v>
      </c>
      <c r="B19" s="129" t="s">
        <v>147</v>
      </c>
      <c r="C19" s="131" t="s">
        <v>143</v>
      </c>
      <c r="D19" s="129" t="s">
        <v>140</v>
      </c>
      <c r="E19" s="129" t="s">
        <v>150</v>
      </c>
      <c r="F19" s="129" t="s">
        <v>149</v>
      </c>
      <c r="G19" s="142">
        <v>0</v>
      </c>
      <c r="H19" s="142">
        <v>99999.9</v>
      </c>
      <c r="I19" s="142">
        <v>25728186.979999989</v>
      </c>
      <c r="J19" s="124"/>
      <c r="K19" s="124"/>
      <c r="L19" s="124"/>
      <c r="M19" s="124"/>
      <c r="N19" s="124"/>
      <c r="O19" s="124"/>
      <c r="P19" s="124"/>
    </row>
    <row r="20" spans="1:16" ht="15" x14ac:dyDescent="0.2">
      <c r="A20" s="129" t="s">
        <v>122</v>
      </c>
      <c r="B20" s="129" t="s">
        <v>147</v>
      </c>
      <c r="C20" s="131" t="s">
        <v>145</v>
      </c>
      <c r="D20" s="129" t="s">
        <v>140</v>
      </c>
      <c r="E20" s="129" t="s">
        <v>151</v>
      </c>
      <c r="F20" s="129" t="s">
        <v>149</v>
      </c>
      <c r="G20" s="142">
        <v>0</v>
      </c>
      <c r="H20" s="142">
        <v>99999.9</v>
      </c>
      <c r="I20" s="142">
        <v>25628187.079999991</v>
      </c>
      <c r="J20" s="124"/>
      <c r="K20" s="124"/>
      <c r="L20" s="124"/>
      <c r="M20" s="124"/>
      <c r="N20" s="124"/>
      <c r="O20" s="124"/>
      <c r="P20" s="124"/>
    </row>
    <row r="21" spans="1:16" ht="15" x14ac:dyDescent="0.2">
      <c r="A21" s="129" t="s">
        <v>122</v>
      </c>
      <c r="B21" s="129" t="s">
        <v>147</v>
      </c>
      <c r="C21" s="131" t="s">
        <v>152</v>
      </c>
      <c r="D21" s="129" t="s">
        <v>140</v>
      </c>
      <c r="E21" s="129" t="s">
        <v>153</v>
      </c>
      <c r="F21" s="129" t="s">
        <v>149</v>
      </c>
      <c r="G21" s="142">
        <v>0</v>
      </c>
      <c r="H21" s="142">
        <v>99999.9</v>
      </c>
      <c r="I21" s="142">
        <v>25528187.179999992</v>
      </c>
      <c r="J21" s="124"/>
      <c r="K21" s="124"/>
      <c r="L21" s="124"/>
      <c r="M21" s="124"/>
      <c r="N21" s="124"/>
      <c r="O21" s="124"/>
      <c r="P21" s="124"/>
    </row>
    <row r="22" spans="1:16" ht="15" x14ac:dyDescent="0.2">
      <c r="A22" s="129" t="s">
        <v>122</v>
      </c>
      <c r="B22" s="129" t="s">
        <v>147</v>
      </c>
      <c r="C22" s="131" t="s">
        <v>154</v>
      </c>
      <c r="D22" s="129" t="s">
        <v>140</v>
      </c>
      <c r="E22" s="129" t="s">
        <v>155</v>
      </c>
      <c r="F22" s="129" t="s">
        <v>149</v>
      </c>
      <c r="G22" s="142">
        <v>0</v>
      </c>
      <c r="H22" s="142">
        <v>99999.9</v>
      </c>
      <c r="I22" s="142">
        <v>25428187.279999994</v>
      </c>
      <c r="J22" s="124"/>
      <c r="K22" s="124"/>
      <c r="L22" s="124"/>
      <c r="M22" s="124"/>
      <c r="N22" s="124"/>
      <c r="O22" s="124"/>
      <c r="P22" s="124"/>
    </row>
    <row r="23" spans="1:16" ht="15" x14ac:dyDescent="0.2">
      <c r="A23" s="129" t="s">
        <v>122</v>
      </c>
      <c r="B23" s="129" t="s">
        <v>147</v>
      </c>
      <c r="C23" s="131" t="s">
        <v>156</v>
      </c>
      <c r="D23" s="129" t="s">
        <v>140</v>
      </c>
      <c r="E23" s="129" t="s">
        <v>157</v>
      </c>
      <c r="F23" s="129" t="s">
        <v>149</v>
      </c>
      <c r="G23" s="142">
        <v>0</v>
      </c>
      <c r="H23" s="142">
        <v>99999.9</v>
      </c>
      <c r="I23" s="142">
        <v>25328187.379999995</v>
      </c>
      <c r="J23" s="124"/>
      <c r="K23" s="124"/>
      <c r="L23" s="124"/>
      <c r="M23" s="124"/>
      <c r="N23" s="124"/>
      <c r="O23" s="124"/>
      <c r="P23" s="124"/>
    </row>
    <row r="24" spans="1:16" ht="15" x14ac:dyDescent="0.2">
      <c r="A24" s="129" t="s">
        <v>122</v>
      </c>
      <c r="B24" s="129" t="s">
        <v>147</v>
      </c>
      <c r="C24" s="131" t="s">
        <v>158</v>
      </c>
      <c r="D24" s="129" t="s">
        <v>140</v>
      </c>
      <c r="E24" s="129" t="s">
        <v>159</v>
      </c>
      <c r="F24" s="129" t="s">
        <v>149</v>
      </c>
      <c r="G24" s="142">
        <v>0</v>
      </c>
      <c r="H24" s="142">
        <v>99999.9</v>
      </c>
      <c r="I24" s="142">
        <v>25228187.479999997</v>
      </c>
      <c r="J24" s="124"/>
      <c r="K24" s="124"/>
      <c r="L24" s="124"/>
      <c r="M24" s="124"/>
      <c r="N24" s="124"/>
      <c r="O24" s="124"/>
      <c r="P24" s="124"/>
    </row>
    <row r="25" spans="1:16" ht="15" x14ac:dyDescent="0.2">
      <c r="A25" s="129" t="s">
        <v>122</v>
      </c>
      <c r="B25" s="129" t="s">
        <v>147</v>
      </c>
      <c r="C25" s="131" t="s">
        <v>160</v>
      </c>
      <c r="D25" s="129" t="s">
        <v>140</v>
      </c>
      <c r="E25" s="129" t="s">
        <v>161</v>
      </c>
      <c r="F25" s="129" t="s">
        <v>149</v>
      </c>
      <c r="G25" s="142">
        <v>0</v>
      </c>
      <c r="H25" s="142">
        <v>200000</v>
      </c>
      <c r="I25" s="142">
        <v>25028187.479999997</v>
      </c>
      <c r="J25" s="124"/>
      <c r="K25" s="124"/>
      <c r="L25" s="124"/>
      <c r="M25" s="124"/>
      <c r="N25" s="124"/>
      <c r="O25" s="124"/>
      <c r="P25" s="124"/>
    </row>
    <row r="26" spans="1:16" ht="15" x14ac:dyDescent="0.2">
      <c r="A26" s="129" t="s">
        <v>122</v>
      </c>
      <c r="B26" s="129" t="s">
        <v>147</v>
      </c>
      <c r="C26" s="131" t="s">
        <v>162</v>
      </c>
      <c r="D26" s="129" t="s">
        <v>140</v>
      </c>
      <c r="E26" s="129" t="s">
        <v>163</v>
      </c>
      <c r="F26" s="129" t="s">
        <v>149</v>
      </c>
      <c r="G26" s="142">
        <v>0</v>
      </c>
      <c r="H26" s="142">
        <v>200000</v>
      </c>
      <c r="I26" s="142">
        <v>24828187.479999997</v>
      </c>
      <c r="J26" s="124"/>
      <c r="K26" s="124"/>
      <c r="L26" s="124"/>
      <c r="M26" s="124"/>
      <c r="N26" s="124"/>
      <c r="O26" s="124"/>
      <c r="P26" s="124"/>
    </row>
    <row r="27" spans="1:16" x14ac:dyDescent="0.2">
      <c r="A27" s="129" t="s">
        <v>122</v>
      </c>
      <c r="B27" s="129" t="s">
        <v>147</v>
      </c>
      <c r="C27" s="131" t="s">
        <v>136</v>
      </c>
      <c r="D27" s="129" t="s">
        <v>140</v>
      </c>
      <c r="E27" s="129" t="s">
        <v>164</v>
      </c>
      <c r="F27" s="129" t="s">
        <v>149</v>
      </c>
      <c r="G27" s="142">
        <v>0</v>
      </c>
      <c r="H27" s="142">
        <v>220000</v>
      </c>
      <c r="I27" s="142">
        <v>24608187.479999997</v>
      </c>
    </row>
    <row r="28" spans="1:16" x14ac:dyDescent="0.2">
      <c r="A28" s="129" t="s">
        <v>122</v>
      </c>
      <c r="B28" s="129" t="s">
        <v>147</v>
      </c>
      <c r="C28" s="131" t="s">
        <v>165</v>
      </c>
      <c r="D28" s="129" t="s">
        <v>140</v>
      </c>
      <c r="E28" s="129" t="s">
        <v>166</v>
      </c>
      <c r="F28" s="129" t="s">
        <v>149</v>
      </c>
      <c r="G28" s="142">
        <v>0</v>
      </c>
      <c r="H28" s="142">
        <v>220000</v>
      </c>
      <c r="I28" s="142">
        <v>24388187.479999997</v>
      </c>
    </row>
    <row r="29" spans="1:16" x14ac:dyDescent="0.2">
      <c r="A29" s="129" t="s">
        <v>122</v>
      </c>
      <c r="B29" s="129" t="s">
        <v>147</v>
      </c>
      <c r="C29" s="131" t="s">
        <v>137</v>
      </c>
      <c r="D29" s="129" t="s">
        <v>140</v>
      </c>
      <c r="E29" s="129" t="s">
        <v>167</v>
      </c>
      <c r="F29" s="129" t="s">
        <v>149</v>
      </c>
      <c r="G29" s="142">
        <v>0</v>
      </c>
      <c r="H29" s="142">
        <v>220000</v>
      </c>
      <c r="I29" s="142">
        <v>24168187.479999997</v>
      </c>
    </row>
    <row r="30" spans="1:16" x14ac:dyDescent="0.2">
      <c r="A30" s="129" t="s">
        <v>122</v>
      </c>
      <c r="B30" s="129" t="s">
        <v>147</v>
      </c>
      <c r="C30" s="131" t="s">
        <v>168</v>
      </c>
      <c r="D30" s="129" t="s">
        <v>140</v>
      </c>
      <c r="E30" s="129" t="s">
        <v>169</v>
      </c>
      <c r="F30" s="129" t="s">
        <v>149</v>
      </c>
      <c r="G30" s="142">
        <v>0</v>
      </c>
      <c r="H30" s="142">
        <v>238002.65</v>
      </c>
      <c r="I30" s="142">
        <v>23930184.829999998</v>
      </c>
    </row>
    <row r="31" spans="1:16" x14ac:dyDescent="0.2">
      <c r="A31" s="129" t="s">
        <v>122</v>
      </c>
      <c r="B31" s="129" t="s">
        <v>147</v>
      </c>
      <c r="C31" s="131" t="s">
        <v>170</v>
      </c>
      <c r="D31" s="129" t="s">
        <v>140</v>
      </c>
      <c r="E31" s="129" t="s">
        <v>171</v>
      </c>
      <c r="F31" s="129" t="s">
        <v>149</v>
      </c>
      <c r="G31" s="142">
        <v>0</v>
      </c>
      <c r="H31" s="142">
        <v>238002.65</v>
      </c>
      <c r="I31" s="142">
        <v>23692182.18</v>
      </c>
    </row>
    <row r="32" spans="1:16" x14ac:dyDescent="0.2">
      <c r="A32" s="129" t="s">
        <v>122</v>
      </c>
      <c r="B32" s="129" t="s">
        <v>147</v>
      </c>
      <c r="C32" s="131" t="s">
        <v>172</v>
      </c>
      <c r="D32" s="129" t="s">
        <v>140</v>
      </c>
      <c r="E32" s="129" t="s">
        <v>173</v>
      </c>
      <c r="F32" s="129" t="s">
        <v>149</v>
      </c>
      <c r="G32" s="142">
        <v>0</v>
      </c>
      <c r="H32" s="142">
        <v>238002.65</v>
      </c>
      <c r="I32" s="142">
        <v>23454179.530000001</v>
      </c>
    </row>
    <row r="33" spans="1:9" x14ac:dyDescent="0.2">
      <c r="A33" s="129" t="s">
        <v>122</v>
      </c>
      <c r="B33" s="129" t="s">
        <v>147</v>
      </c>
      <c r="C33" s="131" t="s">
        <v>174</v>
      </c>
      <c r="D33" s="129" t="s">
        <v>140</v>
      </c>
      <c r="E33" s="129" t="s">
        <v>175</v>
      </c>
      <c r="F33" s="129" t="s">
        <v>149</v>
      </c>
      <c r="G33" s="142">
        <v>0</v>
      </c>
      <c r="H33" s="142">
        <v>238002.65</v>
      </c>
      <c r="I33" s="142">
        <v>23216176.880000003</v>
      </c>
    </row>
    <row r="34" spans="1:9" x14ac:dyDescent="0.2">
      <c r="A34" s="129" t="s">
        <v>122</v>
      </c>
      <c r="B34" s="129" t="s">
        <v>147</v>
      </c>
      <c r="C34" s="131" t="s">
        <v>176</v>
      </c>
      <c r="D34" s="129" t="s">
        <v>140</v>
      </c>
      <c r="E34" s="129" t="s">
        <v>177</v>
      </c>
      <c r="F34" s="129" t="s">
        <v>149</v>
      </c>
      <c r="G34" s="142">
        <v>0</v>
      </c>
      <c r="H34" s="142">
        <v>493557.65</v>
      </c>
      <c r="I34" s="142">
        <v>22722619.230000004</v>
      </c>
    </row>
    <row r="35" spans="1:9" x14ac:dyDescent="0.2">
      <c r="A35" s="129" t="s">
        <v>122</v>
      </c>
      <c r="B35" s="129" t="s">
        <v>178</v>
      </c>
      <c r="C35" s="131" t="s">
        <v>179</v>
      </c>
      <c r="D35" s="129" t="s">
        <v>180</v>
      </c>
      <c r="E35" s="129" t="s">
        <v>181</v>
      </c>
      <c r="F35" s="129" t="s">
        <v>182</v>
      </c>
      <c r="G35" s="142">
        <v>0</v>
      </c>
      <c r="H35" s="142">
        <v>537600</v>
      </c>
      <c r="I35" s="142">
        <v>22185019.230000004</v>
      </c>
    </row>
    <row r="36" spans="1:9" x14ac:dyDescent="0.2">
      <c r="A36" s="129" t="s">
        <v>122</v>
      </c>
      <c r="B36" s="129" t="s">
        <v>178</v>
      </c>
      <c r="C36" s="131" t="s">
        <v>139</v>
      </c>
      <c r="D36" s="129" t="s">
        <v>180</v>
      </c>
      <c r="E36" s="129" t="s">
        <v>183</v>
      </c>
      <c r="F36" s="129" t="s">
        <v>182</v>
      </c>
      <c r="G36" s="142">
        <v>0</v>
      </c>
      <c r="H36" s="142">
        <v>747405.88</v>
      </c>
      <c r="I36" s="142">
        <v>21437613.350000001</v>
      </c>
    </row>
    <row r="37" spans="1:9" x14ac:dyDescent="0.2">
      <c r="A37" s="129" t="s">
        <v>122</v>
      </c>
      <c r="B37" s="129" t="s">
        <v>178</v>
      </c>
      <c r="C37" s="131" t="s">
        <v>143</v>
      </c>
      <c r="D37" s="129" t="s">
        <v>180</v>
      </c>
      <c r="E37" s="129" t="s">
        <v>184</v>
      </c>
      <c r="F37" s="129" t="s">
        <v>182</v>
      </c>
      <c r="G37" s="142">
        <v>0</v>
      </c>
      <c r="H37" s="142">
        <v>945975.56</v>
      </c>
      <c r="I37" s="142">
        <v>20491637.789999999</v>
      </c>
    </row>
    <row r="38" spans="1:9" x14ac:dyDescent="0.2">
      <c r="A38" s="129" t="s">
        <v>122</v>
      </c>
      <c r="B38" s="129" t="s">
        <v>178</v>
      </c>
      <c r="C38" s="131" t="s">
        <v>145</v>
      </c>
      <c r="D38" s="129" t="s">
        <v>180</v>
      </c>
      <c r="E38" s="129" t="s">
        <v>185</v>
      </c>
      <c r="F38" s="129" t="s">
        <v>182</v>
      </c>
      <c r="G38" s="142">
        <v>0</v>
      </c>
      <c r="H38" s="142">
        <v>1182504.3999999999</v>
      </c>
      <c r="I38" s="142">
        <v>19309133.390000001</v>
      </c>
    </row>
    <row r="39" spans="1:9" x14ac:dyDescent="0.2">
      <c r="A39" s="129" t="s">
        <v>122</v>
      </c>
      <c r="B39" s="129" t="s">
        <v>178</v>
      </c>
      <c r="C39" s="131" t="s">
        <v>152</v>
      </c>
      <c r="D39" s="129" t="s">
        <v>180</v>
      </c>
      <c r="E39" s="129" t="s">
        <v>186</v>
      </c>
      <c r="F39" s="129" t="s">
        <v>182</v>
      </c>
      <c r="G39" s="142">
        <v>0</v>
      </c>
      <c r="H39" s="142">
        <v>1223100.56</v>
      </c>
      <c r="I39" s="142">
        <v>18086032.829999998</v>
      </c>
    </row>
    <row r="40" spans="1:9" x14ac:dyDescent="0.2">
      <c r="A40" s="129" t="s">
        <v>122</v>
      </c>
      <c r="B40" s="129" t="s">
        <v>190</v>
      </c>
      <c r="C40" s="131" t="s">
        <v>154</v>
      </c>
      <c r="D40" s="129" t="s">
        <v>140</v>
      </c>
      <c r="E40" s="129" t="s">
        <v>192</v>
      </c>
      <c r="F40" s="129" t="s">
        <v>191</v>
      </c>
      <c r="G40" s="142">
        <v>0</v>
      </c>
      <c r="H40" s="142">
        <v>609950.4</v>
      </c>
      <c r="I40" s="142">
        <v>17476082.429999992</v>
      </c>
    </row>
    <row r="41" spans="1:9" x14ac:dyDescent="0.2">
      <c r="A41" s="129" t="s">
        <v>122</v>
      </c>
      <c r="B41" s="129" t="s">
        <v>190</v>
      </c>
      <c r="C41" s="131" t="s">
        <v>156</v>
      </c>
      <c r="D41" s="129" t="s">
        <v>140</v>
      </c>
      <c r="E41" s="129" t="s">
        <v>193</v>
      </c>
      <c r="F41" s="129" t="s">
        <v>191</v>
      </c>
      <c r="G41" s="142">
        <v>0</v>
      </c>
      <c r="H41" s="142">
        <v>609950.4</v>
      </c>
      <c r="I41" s="142">
        <v>16866132.029999986</v>
      </c>
    </row>
    <row r="42" spans="1:9" x14ac:dyDescent="0.2">
      <c r="A42" s="129" t="s">
        <v>122</v>
      </c>
      <c r="B42" s="129" t="s">
        <v>190</v>
      </c>
      <c r="C42" s="131" t="s">
        <v>158</v>
      </c>
      <c r="D42" s="129" t="s">
        <v>140</v>
      </c>
      <c r="E42" s="129" t="s">
        <v>193</v>
      </c>
      <c r="F42" s="129" t="s">
        <v>191</v>
      </c>
      <c r="G42" s="142">
        <v>0</v>
      </c>
      <c r="H42" s="142">
        <v>609950.4</v>
      </c>
      <c r="I42" s="142">
        <v>16256181.62999998</v>
      </c>
    </row>
    <row r="43" spans="1:9" x14ac:dyDescent="0.2">
      <c r="A43" s="129" t="s">
        <v>122</v>
      </c>
      <c r="B43" s="129" t="s">
        <v>190</v>
      </c>
      <c r="C43" s="131" t="s">
        <v>160</v>
      </c>
      <c r="D43" s="129" t="s">
        <v>140</v>
      </c>
      <c r="E43" s="129" t="s">
        <v>194</v>
      </c>
      <c r="F43" s="129" t="s">
        <v>191</v>
      </c>
      <c r="G43" s="142">
        <v>0</v>
      </c>
      <c r="H43" s="142">
        <v>609950.4</v>
      </c>
      <c r="I43" s="142">
        <v>15646231.229999974</v>
      </c>
    </row>
    <row r="44" spans="1:9" x14ac:dyDescent="0.2">
      <c r="A44" s="129" t="s">
        <v>122</v>
      </c>
      <c r="B44" s="129" t="s">
        <v>190</v>
      </c>
      <c r="C44" s="131" t="s">
        <v>162</v>
      </c>
      <c r="D44" s="129" t="s">
        <v>140</v>
      </c>
      <c r="E44" s="129" t="s">
        <v>195</v>
      </c>
      <c r="F44" s="129" t="s">
        <v>191</v>
      </c>
      <c r="G44" s="142">
        <v>0</v>
      </c>
      <c r="H44" s="142">
        <v>916562.4</v>
      </c>
      <c r="I44" s="142">
        <v>14729668.829999968</v>
      </c>
    </row>
    <row r="45" spans="1:9" x14ac:dyDescent="0.2">
      <c r="A45" s="130"/>
      <c r="B45" s="130"/>
      <c r="C45" s="130"/>
      <c r="D45" s="130"/>
      <c r="E45" s="130"/>
      <c r="F45" s="131" t="s">
        <v>187</v>
      </c>
      <c r="G45" s="142">
        <v>83836673.609999985</v>
      </c>
      <c r="H45" s="142">
        <v>69904184.430000022</v>
      </c>
      <c r="I45" s="142">
        <v>14729668.829999968</v>
      </c>
    </row>
    <row r="46" spans="1:9" x14ac:dyDescent="0.2">
      <c r="A46" s="130"/>
      <c r="B46" s="130"/>
      <c r="C46" s="130"/>
      <c r="D46" s="130"/>
      <c r="E46" s="130"/>
      <c r="F46" s="131" t="s">
        <v>188</v>
      </c>
      <c r="G46" s="142">
        <v>83836673.609999985</v>
      </c>
      <c r="H46" s="142">
        <v>69904184.430000022</v>
      </c>
      <c r="I46" s="142">
        <v>14729668.829999968</v>
      </c>
    </row>
    <row r="47" spans="1:9" x14ac:dyDescent="0.2">
      <c r="A47" s="130"/>
      <c r="B47" s="130"/>
      <c r="C47" s="130"/>
      <c r="D47" s="130"/>
      <c r="E47" s="130"/>
      <c r="F47" s="131"/>
      <c r="G47" s="136"/>
      <c r="H47" s="136"/>
      <c r="I47" s="136"/>
    </row>
    <row r="48" spans="1:9" x14ac:dyDescent="0.2">
      <c r="I48" s="11">
        <f>+I46-TESORO!D14</f>
        <v>0</v>
      </c>
    </row>
  </sheetData>
  <pageMargins left="0.7" right="0.7" top="0.75" bottom="0.75" header="0.3" footer="0.3"/>
  <pageSetup paperSize="3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TESORO</vt:lpstr>
      <vt:lpstr>INGRESOS</vt:lpstr>
      <vt:lpstr>MAYOR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CONTABILIDAD AUX</cp:lastModifiedBy>
  <cp:lastPrinted>2020-06-18T14:28:52Z</cp:lastPrinted>
  <dcterms:created xsi:type="dcterms:W3CDTF">2020-06-18T11:55:46Z</dcterms:created>
  <dcterms:modified xsi:type="dcterms:W3CDTF">2020-07-09T15:10:00Z</dcterms:modified>
</cp:coreProperties>
</file>