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 activeTab="2"/>
  </bookViews>
  <sheets>
    <sheet name="PROVINCIAL" sheetId="5" r:id="rId1"/>
    <sheet name="INGRESOS" sheetId="11" state="hidden" r:id="rId2"/>
    <sheet name="MAYOR" sheetId="12" r:id="rId3"/>
  </sheets>
  <definedNames>
    <definedName name="_xlnm._FilterDatabase" localSheetId="1" hidden="1">INGRESOS!$A$21:$F$42</definedName>
    <definedName name="_xlnm._FilterDatabase" localSheetId="2" hidden="1">MAYOR!$A$7:$I$16</definedName>
    <definedName name="_xlnm._FilterDatabase" localSheetId="0" hidden="1">PROVINCIAL!$A$18:$H$160</definedName>
    <definedName name="_xlnm.Print_Area" localSheetId="1">INGRESOS!$A$1:$F$48</definedName>
  </definedNames>
  <calcPr calcId="144525" iterateCount="1"/>
</workbook>
</file>

<file path=xl/calcChain.xml><?xml version="1.0" encoding="utf-8"?>
<calcChain xmlns="http://schemas.openxmlformats.org/spreadsheetml/2006/main">
  <c r="I47" i="12" l="1"/>
  <c r="G4" i="5" l="1"/>
  <c r="F4" i="5"/>
  <c r="E162" i="5" l="1"/>
  <c r="F44" i="11" l="1"/>
  <c r="D14" i="11" s="1"/>
  <c r="E44" i="11"/>
  <c r="F46" i="11" s="1"/>
  <c r="D13" i="11"/>
  <c r="D10" i="5"/>
  <c r="D12" i="5" s="1"/>
  <c r="F162" i="5"/>
  <c r="D15" i="11" l="1"/>
  <c r="F164" i="5"/>
</calcChain>
</file>

<file path=xl/sharedStrings.xml><?xml version="1.0" encoding="utf-8"?>
<sst xmlns="http://schemas.openxmlformats.org/spreadsheetml/2006/main" count="562" uniqueCount="169">
  <si>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</si>
  <si>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</si>
  <si>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</si>
  <si>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</si>
  <si>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</si>
  <si>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</si>
  <si>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</si>
  <si>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</si>
  <si>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TD POS J0296786526002</t>
  </si>
  <si>
    <t>COMIS PGPR PNCASH. NOMINAS Y DOMICIL.</t>
  </si>
  <si>
    <t>CARGO IGTF. NOMINAS Y DOMICIL.</t>
  </si>
  <si>
    <t>PNCASH-PAGO A PRO. NOMINAS Y DOMICIL.</t>
  </si>
  <si>
    <t>V006309363PNCPOB 0000005  . AUTOMATICO TRANSF.</t>
  </si>
  <si>
    <t>CARGO IGTF. AUTOMATICO TRANSF.</t>
  </si>
  <si>
    <t>COM PAGO-PNCASH O. AUTOMATICO TRANSF.</t>
  </si>
  <si>
    <t>V009456664PNCPOB 0000004  . AUTOMATICO TRANSF.</t>
  </si>
  <si>
    <t>V006372717PNCPOB 0000003  . AUTOMATICO TRANSF.</t>
  </si>
  <si>
    <t>V017563143PNCPOB 0000002  . AUTOMATICO TRANSF.</t>
  </si>
  <si>
    <t>V011036964PNCPOB 0000001  . AUTOMATICO TRANSF.</t>
  </si>
  <si>
    <t>TC POS J0296786526002</t>
  </si>
  <si>
    <t>J407413481PNCPOB 0000001  . AUTOMATICO TRANSF.</t>
  </si>
  <si>
    <t>COM MTTO POS. ENTERP CLIE BUSINESS</t>
  </si>
  <si>
    <t>CARGO IGTF. ENTERP CLIE BUSINESS</t>
  </si>
  <si>
    <t>J410318953PNCPOB 0000001  . AUTOMATICO TRANSF.</t>
  </si>
  <si>
    <t>V006309363PNCPOB 0000006  . AUTOMATICO TRANSF.</t>
  </si>
  <si>
    <t>V020411432PNCPOB 0000004  . AUTOMATICO TRANSF.</t>
  </si>
  <si>
    <t>V009456664PNCPOB 0000003  . AUTOMATICO TRANSF.</t>
  </si>
  <si>
    <t>V006372717PNCPOB 0000002  . AUTOMATICO TRANSF.</t>
  </si>
  <si>
    <t>V017563143PNCPOB 0000001  . AUTOMATICO TRANSF.</t>
  </si>
  <si>
    <t>J405845198PNCPOB 0000001  . AUTOMATICO TRANSF.</t>
  </si>
  <si>
    <t>ABONO INTERESES GANADOS</t>
  </si>
  <si>
    <t>INT.ISLR CARGO. CUENTAS PERSONALES</t>
  </si>
  <si>
    <t>INT. PER ANT. CUENTAS PERSONALES</t>
  </si>
  <si>
    <t>COM.MTTO.CTA.. CUENTAS PERSONALES</t>
  </si>
  <si>
    <t>CARGO IGTF. CUENTAS PERSONALES</t>
  </si>
  <si>
    <t>COM.EM.EDO.CTA. CUENTAS PERSONALES</t>
  </si>
  <si>
    <t>Saldo a nuestro favor</t>
  </si>
  <si>
    <r>
      <rPr>
        <b/>
        <sz val="10"/>
        <rFont val="Courier New"/>
        <family val="3"/>
      </rPr>
      <t>Saldo a su favor
35,757,635.</t>
    </r>
  </si>
  <si>
    <t>SALDO INICIAL</t>
  </si>
  <si>
    <t>TD</t>
  </si>
  <si>
    <t>TC</t>
  </si>
  <si>
    <t>IGTF</t>
  </si>
  <si>
    <t>COMISIONES</t>
  </si>
  <si>
    <t>SIN RELACIONAR</t>
  </si>
  <si>
    <t>TOTAL</t>
  </si>
  <si>
    <t>S/ EDO CTA</t>
  </si>
  <si>
    <t>DIF</t>
  </si>
  <si>
    <t>INGRESOS DEL PROVINCIAL MAYO 2020</t>
  </si>
  <si>
    <t>REF</t>
  </si>
  <si>
    <t>05-06</t>
  </si>
  <si>
    <t>05-07</t>
  </si>
  <si>
    <t>ASIENTO  05-10</t>
  </si>
  <si>
    <t>05-10</t>
  </si>
  <si>
    <t>05-08</t>
  </si>
  <si>
    <t>05-13</t>
  </si>
  <si>
    <t>05-14</t>
  </si>
  <si>
    <t>05-17</t>
  </si>
  <si>
    <t>05-24</t>
  </si>
  <si>
    <t>05-26</t>
  </si>
  <si>
    <t>05-29</t>
  </si>
  <si>
    <t>05-32</t>
  </si>
  <si>
    <t>05-35</t>
  </si>
  <si>
    <t>05-38</t>
  </si>
  <si>
    <t>PROVEEDORES</t>
  </si>
  <si>
    <t>NOMINA</t>
  </si>
  <si>
    <t>INTERESES E ISLR</t>
  </si>
  <si>
    <t>05-44</t>
  </si>
  <si>
    <t>05-48</t>
  </si>
  <si>
    <t>Metrofarma Social, CA</t>
  </si>
  <si>
    <t>J-29678552-6</t>
  </si>
  <si>
    <t>Mayor analítico</t>
  </si>
  <si>
    <t>Código de cuenta desde: 1112002 hasta: 1112002</t>
  </si>
  <si>
    <t>Fecha del asiento desde: 01/05/2020 hasta: 31/05/2020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</si>
  <si>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</si>
  <si>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</si>
  <si>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</si>
  <si>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</si>
  <si>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</si>
  <si>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</si>
  <si>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</si>
  <si>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</si>
  <si>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</si>
  <si>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Cuenta:1112002             </t>
  </si>
  <si>
    <t xml:space="preserve">BANCO PROVINCIAL                                  </t>
  </si>
  <si>
    <t>Anterior:</t>
  </si>
  <si>
    <t>00005-06</t>
  </si>
  <si>
    <t>PG</t>
  </si>
  <si>
    <t xml:space="preserve">BONIFICACION UNICA NOMINA METRO                                                 </t>
  </si>
  <si>
    <t>00005-07</t>
  </si>
  <si>
    <t xml:space="preserve">P/R VACACIONES DE CLAUDIA ALVEREZ                                               </t>
  </si>
  <si>
    <t>00005-08</t>
  </si>
  <si>
    <t xml:space="preserve">P/R BONIFICACION UNICA NOMINA                                                   </t>
  </si>
  <si>
    <t>00005-10</t>
  </si>
  <si>
    <t>IN</t>
  </si>
  <si>
    <t xml:space="preserve">TD        </t>
  </si>
  <si>
    <t xml:space="preserve">P/R INGRESOS BANCO PROVINCIAL                                                   </t>
  </si>
  <si>
    <t xml:space="preserve">TC        </t>
  </si>
  <si>
    <t>00005-13</t>
  </si>
  <si>
    <t>FC</t>
  </si>
  <si>
    <t xml:space="preserve">P/R PG DROGUERIA NENA  59617608                                                 </t>
  </si>
  <si>
    <t>00005-14</t>
  </si>
  <si>
    <t xml:space="preserve">P/R PG DROGUERIA NENA C.A.  55617466                                            </t>
  </si>
  <si>
    <t xml:space="preserve">P/R PG DROGUERIA NENA C.A.                                                      </t>
  </si>
  <si>
    <t>00005-24</t>
  </si>
  <si>
    <t>00005-26</t>
  </si>
  <si>
    <t xml:space="preserve">P/R PG VITAOZONO                                                                </t>
  </si>
  <si>
    <t>00005-29</t>
  </si>
  <si>
    <t>00005-32</t>
  </si>
  <si>
    <t>00005-38</t>
  </si>
  <si>
    <t xml:space="preserve">P/R PG DIST TEQUE VALLE C.A.                                                    </t>
  </si>
  <si>
    <t>PF</t>
  </si>
  <si>
    <t>00005-44</t>
  </si>
  <si>
    <t xml:space="preserve">P/R PG MEDICAL BLL 747 C.A.                                                     </t>
  </si>
  <si>
    <t>00005-48</t>
  </si>
  <si>
    <t xml:space="preserve">P/R COMISIONES MAYO 2020                                                        </t>
  </si>
  <si>
    <t xml:space="preserve">P/R IGTF, MAYO 2020                                                             </t>
  </si>
  <si>
    <t xml:space="preserve">P/R INTERESES MAYO 2020                                                         </t>
  </si>
  <si>
    <t xml:space="preserve">P/R COMISIONES, IGTF, INTERESES MAYO 2020                                       </t>
  </si>
  <si>
    <t>00005-49</t>
  </si>
  <si>
    <t xml:space="preserve">P/R PG DROGUERIA NENA C,A,                                                      </t>
  </si>
  <si>
    <t>Total Mayo:</t>
  </si>
  <si>
    <t>Total cuenta:</t>
  </si>
  <si>
    <t>D</t>
  </si>
  <si>
    <t>H</t>
  </si>
  <si>
    <t>00005-35</t>
  </si>
  <si>
    <t xml:space="preserve">P/R PG RANGEL FRANKLIN                                                          </t>
  </si>
  <si>
    <t>Fecha: 09/07/2020 Hora: 11:52:57 am</t>
  </si>
  <si>
    <t>30</t>
  </si>
  <si>
    <t>0002</t>
  </si>
  <si>
    <t xml:space="preserve">10648     </t>
  </si>
  <si>
    <t>0003</t>
  </si>
  <si>
    <t xml:space="preserve">10652     </t>
  </si>
  <si>
    <t>0004</t>
  </si>
  <si>
    <t xml:space="preserve">10656     </t>
  </si>
  <si>
    <t>0005</t>
  </si>
  <si>
    <t xml:space="preserve">10660     </t>
  </si>
  <si>
    <t>0006</t>
  </si>
  <si>
    <t xml:space="preserve">10664     </t>
  </si>
  <si>
    <t xml:space="preserve">10668     </t>
  </si>
  <si>
    <t xml:space="preserve">10704     </t>
  </si>
  <si>
    <t xml:space="preserve">10710     </t>
  </si>
  <si>
    <t xml:space="preserve">10714     </t>
  </si>
  <si>
    <t xml:space="preserve">10718     </t>
  </si>
  <si>
    <t xml:space="preserve">10722     </t>
  </si>
  <si>
    <t>0007</t>
  </si>
  <si>
    <t xml:space="preserve">10726     </t>
  </si>
  <si>
    <t>0001</t>
  </si>
  <si>
    <t xml:space="preserve">10641     </t>
  </si>
  <si>
    <t xml:space="preserve">10632     </t>
  </si>
  <si>
    <t xml:space="preserve">10639     </t>
  </si>
  <si>
    <t>0000010698</t>
  </si>
  <si>
    <t>0000010682</t>
  </si>
  <si>
    <t>0000010676</t>
  </si>
  <si>
    <t xml:space="preserve">10692     </t>
  </si>
  <si>
    <t xml:space="preserve">10745     </t>
  </si>
  <si>
    <t xml:space="preserve">10747     </t>
  </si>
  <si>
    <t xml:space="preserve">10708     </t>
  </si>
  <si>
    <t xml:space="preserve">10735     </t>
  </si>
  <si>
    <t xml:space="preserve">10730     </t>
  </si>
  <si>
    <t xml:space="preserve">10684     </t>
  </si>
  <si>
    <t>0011</t>
  </si>
  <si>
    <t>0012</t>
  </si>
  <si>
    <t>0013</t>
  </si>
  <si>
    <t>0014</t>
  </si>
  <si>
    <t xml:space="preserve">10646     </t>
  </si>
  <si>
    <t>00005-51</t>
  </si>
  <si>
    <t>0000010752</t>
  </si>
  <si>
    <t xml:space="preserve">P/R PAGO ANTICIPADO DE FACT. DE DROG. NENA                                      </t>
  </si>
  <si>
    <t>0000010758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</si>
</sst>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ourier New"/>
      <family val="3"/>
    </font>
    <font>
      <sz val="10"/>
      <color rgb="FF000000"/>
      <name val="Courier New"/>
      <family val="2"/>
    </font>
    <font>
      <b/>
      <sz val="10"/>
      <name val="Courier New"/>
      <family val="3"/>
    </font>
    <font>
      <sz val="16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</cellStyleXfs>
  <cellXfs count="100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 indent="2"/>
    </xf>
    <xf numFmtId="0" fontId="2" fillId="2" borderId="0" xfId="0" applyFont="1" applyFill="1" applyBorder="1" applyAlignment="1">
      <alignment horizontal="right" vertical="top" wrapText="1" indent="2"/>
    </xf>
    <xf numFmtId="43" fontId="2" fillId="2" borderId="0" xfId="1" applyFont="1" applyFill="1" applyBorder="1" applyAlignment="1">
      <alignment horizontal="right" vertical="top" wrapText="1" indent="1"/>
    </xf>
    <xf numFmtId="43" fontId="2" fillId="2" borderId="0" xfId="1" applyFont="1" applyFill="1" applyBorder="1" applyAlignment="1">
      <alignment horizontal="right" vertical="top" wrapText="1" indent="2"/>
    </xf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left" vertical="center" shrinkToFit="1"/>
    </xf>
    <xf numFmtId="164" fontId="6" fillId="2" borderId="1" xfId="0" applyNumberFormat="1" applyFont="1" applyFill="1" applyBorder="1" applyAlignment="1">
      <alignment horizontal="left" vertical="center" shrinkToFit="1"/>
    </xf>
    <xf numFmtId="1" fontId="6" fillId="2" borderId="1" xfId="0" applyNumberFormat="1" applyFont="1" applyFill="1" applyBorder="1" applyAlignment="1">
      <alignment horizontal="left" vertical="center" shrinkToFit="1"/>
    </xf>
    <xf numFmtId="43" fontId="4" fillId="2" borderId="0" xfId="1" applyFont="1" applyFill="1" applyBorder="1" applyAlignment="1">
      <alignment horizontal="left" vertical="top"/>
    </xf>
    <xf numFmtId="43" fontId="7" fillId="2" borderId="0" xfId="1" applyFont="1" applyFill="1" applyBorder="1" applyAlignment="1">
      <alignment horizontal="right" vertical="top" wrapText="1" indent="1"/>
    </xf>
    <xf numFmtId="43" fontId="4" fillId="2" borderId="0" xfId="1" applyFont="1" applyFill="1" applyBorder="1" applyAlignment="1">
      <alignment horizontal="right" vertical="top" wrapText="1"/>
    </xf>
    <xf numFmtId="49" fontId="4" fillId="2" borderId="0" xfId="0" applyNumberFormat="1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horizontal="left" vertical="center" shrinkToFit="1"/>
    </xf>
    <xf numFmtId="1" fontId="6" fillId="3" borderId="1" xfId="0" applyNumberFormat="1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left" vertical="center" shrinkToFit="1"/>
    </xf>
    <xf numFmtId="164" fontId="6" fillId="4" borderId="1" xfId="0" applyNumberFormat="1" applyFont="1" applyFill="1" applyBorder="1" applyAlignment="1">
      <alignment horizontal="left" vertical="center" shrinkToFit="1"/>
    </xf>
    <xf numFmtId="1" fontId="6" fillId="4" borderId="1" xfId="0" applyNumberFormat="1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left" vertical="center" shrinkToFit="1"/>
    </xf>
    <xf numFmtId="43" fontId="4" fillId="4" borderId="1" xfId="1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left" vertical="center" shrinkToFit="1"/>
    </xf>
    <xf numFmtId="1" fontId="6" fillId="5" borderId="1" xfId="0" applyNumberFormat="1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/>
    </xf>
    <xf numFmtId="43" fontId="6" fillId="5" borderId="1" xfId="1" applyFont="1" applyFill="1" applyBorder="1" applyAlignment="1">
      <alignment horizontal="left" vertical="center" shrinkToFit="1"/>
    </xf>
    <xf numFmtId="43" fontId="4" fillId="5" borderId="1" xfId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top"/>
    </xf>
    <xf numFmtId="43" fontId="4" fillId="3" borderId="3" xfId="1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43" fontId="4" fillId="3" borderId="5" xfId="1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43" fontId="4" fillId="4" borderId="5" xfId="1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43" fontId="4" fillId="5" borderId="5" xfId="1" applyFont="1" applyFill="1" applyBorder="1" applyAlignment="1">
      <alignment horizontal="left" vertical="top"/>
    </xf>
    <xf numFmtId="43" fontId="4" fillId="6" borderId="5" xfId="1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43" fontId="4" fillId="2" borderId="7" xfId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43" fontId="4" fillId="2" borderId="3" xfId="1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43" fontId="4" fillId="2" borderId="5" xfId="1" applyFont="1" applyFill="1" applyBorder="1" applyAlignment="1">
      <alignment horizontal="left" vertical="top"/>
    </xf>
    <xf numFmtId="43" fontId="4" fillId="2" borderId="7" xfId="0" applyNumberFormat="1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43" fontId="4" fillId="2" borderId="9" xfId="1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left" vertical="top"/>
    </xf>
    <xf numFmtId="164" fontId="6" fillId="7" borderId="1" xfId="0" applyNumberFormat="1" applyFont="1" applyFill="1" applyBorder="1" applyAlignment="1">
      <alignment horizontal="left" vertical="center" shrinkToFit="1"/>
    </xf>
    <xf numFmtId="1" fontId="6" fillId="7" borderId="1" xfId="0" applyNumberFormat="1" applyFont="1" applyFill="1" applyBorder="1" applyAlignment="1">
      <alignment horizontal="left" vertical="center" shrinkToFit="1"/>
    </xf>
    <xf numFmtId="0" fontId="5" fillId="7" borderId="1" xfId="0" applyFont="1" applyFill="1" applyBorder="1" applyAlignment="1">
      <alignment horizontal="left" vertical="center"/>
    </xf>
    <xf numFmtId="43" fontId="6" fillId="7" borderId="1" xfId="1" applyFont="1" applyFill="1" applyBorder="1" applyAlignment="1">
      <alignment horizontal="left" vertical="center" shrinkToFit="1"/>
    </xf>
    <xf numFmtId="43" fontId="4" fillId="7" borderId="1" xfId="1" applyFont="1" applyFill="1" applyBorder="1" applyAlignment="1">
      <alignment horizontal="left" vertical="center"/>
    </xf>
    <xf numFmtId="49" fontId="3" fillId="7" borderId="0" xfId="0" applyNumberFormat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49" fontId="4" fillId="2" borderId="0" xfId="1" applyNumberFormat="1" applyFont="1" applyFill="1" applyBorder="1" applyAlignment="1">
      <alignment horizontal="left" vertical="top"/>
    </xf>
    <xf numFmtId="49" fontId="3" fillId="2" borderId="0" xfId="1" applyNumberFormat="1" applyFont="1" applyFill="1" applyBorder="1" applyAlignment="1">
      <alignment horizontal="left" vertical="top"/>
    </xf>
    <xf numFmtId="164" fontId="6" fillId="8" borderId="1" xfId="0" applyNumberFormat="1" applyFont="1" applyFill="1" applyBorder="1" applyAlignment="1">
      <alignment horizontal="left" vertical="center" shrinkToFit="1"/>
    </xf>
    <xf numFmtId="1" fontId="6" fillId="8" borderId="1" xfId="0" applyNumberFormat="1" applyFont="1" applyFill="1" applyBorder="1" applyAlignment="1">
      <alignment horizontal="left" vertical="center" shrinkToFit="1"/>
    </xf>
    <xf numFmtId="0" fontId="5" fillId="8" borderId="1" xfId="0" applyFont="1" applyFill="1" applyBorder="1" applyAlignment="1">
      <alignment horizontal="left" vertical="center"/>
    </xf>
    <xf numFmtId="43" fontId="6" fillId="8" borderId="1" xfId="1" applyFont="1" applyFill="1" applyBorder="1" applyAlignment="1">
      <alignment horizontal="left" vertical="center" shrinkToFit="1"/>
    </xf>
    <xf numFmtId="43" fontId="4" fillId="8" borderId="1" xfId="1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top"/>
    </xf>
    <xf numFmtId="49" fontId="3" fillId="8" borderId="0" xfId="0" applyNumberFormat="1" applyFont="1" applyFill="1" applyBorder="1" applyAlignment="1">
      <alignment horizontal="left" vertical="top"/>
    </xf>
    <xf numFmtId="43" fontId="4" fillId="8" borderId="5" xfId="1" applyFont="1" applyFill="1" applyBorder="1" applyAlignment="1">
      <alignment horizontal="left" vertical="top"/>
    </xf>
    <xf numFmtId="0" fontId="3" fillId="8" borderId="4" xfId="0" applyFont="1" applyFill="1" applyBorder="1" applyAlignment="1">
      <alignment horizontal="left" vertical="top"/>
    </xf>
    <xf numFmtId="0" fontId="3" fillId="7" borderId="4" xfId="0" applyFont="1" applyFill="1" applyBorder="1" applyAlignment="1">
      <alignment horizontal="left" vertical="top"/>
    </xf>
    <xf numFmtId="43" fontId="4" fillId="7" borderId="5" xfId="1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164" fontId="6" fillId="9" borderId="1" xfId="0" applyNumberFormat="1" applyFont="1" applyFill="1" applyBorder="1" applyAlignment="1">
      <alignment horizontal="left" vertical="center" shrinkToFit="1"/>
    </xf>
    <xf numFmtId="1" fontId="6" fillId="9" borderId="1" xfId="0" applyNumberFormat="1" applyFont="1" applyFill="1" applyBorder="1" applyAlignment="1">
      <alignment horizontal="left" vertical="center" shrinkToFit="1"/>
    </xf>
    <xf numFmtId="0" fontId="5" fillId="9" borderId="1" xfId="0" applyFont="1" applyFill="1" applyBorder="1" applyAlignment="1">
      <alignment horizontal="left" vertical="center"/>
    </xf>
    <xf numFmtId="43" fontId="4" fillId="9" borderId="1" xfId="1" applyFont="1" applyFill="1" applyBorder="1" applyAlignment="1">
      <alignment horizontal="left" vertical="center"/>
    </xf>
    <xf numFmtId="43" fontId="6" fillId="9" borderId="1" xfId="1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 vertical="top"/>
    </xf>
    <xf numFmtId="43" fontId="9" fillId="2" borderId="2" xfId="1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left" vertical="top"/>
    </xf>
    <xf numFmtId="164" fontId="6" fillId="4" borderId="11" xfId="0" applyNumberFormat="1" applyFont="1" applyFill="1" applyBorder="1" applyAlignment="1">
      <alignment horizontal="left" vertical="center" shrinkToFit="1"/>
    </xf>
    <xf numFmtId="1" fontId="6" fillId="4" borderId="11" xfId="0" applyNumberFormat="1" applyFont="1" applyFill="1" applyBorder="1" applyAlignment="1">
      <alignment horizontal="left" vertical="center" shrinkToFit="1"/>
    </xf>
    <xf numFmtId="0" fontId="5" fillId="4" borderId="11" xfId="0" applyFont="1" applyFill="1" applyBorder="1" applyAlignment="1">
      <alignment horizontal="left" vertical="center"/>
    </xf>
    <xf numFmtId="43" fontId="6" fillId="4" borderId="11" xfId="1" applyFont="1" applyFill="1" applyBorder="1" applyAlignment="1">
      <alignment horizontal="left" vertical="center" shrinkToFit="1"/>
    </xf>
    <xf numFmtId="43" fontId="4" fillId="4" borderId="11" xfId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top" wrapText="1" indent="2"/>
    </xf>
    <xf numFmtId="0" fontId="2" fillId="2" borderId="12" xfId="0" applyFont="1" applyFill="1" applyBorder="1" applyAlignment="1">
      <alignment horizontal="left" vertical="top" wrapText="1" indent="2"/>
    </xf>
    <xf numFmtId="0" fontId="2" fillId="2" borderId="12" xfId="0" applyFont="1" applyFill="1" applyBorder="1" applyAlignment="1">
      <alignment horizontal="right" vertical="top" wrapText="1" indent="2"/>
    </xf>
    <xf numFmtId="43" fontId="2" fillId="2" borderId="12" xfId="1" applyFont="1" applyFill="1" applyBorder="1" applyAlignment="1">
      <alignment horizontal="right" vertical="top" wrapText="1" indent="1"/>
    </xf>
    <xf numFmtId="43" fontId="2" fillId="2" borderId="12" xfId="1" applyFont="1" applyFill="1" applyBorder="1" applyAlignment="1">
      <alignment horizontal="right" vertical="top" wrapText="1" indent="2"/>
    </xf>
    <xf numFmtId="43" fontId="2" fillId="2" borderId="9" xfId="1" applyFont="1" applyFill="1" applyBorder="1" applyAlignment="1">
      <alignment horizontal="right" vertical="top" wrapText="1" indent="1"/>
    </xf>
    <xf numFmtId="0" fontId="10" fillId="0" borderId="0" xfId="5"/>
    <xf numFmtId="0" fontId="10" fillId="0" borderId="0" xfId="5" applyNumberFormat="1" applyFont="1" applyAlignment="1" applyProtection="1">
      <alignment horizontal="left"/>
      <protection locked="0"/>
    </xf>
    <xf numFmtId="0" fontId="10" fillId="0" borderId="0" xfId="5" applyNumberFormat="1" applyFont="1" applyAlignment="1" applyProtection="1">
      <alignment horizontal="right"/>
      <protection locked="0"/>
    </xf>
    <xf numFmtId="0" fontId="10" fillId="0" borderId="0" xfId="5" applyNumberFormat="1" applyFont="1" applyAlignment="1" applyProtection="1">
      <alignment horizontal="center"/>
      <protection locked="0"/>
    </xf>
    <xf numFmtId="0" fontId="10" fillId="0" borderId="10" xfId="5" applyNumberFormat="1" applyFont="1" applyBorder="1" applyAlignment="1" applyProtection="1">
      <alignment horizontal="left"/>
      <protection locked="0"/>
    </xf>
    <xf numFmtId="0" fontId="10" fillId="0" borderId="10" xfId="5" applyNumberFormat="1" applyFont="1" applyBorder="1" applyAlignment="1" applyProtection="1">
      <alignment horizontal="right"/>
      <protection locked="0"/>
    </xf>
    <xf numFmtId="4" fontId="10" fillId="0" borderId="0" xfId="5" applyNumberFormat="1" applyFont="1" applyAlignment="1" applyProtection="1">
      <alignment horizontal="right"/>
      <protection locked="0"/>
    </xf>
  </cellXfs>
  <cellStyles count="6">
    <cellStyle name="Millares" xfId="1" builtinId="3"/>
    <cellStyle name="Millares 2" xfId="3"/>
    <cellStyle name="Normal" xfId="0" builtinId="0"/>
    <cellStyle name="Normal 2" xfId="4"/>
    <cellStyle name="Normal 3" xfId="2"/>
    <cellStyle name="Normal 4" xfId="5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64"/>
  <sheetViews>
    <sheetView workbookViewId="0">
      <selection activeCell="D16" sqref="D16"/>
    </sheetView>
  </sheetViews>
  <sheetFormatPr baseColWidth="10" defaultColWidth="9.33203125" defaultRowHeight="12.75" x14ac:dyDescent="0.2"/>
  <cols>
    <col min="1" max="1" width="14.5" style="5" bestFit="1" customWidth="1"/>
    <col min="2" max="2" width="9.1640625" style="5" bestFit="1" customWidth="1"/>
    <col min="3" max="3" width="64.1640625" style="5" bestFit="1" customWidth="1"/>
    <col min="4" max="4" width="15.33203125" style="5" bestFit="1" customWidth="1"/>
    <col min="5" max="7" width="21.5" style="12" bestFit="1" customWidth="1"/>
    <col min="8" max="8" width="13.6640625" style="15" bestFit="1" customWidth="1"/>
    <col min="9" max="9" width="9.33203125" style="5"/>
    <col min="10" max="10" width="12.6640625" style="5" bestFit="1" customWidth="1"/>
    <col min="11" max="16384" width="9.33203125" style="5"/>
  </cols>
  <sheetData>
    <row r="1" spans="1:10" ht="13.5" thickBot="1" x14ac:dyDescent="0.25">
      <c r="C1" s="47" t="s">
        <v>38</v>
      </c>
      <c r="D1" s="48">
        <v>4768420.58</v>
      </c>
      <c r="E1" s="57"/>
    </row>
    <row r="2" spans="1:10" x14ac:dyDescent="0.2">
      <c r="C2" s="31" t="s">
        <v>39</v>
      </c>
      <c r="D2" s="32">
        <v>335763640.51000005</v>
      </c>
      <c r="E2" s="58" t="s">
        <v>52</v>
      </c>
      <c r="F2" s="77" t="s">
        <v>122</v>
      </c>
      <c r="G2" s="78" t="s">
        <v>123</v>
      </c>
    </row>
    <row r="3" spans="1:10" x14ac:dyDescent="0.2">
      <c r="C3" s="33" t="s">
        <v>40</v>
      </c>
      <c r="D3" s="34">
        <v>3751677.3399999994</v>
      </c>
      <c r="E3" s="58" t="s">
        <v>52</v>
      </c>
      <c r="F3" s="79">
        <v>339515329.29000002</v>
      </c>
      <c r="G3" s="80">
        <v>-308526113.98000002</v>
      </c>
    </row>
    <row r="4" spans="1:10" ht="13.5" thickBot="1" x14ac:dyDescent="0.25">
      <c r="C4" s="35" t="s">
        <v>41</v>
      </c>
      <c r="D4" s="36">
        <v>-6049531.6400000015</v>
      </c>
      <c r="E4" s="58" t="s">
        <v>67</v>
      </c>
      <c r="F4" s="81">
        <f>+F3-MAYOR!G42</f>
        <v>339515329.29000002</v>
      </c>
      <c r="G4" s="41">
        <f>+MAYOR!H42+PROVINCIAL!G3</f>
        <v>-290526113.98000002</v>
      </c>
      <c r="H4" s="12"/>
      <c r="I4" s="12"/>
      <c r="J4" s="12"/>
    </row>
    <row r="5" spans="1:10" x14ac:dyDescent="0.2">
      <c r="C5" s="37" t="s">
        <v>42</v>
      </c>
      <c r="D5" s="38">
        <v>-703249.2699999999</v>
      </c>
      <c r="E5" s="58" t="s">
        <v>67</v>
      </c>
      <c r="H5" s="64"/>
      <c r="I5" s="12"/>
      <c r="J5" s="12"/>
    </row>
    <row r="6" spans="1:10" x14ac:dyDescent="0.2">
      <c r="C6" s="70" t="s">
        <v>65</v>
      </c>
      <c r="D6" s="39">
        <v>10.88</v>
      </c>
      <c r="E6" s="58" t="s">
        <v>67</v>
      </c>
      <c r="H6" s="12"/>
      <c r="I6" s="12"/>
      <c r="J6" s="12"/>
    </row>
    <row r="7" spans="1:10" x14ac:dyDescent="0.2">
      <c r="C7" s="67" t="s">
        <v>63</v>
      </c>
      <c r="D7" s="66">
        <v>-253422601.09999999</v>
      </c>
      <c r="E7" s="57"/>
      <c r="H7" s="12"/>
      <c r="I7" s="12"/>
      <c r="J7" s="12"/>
    </row>
    <row r="8" spans="1:10" x14ac:dyDescent="0.2">
      <c r="C8" s="68" t="s">
        <v>64</v>
      </c>
      <c r="D8" s="69">
        <v>-10350731.41</v>
      </c>
      <c r="E8" s="57"/>
      <c r="H8" s="12"/>
      <c r="I8" s="12"/>
      <c r="J8" s="12"/>
    </row>
    <row r="9" spans="1:10" ht="13.5" thickBot="1" x14ac:dyDescent="0.25">
      <c r="C9" s="40" t="s">
        <v>43</v>
      </c>
      <c r="D9" s="41">
        <v>-38000000</v>
      </c>
      <c r="E9" s="57"/>
      <c r="H9" s="12"/>
      <c r="I9" s="12"/>
      <c r="J9" s="12"/>
    </row>
    <row r="10" spans="1:10" x14ac:dyDescent="0.2">
      <c r="C10" s="42" t="s">
        <v>44</v>
      </c>
      <c r="D10" s="43">
        <f>SUBTOTAL(9,D1:D9)</f>
        <v>35757635.890000045</v>
      </c>
      <c r="E10" s="57"/>
      <c r="H10" s="12"/>
      <c r="I10" s="12"/>
      <c r="J10" s="12"/>
    </row>
    <row r="11" spans="1:10" x14ac:dyDescent="0.2">
      <c r="C11" s="44" t="s">
        <v>45</v>
      </c>
      <c r="D11" s="45">
        <v>35757635.890000001</v>
      </c>
      <c r="E11" s="57"/>
      <c r="J11" s="12"/>
    </row>
    <row r="12" spans="1:10" ht="13.5" thickBot="1" x14ac:dyDescent="0.25">
      <c r="C12" s="40" t="s">
        <v>46</v>
      </c>
      <c r="D12" s="46">
        <f>+D10-D11</f>
        <v>0</v>
      </c>
      <c r="E12" s="57"/>
      <c r="H12" s="64"/>
    </row>
    <row r="13" spans="1:10" x14ac:dyDescent="0.2">
      <c r="E13" s="57"/>
    </row>
    <row r="14" spans="1:10" x14ac:dyDescent="0.2">
      <c r="E14" s="57"/>
    </row>
    <row r="16" spans="1:10" ht="12.75" customHeight="1" x14ac:dyDescent="0.2">
      <c r="A16" s="6"/>
      <c r="B16" s="6"/>
      <c r="C16" s="7" t="s">
        <v>7</v>
      </c>
      <c r="D16" s="6"/>
      <c r="E16" s="8"/>
      <c r="F16" s="9">
        <v>4768420.58</v>
      </c>
      <c r="G16" s="8"/>
    </row>
    <row r="17" spans="1:8" ht="13.5" thickBot="1" x14ac:dyDescent="0.25"/>
    <row r="18" spans="1:8" ht="13.5" thickBot="1" x14ac:dyDescent="0.25">
      <c r="A18" s="87" t="s">
        <v>0</v>
      </c>
      <c r="B18" s="88" t="s">
        <v>1</v>
      </c>
      <c r="C18" s="88" t="s">
        <v>2</v>
      </c>
      <c r="D18" s="89" t="s">
        <v>3</v>
      </c>
      <c r="E18" s="90" t="s">
        <v>4</v>
      </c>
      <c r="F18" s="91" t="s">
        <v>5</v>
      </c>
      <c r="G18" s="92" t="s">
        <v>6</v>
      </c>
      <c r="H18" s="49" t="s">
        <v>48</v>
      </c>
    </row>
    <row r="19" spans="1:8" ht="13.5" hidden="1" x14ac:dyDescent="0.2">
      <c r="A19" s="82">
        <v>43955</v>
      </c>
      <c r="B19" s="83">
        <v>10631</v>
      </c>
      <c r="C19" s="84" t="s">
        <v>10</v>
      </c>
      <c r="D19" s="82">
        <v>43955</v>
      </c>
      <c r="E19" s="85">
        <v>20</v>
      </c>
      <c r="F19" s="86"/>
      <c r="G19" s="85">
        <v>44947576.619999997</v>
      </c>
      <c r="H19" s="58" t="s">
        <v>67</v>
      </c>
    </row>
    <row r="20" spans="1:8" ht="13.5" hidden="1" x14ac:dyDescent="0.2">
      <c r="A20" s="21">
        <v>43955</v>
      </c>
      <c r="B20" s="22">
        <v>10633</v>
      </c>
      <c r="C20" s="23" t="s">
        <v>10</v>
      </c>
      <c r="D20" s="21">
        <v>43955</v>
      </c>
      <c r="E20" s="24">
        <v>880000</v>
      </c>
      <c r="F20" s="25"/>
      <c r="G20" s="24">
        <v>67576.62</v>
      </c>
      <c r="H20" s="58" t="s">
        <v>67</v>
      </c>
    </row>
    <row r="21" spans="1:8" ht="13.5" hidden="1" x14ac:dyDescent="0.2">
      <c r="A21" s="21">
        <v>43957</v>
      </c>
      <c r="B21" s="22">
        <v>10636</v>
      </c>
      <c r="C21" s="23" t="s">
        <v>10</v>
      </c>
      <c r="D21" s="21">
        <v>43957</v>
      </c>
      <c r="E21" s="24">
        <v>20</v>
      </c>
      <c r="F21" s="25"/>
      <c r="G21" s="24">
        <v>20352366.039999999</v>
      </c>
      <c r="H21" s="58" t="s">
        <v>67</v>
      </c>
    </row>
    <row r="22" spans="1:8" ht="13.5" hidden="1" x14ac:dyDescent="0.2">
      <c r="A22" s="21">
        <v>43957</v>
      </c>
      <c r="B22" s="22">
        <v>10638</v>
      </c>
      <c r="C22" s="23" t="s">
        <v>10</v>
      </c>
      <c r="D22" s="21">
        <v>43957</v>
      </c>
      <c r="E22" s="24">
        <v>20</v>
      </c>
      <c r="F22" s="25"/>
      <c r="G22" s="24">
        <v>20351346.039999999</v>
      </c>
      <c r="H22" s="58" t="s">
        <v>67</v>
      </c>
    </row>
    <row r="23" spans="1:8" ht="13.5" hidden="1" x14ac:dyDescent="0.2">
      <c r="A23" s="21">
        <v>43957</v>
      </c>
      <c r="B23" s="22">
        <v>10640</v>
      </c>
      <c r="C23" s="23" t="s">
        <v>10</v>
      </c>
      <c r="D23" s="21">
        <v>43957</v>
      </c>
      <c r="E23" s="24">
        <v>199660.77</v>
      </c>
      <c r="F23" s="25"/>
      <c r="G23" s="24">
        <v>10168646.800000001</v>
      </c>
      <c r="H23" s="58" t="s">
        <v>67</v>
      </c>
    </row>
    <row r="24" spans="1:8" ht="13.5" hidden="1" x14ac:dyDescent="0.2">
      <c r="A24" s="21">
        <v>43957</v>
      </c>
      <c r="B24" s="22">
        <v>10642</v>
      </c>
      <c r="C24" s="23" t="s">
        <v>10</v>
      </c>
      <c r="D24" s="21">
        <v>43957</v>
      </c>
      <c r="E24" s="24">
        <v>98000</v>
      </c>
      <c r="F24" s="25"/>
      <c r="G24" s="24">
        <v>5170646.8</v>
      </c>
      <c r="H24" s="58" t="s">
        <v>67</v>
      </c>
    </row>
    <row r="25" spans="1:8" ht="13.5" hidden="1" x14ac:dyDescent="0.2">
      <c r="A25" s="21">
        <v>43958</v>
      </c>
      <c r="B25" s="22">
        <v>10645</v>
      </c>
      <c r="C25" s="23" t="s">
        <v>10</v>
      </c>
      <c r="D25" s="21">
        <v>43958</v>
      </c>
      <c r="E25" s="24">
        <v>20</v>
      </c>
      <c r="F25" s="25"/>
      <c r="G25" s="24">
        <v>28334448.379999999</v>
      </c>
      <c r="H25" s="58" t="s">
        <v>67</v>
      </c>
    </row>
    <row r="26" spans="1:8" ht="13.5" hidden="1" x14ac:dyDescent="0.2">
      <c r="A26" s="21">
        <v>43958</v>
      </c>
      <c r="B26" s="22">
        <v>10647</v>
      </c>
      <c r="C26" s="23" t="s">
        <v>10</v>
      </c>
      <c r="D26" s="21">
        <v>43958</v>
      </c>
      <c r="E26" s="24">
        <v>436892.72</v>
      </c>
      <c r="F26" s="25"/>
      <c r="G26" s="24">
        <v>6052919.5300000003</v>
      </c>
      <c r="H26" s="58" t="s">
        <v>67</v>
      </c>
    </row>
    <row r="27" spans="1:8" ht="13.5" hidden="1" x14ac:dyDescent="0.2">
      <c r="A27" s="21">
        <v>43958</v>
      </c>
      <c r="B27" s="22">
        <v>10649</v>
      </c>
      <c r="C27" s="23" t="s">
        <v>13</v>
      </c>
      <c r="D27" s="21">
        <v>43958</v>
      </c>
      <c r="E27" s="24">
        <v>17000</v>
      </c>
      <c r="F27" s="25"/>
      <c r="G27" s="24">
        <v>5185919.53</v>
      </c>
      <c r="H27" s="58" t="s">
        <v>67</v>
      </c>
    </row>
    <row r="28" spans="1:8" ht="13.5" hidden="1" x14ac:dyDescent="0.2">
      <c r="A28" s="21">
        <v>43958</v>
      </c>
      <c r="B28" s="22">
        <v>10651</v>
      </c>
      <c r="C28" s="23" t="s">
        <v>13</v>
      </c>
      <c r="D28" s="21">
        <v>43958</v>
      </c>
      <c r="E28" s="24">
        <v>42.5</v>
      </c>
      <c r="F28" s="25"/>
      <c r="G28" s="24">
        <v>5183752.03</v>
      </c>
      <c r="H28" s="58" t="s">
        <v>67</v>
      </c>
    </row>
    <row r="29" spans="1:8" ht="13.5" hidden="1" x14ac:dyDescent="0.2">
      <c r="A29" s="21">
        <v>43958</v>
      </c>
      <c r="B29" s="22">
        <v>10653</v>
      </c>
      <c r="C29" s="23" t="s">
        <v>13</v>
      </c>
      <c r="D29" s="21">
        <v>43958</v>
      </c>
      <c r="E29" s="24">
        <v>17000</v>
      </c>
      <c r="F29" s="25"/>
      <c r="G29" s="24">
        <v>4316752.03</v>
      </c>
      <c r="H29" s="58" t="s">
        <v>67</v>
      </c>
    </row>
    <row r="30" spans="1:8" ht="13.5" hidden="1" x14ac:dyDescent="0.2">
      <c r="A30" s="21">
        <v>43958</v>
      </c>
      <c r="B30" s="22">
        <v>10655</v>
      </c>
      <c r="C30" s="23" t="s">
        <v>13</v>
      </c>
      <c r="D30" s="21">
        <v>43958</v>
      </c>
      <c r="E30" s="24">
        <v>42.5</v>
      </c>
      <c r="F30" s="25"/>
      <c r="G30" s="24">
        <v>4314584.53</v>
      </c>
      <c r="H30" s="58" t="s">
        <v>67</v>
      </c>
    </row>
    <row r="31" spans="1:8" ht="13.5" hidden="1" x14ac:dyDescent="0.2">
      <c r="A31" s="21">
        <v>43958</v>
      </c>
      <c r="B31" s="22">
        <v>10657</v>
      </c>
      <c r="C31" s="23" t="s">
        <v>13</v>
      </c>
      <c r="D31" s="21">
        <v>43958</v>
      </c>
      <c r="E31" s="24">
        <v>17000</v>
      </c>
      <c r="F31" s="25"/>
      <c r="G31" s="24">
        <v>3447584.53</v>
      </c>
      <c r="H31" s="58" t="s">
        <v>67</v>
      </c>
    </row>
    <row r="32" spans="1:8" ht="13.5" hidden="1" x14ac:dyDescent="0.2">
      <c r="A32" s="21">
        <v>43958</v>
      </c>
      <c r="B32" s="22">
        <v>10659</v>
      </c>
      <c r="C32" s="23" t="s">
        <v>13</v>
      </c>
      <c r="D32" s="21">
        <v>43958</v>
      </c>
      <c r="E32" s="24">
        <v>42.5</v>
      </c>
      <c r="F32" s="25"/>
      <c r="G32" s="24">
        <v>3445417.03</v>
      </c>
      <c r="H32" s="58" t="s">
        <v>67</v>
      </c>
    </row>
    <row r="33" spans="1:8" ht="13.5" hidden="1" x14ac:dyDescent="0.2">
      <c r="A33" s="21">
        <v>43958</v>
      </c>
      <c r="B33" s="22">
        <v>10661</v>
      </c>
      <c r="C33" s="23" t="s">
        <v>13</v>
      </c>
      <c r="D33" s="21">
        <v>43958</v>
      </c>
      <c r="E33" s="24">
        <v>17000</v>
      </c>
      <c r="F33" s="25"/>
      <c r="G33" s="24">
        <v>2578417.0299999998</v>
      </c>
      <c r="H33" s="58" t="s">
        <v>67</v>
      </c>
    </row>
    <row r="34" spans="1:8" ht="13.5" hidden="1" x14ac:dyDescent="0.2">
      <c r="A34" s="21">
        <v>43958</v>
      </c>
      <c r="B34" s="22">
        <v>10663</v>
      </c>
      <c r="C34" s="23" t="s">
        <v>13</v>
      </c>
      <c r="D34" s="21">
        <v>43958</v>
      </c>
      <c r="E34" s="24">
        <v>42.5</v>
      </c>
      <c r="F34" s="25"/>
      <c r="G34" s="24">
        <v>2576249.5299999998</v>
      </c>
      <c r="H34" s="58" t="s">
        <v>67</v>
      </c>
    </row>
    <row r="35" spans="1:8" ht="13.5" hidden="1" x14ac:dyDescent="0.2">
      <c r="A35" s="21">
        <v>43958</v>
      </c>
      <c r="B35" s="22">
        <v>10665</v>
      </c>
      <c r="C35" s="23" t="s">
        <v>13</v>
      </c>
      <c r="D35" s="21">
        <v>43958</v>
      </c>
      <c r="E35" s="24">
        <v>17000</v>
      </c>
      <c r="F35" s="25"/>
      <c r="G35" s="24">
        <v>1709249.53</v>
      </c>
      <c r="H35" s="58" t="s">
        <v>67</v>
      </c>
    </row>
    <row r="36" spans="1:8" ht="13.5" hidden="1" x14ac:dyDescent="0.2">
      <c r="A36" s="21">
        <v>43958</v>
      </c>
      <c r="B36" s="22">
        <v>10667</v>
      </c>
      <c r="C36" s="23" t="s">
        <v>13</v>
      </c>
      <c r="D36" s="21">
        <v>43958</v>
      </c>
      <c r="E36" s="24">
        <v>42.5</v>
      </c>
      <c r="F36" s="25"/>
      <c r="G36" s="24">
        <v>1707082.03</v>
      </c>
      <c r="H36" s="58" t="s">
        <v>67</v>
      </c>
    </row>
    <row r="37" spans="1:8" ht="13.5" hidden="1" x14ac:dyDescent="0.2">
      <c r="A37" s="21">
        <v>43958</v>
      </c>
      <c r="B37" s="22">
        <v>10669</v>
      </c>
      <c r="C37" s="23" t="s">
        <v>13</v>
      </c>
      <c r="D37" s="21">
        <v>43958</v>
      </c>
      <c r="E37" s="24">
        <v>12814.63</v>
      </c>
      <c r="F37" s="25"/>
      <c r="G37" s="24">
        <v>1053535.99</v>
      </c>
      <c r="H37" s="58" t="s">
        <v>67</v>
      </c>
    </row>
    <row r="38" spans="1:8" ht="13.5" hidden="1" x14ac:dyDescent="0.2">
      <c r="A38" s="21">
        <v>43958</v>
      </c>
      <c r="B38" s="22">
        <v>10671</v>
      </c>
      <c r="C38" s="23" t="s">
        <v>13</v>
      </c>
      <c r="D38" s="21">
        <v>43958</v>
      </c>
      <c r="E38" s="24">
        <v>32.04</v>
      </c>
      <c r="F38" s="25"/>
      <c r="G38" s="24">
        <v>1051902.1200000001</v>
      </c>
      <c r="H38" s="58" t="s">
        <v>67</v>
      </c>
    </row>
    <row r="39" spans="1:8" ht="13.5" hidden="1" x14ac:dyDescent="0.2">
      <c r="A39" s="21">
        <v>43963</v>
      </c>
      <c r="B39" s="22">
        <v>10675</v>
      </c>
      <c r="C39" s="23" t="s">
        <v>10</v>
      </c>
      <c r="D39" s="21">
        <v>43963</v>
      </c>
      <c r="E39" s="24">
        <v>20</v>
      </c>
      <c r="F39" s="25"/>
      <c r="G39" s="24">
        <v>26844447.18</v>
      </c>
      <c r="H39" s="58" t="s">
        <v>67</v>
      </c>
    </row>
    <row r="40" spans="1:8" ht="13.5" hidden="1" x14ac:dyDescent="0.2">
      <c r="A40" s="21">
        <v>43963</v>
      </c>
      <c r="B40" s="22">
        <v>10677</v>
      </c>
      <c r="C40" s="23" t="s">
        <v>10</v>
      </c>
      <c r="D40" s="21">
        <v>43963</v>
      </c>
      <c r="E40" s="24">
        <v>340000</v>
      </c>
      <c r="F40" s="25"/>
      <c r="G40" s="24">
        <v>9504447.1799999997</v>
      </c>
      <c r="H40" s="58" t="s">
        <v>67</v>
      </c>
    </row>
    <row r="41" spans="1:8" ht="13.5" hidden="1" x14ac:dyDescent="0.2">
      <c r="A41" s="21">
        <v>43964</v>
      </c>
      <c r="B41" s="22">
        <v>10681</v>
      </c>
      <c r="C41" s="23" t="s">
        <v>10</v>
      </c>
      <c r="D41" s="21">
        <v>43964</v>
      </c>
      <c r="E41" s="24">
        <v>20</v>
      </c>
      <c r="F41" s="25"/>
      <c r="G41" s="24">
        <v>40917623.689999998</v>
      </c>
      <c r="H41" s="58" t="s">
        <v>67</v>
      </c>
    </row>
    <row r="42" spans="1:8" ht="13.5" hidden="1" x14ac:dyDescent="0.2">
      <c r="A42" s="21">
        <v>43964</v>
      </c>
      <c r="B42" s="22">
        <v>10683</v>
      </c>
      <c r="C42" s="23" t="s">
        <v>10</v>
      </c>
      <c r="D42" s="21">
        <v>43964</v>
      </c>
      <c r="E42" s="24">
        <v>600000</v>
      </c>
      <c r="F42" s="25"/>
      <c r="G42" s="24">
        <v>10317623.689999999</v>
      </c>
      <c r="H42" s="58" t="s">
        <v>67</v>
      </c>
    </row>
    <row r="43" spans="1:8" ht="13.5" hidden="1" x14ac:dyDescent="0.2">
      <c r="A43" s="21">
        <v>43964</v>
      </c>
      <c r="B43" s="22">
        <v>10685</v>
      </c>
      <c r="C43" s="23" t="s">
        <v>13</v>
      </c>
      <c r="D43" s="21">
        <v>43964</v>
      </c>
      <c r="E43" s="24">
        <v>180000</v>
      </c>
      <c r="F43" s="25"/>
      <c r="G43" s="24">
        <v>1137623.69</v>
      </c>
      <c r="H43" s="58" t="s">
        <v>67</v>
      </c>
    </row>
    <row r="44" spans="1:8" ht="13.5" hidden="1" x14ac:dyDescent="0.2">
      <c r="A44" s="21">
        <v>43964</v>
      </c>
      <c r="B44" s="22">
        <v>10687</v>
      </c>
      <c r="C44" s="23" t="s">
        <v>13</v>
      </c>
      <c r="D44" s="21">
        <v>43964</v>
      </c>
      <c r="E44" s="24">
        <v>450</v>
      </c>
      <c r="F44" s="25"/>
      <c r="G44" s="24">
        <v>1114673.69</v>
      </c>
      <c r="H44" s="58" t="s">
        <v>67</v>
      </c>
    </row>
    <row r="45" spans="1:8" ht="13.5" hidden="1" x14ac:dyDescent="0.2">
      <c r="A45" s="21">
        <v>43966</v>
      </c>
      <c r="B45" s="22">
        <v>10690</v>
      </c>
      <c r="C45" s="23" t="s">
        <v>22</v>
      </c>
      <c r="D45" s="21">
        <v>43966</v>
      </c>
      <c r="E45" s="24">
        <v>12000</v>
      </c>
      <c r="F45" s="25"/>
      <c r="G45" s="24">
        <v>11041944.33</v>
      </c>
      <c r="H45" s="58" t="s">
        <v>67</v>
      </c>
    </row>
    <row r="46" spans="1:8" ht="13.5" hidden="1" x14ac:dyDescent="0.2">
      <c r="A46" s="21">
        <v>43969</v>
      </c>
      <c r="B46" s="22">
        <v>10693</v>
      </c>
      <c r="C46" s="23" t="s">
        <v>13</v>
      </c>
      <c r="D46" s="21">
        <v>43969</v>
      </c>
      <c r="E46" s="24">
        <v>120491.52</v>
      </c>
      <c r="F46" s="25"/>
      <c r="G46" s="24">
        <v>37389430.280000001</v>
      </c>
      <c r="H46" s="58" t="s">
        <v>67</v>
      </c>
    </row>
    <row r="47" spans="1:8" ht="13.5" hidden="1" x14ac:dyDescent="0.2">
      <c r="A47" s="21">
        <v>43969</v>
      </c>
      <c r="B47" s="22">
        <v>10695</v>
      </c>
      <c r="C47" s="23" t="s">
        <v>13</v>
      </c>
      <c r="D47" s="21">
        <v>43969</v>
      </c>
      <c r="E47" s="24">
        <v>301.23</v>
      </c>
      <c r="F47" s="25"/>
      <c r="G47" s="24">
        <v>37374067.609999999</v>
      </c>
      <c r="H47" s="58" t="s">
        <v>67</v>
      </c>
    </row>
    <row r="48" spans="1:8" ht="13.5" hidden="1" x14ac:dyDescent="0.2">
      <c r="A48" s="21">
        <v>43969</v>
      </c>
      <c r="B48" s="22">
        <v>10697</v>
      </c>
      <c r="C48" s="23" t="s">
        <v>10</v>
      </c>
      <c r="D48" s="21">
        <v>43969</v>
      </c>
      <c r="E48" s="24">
        <v>20</v>
      </c>
      <c r="F48" s="25"/>
      <c r="G48" s="24">
        <v>37373047.609999999</v>
      </c>
      <c r="H48" s="58" t="s">
        <v>67</v>
      </c>
    </row>
    <row r="49" spans="1:8" ht="13.5" hidden="1" x14ac:dyDescent="0.2">
      <c r="A49" s="21">
        <v>43969</v>
      </c>
      <c r="B49" s="22">
        <v>10699</v>
      </c>
      <c r="C49" s="23" t="s">
        <v>10</v>
      </c>
      <c r="D49" s="21">
        <v>43969</v>
      </c>
      <c r="E49" s="24">
        <v>720000</v>
      </c>
      <c r="F49" s="25"/>
      <c r="G49" s="24">
        <v>653047.61</v>
      </c>
      <c r="H49" s="58" t="s">
        <v>67</v>
      </c>
    </row>
    <row r="50" spans="1:8" ht="13.5" hidden="1" x14ac:dyDescent="0.2">
      <c r="A50" s="21">
        <v>43972</v>
      </c>
      <c r="B50" s="22">
        <v>10703</v>
      </c>
      <c r="C50" s="23" t="s">
        <v>10</v>
      </c>
      <c r="D50" s="21">
        <v>43972</v>
      </c>
      <c r="E50" s="24">
        <v>20</v>
      </c>
      <c r="F50" s="25"/>
      <c r="G50" s="24">
        <v>19749610.300000001</v>
      </c>
      <c r="H50" s="58" t="s">
        <v>67</v>
      </c>
    </row>
    <row r="51" spans="1:8" ht="13.5" hidden="1" x14ac:dyDescent="0.2">
      <c r="A51" s="21">
        <v>43972</v>
      </c>
      <c r="B51" s="22">
        <v>10705</v>
      </c>
      <c r="C51" s="23" t="s">
        <v>10</v>
      </c>
      <c r="D51" s="21">
        <v>43972</v>
      </c>
      <c r="E51" s="24">
        <v>18200</v>
      </c>
      <c r="F51" s="25"/>
      <c r="G51" s="24">
        <v>18821410.300000001</v>
      </c>
      <c r="H51" s="58" t="s">
        <v>67</v>
      </c>
    </row>
    <row r="52" spans="1:8" ht="13.5" hidden="1" x14ac:dyDescent="0.2">
      <c r="A52" s="21">
        <v>43972</v>
      </c>
      <c r="B52" s="22">
        <v>10707</v>
      </c>
      <c r="C52" s="23" t="s">
        <v>10</v>
      </c>
      <c r="D52" s="21">
        <v>43972</v>
      </c>
      <c r="E52" s="24">
        <v>20</v>
      </c>
      <c r="F52" s="25"/>
      <c r="G52" s="24">
        <v>18820390.300000001</v>
      </c>
      <c r="H52" s="58" t="s">
        <v>67</v>
      </c>
    </row>
    <row r="53" spans="1:8" ht="13.5" hidden="1" x14ac:dyDescent="0.2">
      <c r="A53" s="21">
        <v>43972</v>
      </c>
      <c r="B53" s="22">
        <v>10709</v>
      </c>
      <c r="C53" s="23" t="s">
        <v>10</v>
      </c>
      <c r="D53" s="21">
        <v>43972</v>
      </c>
      <c r="E53" s="24">
        <v>71855</v>
      </c>
      <c r="F53" s="25"/>
      <c r="G53" s="24">
        <v>15155785.300000001</v>
      </c>
      <c r="H53" s="58" t="s">
        <v>67</v>
      </c>
    </row>
    <row r="54" spans="1:8" ht="13.5" hidden="1" x14ac:dyDescent="0.2">
      <c r="A54" s="21">
        <v>43972</v>
      </c>
      <c r="B54" s="22">
        <v>10711</v>
      </c>
      <c r="C54" s="23" t="s">
        <v>13</v>
      </c>
      <c r="D54" s="21">
        <v>43972</v>
      </c>
      <c r="E54" s="24">
        <v>18200</v>
      </c>
      <c r="F54" s="25"/>
      <c r="G54" s="24">
        <v>14227585.300000001</v>
      </c>
      <c r="H54" s="58" t="s">
        <v>67</v>
      </c>
    </row>
    <row r="55" spans="1:8" ht="13.5" hidden="1" x14ac:dyDescent="0.2">
      <c r="A55" s="21">
        <v>43972</v>
      </c>
      <c r="B55" s="22">
        <v>10713</v>
      </c>
      <c r="C55" s="23" t="s">
        <v>13</v>
      </c>
      <c r="D55" s="21">
        <v>43972</v>
      </c>
      <c r="E55" s="24">
        <v>45.5</v>
      </c>
      <c r="F55" s="25"/>
      <c r="G55" s="24">
        <v>14225264.800000001</v>
      </c>
      <c r="H55" s="58" t="s">
        <v>67</v>
      </c>
    </row>
    <row r="56" spans="1:8" ht="13.5" hidden="1" x14ac:dyDescent="0.2">
      <c r="A56" s="21">
        <v>43972</v>
      </c>
      <c r="B56" s="22">
        <v>10715</v>
      </c>
      <c r="C56" s="23" t="s">
        <v>13</v>
      </c>
      <c r="D56" s="21">
        <v>43972</v>
      </c>
      <c r="E56" s="24">
        <v>18200</v>
      </c>
      <c r="F56" s="25"/>
      <c r="G56" s="24">
        <v>13297064.800000001</v>
      </c>
      <c r="H56" s="58" t="s">
        <v>67</v>
      </c>
    </row>
    <row r="57" spans="1:8" ht="13.5" hidden="1" x14ac:dyDescent="0.2">
      <c r="A57" s="21">
        <v>43972</v>
      </c>
      <c r="B57" s="22">
        <v>10717</v>
      </c>
      <c r="C57" s="23" t="s">
        <v>13</v>
      </c>
      <c r="D57" s="21">
        <v>43972</v>
      </c>
      <c r="E57" s="24">
        <v>45.5</v>
      </c>
      <c r="F57" s="25"/>
      <c r="G57" s="24">
        <v>13294744.300000001</v>
      </c>
      <c r="H57" s="58" t="s">
        <v>67</v>
      </c>
    </row>
    <row r="58" spans="1:8" ht="13.5" hidden="1" x14ac:dyDescent="0.2">
      <c r="A58" s="21">
        <v>43972</v>
      </c>
      <c r="B58" s="22">
        <v>10719</v>
      </c>
      <c r="C58" s="23" t="s">
        <v>13</v>
      </c>
      <c r="D58" s="21">
        <v>43972</v>
      </c>
      <c r="E58" s="24">
        <v>18200</v>
      </c>
      <c r="F58" s="25"/>
      <c r="G58" s="24">
        <v>12366544.300000001</v>
      </c>
      <c r="H58" s="58" t="s">
        <v>67</v>
      </c>
    </row>
    <row r="59" spans="1:8" ht="13.5" hidden="1" x14ac:dyDescent="0.2">
      <c r="A59" s="21">
        <v>43972</v>
      </c>
      <c r="B59" s="22">
        <v>10721</v>
      </c>
      <c r="C59" s="23" t="s">
        <v>13</v>
      </c>
      <c r="D59" s="21">
        <v>43972</v>
      </c>
      <c r="E59" s="24">
        <v>45.5</v>
      </c>
      <c r="F59" s="25"/>
      <c r="G59" s="24">
        <v>12364223.800000001</v>
      </c>
      <c r="H59" s="58" t="s">
        <v>67</v>
      </c>
    </row>
    <row r="60" spans="1:8" ht="13.5" hidden="1" x14ac:dyDescent="0.2">
      <c r="A60" s="21">
        <v>43972</v>
      </c>
      <c r="B60" s="22">
        <v>10723</v>
      </c>
      <c r="C60" s="23" t="s">
        <v>13</v>
      </c>
      <c r="D60" s="21">
        <v>43972</v>
      </c>
      <c r="E60" s="24">
        <v>18200</v>
      </c>
      <c r="F60" s="25"/>
      <c r="G60" s="24">
        <v>11436023.800000001</v>
      </c>
      <c r="H60" s="58" t="s">
        <v>67</v>
      </c>
    </row>
    <row r="61" spans="1:8" ht="13.5" hidden="1" x14ac:dyDescent="0.2">
      <c r="A61" s="21">
        <v>43972</v>
      </c>
      <c r="B61" s="22">
        <v>10725</v>
      </c>
      <c r="C61" s="23" t="s">
        <v>13</v>
      </c>
      <c r="D61" s="21">
        <v>43972</v>
      </c>
      <c r="E61" s="24">
        <v>45.5</v>
      </c>
      <c r="F61" s="25"/>
      <c r="G61" s="24">
        <v>11433703.300000001</v>
      </c>
      <c r="H61" s="58" t="s">
        <v>67</v>
      </c>
    </row>
    <row r="62" spans="1:8" ht="13.5" hidden="1" x14ac:dyDescent="0.2">
      <c r="A62" s="21">
        <v>43972</v>
      </c>
      <c r="B62" s="22">
        <v>10727</v>
      </c>
      <c r="C62" s="23" t="s">
        <v>13</v>
      </c>
      <c r="D62" s="21">
        <v>43972</v>
      </c>
      <c r="E62" s="24">
        <v>18200</v>
      </c>
      <c r="F62" s="25"/>
      <c r="G62" s="24">
        <v>10505503.300000001</v>
      </c>
      <c r="H62" s="58" t="s">
        <v>67</v>
      </c>
    </row>
    <row r="63" spans="1:8" ht="13.5" hidden="1" x14ac:dyDescent="0.2">
      <c r="A63" s="21">
        <v>43972</v>
      </c>
      <c r="B63" s="22">
        <v>10729</v>
      </c>
      <c r="C63" s="23" t="s">
        <v>13</v>
      </c>
      <c r="D63" s="21">
        <v>43972</v>
      </c>
      <c r="E63" s="24">
        <v>45.5</v>
      </c>
      <c r="F63" s="25"/>
      <c r="G63" s="24">
        <v>10503182.800000001</v>
      </c>
      <c r="H63" s="58" t="s">
        <v>67</v>
      </c>
    </row>
    <row r="64" spans="1:8" ht="13.5" hidden="1" x14ac:dyDescent="0.2">
      <c r="A64" s="21">
        <v>43972</v>
      </c>
      <c r="B64" s="22">
        <v>10731</v>
      </c>
      <c r="C64" s="23" t="s">
        <v>13</v>
      </c>
      <c r="D64" s="21">
        <v>43972</v>
      </c>
      <c r="E64" s="24">
        <v>107265.52</v>
      </c>
      <c r="F64" s="25"/>
      <c r="G64" s="24">
        <v>5032641.49</v>
      </c>
      <c r="H64" s="58" t="s">
        <v>67</v>
      </c>
    </row>
    <row r="65" spans="1:8" ht="13.5" hidden="1" x14ac:dyDescent="0.2">
      <c r="A65" s="21">
        <v>43972</v>
      </c>
      <c r="B65" s="22">
        <v>10733</v>
      </c>
      <c r="C65" s="23" t="s">
        <v>13</v>
      </c>
      <c r="D65" s="21">
        <v>43972</v>
      </c>
      <c r="E65" s="24">
        <v>268.16000000000003</v>
      </c>
      <c r="F65" s="25"/>
      <c r="G65" s="24">
        <v>5018965.1399999997</v>
      </c>
      <c r="H65" s="58" t="s">
        <v>67</v>
      </c>
    </row>
    <row r="66" spans="1:8" ht="13.5" hidden="1" x14ac:dyDescent="0.2">
      <c r="A66" s="21">
        <v>43972</v>
      </c>
      <c r="B66" s="22">
        <v>10735</v>
      </c>
      <c r="C66" s="23" t="s">
        <v>13</v>
      </c>
      <c r="D66" s="21">
        <v>43972</v>
      </c>
      <c r="E66" s="24">
        <v>74286.490000000005</v>
      </c>
      <c r="F66" s="25"/>
      <c r="G66" s="24">
        <v>1230353.94</v>
      </c>
      <c r="H66" s="58" t="s">
        <v>67</v>
      </c>
    </row>
    <row r="67" spans="1:8" ht="13.5" hidden="1" x14ac:dyDescent="0.2">
      <c r="A67" s="21">
        <v>43972</v>
      </c>
      <c r="B67" s="22">
        <v>10737</v>
      </c>
      <c r="C67" s="23" t="s">
        <v>13</v>
      </c>
      <c r="D67" s="21">
        <v>43972</v>
      </c>
      <c r="E67" s="24">
        <v>185.72</v>
      </c>
      <c r="F67" s="25"/>
      <c r="G67" s="24">
        <v>1220882.4099999999</v>
      </c>
      <c r="H67" s="58" t="s">
        <v>67</v>
      </c>
    </row>
    <row r="68" spans="1:8" ht="13.5" hidden="1" x14ac:dyDescent="0.2">
      <c r="A68" s="21">
        <v>43976</v>
      </c>
      <c r="B68" s="22">
        <v>10742</v>
      </c>
      <c r="C68" s="23" t="s">
        <v>10</v>
      </c>
      <c r="D68" s="21">
        <v>43976</v>
      </c>
      <c r="E68" s="24">
        <v>20</v>
      </c>
      <c r="F68" s="25"/>
      <c r="G68" s="24">
        <v>63855024.25</v>
      </c>
      <c r="H68" s="58" t="s">
        <v>67</v>
      </c>
    </row>
    <row r="69" spans="1:8" ht="13.5" hidden="1" x14ac:dyDescent="0.2">
      <c r="A69" s="21">
        <v>43976</v>
      </c>
      <c r="B69" s="22">
        <v>10744</v>
      </c>
      <c r="C69" s="23" t="s">
        <v>10</v>
      </c>
      <c r="D69" s="21">
        <v>43976</v>
      </c>
      <c r="E69" s="24">
        <v>20</v>
      </c>
      <c r="F69" s="25"/>
      <c r="G69" s="24">
        <v>63854004.25</v>
      </c>
      <c r="H69" s="58" t="s">
        <v>67</v>
      </c>
    </row>
    <row r="70" spans="1:8" ht="13.5" hidden="1" x14ac:dyDescent="0.2">
      <c r="A70" s="21">
        <v>43976</v>
      </c>
      <c r="B70" s="22">
        <v>10746</v>
      </c>
      <c r="C70" s="23" t="s">
        <v>10</v>
      </c>
      <c r="D70" s="21">
        <v>43976</v>
      </c>
      <c r="E70" s="24">
        <v>1000000</v>
      </c>
      <c r="F70" s="25"/>
      <c r="G70" s="24">
        <v>12854004.25</v>
      </c>
      <c r="H70" s="58" t="s">
        <v>67</v>
      </c>
    </row>
    <row r="71" spans="1:8" ht="13.5" hidden="1" x14ac:dyDescent="0.2">
      <c r="A71" s="21">
        <v>43976</v>
      </c>
      <c r="B71" s="22">
        <v>10748</v>
      </c>
      <c r="C71" s="23" t="s">
        <v>10</v>
      </c>
      <c r="D71" s="21">
        <v>43976</v>
      </c>
      <c r="E71" s="24">
        <v>240000</v>
      </c>
      <c r="F71" s="25"/>
      <c r="G71" s="24">
        <v>614004.25</v>
      </c>
      <c r="H71" s="58" t="s">
        <v>67</v>
      </c>
    </row>
    <row r="72" spans="1:8" ht="13.5" hidden="1" x14ac:dyDescent="0.2">
      <c r="A72" s="21">
        <v>43978</v>
      </c>
      <c r="B72" s="22">
        <v>10751</v>
      </c>
      <c r="C72" s="23" t="s">
        <v>10</v>
      </c>
      <c r="D72" s="21">
        <v>43978</v>
      </c>
      <c r="E72" s="24">
        <v>20</v>
      </c>
      <c r="F72" s="25"/>
      <c r="G72" s="24">
        <v>18596105.780000001</v>
      </c>
      <c r="H72" s="58" t="s">
        <v>67</v>
      </c>
    </row>
    <row r="73" spans="1:8" ht="13.5" hidden="1" x14ac:dyDescent="0.2">
      <c r="A73" s="21">
        <v>43978</v>
      </c>
      <c r="B73" s="22">
        <v>10753</v>
      </c>
      <c r="C73" s="23" t="s">
        <v>10</v>
      </c>
      <c r="D73" s="21">
        <v>43978</v>
      </c>
      <c r="E73" s="24">
        <v>360000</v>
      </c>
      <c r="F73" s="25"/>
      <c r="G73" s="24">
        <v>236105.78</v>
      </c>
      <c r="H73" s="58" t="s">
        <v>67</v>
      </c>
    </row>
    <row r="74" spans="1:8" ht="13.5" hidden="1" x14ac:dyDescent="0.2">
      <c r="A74" s="21">
        <v>43980</v>
      </c>
      <c r="B74" s="22">
        <v>10757</v>
      </c>
      <c r="C74" s="23" t="s">
        <v>10</v>
      </c>
      <c r="D74" s="21">
        <v>43980</v>
      </c>
      <c r="E74" s="24">
        <v>20</v>
      </c>
      <c r="F74" s="25"/>
      <c r="G74" s="24">
        <v>27347594.73</v>
      </c>
      <c r="H74" s="58" t="s">
        <v>67</v>
      </c>
    </row>
    <row r="75" spans="1:8" ht="13.5" hidden="1" x14ac:dyDescent="0.2">
      <c r="A75" s="21">
        <v>43980</v>
      </c>
      <c r="B75" s="22">
        <v>10759</v>
      </c>
      <c r="C75" s="23" t="s">
        <v>10</v>
      </c>
      <c r="D75" s="21">
        <v>43980</v>
      </c>
      <c r="E75" s="24">
        <v>400000</v>
      </c>
      <c r="F75" s="25"/>
      <c r="G75" s="24">
        <v>6947594.7300000004</v>
      </c>
      <c r="H75" s="58" t="s">
        <v>67</v>
      </c>
    </row>
    <row r="76" spans="1:8" ht="13.5" hidden="1" x14ac:dyDescent="0.2">
      <c r="A76" s="21">
        <v>43982</v>
      </c>
      <c r="B76" s="22">
        <v>10766</v>
      </c>
      <c r="C76" s="23" t="s">
        <v>34</v>
      </c>
      <c r="D76" s="21">
        <v>43982</v>
      </c>
      <c r="E76" s="24">
        <v>18.98</v>
      </c>
      <c r="F76" s="25"/>
      <c r="G76" s="24">
        <v>35763187.75</v>
      </c>
      <c r="H76" s="58" t="s">
        <v>67</v>
      </c>
    </row>
    <row r="77" spans="1:8" ht="13.5" hidden="1" x14ac:dyDescent="0.2">
      <c r="A77" s="21">
        <v>43982</v>
      </c>
      <c r="B77" s="22">
        <v>10768</v>
      </c>
      <c r="C77" s="23" t="s">
        <v>34</v>
      </c>
      <c r="D77" s="21">
        <v>43982</v>
      </c>
      <c r="E77" s="24">
        <v>108.86</v>
      </c>
      <c r="F77" s="25"/>
      <c r="G77" s="24">
        <v>35757635.890000001</v>
      </c>
      <c r="H77" s="58" t="s">
        <v>67</v>
      </c>
    </row>
    <row r="78" spans="1:8" ht="13.5" hidden="1" x14ac:dyDescent="0.2">
      <c r="A78" s="26">
        <v>43955</v>
      </c>
      <c r="B78" s="27">
        <v>10630</v>
      </c>
      <c r="C78" s="28" t="s">
        <v>9</v>
      </c>
      <c r="D78" s="26">
        <v>43955</v>
      </c>
      <c r="E78" s="29">
        <v>1000</v>
      </c>
      <c r="F78" s="30"/>
      <c r="G78" s="29">
        <v>44947596.619999997</v>
      </c>
      <c r="H78" s="15" t="s">
        <v>67</v>
      </c>
    </row>
    <row r="79" spans="1:8" ht="13.5" hidden="1" x14ac:dyDescent="0.2">
      <c r="A79" s="26">
        <v>43957</v>
      </c>
      <c r="B79" s="27">
        <v>10635</v>
      </c>
      <c r="C79" s="28" t="s">
        <v>9</v>
      </c>
      <c r="D79" s="26">
        <v>43957</v>
      </c>
      <c r="E79" s="29">
        <v>1000</v>
      </c>
      <c r="F79" s="30"/>
      <c r="G79" s="29">
        <v>20352386.039999999</v>
      </c>
      <c r="H79" s="15" t="s">
        <v>67</v>
      </c>
    </row>
    <row r="80" spans="1:8" ht="13.5" hidden="1" x14ac:dyDescent="0.2">
      <c r="A80" s="26">
        <v>43957</v>
      </c>
      <c r="B80" s="27">
        <v>10637</v>
      </c>
      <c r="C80" s="28" t="s">
        <v>9</v>
      </c>
      <c r="D80" s="26">
        <v>43957</v>
      </c>
      <c r="E80" s="29">
        <v>1000</v>
      </c>
      <c r="F80" s="30"/>
      <c r="G80" s="29">
        <v>20351366.039999999</v>
      </c>
      <c r="H80" s="15" t="s">
        <v>67</v>
      </c>
    </row>
    <row r="81" spans="1:8" ht="13.5" hidden="1" x14ac:dyDescent="0.2">
      <c r="A81" s="26">
        <v>43958</v>
      </c>
      <c r="B81" s="27">
        <v>10644</v>
      </c>
      <c r="C81" s="28" t="s">
        <v>9</v>
      </c>
      <c r="D81" s="26">
        <v>43958</v>
      </c>
      <c r="E81" s="29">
        <v>1000</v>
      </c>
      <c r="F81" s="30"/>
      <c r="G81" s="29">
        <v>28334468.379999999</v>
      </c>
      <c r="H81" s="15" t="s">
        <v>67</v>
      </c>
    </row>
    <row r="82" spans="1:8" ht="13.5" hidden="1" x14ac:dyDescent="0.2">
      <c r="A82" s="26">
        <v>43958</v>
      </c>
      <c r="B82" s="27">
        <v>10650</v>
      </c>
      <c r="C82" s="28" t="s">
        <v>14</v>
      </c>
      <c r="D82" s="26">
        <v>43958</v>
      </c>
      <c r="E82" s="29">
        <v>2125</v>
      </c>
      <c r="F82" s="30"/>
      <c r="G82" s="29">
        <v>5183794.53</v>
      </c>
      <c r="H82" s="15" t="s">
        <v>67</v>
      </c>
    </row>
    <row r="83" spans="1:8" ht="13.5" hidden="1" x14ac:dyDescent="0.2">
      <c r="A83" s="26">
        <v>43958</v>
      </c>
      <c r="B83" s="27">
        <v>10654</v>
      </c>
      <c r="C83" s="28" t="s">
        <v>14</v>
      </c>
      <c r="D83" s="26">
        <v>43958</v>
      </c>
      <c r="E83" s="29">
        <v>2125</v>
      </c>
      <c r="F83" s="30"/>
      <c r="G83" s="29">
        <v>4314627.03</v>
      </c>
      <c r="H83" s="15" t="s">
        <v>67</v>
      </c>
    </row>
    <row r="84" spans="1:8" ht="13.5" hidden="1" x14ac:dyDescent="0.2">
      <c r="A84" s="26">
        <v>43958</v>
      </c>
      <c r="B84" s="27">
        <v>10658</v>
      </c>
      <c r="C84" s="28" t="s">
        <v>14</v>
      </c>
      <c r="D84" s="26">
        <v>43958</v>
      </c>
      <c r="E84" s="29">
        <v>2125</v>
      </c>
      <c r="F84" s="30"/>
      <c r="G84" s="29">
        <v>3445459.53</v>
      </c>
      <c r="H84" s="15" t="s">
        <v>67</v>
      </c>
    </row>
    <row r="85" spans="1:8" ht="13.5" hidden="1" x14ac:dyDescent="0.2">
      <c r="A85" s="26">
        <v>43958</v>
      </c>
      <c r="B85" s="27">
        <v>10662</v>
      </c>
      <c r="C85" s="28" t="s">
        <v>14</v>
      </c>
      <c r="D85" s="26">
        <v>43958</v>
      </c>
      <c r="E85" s="29">
        <v>2125</v>
      </c>
      <c r="F85" s="30"/>
      <c r="G85" s="29">
        <v>2576292.0299999998</v>
      </c>
      <c r="H85" s="15" t="s">
        <v>67</v>
      </c>
    </row>
    <row r="86" spans="1:8" ht="13.5" hidden="1" x14ac:dyDescent="0.2">
      <c r="A86" s="26">
        <v>43958</v>
      </c>
      <c r="B86" s="27">
        <v>10666</v>
      </c>
      <c r="C86" s="28" t="s">
        <v>14</v>
      </c>
      <c r="D86" s="26">
        <v>43958</v>
      </c>
      <c r="E86" s="29">
        <v>2125</v>
      </c>
      <c r="F86" s="30"/>
      <c r="G86" s="29">
        <v>1707124.53</v>
      </c>
      <c r="H86" s="15" t="s">
        <v>67</v>
      </c>
    </row>
    <row r="87" spans="1:8" ht="13.5" hidden="1" x14ac:dyDescent="0.2">
      <c r="A87" s="26">
        <v>43958</v>
      </c>
      <c r="B87" s="27">
        <v>10670</v>
      </c>
      <c r="C87" s="28" t="s">
        <v>14</v>
      </c>
      <c r="D87" s="26">
        <v>43958</v>
      </c>
      <c r="E87" s="29">
        <v>1601.83</v>
      </c>
      <c r="F87" s="30"/>
      <c r="G87" s="29">
        <v>1051934.1599999999</v>
      </c>
      <c r="H87" s="15" t="s">
        <v>67</v>
      </c>
    </row>
    <row r="88" spans="1:8" ht="13.5" hidden="1" x14ac:dyDescent="0.2">
      <c r="A88" s="26">
        <v>43963</v>
      </c>
      <c r="B88" s="27">
        <v>10674</v>
      </c>
      <c r="C88" s="28" t="s">
        <v>9</v>
      </c>
      <c r="D88" s="26">
        <v>43963</v>
      </c>
      <c r="E88" s="29">
        <v>1000</v>
      </c>
      <c r="F88" s="30"/>
      <c r="G88" s="29">
        <v>26844467.18</v>
      </c>
      <c r="H88" s="15" t="s">
        <v>67</v>
      </c>
    </row>
    <row r="89" spans="1:8" ht="13.5" hidden="1" x14ac:dyDescent="0.2">
      <c r="A89" s="26">
        <v>43964</v>
      </c>
      <c r="B89" s="27">
        <v>10680</v>
      </c>
      <c r="C89" s="28" t="s">
        <v>9</v>
      </c>
      <c r="D89" s="26">
        <v>43964</v>
      </c>
      <c r="E89" s="29">
        <v>1000</v>
      </c>
      <c r="F89" s="30"/>
      <c r="G89" s="29">
        <v>40917643.689999998</v>
      </c>
      <c r="H89" s="15" t="s">
        <v>67</v>
      </c>
    </row>
    <row r="90" spans="1:8" ht="13.5" hidden="1" x14ac:dyDescent="0.2">
      <c r="A90" s="26">
        <v>43964</v>
      </c>
      <c r="B90" s="27">
        <v>10686</v>
      </c>
      <c r="C90" s="28" t="s">
        <v>14</v>
      </c>
      <c r="D90" s="26">
        <v>43964</v>
      </c>
      <c r="E90" s="29">
        <v>22500</v>
      </c>
      <c r="F90" s="30"/>
      <c r="G90" s="29">
        <v>1115123.69</v>
      </c>
      <c r="H90" s="15" t="s">
        <v>67</v>
      </c>
    </row>
    <row r="91" spans="1:8" ht="13.5" hidden="1" x14ac:dyDescent="0.2">
      <c r="A91" s="26">
        <v>43966</v>
      </c>
      <c r="B91" s="27">
        <v>10689</v>
      </c>
      <c r="C91" s="28" t="s">
        <v>21</v>
      </c>
      <c r="D91" s="26">
        <v>43966</v>
      </c>
      <c r="E91" s="29">
        <v>600000</v>
      </c>
      <c r="F91" s="30"/>
      <c r="G91" s="29">
        <v>11053944.33</v>
      </c>
      <c r="H91" s="15" t="s">
        <v>67</v>
      </c>
    </row>
    <row r="92" spans="1:8" ht="13.5" hidden="1" x14ac:dyDescent="0.2">
      <c r="A92" s="26">
        <v>43969</v>
      </c>
      <c r="B92" s="27">
        <v>10694</v>
      </c>
      <c r="C92" s="28" t="s">
        <v>14</v>
      </c>
      <c r="D92" s="26">
        <v>43969</v>
      </c>
      <c r="E92" s="29">
        <v>15061.44</v>
      </c>
      <c r="F92" s="30"/>
      <c r="G92" s="29">
        <v>37374368.840000004</v>
      </c>
      <c r="H92" s="15" t="s">
        <v>67</v>
      </c>
    </row>
    <row r="93" spans="1:8" ht="13.5" hidden="1" x14ac:dyDescent="0.2">
      <c r="A93" s="26">
        <v>43969</v>
      </c>
      <c r="B93" s="27">
        <v>10696</v>
      </c>
      <c r="C93" s="28" t="s">
        <v>9</v>
      </c>
      <c r="D93" s="26">
        <v>43969</v>
      </c>
      <c r="E93" s="29">
        <v>1000</v>
      </c>
      <c r="F93" s="30"/>
      <c r="G93" s="29">
        <v>37373067.609999999</v>
      </c>
      <c r="H93" s="15" t="s">
        <v>67</v>
      </c>
    </row>
    <row r="94" spans="1:8" ht="13.5" hidden="1" x14ac:dyDescent="0.2">
      <c r="A94" s="26">
        <v>43972</v>
      </c>
      <c r="B94" s="27">
        <v>10702</v>
      </c>
      <c r="C94" s="28" t="s">
        <v>9</v>
      </c>
      <c r="D94" s="26">
        <v>43972</v>
      </c>
      <c r="E94" s="29">
        <v>1000</v>
      </c>
      <c r="F94" s="30"/>
      <c r="G94" s="29">
        <v>19749630.300000001</v>
      </c>
      <c r="H94" s="15" t="s">
        <v>67</v>
      </c>
    </row>
    <row r="95" spans="1:8" ht="13.5" hidden="1" x14ac:dyDescent="0.2">
      <c r="A95" s="26">
        <v>43972</v>
      </c>
      <c r="B95" s="27">
        <v>10706</v>
      </c>
      <c r="C95" s="28" t="s">
        <v>9</v>
      </c>
      <c r="D95" s="26">
        <v>43972</v>
      </c>
      <c r="E95" s="29">
        <v>1000</v>
      </c>
      <c r="F95" s="30"/>
      <c r="G95" s="29">
        <v>18820410.300000001</v>
      </c>
      <c r="H95" s="15" t="s">
        <v>67</v>
      </c>
    </row>
    <row r="96" spans="1:8" ht="13.5" hidden="1" x14ac:dyDescent="0.2">
      <c r="A96" s="26">
        <v>43972</v>
      </c>
      <c r="B96" s="27">
        <v>10712</v>
      </c>
      <c r="C96" s="28" t="s">
        <v>14</v>
      </c>
      <c r="D96" s="26">
        <v>43972</v>
      </c>
      <c r="E96" s="29">
        <v>2275</v>
      </c>
      <c r="F96" s="30"/>
      <c r="G96" s="29">
        <v>14225310.300000001</v>
      </c>
      <c r="H96" s="15" t="s">
        <v>67</v>
      </c>
    </row>
    <row r="97" spans="1:8" ht="13.5" hidden="1" x14ac:dyDescent="0.2">
      <c r="A97" s="26">
        <v>43972</v>
      </c>
      <c r="B97" s="27">
        <v>10716</v>
      </c>
      <c r="C97" s="28" t="s">
        <v>14</v>
      </c>
      <c r="D97" s="26">
        <v>43972</v>
      </c>
      <c r="E97" s="29">
        <v>2275</v>
      </c>
      <c r="F97" s="30"/>
      <c r="G97" s="29">
        <v>13294789.800000001</v>
      </c>
      <c r="H97" s="15" t="s">
        <v>67</v>
      </c>
    </row>
    <row r="98" spans="1:8" ht="13.5" hidden="1" x14ac:dyDescent="0.2">
      <c r="A98" s="26">
        <v>43972</v>
      </c>
      <c r="B98" s="27">
        <v>10720</v>
      </c>
      <c r="C98" s="28" t="s">
        <v>14</v>
      </c>
      <c r="D98" s="26">
        <v>43972</v>
      </c>
      <c r="E98" s="29">
        <v>2275</v>
      </c>
      <c r="F98" s="30"/>
      <c r="G98" s="29">
        <v>12364269.300000001</v>
      </c>
      <c r="H98" s="15" t="s">
        <v>67</v>
      </c>
    </row>
    <row r="99" spans="1:8" ht="13.5" hidden="1" x14ac:dyDescent="0.2">
      <c r="A99" s="26">
        <v>43972</v>
      </c>
      <c r="B99" s="27">
        <v>10724</v>
      </c>
      <c r="C99" s="28" t="s">
        <v>14</v>
      </c>
      <c r="D99" s="26">
        <v>43972</v>
      </c>
      <c r="E99" s="29">
        <v>2275</v>
      </c>
      <c r="F99" s="30"/>
      <c r="G99" s="29">
        <v>11433748.800000001</v>
      </c>
      <c r="H99" s="15" t="s">
        <v>67</v>
      </c>
    </row>
    <row r="100" spans="1:8" ht="13.5" hidden="1" x14ac:dyDescent="0.2">
      <c r="A100" s="26">
        <v>43972</v>
      </c>
      <c r="B100" s="27">
        <v>10728</v>
      </c>
      <c r="C100" s="28" t="s">
        <v>14</v>
      </c>
      <c r="D100" s="26">
        <v>43972</v>
      </c>
      <c r="E100" s="29">
        <v>2275</v>
      </c>
      <c r="F100" s="30"/>
      <c r="G100" s="29">
        <v>10503228.300000001</v>
      </c>
      <c r="H100" s="15" t="s">
        <v>67</v>
      </c>
    </row>
    <row r="101" spans="1:8" ht="13.5" hidden="1" x14ac:dyDescent="0.2">
      <c r="A101" s="26">
        <v>43972</v>
      </c>
      <c r="B101" s="27">
        <v>10732</v>
      </c>
      <c r="C101" s="28" t="s">
        <v>14</v>
      </c>
      <c r="D101" s="26">
        <v>43972</v>
      </c>
      <c r="E101" s="29">
        <v>13408.19</v>
      </c>
      <c r="F101" s="30"/>
      <c r="G101" s="29">
        <v>5019233.3</v>
      </c>
      <c r="H101" s="15" t="s">
        <v>67</v>
      </c>
    </row>
    <row r="102" spans="1:8" ht="13.5" hidden="1" x14ac:dyDescent="0.2">
      <c r="A102" s="26">
        <v>43972</v>
      </c>
      <c r="B102" s="27">
        <v>10736</v>
      </c>
      <c r="C102" s="28" t="s">
        <v>14</v>
      </c>
      <c r="D102" s="26">
        <v>43972</v>
      </c>
      <c r="E102" s="29">
        <v>9285.81</v>
      </c>
      <c r="F102" s="30"/>
      <c r="G102" s="29">
        <v>1221068.1299999999</v>
      </c>
      <c r="H102" s="15" t="s">
        <v>67</v>
      </c>
    </row>
    <row r="103" spans="1:8" ht="13.5" hidden="1" x14ac:dyDescent="0.2">
      <c r="A103" s="26">
        <v>43976</v>
      </c>
      <c r="B103" s="27">
        <v>10741</v>
      </c>
      <c r="C103" s="28" t="s">
        <v>9</v>
      </c>
      <c r="D103" s="26">
        <v>43976</v>
      </c>
      <c r="E103" s="29">
        <v>1000</v>
      </c>
      <c r="F103" s="30"/>
      <c r="G103" s="29">
        <v>63855044.25</v>
      </c>
      <c r="H103" s="15" t="s">
        <v>67</v>
      </c>
    </row>
    <row r="104" spans="1:8" ht="13.5" hidden="1" x14ac:dyDescent="0.2">
      <c r="A104" s="26">
        <v>43976</v>
      </c>
      <c r="B104" s="27">
        <v>10743</v>
      </c>
      <c r="C104" s="28" t="s">
        <v>9</v>
      </c>
      <c r="D104" s="26">
        <v>43976</v>
      </c>
      <c r="E104" s="29">
        <v>1000</v>
      </c>
      <c r="F104" s="30"/>
      <c r="G104" s="29">
        <v>63854024.25</v>
      </c>
      <c r="H104" s="15" t="s">
        <v>67</v>
      </c>
    </row>
    <row r="105" spans="1:8" ht="13.5" hidden="1" x14ac:dyDescent="0.2">
      <c r="A105" s="26">
        <v>43978</v>
      </c>
      <c r="B105" s="27">
        <v>10750</v>
      </c>
      <c r="C105" s="28" t="s">
        <v>9</v>
      </c>
      <c r="D105" s="26">
        <v>43978</v>
      </c>
      <c r="E105" s="29">
        <v>1000</v>
      </c>
      <c r="F105" s="30"/>
      <c r="G105" s="29">
        <v>18596125.780000001</v>
      </c>
      <c r="H105" s="15" t="s">
        <v>67</v>
      </c>
    </row>
    <row r="106" spans="1:8" ht="13.5" hidden="1" x14ac:dyDescent="0.2">
      <c r="A106" s="26">
        <v>43980</v>
      </c>
      <c r="B106" s="27">
        <v>10756</v>
      </c>
      <c r="C106" s="28" t="s">
        <v>9</v>
      </c>
      <c r="D106" s="26">
        <v>43980</v>
      </c>
      <c r="E106" s="29">
        <v>1000</v>
      </c>
      <c r="F106" s="30"/>
      <c r="G106" s="29">
        <v>27347614.73</v>
      </c>
      <c r="H106" s="15" t="s">
        <v>67</v>
      </c>
    </row>
    <row r="107" spans="1:8" ht="13.5" hidden="1" x14ac:dyDescent="0.2">
      <c r="A107" s="26">
        <v>43982</v>
      </c>
      <c r="B107" s="27">
        <v>10765</v>
      </c>
      <c r="C107" s="28" t="s">
        <v>33</v>
      </c>
      <c r="D107" s="26">
        <v>43982</v>
      </c>
      <c r="E107" s="29">
        <v>949</v>
      </c>
      <c r="F107" s="30"/>
      <c r="G107" s="29">
        <v>35763206.729999997</v>
      </c>
      <c r="H107" s="15" t="s">
        <v>67</v>
      </c>
    </row>
    <row r="108" spans="1:8" ht="13.5" hidden="1" x14ac:dyDescent="0.2">
      <c r="A108" s="26">
        <v>43982</v>
      </c>
      <c r="B108" s="27">
        <v>10767</v>
      </c>
      <c r="C108" s="28" t="s">
        <v>35</v>
      </c>
      <c r="D108" s="26">
        <v>43982</v>
      </c>
      <c r="E108" s="29">
        <v>5443</v>
      </c>
      <c r="F108" s="30"/>
      <c r="G108" s="29">
        <v>35757744.75</v>
      </c>
      <c r="H108" s="15" t="s">
        <v>67</v>
      </c>
    </row>
    <row r="109" spans="1:8" ht="13.5" hidden="1" x14ac:dyDescent="0.2">
      <c r="A109" s="16">
        <v>43953</v>
      </c>
      <c r="B109" s="17">
        <v>10628</v>
      </c>
      <c r="C109" s="18" t="s">
        <v>8</v>
      </c>
      <c r="D109" s="16">
        <v>43953</v>
      </c>
      <c r="E109" s="19"/>
      <c r="F109" s="20">
        <v>20596178.170000002</v>
      </c>
      <c r="G109" s="20">
        <v>25364598.75</v>
      </c>
      <c r="H109" s="49" t="s">
        <v>52</v>
      </c>
    </row>
    <row r="110" spans="1:8" ht="13.5" hidden="1" x14ac:dyDescent="0.2">
      <c r="A110" s="16">
        <v>43954</v>
      </c>
      <c r="B110" s="17">
        <v>10629</v>
      </c>
      <c r="C110" s="18" t="s">
        <v>8</v>
      </c>
      <c r="D110" s="16">
        <v>43954</v>
      </c>
      <c r="E110" s="19"/>
      <c r="F110" s="20">
        <v>19583997.870000001</v>
      </c>
      <c r="G110" s="20">
        <v>44948596.619999997</v>
      </c>
      <c r="H110" s="49" t="s">
        <v>52</v>
      </c>
    </row>
    <row r="111" spans="1:8" ht="13.5" hidden="1" x14ac:dyDescent="0.2">
      <c r="A111" s="16">
        <v>43957</v>
      </c>
      <c r="B111" s="17">
        <v>10634</v>
      </c>
      <c r="C111" s="18" t="s">
        <v>8</v>
      </c>
      <c r="D111" s="16">
        <v>43957</v>
      </c>
      <c r="E111" s="19"/>
      <c r="F111" s="20">
        <v>20285809.420000002</v>
      </c>
      <c r="G111" s="20">
        <v>20353386.039999999</v>
      </c>
      <c r="H111" s="49" t="s">
        <v>52</v>
      </c>
    </row>
    <row r="112" spans="1:8" ht="13.5" hidden="1" x14ac:dyDescent="0.2">
      <c r="A112" s="16">
        <v>43958</v>
      </c>
      <c r="B112" s="17">
        <v>10643</v>
      </c>
      <c r="C112" s="18" t="s">
        <v>8</v>
      </c>
      <c r="D112" s="16">
        <v>43958</v>
      </c>
      <c r="E112" s="19"/>
      <c r="F112" s="20">
        <v>23164821.579999998</v>
      </c>
      <c r="G112" s="20">
        <v>28335468.379999999</v>
      </c>
      <c r="H112" s="49" t="s">
        <v>52</v>
      </c>
    </row>
    <row r="113" spans="1:8" ht="13.5" hidden="1" x14ac:dyDescent="0.2">
      <c r="A113" s="16">
        <v>43961</v>
      </c>
      <c r="B113" s="17">
        <v>10672</v>
      </c>
      <c r="C113" s="18" t="s">
        <v>19</v>
      </c>
      <c r="D113" s="16">
        <v>43961</v>
      </c>
      <c r="E113" s="19"/>
      <c r="F113" s="20">
        <v>508802.95</v>
      </c>
      <c r="G113" s="20">
        <v>1560705.07</v>
      </c>
      <c r="H113" s="49" t="s">
        <v>52</v>
      </c>
    </row>
    <row r="114" spans="1:8" ht="13.5" hidden="1" x14ac:dyDescent="0.2">
      <c r="A114" s="16">
        <v>43961</v>
      </c>
      <c r="B114" s="17">
        <v>10673</v>
      </c>
      <c r="C114" s="18" t="s">
        <v>8</v>
      </c>
      <c r="D114" s="16">
        <v>43961</v>
      </c>
      <c r="E114" s="19"/>
      <c r="F114" s="20">
        <v>25284762.109999999</v>
      </c>
      <c r="G114" s="20">
        <v>26845467.18</v>
      </c>
      <c r="H114" s="49" t="s">
        <v>52</v>
      </c>
    </row>
    <row r="115" spans="1:8" ht="13.5" hidden="1" x14ac:dyDescent="0.2">
      <c r="A115" s="16">
        <v>43964</v>
      </c>
      <c r="B115" s="17">
        <v>10678</v>
      </c>
      <c r="C115" s="18" t="s">
        <v>19</v>
      </c>
      <c r="D115" s="16">
        <v>43964</v>
      </c>
      <c r="E115" s="19"/>
      <c r="F115" s="20">
        <v>61617</v>
      </c>
      <c r="G115" s="20">
        <v>9566064.1799999997</v>
      </c>
      <c r="H115" s="49" t="s">
        <v>52</v>
      </c>
    </row>
    <row r="116" spans="1:8" ht="13.5" hidden="1" x14ac:dyDescent="0.2">
      <c r="A116" s="16">
        <v>43964</v>
      </c>
      <c r="B116" s="17">
        <v>10679</v>
      </c>
      <c r="C116" s="18" t="s">
        <v>8</v>
      </c>
      <c r="D116" s="16">
        <v>43964</v>
      </c>
      <c r="E116" s="19"/>
      <c r="F116" s="20">
        <v>31352579.510000002</v>
      </c>
      <c r="G116" s="20">
        <v>40918643.689999998</v>
      </c>
      <c r="H116" s="49" t="s">
        <v>52</v>
      </c>
    </row>
    <row r="117" spans="1:8" ht="13.5" hidden="1" x14ac:dyDescent="0.2">
      <c r="A117" s="16">
        <v>43966</v>
      </c>
      <c r="B117" s="17">
        <v>10688</v>
      </c>
      <c r="C117" s="18" t="s">
        <v>8</v>
      </c>
      <c r="D117" s="16">
        <v>43966</v>
      </c>
      <c r="E117" s="19"/>
      <c r="F117" s="20">
        <v>10539270.640000001</v>
      </c>
      <c r="G117" s="20">
        <v>11653944.33</v>
      </c>
      <c r="H117" s="49" t="s">
        <v>52</v>
      </c>
    </row>
    <row r="118" spans="1:8" ht="13.5" hidden="1" x14ac:dyDescent="0.2">
      <c r="A118" s="16">
        <v>43968</v>
      </c>
      <c r="B118" s="17">
        <v>10691</v>
      </c>
      <c r="C118" s="18" t="s">
        <v>8</v>
      </c>
      <c r="D118" s="16">
        <v>43968</v>
      </c>
      <c r="E118" s="19"/>
      <c r="F118" s="20">
        <v>32492553.469999999</v>
      </c>
      <c r="G118" s="20">
        <v>43534497.799999997</v>
      </c>
      <c r="H118" s="49" t="s">
        <v>52</v>
      </c>
    </row>
    <row r="119" spans="1:8" ht="13.5" hidden="1" x14ac:dyDescent="0.2">
      <c r="A119" s="16">
        <v>43971</v>
      </c>
      <c r="B119" s="17">
        <v>10700</v>
      </c>
      <c r="C119" s="18" t="s">
        <v>19</v>
      </c>
      <c r="D119" s="16">
        <v>43971</v>
      </c>
      <c r="E119" s="19"/>
      <c r="F119" s="20">
        <v>108749.52</v>
      </c>
      <c r="G119" s="20">
        <v>761797.13</v>
      </c>
      <c r="H119" s="49" t="s">
        <v>52</v>
      </c>
    </row>
    <row r="120" spans="1:8" ht="13.5" hidden="1" x14ac:dyDescent="0.2">
      <c r="A120" s="16">
        <v>43971</v>
      </c>
      <c r="B120" s="17">
        <v>10701</v>
      </c>
      <c r="C120" s="18" t="s">
        <v>8</v>
      </c>
      <c r="D120" s="16">
        <v>43971</v>
      </c>
      <c r="E120" s="19"/>
      <c r="F120" s="20">
        <v>18988833.170000002</v>
      </c>
      <c r="G120" s="20">
        <v>19750630.300000001</v>
      </c>
      <c r="H120" s="49" t="s">
        <v>52</v>
      </c>
    </row>
    <row r="121" spans="1:8" ht="13.5" hidden="1" x14ac:dyDescent="0.2">
      <c r="A121" s="16">
        <v>43973</v>
      </c>
      <c r="B121" s="17">
        <v>10738</v>
      </c>
      <c r="C121" s="18" t="s">
        <v>8</v>
      </c>
      <c r="D121" s="16">
        <v>43973</v>
      </c>
      <c r="E121" s="19"/>
      <c r="F121" s="20">
        <v>28754204.210000001</v>
      </c>
      <c r="G121" s="20">
        <v>29975086.620000001</v>
      </c>
      <c r="H121" s="49" t="s">
        <v>52</v>
      </c>
    </row>
    <row r="122" spans="1:8" ht="13.5" hidden="1" x14ac:dyDescent="0.2">
      <c r="A122" s="16">
        <v>43975</v>
      </c>
      <c r="B122" s="17">
        <v>10739</v>
      </c>
      <c r="C122" s="18" t="s">
        <v>19</v>
      </c>
      <c r="D122" s="16">
        <v>43975</v>
      </c>
      <c r="E122" s="19"/>
      <c r="F122" s="20">
        <v>1963922.38</v>
      </c>
      <c r="G122" s="20">
        <v>31939009</v>
      </c>
      <c r="H122" s="49" t="s">
        <v>52</v>
      </c>
    </row>
    <row r="123" spans="1:8" ht="13.5" hidden="1" x14ac:dyDescent="0.2">
      <c r="A123" s="16">
        <v>43975</v>
      </c>
      <c r="B123" s="17">
        <v>10740</v>
      </c>
      <c r="C123" s="18" t="s">
        <v>8</v>
      </c>
      <c r="D123" s="16">
        <v>43975</v>
      </c>
      <c r="E123" s="19"/>
      <c r="F123" s="20">
        <v>31917035.25</v>
      </c>
      <c r="G123" s="20">
        <v>63856044.25</v>
      </c>
      <c r="H123" s="49" t="s">
        <v>52</v>
      </c>
    </row>
    <row r="124" spans="1:8" ht="13.5" hidden="1" x14ac:dyDescent="0.2">
      <c r="A124" s="16">
        <v>43978</v>
      </c>
      <c r="B124" s="17">
        <v>10749</v>
      </c>
      <c r="C124" s="18" t="s">
        <v>8</v>
      </c>
      <c r="D124" s="16">
        <v>43978</v>
      </c>
      <c r="E124" s="19"/>
      <c r="F124" s="20">
        <v>17983121.530000001</v>
      </c>
      <c r="G124" s="20">
        <v>18597125.780000001</v>
      </c>
      <c r="H124" s="49" t="s">
        <v>52</v>
      </c>
    </row>
    <row r="125" spans="1:8" ht="13.5" hidden="1" x14ac:dyDescent="0.2">
      <c r="A125" s="16">
        <v>43980</v>
      </c>
      <c r="B125" s="17">
        <v>10754</v>
      </c>
      <c r="C125" s="18" t="s">
        <v>19</v>
      </c>
      <c r="D125" s="16">
        <v>43980</v>
      </c>
      <c r="E125" s="19"/>
      <c r="F125" s="20">
        <v>279568.96999999997</v>
      </c>
      <c r="G125" s="20">
        <v>515674.75</v>
      </c>
      <c r="H125" s="49" t="s">
        <v>52</v>
      </c>
    </row>
    <row r="126" spans="1:8" ht="13.5" hidden="1" x14ac:dyDescent="0.2">
      <c r="A126" s="16">
        <v>43980</v>
      </c>
      <c r="B126" s="17">
        <v>10755</v>
      </c>
      <c r="C126" s="18" t="s">
        <v>8</v>
      </c>
      <c r="D126" s="16">
        <v>43980</v>
      </c>
      <c r="E126" s="19"/>
      <c r="F126" s="20">
        <v>26832939.98</v>
      </c>
      <c r="G126" s="20">
        <v>27348614.73</v>
      </c>
      <c r="H126" s="49" t="s">
        <v>52</v>
      </c>
    </row>
    <row r="127" spans="1:8" ht="13.5" hidden="1" x14ac:dyDescent="0.2">
      <c r="A127" s="16">
        <v>43982</v>
      </c>
      <c r="B127" s="17">
        <v>10760</v>
      </c>
      <c r="C127" s="18" t="s">
        <v>19</v>
      </c>
      <c r="D127" s="16">
        <v>43982</v>
      </c>
      <c r="E127" s="19"/>
      <c r="F127" s="20">
        <v>829016.52</v>
      </c>
      <c r="G127" s="20">
        <v>7776611.25</v>
      </c>
      <c r="H127" s="49" t="s">
        <v>52</v>
      </c>
    </row>
    <row r="128" spans="1:8" ht="13.5" hidden="1" x14ac:dyDescent="0.2">
      <c r="A128" s="16">
        <v>43982</v>
      </c>
      <c r="B128" s="17">
        <v>10761</v>
      </c>
      <c r="C128" s="18" t="s">
        <v>8</v>
      </c>
      <c r="D128" s="16">
        <v>43982</v>
      </c>
      <c r="E128" s="19"/>
      <c r="F128" s="20">
        <v>27987533.600000001</v>
      </c>
      <c r="G128" s="20">
        <v>35764144.850000001</v>
      </c>
      <c r="H128" s="49" t="s">
        <v>52</v>
      </c>
    </row>
    <row r="129" spans="1:8" ht="13.5" hidden="1" x14ac:dyDescent="0.2">
      <c r="A129" s="59">
        <v>43976</v>
      </c>
      <c r="B129" s="60">
        <v>10745</v>
      </c>
      <c r="C129" s="61" t="s">
        <v>11</v>
      </c>
      <c r="D129" s="59">
        <v>43976</v>
      </c>
      <c r="E129" s="62">
        <v>50000000</v>
      </c>
      <c r="F129" s="63"/>
      <c r="G129" s="62">
        <v>13854004.25</v>
      </c>
      <c r="H129" s="65" t="s">
        <v>59</v>
      </c>
    </row>
    <row r="130" spans="1:8" ht="13.5" hidden="1" x14ac:dyDescent="0.2">
      <c r="A130" s="59">
        <v>43969</v>
      </c>
      <c r="B130" s="60">
        <v>10692</v>
      </c>
      <c r="C130" s="61" t="s">
        <v>23</v>
      </c>
      <c r="D130" s="59">
        <v>43969</v>
      </c>
      <c r="E130" s="62">
        <v>6024576</v>
      </c>
      <c r="F130" s="63"/>
      <c r="G130" s="62">
        <v>37509921.799999997</v>
      </c>
      <c r="H130" s="65" t="s">
        <v>58</v>
      </c>
    </row>
    <row r="131" spans="1:8" ht="13.5" hidden="1" x14ac:dyDescent="0.2">
      <c r="A131" s="59">
        <v>43969</v>
      </c>
      <c r="B131" s="60">
        <v>10698</v>
      </c>
      <c r="C131" s="61" t="s">
        <v>11</v>
      </c>
      <c r="D131" s="59">
        <v>43969</v>
      </c>
      <c r="E131" s="62">
        <v>36000000</v>
      </c>
      <c r="F131" s="63"/>
      <c r="G131" s="62">
        <v>1373047.61</v>
      </c>
      <c r="H131" s="65" t="s">
        <v>57</v>
      </c>
    </row>
    <row r="132" spans="1:8" ht="13.5" hidden="1" x14ac:dyDescent="0.2">
      <c r="A132" s="59">
        <v>43964</v>
      </c>
      <c r="B132" s="60">
        <v>10682</v>
      </c>
      <c r="C132" s="61" t="s">
        <v>11</v>
      </c>
      <c r="D132" s="59">
        <v>43964</v>
      </c>
      <c r="E132" s="62">
        <v>30000000</v>
      </c>
      <c r="F132" s="63"/>
      <c r="G132" s="62">
        <v>10917623.689999999</v>
      </c>
      <c r="H132" s="65" t="s">
        <v>57</v>
      </c>
    </row>
    <row r="133" spans="1:8" ht="13.5" hidden="1" x14ac:dyDescent="0.2">
      <c r="A133" s="50">
        <v>43958</v>
      </c>
      <c r="B133" s="51">
        <v>10648</v>
      </c>
      <c r="C133" s="52" t="s">
        <v>12</v>
      </c>
      <c r="D133" s="50">
        <v>43958</v>
      </c>
      <c r="E133" s="53">
        <v>850000</v>
      </c>
      <c r="F133" s="54"/>
      <c r="G133" s="53">
        <v>5202919.53</v>
      </c>
      <c r="H133" s="49" t="s">
        <v>49</v>
      </c>
    </row>
    <row r="134" spans="1:8" ht="13.5" hidden="1" x14ac:dyDescent="0.2">
      <c r="A134" s="50">
        <v>43958</v>
      </c>
      <c r="B134" s="51">
        <v>10652</v>
      </c>
      <c r="C134" s="52" t="s">
        <v>15</v>
      </c>
      <c r="D134" s="50">
        <v>43958</v>
      </c>
      <c r="E134" s="53">
        <v>850000</v>
      </c>
      <c r="F134" s="54"/>
      <c r="G134" s="53">
        <v>4333752.03</v>
      </c>
      <c r="H134" s="49" t="s">
        <v>49</v>
      </c>
    </row>
    <row r="135" spans="1:8" ht="13.5" hidden="1" x14ac:dyDescent="0.2">
      <c r="A135" s="50">
        <v>43958</v>
      </c>
      <c r="B135" s="51">
        <v>10656</v>
      </c>
      <c r="C135" s="52" t="s">
        <v>16</v>
      </c>
      <c r="D135" s="50">
        <v>43958</v>
      </c>
      <c r="E135" s="53">
        <v>850000</v>
      </c>
      <c r="F135" s="54"/>
      <c r="G135" s="53">
        <v>3464584.53</v>
      </c>
      <c r="H135" s="49" t="s">
        <v>49</v>
      </c>
    </row>
    <row r="136" spans="1:8" ht="13.5" hidden="1" x14ac:dyDescent="0.2">
      <c r="A136" s="50">
        <v>43958</v>
      </c>
      <c r="B136" s="51">
        <v>10660</v>
      </c>
      <c r="C136" s="52" t="s">
        <v>17</v>
      </c>
      <c r="D136" s="50">
        <v>43958</v>
      </c>
      <c r="E136" s="53">
        <v>850000</v>
      </c>
      <c r="F136" s="54"/>
      <c r="G136" s="53">
        <v>2595417.0299999998</v>
      </c>
      <c r="H136" s="49" t="s">
        <v>49</v>
      </c>
    </row>
    <row r="137" spans="1:8" ht="13.5" hidden="1" x14ac:dyDescent="0.2">
      <c r="A137" s="50">
        <v>43958</v>
      </c>
      <c r="B137" s="51">
        <v>10664</v>
      </c>
      <c r="C137" s="52" t="s">
        <v>18</v>
      </c>
      <c r="D137" s="50">
        <v>43958</v>
      </c>
      <c r="E137" s="53">
        <v>850000</v>
      </c>
      <c r="F137" s="54"/>
      <c r="G137" s="53">
        <v>1726249.53</v>
      </c>
      <c r="H137" s="49" t="s">
        <v>49</v>
      </c>
    </row>
    <row r="138" spans="1:8" ht="13.5" hidden="1" x14ac:dyDescent="0.2">
      <c r="A138" s="50">
        <v>43958</v>
      </c>
      <c r="B138" s="51">
        <v>10668</v>
      </c>
      <c r="C138" s="52" t="s">
        <v>18</v>
      </c>
      <c r="D138" s="50">
        <v>43958</v>
      </c>
      <c r="E138" s="53">
        <v>640731.41</v>
      </c>
      <c r="F138" s="54"/>
      <c r="G138" s="53">
        <v>1066350.6200000001</v>
      </c>
      <c r="H138" s="55" t="s">
        <v>50</v>
      </c>
    </row>
    <row r="139" spans="1:8" ht="13.5" hidden="1" x14ac:dyDescent="0.2">
      <c r="A139" s="59">
        <v>43963</v>
      </c>
      <c r="B139" s="60">
        <v>10676</v>
      </c>
      <c r="C139" s="61" t="s">
        <v>11</v>
      </c>
      <c r="D139" s="59">
        <v>43963</v>
      </c>
      <c r="E139" s="62">
        <v>17000000</v>
      </c>
      <c r="F139" s="63"/>
      <c r="G139" s="62">
        <v>9844447.1799999997</v>
      </c>
      <c r="H139" s="65" t="s">
        <v>57</v>
      </c>
    </row>
    <row r="140" spans="1:8" ht="13.5" hidden="1" x14ac:dyDescent="0.2">
      <c r="A140" s="59">
        <v>43957</v>
      </c>
      <c r="B140" s="60">
        <v>10639</v>
      </c>
      <c r="C140" s="61" t="s">
        <v>11</v>
      </c>
      <c r="D140" s="59">
        <v>43957</v>
      </c>
      <c r="E140" s="62">
        <v>9983038.4700000007</v>
      </c>
      <c r="F140" s="63"/>
      <c r="G140" s="62">
        <v>10368307.57</v>
      </c>
      <c r="H140" s="65" t="s">
        <v>55</v>
      </c>
    </row>
    <row r="141" spans="1:8" ht="13.5" hidden="1" x14ac:dyDescent="0.2">
      <c r="A141" s="59">
        <v>43958</v>
      </c>
      <c r="B141" s="60">
        <v>10646</v>
      </c>
      <c r="C141" s="61" t="s">
        <v>11</v>
      </c>
      <c r="D141" s="59">
        <v>43958</v>
      </c>
      <c r="E141" s="62">
        <v>21844636.129999999</v>
      </c>
      <c r="F141" s="63"/>
      <c r="G141" s="62">
        <v>6489812.25</v>
      </c>
      <c r="H141" s="65" t="s">
        <v>56</v>
      </c>
    </row>
    <row r="142" spans="1:8" ht="13.5" hidden="1" x14ac:dyDescent="0.2">
      <c r="A142" s="59">
        <v>43955</v>
      </c>
      <c r="B142" s="60">
        <v>10632</v>
      </c>
      <c r="C142" s="61" t="s">
        <v>11</v>
      </c>
      <c r="D142" s="59">
        <v>43955</v>
      </c>
      <c r="E142" s="62">
        <v>44000000</v>
      </c>
      <c r="F142" s="63"/>
      <c r="G142" s="62">
        <v>947576.62</v>
      </c>
      <c r="H142" s="65" t="s">
        <v>55</v>
      </c>
    </row>
    <row r="143" spans="1:8" ht="13.5" hidden="1" x14ac:dyDescent="0.2">
      <c r="A143" s="59">
        <v>43957</v>
      </c>
      <c r="B143" s="60">
        <v>10641</v>
      </c>
      <c r="C143" s="61" t="s">
        <v>11</v>
      </c>
      <c r="D143" s="59">
        <v>43957</v>
      </c>
      <c r="E143" s="62">
        <v>4900000</v>
      </c>
      <c r="F143" s="63"/>
      <c r="G143" s="62">
        <v>5268646.8</v>
      </c>
      <c r="H143" s="65" t="s">
        <v>54</v>
      </c>
    </row>
    <row r="144" spans="1:8" ht="13.5" hidden="1" x14ac:dyDescent="0.2">
      <c r="A144" s="50">
        <v>43972</v>
      </c>
      <c r="B144" s="51">
        <v>10704</v>
      </c>
      <c r="C144" s="52" t="s">
        <v>11</v>
      </c>
      <c r="D144" s="50">
        <v>43972</v>
      </c>
      <c r="E144" s="53">
        <v>910000</v>
      </c>
      <c r="F144" s="54"/>
      <c r="G144" s="53">
        <v>18839610.300000001</v>
      </c>
      <c r="H144" s="49" t="s">
        <v>53</v>
      </c>
    </row>
    <row r="145" spans="1:8" ht="13.5" hidden="1" x14ac:dyDescent="0.2">
      <c r="A145" s="59">
        <v>43964</v>
      </c>
      <c r="B145" s="60">
        <v>10684</v>
      </c>
      <c r="C145" s="61" t="s">
        <v>20</v>
      </c>
      <c r="D145" s="59">
        <v>43964</v>
      </c>
      <c r="E145" s="62">
        <v>9000000</v>
      </c>
      <c r="F145" s="63"/>
      <c r="G145" s="62">
        <v>1317623.69</v>
      </c>
      <c r="H145" s="65" t="s">
        <v>66</v>
      </c>
    </row>
    <row r="146" spans="1:8" ht="13.5" hidden="1" x14ac:dyDescent="0.2">
      <c r="A146" s="50">
        <v>43972</v>
      </c>
      <c r="B146" s="51">
        <v>10710</v>
      </c>
      <c r="C146" s="52" t="s">
        <v>24</v>
      </c>
      <c r="D146" s="50">
        <v>43972</v>
      </c>
      <c r="E146" s="53">
        <v>910000</v>
      </c>
      <c r="F146" s="54"/>
      <c r="G146" s="53">
        <v>14245785.300000001</v>
      </c>
      <c r="H146" s="49" t="s">
        <v>53</v>
      </c>
    </row>
    <row r="147" spans="1:8" ht="13.5" hidden="1" x14ac:dyDescent="0.2">
      <c r="A147" s="50">
        <v>43972</v>
      </c>
      <c r="B147" s="51">
        <v>10714</v>
      </c>
      <c r="C147" s="52" t="s">
        <v>25</v>
      </c>
      <c r="D147" s="50">
        <v>43972</v>
      </c>
      <c r="E147" s="53">
        <v>910000</v>
      </c>
      <c r="F147" s="54"/>
      <c r="G147" s="53">
        <v>13315264.800000001</v>
      </c>
      <c r="H147" s="49" t="s">
        <v>53</v>
      </c>
    </row>
    <row r="148" spans="1:8" ht="13.5" hidden="1" x14ac:dyDescent="0.2">
      <c r="A148" s="50">
        <v>43972</v>
      </c>
      <c r="B148" s="51">
        <v>10718</v>
      </c>
      <c r="C148" s="52" t="s">
        <v>26</v>
      </c>
      <c r="D148" s="50">
        <v>43972</v>
      </c>
      <c r="E148" s="53">
        <v>910000</v>
      </c>
      <c r="F148" s="54"/>
      <c r="G148" s="53">
        <v>12384744.300000001</v>
      </c>
      <c r="H148" s="49" t="s">
        <v>53</v>
      </c>
    </row>
    <row r="149" spans="1:8" ht="13.5" hidden="1" x14ac:dyDescent="0.2">
      <c r="A149" s="50">
        <v>43972</v>
      </c>
      <c r="B149" s="51">
        <v>10722</v>
      </c>
      <c r="C149" s="52" t="s">
        <v>27</v>
      </c>
      <c r="D149" s="50">
        <v>43972</v>
      </c>
      <c r="E149" s="53">
        <v>910000</v>
      </c>
      <c r="F149" s="54"/>
      <c r="G149" s="53">
        <v>11454223.800000001</v>
      </c>
      <c r="H149" s="49" t="s">
        <v>53</v>
      </c>
    </row>
    <row r="150" spans="1:8" ht="13.5" hidden="1" x14ac:dyDescent="0.2">
      <c r="A150" s="50">
        <v>43972</v>
      </c>
      <c r="B150" s="51">
        <v>10726</v>
      </c>
      <c r="C150" s="52" t="s">
        <v>28</v>
      </c>
      <c r="D150" s="50">
        <v>43972</v>
      </c>
      <c r="E150" s="53">
        <v>910000</v>
      </c>
      <c r="F150" s="54"/>
      <c r="G150" s="53">
        <v>10523703.300000001</v>
      </c>
      <c r="H150" s="49" t="s">
        <v>53</v>
      </c>
    </row>
    <row r="151" spans="1:8" ht="13.5" hidden="1" x14ac:dyDescent="0.2">
      <c r="A151" s="59">
        <v>43972</v>
      </c>
      <c r="B151" s="60">
        <v>10730</v>
      </c>
      <c r="C151" s="61" t="s">
        <v>29</v>
      </c>
      <c r="D151" s="59">
        <v>43972</v>
      </c>
      <c r="E151" s="62">
        <v>5363275.79</v>
      </c>
      <c r="F151" s="63"/>
      <c r="G151" s="62">
        <v>5139907.01</v>
      </c>
      <c r="H151" s="65" t="s">
        <v>62</v>
      </c>
    </row>
    <row r="152" spans="1:8" ht="13.5" hidden="1" x14ac:dyDescent="0.2">
      <c r="A152" s="59">
        <v>43972</v>
      </c>
      <c r="B152" s="60">
        <v>10734</v>
      </c>
      <c r="C152" s="61" t="s">
        <v>29</v>
      </c>
      <c r="D152" s="59">
        <v>43972</v>
      </c>
      <c r="E152" s="62">
        <v>3714324.71</v>
      </c>
      <c r="F152" s="63"/>
      <c r="G152" s="62">
        <v>1304640.43</v>
      </c>
      <c r="H152" s="65" t="s">
        <v>62</v>
      </c>
    </row>
    <row r="153" spans="1:8" ht="13.5" hidden="1" x14ac:dyDescent="0.2">
      <c r="A153" s="59">
        <v>43972</v>
      </c>
      <c r="B153" s="60">
        <v>10708</v>
      </c>
      <c r="C153" s="61" t="s">
        <v>11</v>
      </c>
      <c r="D153" s="59">
        <v>43972</v>
      </c>
      <c r="E153" s="62">
        <v>3592750</v>
      </c>
      <c r="F153" s="63"/>
      <c r="G153" s="62">
        <v>15227640.300000001</v>
      </c>
      <c r="H153" s="65" t="s">
        <v>61</v>
      </c>
    </row>
    <row r="154" spans="1:8" ht="13.5" hidden="1" x14ac:dyDescent="0.2">
      <c r="A154" s="59">
        <v>43976</v>
      </c>
      <c r="B154" s="60">
        <v>10747</v>
      </c>
      <c r="C154" s="61" t="s">
        <v>11</v>
      </c>
      <c r="D154" s="59">
        <v>43976</v>
      </c>
      <c r="E154" s="62">
        <v>12000000</v>
      </c>
      <c r="F154" s="63"/>
      <c r="G154" s="62">
        <v>854004.25</v>
      </c>
      <c r="H154" s="65" t="s">
        <v>60</v>
      </c>
    </row>
    <row r="155" spans="1:8" ht="13.5" x14ac:dyDescent="0.2">
      <c r="A155" s="10">
        <v>43978</v>
      </c>
      <c r="B155" s="11">
        <v>10752</v>
      </c>
      <c r="C155" s="7" t="s">
        <v>11</v>
      </c>
      <c r="D155" s="10">
        <v>43978</v>
      </c>
      <c r="E155" s="9">
        <v>18000000</v>
      </c>
      <c r="F155" s="8"/>
      <c r="G155" s="9">
        <v>596105.78</v>
      </c>
    </row>
    <row r="156" spans="1:8" ht="13.5" x14ac:dyDescent="0.2">
      <c r="A156" s="10">
        <v>43980</v>
      </c>
      <c r="B156" s="11">
        <v>10758</v>
      </c>
      <c r="C156" s="7" t="s">
        <v>11</v>
      </c>
      <c r="D156" s="10">
        <v>43980</v>
      </c>
      <c r="E156" s="9">
        <v>20000000</v>
      </c>
      <c r="F156" s="8"/>
      <c r="G156" s="9">
        <v>7347594.7300000004</v>
      </c>
    </row>
    <row r="157" spans="1:8" ht="13.5" hidden="1" x14ac:dyDescent="0.2">
      <c r="A157" s="71">
        <v>43982</v>
      </c>
      <c r="B157" s="72">
        <v>10762</v>
      </c>
      <c r="C157" s="73" t="s">
        <v>30</v>
      </c>
      <c r="D157" s="71">
        <v>43982</v>
      </c>
      <c r="E157" s="74"/>
      <c r="F157" s="75">
        <v>11.31</v>
      </c>
      <c r="G157" s="75">
        <v>35764156.159999996</v>
      </c>
      <c r="H157" s="49" t="s">
        <v>67</v>
      </c>
    </row>
    <row r="158" spans="1:8" ht="13.5" hidden="1" x14ac:dyDescent="0.2">
      <c r="A158" s="71">
        <v>43982</v>
      </c>
      <c r="B158" s="72">
        <v>10763</v>
      </c>
      <c r="C158" s="73" t="s">
        <v>31</v>
      </c>
      <c r="D158" s="71">
        <v>43982</v>
      </c>
      <c r="E158" s="75">
        <v>0.56000000000000005</v>
      </c>
      <c r="F158" s="74"/>
      <c r="G158" s="75">
        <v>35764155.600000001</v>
      </c>
      <c r="H158" s="49" t="s">
        <v>67</v>
      </c>
    </row>
    <row r="159" spans="1:8" ht="13.5" hidden="1" x14ac:dyDescent="0.2">
      <c r="A159" s="71">
        <v>43982</v>
      </c>
      <c r="B159" s="72">
        <v>10764</v>
      </c>
      <c r="C159" s="73" t="s">
        <v>32</v>
      </c>
      <c r="D159" s="71">
        <v>43982</v>
      </c>
      <c r="E159" s="74"/>
      <c r="F159" s="75">
        <v>0.13</v>
      </c>
      <c r="G159" s="75">
        <v>35764155.729999997</v>
      </c>
      <c r="H159" s="49" t="s">
        <v>67</v>
      </c>
    </row>
    <row r="160" spans="1:8" ht="27" x14ac:dyDescent="0.2">
      <c r="F160" s="13" t="s">
        <v>36</v>
      </c>
      <c r="G160" s="14" t="s">
        <v>37</v>
      </c>
    </row>
    <row r="162" spans="5:6" x14ac:dyDescent="0.2">
      <c r="E162" s="12">
        <f>-SUBTOTAL(9,E16:E160)</f>
        <v>-38000000</v>
      </c>
      <c r="F162" s="12">
        <f>+SUBTOTAL(9,F17:F160)</f>
        <v>0</v>
      </c>
    </row>
    <row r="164" spans="5:6" x14ac:dyDescent="0.2">
      <c r="F164" s="12">
        <f>+E162+F162</f>
        <v>-38000000</v>
      </c>
    </row>
  </sheetData>
  <autoFilter ref="A18:H160">
    <filterColumn colId="2">
      <colorFilter dxfId="1"/>
    </filterColumn>
    <sortState ref="A129:H154">
      <sortCondition descending="1" ref="H18:H16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6"/>
  <sheetViews>
    <sheetView workbookViewId="0">
      <selection activeCell="F36" sqref="F35:F36"/>
    </sheetView>
  </sheetViews>
  <sheetFormatPr baseColWidth="10" defaultColWidth="9.33203125" defaultRowHeight="12.75" x14ac:dyDescent="0.2"/>
  <cols>
    <col min="1" max="1" width="14.5" style="5" bestFit="1" customWidth="1"/>
    <col min="2" max="2" width="9.1640625" style="5" bestFit="1" customWidth="1"/>
    <col min="3" max="3" width="64.1640625" style="5" bestFit="1" customWidth="1"/>
    <col min="4" max="4" width="15.33203125" style="5" bestFit="1" customWidth="1"/>
    <col min="5" max="6" width="21.5" style="12" bestFit="1" customWidth="1"/>
    <col min="7" max="7" width="9.33203125" style="15"/>
    <col min="8" max="16384" width="9.33203125" style="5"/>
  </cols>
  <sheetData>
    <row r="1" spans="1:4" ht="20.25" x14ac:dyDescent="0.2">
      <c r="A1" s="56" t="s">
        <v>47</v>
      </c>
    </row>
    <row r="2" spans="1:4" ht="20.25" x14ac:dyDescent="0.2">
      <c r="A2" s="56" t="s">
        <v>51</v>
      </c>
    </row>
    <row r="9" spans="1:4" ht="13.5" thickBot="1" x14ac:dyDescent="0.25"/>
    <row r="10" spans="1:4" ht="13.5" thickBot="1" x14ac:dyDescent="0.25">
      <c r="C10" s="47" t="s">
        <v>38</v>
      </c>
      <c r="D10" s="48"/>
    </row>
    <row r="11" spans="1:4" x14ac:dyDescent="0.2">
      <c r="C11" s="42" t="s">
        <v>39</v>
      </c>
      <c r="D11" s="43">
        <v>335763640.51000005</v>
      </c>
    </row>
    <row r="12" spans="1:4" ht="13.5" thickBot="1" x14ac:dyDescent="0.25">
      <c r="C12" s="44" t="s">
        <v>40</v>
      </c>
      <c r="D12" s="45">
        <v>3751677.3399999994</v>
      </c>
    </row>
    <row r="13" spans="1:4" x14ac:dyDescent="0.2">
      <c r="C13" s="42" t="s">
        <v>44</v>
      </c>
      <c r="D13" s="43">
        <f>SUBTOTAL(9,D10:D12)</f>
        <v>339515317.85000002</v>
      </c>
    </row>
    <row r="14" spans="1:4" x14ac:dyDescent="0.2">
      <c r="C14" s="44" t="s">
        <v>45</v>
      </c>
      <c r="D14" s="45">
        <f>+F44</f>
        <v>339515317.85000008</v>
      </c>
    </row>
    <row r="15" spans="1:4" ht="13.5" thickBot="1" x14ac:dyDescent="0.25">
      <c r="C15" s="40" t="s">
        <v>46</v>
      </c>
      <c r="D15" s="46">
        <f>+D13-D14</f>
        <v>0</v>
      </c>
    </row>
    <row r="19" spans="1:6" ht="12.75" customHeight="1" x14ac:dyDescent="0.2">
      <c r="A19" s="6"/>
      <c r="B19" s="6"/>
      <c r="C19" s="7" t="s">
        <v>7</v>
      </c>
      <c r="D19" s="6"/>
      <c r="E19" s="8"/>
      <c r="F19" s="9">
        <v>4768420.58</v>
      </c>
    </row>
    <row r="21" spans="1:6" x14ac:dyDescent="0.2">
      <c r="A21" s="1" t="s">
        <v>0</v>
      </c>
      <c r="B21" s="1" t="s">
        <v>1</v>
      </c>
      <c r="C21" s="1" t="s">
        <v>2</v>
      </c>
      <c r="D21" s="2" t="s">
        <v>3</v>
      </c>
      <c r="E21" s="3" t="s">
        <v>4</v>
      </c>
      <c r="F21" s="4" t="s">
        <v>5</v>
      </c>
    </row>
    <row r="22" spans="1:6" ht="13.5" x14ac:dyDescent="0.2">
      <c r="A22" s="10">
        <v>43953</v>
      </c>
      <c r="B22" s="11">
        <v>10628</v>
      </c>
      <c r="C22" s="7" t="s">
        <v>8</v>
      </c>
      <c r="D22" s="10">
        <v>43953</v>
      </c>
      <c r="E22" s="8"/>
      <c r="F22" s="9">
        <v>20596178.170000002</v>
      </c>
    </row>
    <row r="23" spans="1:6" ht="13.5" x14ac:dyDescent="0.2">
      <c r="A23" s="10">
        <v>43954</v>
      </c>
      <c r="B23" s="11">
        <v>10629</v>
      </c>
      <c r="C23" s="7" t="s">
        <v>8</v>
      </c>
      <c r="D23" s="10">
        <v>43954</v>
      </c>
      <c r="E23" s="8"/>
      <c r="F23" s="9">
        <v>19583997.870000001</v>
      </c>
    </row>
    <row r="24" spans="1:6" ht="13.5" x14ac:dyDescent="0.2">
      <c r="A24" s="10">
        <v>43957</v>
      </c>
      <c r="B24" s="11">
        <v>10634</v>
      </c>
      <c r="C24" s="7" t="s">
        <v>8</v>
      </c>
      <c r="D24" s="10">
        <v>43957</v>
      </c>
      <c r="E24" s="8"/>
      <c r="F24" s="9">
        <v>20285809.420000002</v>
      </c>
    </row>
    <row r="25" spans="1:6" ht="13.5" x14ac:dyDescent="0.2">
      <c r="A25" s="10">
        <v>43958</v>
      </c>
      <c r="B25" s="11">
        <v>10643</v>
      </c>
      <c r="C25" s="7" t="s">
        <v>8</v>
      </c>
      <c r="D25" s="10">
        <v>43958</v>
      </c>
      <c r="E25" s="8"/>
      <c r="F25" s="9">
        <v>23164821.579999998</v>
      </c>
    </row>
    <row r="26" spans="1:6" ht="13.5" x14ac:dyDescent="0.2">
      <c r="A26" s="10">
        <v>43961</v>
      </c>
      <c r="B26" s="11">
        <v>10672</v>
      </c>
      <c r="C26" s="7" t="s">
        <v>19</v>
      </c>
      <c r="D26" s="10">
        <v>43961</v>
      </c>
      <c r="E26" s="8"/>
      <c r="F26" s="9">
        <v>508802.95</v>
      </c>
    </row>
    <row r="27" spans="1:6" ht="13.5" x14ac:dyDescent="0.2">
      <c r="A27" s="10">
        <v>43961</v>
      </c>
      <c r="B27" s="11">
        <v>10673</v>
      </c>
      <c r="C27" s="7" t="s">
        <v>8</v>
      </c>
      <c r="D27" s="10">
        <v>43961</v>
      </c>
      <c r="E27" s="8"/>
      <c r="F27" s="9">
        <v>25284762.109999999</v>
      </c>
    </row>
    <row r="28" spans="1:6" ht="13.5" x14ac:dyDescent="0.2">
      <c r="A28" s="10">
        <v>43964</v>
      </c>
      <c r="B28" s="11">
        <v>10678</v>
      </c>
      <c r="C28" s="7" t="s">
        <v>19</v>
      </c>
      <c r="D28" s="10">
        <v>43964</v>
      </c>
      <c r="E28" s="8"/>
      <c r="F28" s="9">
        <v>61617</v>
      </c>
    </row>
    <row r="29" spans="1:6" ht="13.5" x14ac:dyDescent="0.2">
      <c r="A29" s="10">
        <v>43964</v>
      </c>
      <c r="B29" s="11">
        <v>10679</v>
      </c>
      <c r="C29" s="7" t="s">
        <v>8</v>
      </c>
      <c r="D29" s="10">
        <v>43964</v>
      </c>
      <c r="E29" s="8"/>
      <c r="F29" s="9">
        <v>31352579.510000002</v>
      </c>
    </row>
    <row r="30" spans="1:6" ht="13.5" x14ac:dyDescent="0.2">
      <c r="A30" s="10">
        <v>43966</v>
      </c>
      <c r="B30" s="11">
        <v>10688</v>
      </c>
      <c r="C30" s="7" t="s">
        <v>8</v>
      </c>
      <c r="D30" s="10">
        <v>43966</v>
      </c>
      <c r="E30" s="8"/>
      <c r="F30" s="9">
        <v>10539270.640000001</v>
      </c>
    </row>
    <row r="31" spans="1:6" ht="13.5" x14ac:dyDescent="0.2">
      <c r="A31" s="10">
        <v>43968</v>
      </c>
      <c r="B31" s="11">
        <v>10691</v>
      </c>
      <c r="C31" s="7" t="s">
        <v>8</v>
      </c>
      <c r="D31" s="10">
        <v>43968</v>
      </c>
      <c r="E31" s="8"/>
      <c r="F31" s="9">
        <v>32492553.469999999</v>
      </c>
    </row>
    <row r="32" spans="1:6" ht="13.5" x14ac:dyDescent="0.2">
      <c r="A32" s="10">
        <v>43971</v>
      </c>
      <c r="B32" s="11">
        <v>10700</v>
      </c>
      <c r="C32" s="7" t="s">
        <v>19</v>
      </c>
      <c r="D32" s="10">
        <v>43971</v>
      </c>
      <c r="E32" s="8"/>
      <c r="F32" s="9">
        <v>108749.52</v>
      </c>
    </row>
    <row r="33" spans="1:6" ht="13.5" x14ac:dyDescent="0.2">
      <c r="A33" s="10">
        <v>43971</v>
      </c>
      <c r="B33" s="11">
        <v>10701</v>
      </c>
      <c r="C33" s="7" t="s">
        <v>8</v>
      </c>
      <c r="D33" s="10">
        <v>43971</v>
      </c>
      <c r="E33" s="8"/>
      <c r="F33" s="9">
        <v>18988833.170000002</v>
      </c>
    </row>
    <row r="34" spans="1:6" ht="13.5" x14ac:dyDescent="0.2">
      <c r="A34" s="10">
        <v>43973</v>
      </c>
      <c r="B34" s="11">
        <v>10738</v>
      </c>
      <c r="C34" s="7" t="s">
        <v>8</v>
      </c>
      <c r="D34" s="10">
        <v>43973</v>
      </c>
      <c r="E34" s="8"/>
      <c r="F34" s="9">
        <v>28754204.210000001</v>
      </c>
    </row>
    <row r="35" spans="1:6" ht="13.5" x14ac:dyDescent="0.2">
      <c r="A35" s="10">
        <v>43975</v>
      </c>
      <c r="B35" s="11">
        <v>10739</v>
      </c>
      <c r="C35" s="7" t="s">
        <v>19</v>
      </c>
      <c r="D35" s="10">
        <v>43975</v>
      </c>
      <c r="E35" s="8"/>
      <c r="F35" s="9">
        <v>1963922.38</v>
      </c>
    </row>
    <row r="36" spans="1:6" ht="13.5" x14ac:dyDescent="0.2">
      <c r="A36" s="10">
        <v>43975</v>
      </c>
      <c r="B36" s="11">
        <v>10740</v>
      </c>
      <c r="C36" s="7" t="s">
        <v>8</v>
      </c>
      <c r="D36" s="10">
        <v>43975</v>
      </c>
      <c r="E36" s="8"/>
      <c r="F36" s="9">
        <v>31917035.25</v>
      </c>
    </row>
    <row r="37" spans="1:6" ht="13.5" x14ac:dyDescent="0.2">
      <c r="A37" s="10">
        <v>43978</v>
      </c>
      <c r="B37" s="11">
        <v>10749</v>
      </c>
      <c r="C37" s="7" t="s">
        <v>8</v>
      </c>
      <c r="D37" s="10">
        <v>43978</v>
      </c>
      <c r="E37" s="8"/>
      <c r="F37" s="9">
        <v>17983121.530000001</v>
      </c>
    </row>
    <row r="38" spans="1:6" ht="13.5" x14ac:dyDescent="0.2">
      <c r="A38" s="10">
        <v>43980</v>
      </c>
      <c r="B38" s="11">
        <v>10754</v>
      </c>
      <c r="C38" s="7" t="s">
        <v>19</v>
      </c>
      <c r="D38" s="10">
        <v>43980</v>
      </c>
      <c r="E38" s="8"/>
      <c r="F38" s="9">
        <v>279568.96999999997</v>
      </c>
    </row>
    <row r="39" spans="1:6" ht="13.5" x14ac:dyDescent="0.2">
      <c r="A39" s="10">
        <v>43980</v>
      </c>
      <c r="B39" s="11">
        <v>10755</v>
      </c>
      <c r="C39" s="7" t="s">
        <v>8</v>
      </c>
      <c r="D39" s="10">
        <v>43980</v>
      </c>
      <c r="E39" s="8"/>
      <c r="F39" s="9">
        <v>26832939.98</v>
      </c>
    </row>
    <row r="40" spans="1:6" ht="13.5" x14ac:dyDescent="0.2">
      <c r="A40" s="10">
        <v>43982</v>
      </c>
      <c r="B40" s="11">
        <v>10760</v>
      </c>
      <c r="C40" s="7" t="s">
        <v>19</v>
      </c>
      <c r="D40" s="10">
        <v>43982</v>
      </c>
      <c r="E40" s="8"/>
      <c r="F40" s="9">
        <v>829016.52</v>
      </c>
    </row>
    <row r="41" spans="1:6" ht="13.5" x14ac:dyDescent="0.2">
      <c r="A41" s="10">
        <v>43982</v>
      </c>
      <c r="B41" s="11">
        <v>10761</v>
      </c>
      <c r="C41" s="7" t="s">
        <v>8</v>
      </c>
      <c r="D41" s="10">
        <v>43982</v>
      </c>
      <c r="E41" s="8"/>
      <c r="F41" s="9">
        <v>27987533.600000001</v>
      </c>
    </row>
    <row r="42" spans="1:6" ht="27" hidden="1" x14ac:dyDescent="0.2">
      <c r="F42" s="13" t="s">
        <v>36</v>
      </c>
    </row>
    <row r="44" spans="1:6" x14ac:dyDescent="0.2">
      <c r="E44" s="12">
        <f>-SUBTOTAL(9,E19:E42)</f>
        <v>0</v>
      </c>
      <c r="F44" s="12">
        <f>+SUBTOTAL(9,F20:F42)</f>
        <v>339515317.85000008</v>
      </c>
    </row>
    <row r="46" spans="1:6" x14ac:dyDescent="0.2">
      <c r="F46" s="12">
        <f>+E44+F44</f>
        <v>339515317.85000008</v>
      </c>
    </row>
  </sheetData>
  <autoFilter ref="A21:F42">
    <filterColumn colId="0">
      <customFilters>
        <customFilter operator="notEqual" val=" "/>
      </customFilters>
    </filterColumn>
    <sortState ref="A17:G157">
      <sortCondition sortBy="cellColor" ref="A16:A158" dxfId="0"/>
    </sortState>
  </autoFilter>
  <pageMargins left="0.7" right="0.7" top="0.75" bottom="0.75" header="0.3" footer="0.3"/>
  <pageSetup paperSize="3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5" workbookViewId="0">
      <selection activeCell="I54" sqref="I53:I54"/>
    </sheetView>
  </sheetViews>
  <sheetFormatPr baseColWidth="10" defaultRowHeight="12.75" x14ac:dyDescent="0.2"/>
  <cols>
    <col min="1" max="5" width="12" style="76"/>
    <col min="6" max="6" width="79.33203125" style="76" bestFit="1" customWidth="1"/>
    <col min="7" max="7" width="30.1640625" style="64" customWidth="1"/>
    <col min="8" max="8" width="17.5" style="64" bestFit="1" customWidth="1"/>
    <col min="9" max="9" width="39.83203125" style="64" bestFit="1" customWidth="1"/>
    <col min="10" max="16384" width="12" style="76"/>
  </cols>
  <sheetData>
    <row r="1" spans="1:9" x14ac:dyDescent="0.2">
      <c r="A1" s="94" t="s">
        <v>68</v>
      </c>
      <c r="B1" s="93"/>
      <c r="C1" s="93"/>
      <c r="D1" s="93"/>
      <c r="E1" s="93"/>
      <c r="F1" s="93"/>
      <c r="G1" s="93"/>
      <c r="H1" s="93"/>
      <c r="I1" s="95" t="s">
        <v>126</v>
      </c>
    </row>
    <row r="2" spans="1:9" x14ac:dyDescent="0.2">
      <c r="A2" s="94" t="s">
        <v>69</v>
      </c>
      <c r="B2" s="93"/>
      <c r="C2" s="93"/>
      <c r="D2" s="93"/>
      <c r="E2" s="93"/>
      <c r="F2" s="93"/>
      <c r="G2" s="93"/>
      <c r="H2" s="93"/>
      <c r="I2" s="93"/>
    </row>
    <row r="4" spans="1:9" x14ac:dyDescent="0.2">
      <c r="A4" s="93"/>
      <c r="B4" s="93"/>
      <c r="C4" s="93"/>
      <c r="D4" s="96" t="s">
        <v>70</v>
      </c>
      <c r="E4" s="93"/>
      <c r="F4" s="93"/>
      <c r="G4" s="93"/>
      <c r="H4" s="93"/>
      <c r="I4" s="93"/>
    </row>
    <row r="5" spans="1:9" x14ac:dyDescent="0.2">
      <c r="A5" s="93"/>
      <c r="B5" s="93"/>
      <c r="C5" s="93"/>
      <c r="D5" s="96" t="s">
        <v>71</v>
      </c>
      <c r="E5" s="93"/>
      <c r="F5" s="93"/>
      <c r="G5" s="93"/>
      <c r="H5" s="93"/>
      <c r="I5" s="93"/>
    </row>
    <row r="6" spans="1:9" x14ac:dyDescent="0.2">
      <c r="A6" s="93"/>
      <c r="B6" s="93"/>
      <c r="C6" s="93"/>
      <c r="D6" s="96" t="s">
        <v>72</v>
      </c>
      <c r="E6" s="93"/>
      <c r="F6" s="93"/>
      <c r="G6" s="93"/>
      <c r="H6" s="93"/>
      <c r="I6" s="93"/>
    </row>
    <row r="7" spans="1:9" x14ac:dyDescent="0.2">
      <c r="A7" s="97" t="s">
        <v>73</v>
      </c>
      <c r="B7" s="97" t="s">
        <v>74</v>
      </c>
      <c r="C7" s="98" t="s">
        <v>75</v>
      </c>
      <c r="D7" s="97" t="s">
        <v>76</v>
      </c>
      <c r="E7" s="97" t="s">
        <v>77</v>
      </c>
      <c r="F7" s="97" t="s">
        <v>78</v>
      </c>
      <c r="G7" s="98" t="s">
        <v>79</v>
      </c>
      <c r="H7" s="98" t="s">
        <v>80</v>
      </c>
      <c r="I7" s="98" t="s">
        <v>81</v>
      </c>
    </row>
    <row r="9" spans="1:9" x14ac:dyDescent="0.2">
      <c r="A9" s="94" t="s">
        <v>82</v>
      </c>
      <c r="B9" s="93"/>
      <c r="C9" s="93"/>
      <c r="D9" s="93"/>
      <c r="E9" s="93"/>
      <c r="F9" s="94" t="s">
        <v>83</v>
      </c>
      <c r="G9" s="93"/>
      <c r="H9" s="95" t="s">
        <v>84</v>
      </c>
      <c r="I9" s="99">
        <v>4768420.58</v>
      </c>
    </row>
    <row r="10" spans="1:9" x14ac:dyDescent="0.2">
      <c r="A10" s="94" t="s">
        <v>127</v>
      </c>
      <c r="B10" s="94" t="s">
        <v>85</v>
      </c>
      <c r="C10" s="95" t="s">
        <v>128</v>
      </c>
      <c r="D10" s="94" t="s">
        <v>86</v>
      </c>
      <c r="E10" s="94" t="s">
        <v>129</v>
      </c>
      <c r="F10" s="94" t="s">
        <v>87</v>
      </c>
      <c r="G10" s="99">
        <v>0</v>
      </c>
      <c r="H10" s="99">
        <v>850000</v>
      </c>
      <c r="I10" s="99">
        <v>3918420.58</v>
      </c>
    </row>
    <row r="11" spans="1:9" x14ac:dyDescent="0.2">
      <c r="A11" s="94" t="s">
        <v>127</v>
      </c>
      <c r="B11" s="94" t="s">
        <v>85</v>
      </c>
      <c r="C11" s="95" t="s">
        <v>130</v>
      </c>
      <c r="D11" s="94" t="s">
        <v>86</v>
      </c>
      <c r="E11" s="94" t="s">
        <v>131</v>
      </c>
      <c r="F11" s="94" t="s">
        <v>87</v>
      </c>
      <c r="G11" s="99">
        <v>0</v>
      </c>
      <c r="H11" s="99">
        <v>850000</v>
      </c>
      <c r="I11" s="99">
        <v>3068420.58</v>
      </c>
    </row>
    <row r="12" spans="1:9" x14ac:dyDescent="0.2">
      <c r="A12" s="94" t="s">
        <v>127</v>
      </c>
      <c r="B12" s="94" t="s">
        <v>85</v>
      </c>
      <c r="C12" s="95" t="s">
        <v>132</v>
      </c>
      <c r="D12" s="94" t="s">
        <v>86</v>
      </c>
      <c r="E12" s="94" t="s">
        <v>133</v>
      </c>
      <c r="F12" s="94" t="s">
        <v>87</v>
      </c>
      <c r="G12" s="99">
        <v>0</v>
      </c>
      <c r="H12" s="99">
        <v>850000</v>
      </c>
      <c r="I12" s="99">
        <v>2218420.58</v>
      </c>
    </row>
    <row r="13" spans="1:9" x14ac:dyDescent="0.2">
      <c r="A13" s="94" t="s">
        <v>127</v>
      </c>
      <c r="B13" s="94" t="s">
        <v>85</v>
      </c>
      <c r="C13" s="95" t="s">
        <v>134</v>
      </c>
      <c r="D13" s="94" t="s">
        <v>86</v>
      </c>
      <c r="E13" s="94" t="s">
        <v>135</v>
      </c>
      <c r="F13" s="94" t="s">
        <v>87</v>
      </c>
      <c r="G13" s="99">
        <v>0</v>
      </c>
      <c r="H13" s="99">
        <v>850000</v>
      </c>
      <c r="I13" s="99">
        <v>1368420.58</v>
      </c>
    </row>
    <row r="14" spans="1:9" x14ac:dyDescent="0.2">
      <c r="A14" s="94" t="s">
        <v>127</v>
      </c>
      <c r="B14" s="94" t="s">
        <v>85</v>
      </c>
      <c r="C14" s="95" t="s">
        <v>136</v>
      </c>
      <c r="D14" s="94" t="s">
        <v>86</v>
      </c>
      <c r="E14" s="94" t="s">
        <v>137</v>
      </c>
      <c r="F14" s="94" t="s">
        <v>87</v>
      </c>
      <c r="G14" s="99">
        <v>0</v>
      </c>
      <c r="H14" s="99">
        <v>850000</v>
      </c>
      <c r="I14" s="99">
        <v>518420.58000000007</v>
      </c>
    </row>
    <row r="15" spans="1:9" x14ac:dyDescent="0.2">
      <c r="A15" s="94" t="s">
        <v>127</v>
      </c>
      <c r="B15" s="94" t="s">
        <v>88</v>
      </c>
      <c r="C15" s="95" t="s">
        <v>136</v>
      </c>
      <c r="D15" s="94" t="s">
        <v>86</v>
      </c>
      <c r="E15" s="94" t="s">
        <v>138</v>
      </c>
      <c r="F15" s="94" t="s">
        <v>89</v>
      </c>
      <c r="G15" s="99">
        <v>0</v>
      </c>
      <c r="H15" s="99">
        <v>640731.41</v>
      </c>
      <c r="I15" s="99">
        <v>-122310.83000000007</v>
      </c>
    </row>
    <row r="16" spans="1:9" x14ac:dyDescent="0.2">
      <c r="A16" s="94" t="s">
        <v>127</v>
      </c>
      <c r="B16" s="94" t="s">
        <v>90</v>
      </c>
      <c r="C16" s="95" t="s">
        <v>128</v>
      </c>
      <c r="D16" s="94" t="s">
        <v>86</v>
      </c>
      <c r="E16" s="94" t="s">
        <v>139</v>
      </c>
      <c r="F16" s="94" t="s">
        <v>91</v>
      </c>
      <c r="G16" s="99">
        <v>0</v>
      </c>
      <c r="H16" s="99">
        <v>910000</v>
      </c>
      <c r="I16" s="99">
        <v>-1032310.8300000001</v>
      </c>
    </row>
    <row r="17" spans="1:9" x14ac:dyDescent="0.2">
      <c r="A17" s="94" t="s">
        <v>127</v>
      </c>
      <c r="B17" s="94" t="s">
        <v>90</v>
      </c>
      <c r="C17" s="95" t="s">
        <v>130</v>
      </c>
      <c r="D17" s="94" t="s">
        <v>86</v>
      </c>
      <c r="E17" s="94" t="s">
        <v>140</v>
      </c>
      <c r="F17" s="94" t="s">
        <v>91</v>
      </c>
      <c r="G17" s="99">
        <v>0</v>
      </c>
      <c r="H17" s="99">
        <v>910000</v>
      </c>
      <c r="I17" s="99">
        <v>-1942310.83</v>
      </c>
    </row>
    <row r="18" spans="1:9" x14ac:dyDescent="0.2">
      <c r="A18" s="94" t="s">
        <v>127</v>
      </c>
      <c r="B18" s="94" t="s">
        <v>90</v>
      </c>
      <c r="C18" s="95" t="s">
        <v>132</v>
      </c>
      <c r="D18" s="94" t="s">
        <v>86</v>
      </c>
      <c r="E18" s="94" t="s">
        <v>141</v>
      </c>
      <c r="F18" s="94" t="s">
        <v>91</v>
      </c>
      <c r="G18" s="99">
        <v>0</v>
      </c>
      <c r="H18" s="99">
        <v>910000</v>
      </c>
      <c r="I18" s="99">
        <v>-2852310.83</v>
      </c>
    </row>
    <row r="19" spans="1:9" x14ac:dyDescent="0.2">
      <c r="A19" s="94" t="s">
        <v>127</v>
      </c>
      <c r="B19" s="94" t="s">
        <v>90</v>
      </c>
      <c r="C19" s="95" t="s">
        <v>134</v>
      </c>
      <c r="D19" s="94" t="s">
        <v>86</v>
      </c>
      <c r="E19" s="94" t="s">
        <v>142</v>
      </c>
      <c r="F19" s="94" t="s">
        <v>91</v>
      </c>
      <c r="G19" s="99">
        <v>0</v>
      </c>
      <c r="H19" s="99">
        <v>910000</v>
      </c>
      <c r="I19" s="99">
        <v>-3762310.83</v>
      </c>
    </row>
    <row r="20" spans="1:9" x14ac:dyDescent="0.2">
      <c r="A20" s="94" t="s">
        <v>127</v>
      </c>
      <c r="B20" s="94" t="s">
        <v>90</v>
      </c>
      <c r="C20" s="95" t="s">
        <v>136</v>
      </c>
      <c r="D20" s="94" t="s">
        <v>86</v>
      </c>
      <c r="E20" s="94" t="s">
        <v>143</v>
      </c>
      <c r="F20" s="94" t="s">
        <v>91</v>
      </c>
      <c r="G20" s="99">
        <v>0</v>
      </c>
      <c r="H20" s="99">
        <v>910000</v>
      </c>
      <c r="I20" s="99">
        <v>-4672310.83</v>
      </c>
    </row>
    <row r="21" spans="1:9" x14ac:dyDescent="0.2">
      <c r="A21" s="94" t="s">
        <v>127</v>
      </c>
      <c r="B21" s="94" t="s">
        <v>90</v>
      </c>
      <c r="C21" s="95" t="s">
        <v>144</v>
      </c>
      <c r="D21" s="94" t="s">
        <v>86</v>
      </c>
      <c r="E21" s="94" t="s">
        <v>145</v>
      </c>
      <c r="F21" s="94" t="s">
        <v>91</v>
      </c>
      <c r="G21" s="99">
        <v>0</v>
      </c>
      <c r="H21" s="99">
        <v>910000</v>
      </c>
      <c r="I21" s="99">
        <v>-5582310.8300000001</v>
      </c>
    </row>
    <row r="22" spans="1:9" x14ac:dyDescent="0.2">
      <c r="A22" s="94" t="s">
        <v>127</v>
      </c>
      <c r="B22" s="94" t="s">
        <v>92</v>
      </c>
      <c r="C22" s="95" t="s">
        <v>146</v>
      </c>
      <c r="D22" s="94" t="s">
        <v>93</v>
      </c>
      <c r="E22" s="94" t="s">
        <v>94</v>
      </c>
      <c r="F22" s="94" t="s">
        <v>95</v>
      </c>
      <c r="G22" s="99">
        <v>335763640.50999999</v>
      </c>
      <c r="H22" s="99">
        <v>0</v>
      </c>
      <c r="I22" s="99">
        <v>330181329.67999995</v>
      </c>
    </row>
    <row r="23" spans="1:9" x14ac:dyDescent="0.2">
      <c r="A23" s="94" t="s">
        <v>127</v>
      </c>
      <c r="B23" s="94" t="s">
        <v>92</v>
      </c>
      <c r="C23" s="95" t="s">
        <v>128</v>
      </c>
      <c r="D23" s="94" t="s">
        <v>93</v>
      </c>
      <c r="E23" s="94" t="s">
        <v>96</v>
      </c>
      <c r="F23" s="94" t="s">
        <v>95</v>
      </c>
      <c r="G23" s="99">
        <v>3751677.34</v>
      </c>
      <c r="H23" s="99">
        <v>0</v>
      </c>
      <c r="I23" s="99">
        <v>333933007.01999992</v>
      </c>
    </row>
    <row r="24" spans="1:9" x14ac:dyDescent="0.2">
      <c r="A24" s="94" t="s">
        <v>127</v>
      </c>
      <c r="B24" s="94" t="s">
        <v>97</v>
      </c>
      <c r="C24" s="95" t="s">
        <v>134</v>
      </c>
      <c r="D24" s="94" t="s">
        <v>98</v>
      </c>
      <c r="E24" s="94" t="s">
        <v>147</v>
      </c>
      <c r="F24" s="94" t="s">
        <v>99</v>
      </c>
      <c r="G24" s="99">
        <v>0</v>
      </c>
      <c r="H24" s="99">
        <v>4900000</v>
      </c>
      <c r="I24" s="99">
        <v>329033007.01999992</v>
      </c>
    </row>
    <row r="25" spans="1:9" x14ac:dyDescent="0.2">
      <c r="A25" s="94" t="s">
        <v>127</v>
      </c>
      <c r="B25" s="94" t="s">
        <v>100</v>
      </c>
      <c r="C25" s="95" t="s">
        <v>132</v>
      </c>
      <c r="D25" s="94" t="s">
        <v>86</v>
      </c>
      <c r="E25" s="94" t="s">
        <v>148</v>
      </c>
      <c r="F25" s="94" t="s">
        <v>101</v>
      </c>
      <c r="G25" s="99">
        <v>0</v>
      </c>
      <c r="H25" s="99">
        <v>44000000</v>
      </c>
      <c r="I25" s="99">
        <v>285033007.01999998</v>
      </c>
    </row>
    <row r="26" spans="1:9" x14ac:dyDescent="0.2">
      <c r="A26" s="94" t="s">
        <v>127</v>
      </c>
      <c r="B26" s="94" t="s">
        <v>100</v>
      </c>
      <c r="C26" s="95" t="s">
        <v>144</v>
      </c>
      <c r="D26" s="94" t="s">
        <v>86</v>
      </c>
      <c r="E26" s="94" t="s">
        <v>149</v>
      </c>
      <c r="F26" s="94" t="s">
        <v>102</v>
      </c>
      <c r="G26" s="99">
        <v>0</v>
      </c>
      <c r="H26" s="99">
        <v>9983038.4700000007</v>
      </c>
      <c r="I26" s="99">
        <v>275049968.54999995</v>
      </c>
    </row>
    <row r="27" spans="1:9" x14ac:dyDescent="0.2">
      <c r="A27" s="94" t="s">
        <v>127</v>
      </c>
      <c r="B27" s="94" t="s">
        <v>103</v>
      </c>
      <c r="C27" s="95" t="s">
        <v>128</v>
      </c>
      <c r="D27" s="94" t="s">
        <v>86</v>
      </c>
      <c r="E27" s="94" t="s">
        <v>150</v>
      </c>
      <c r="F27" s="94" t="s">
        <v>102</v>
      </c>
      <c r="G27" s="99">
        <v>0</v>
      </c>
      <c r="H27" s="99">
        <v>36000000</v>
      </c>
      <c r="I27" s="99">
        <v>239049968.54999995</v>
      </c>
    </row>
    <row r="28" spans="1:9" x14ac:dyDescent="0.2">
      <c r="A28" s="94" t="s">
        <v>127</v>
      </c>
      <c r="B28" s="94" t="s">
        <v>103</v>
      </c>
      <c r="C28" s="95" t="s">
        <v>130</v>
      </c>
      <c r="D28" s="94" t="s">
        <v>86</v>
      </c>
      <c r="E28" s="94" t="s">
        <v>151</v>
      </c>
      <c r="F28" s="94" t="s">
        <v>102</v>
      </c>
      <c r="G28" s="99">
        <v>0</v>
      </c>
      <c r="H28" s="99">
        <v>30000000</v>
      </c>
      <c r="I28" s="99">
        <v>209049968.54999995</v>
      </c>
    </row>
    <row r="29" spans="1:9" x14ac:dyDescent="0.2">
      <c r="A29" s="94" t="s">
        <v>127</v>
      </c>
      <c r="B29" s="94" t="s">
        <v>103</v>
      </c>
      <c r="C29" s="95" t="s">
        <v>132</v>
      </c>
      <c r="D29" s="94" t="s">
        <v>86</v>
      </c>
      <c r="E29" s="94" t="s">
        <v>152</v>
      </c>
      <c r="F29" s="94" t="s">
        <v>102</v>
      </c>
      <c r="G29" s="99">
        <v>0</v>
      </c>
      <c r="H29" s="99">
        <v>17000000</v>
      </c>
      <c r="I29" s="99">
        <v>192049968.54999995</v>
      </c>
    </row>
    <row r="30" spans="1:9" x14ac:dyDescent="0.2">
      <c r="A30" s="94" t="s">
        <v>127</v>
      </c>
      <c r="B30" s="94" t="s">
        <v>104</v>
      </c>
      <c r="C30" s="95" t="s">
        <v>130</v>
      </c>
      <c r="D30" s="94" t="s">
        <v>86</v>
      </c>
      <c r="E30" s="94" t="s">
        <v>153</v>
      </c>
      <c r="F30" s="94" t="s">
        <v>105</v>
      </c>
      <c r="G30" s="99">
        <v>0</v>
      </c>
      <c r="H30" s="99">
        <v>6024576</v>
      </c>
      <c r="I30" s="99">
        <v>186025392.54999995</v>
      </c>
    </row>
    <row r="31" spans="1:9" x14ac:dyDescent="0.2">
      <c r="A31" s="94" t="s">
        <v>127</v>
      </c>
      <c r="B31" s="94" t="s">
        <v>106</v>
      </c>
      <c r="C31" s="95" t="s">
        <v>132</v>
      </c>
      <c r="D31" s="94" t="s">
        <v>86</v>
      </c>
      <c r="E31" s="94" t="s">
        <v>154</v>
      </c>
      <c r="F31" s="94" t="s">
        <v>102</v>
      </c>
      <c r="G31" s="99">
        <v>0</v>
      </c>
      <c r="H31" s="99">
        <v>50000000</v>
      </c>
      <c r="I31" s="99">
        <v>136025392.54999995</v>
      </c>
    </row>
    <row r="32" spans="1:9" x14ac:dyDescent="0.2">
      <c r="A32" s="94" t="s">
        <v>127</v>
      </c>
      <c r="B32" s="94" t="s">
        <v>107</v>
      </c>
      <c r="C32" s="95" t="s">
        <v>128</v>
      </c>
      <c r="D32" s="94" t="s">
        <v>86</v>
      </c>
      <c r="E32" s="94" t="s">
        <v>155</v>
      </c>
      <c r="F32" s="94" t="s">
        <v>102</v>
      </c>
      <c r="G32" s="99">
        <v>0</v>
      </c>
      <c r="H32" s="99">
        <v>12000000</v>
      </c>
      <c r="I32" s="99">
        <v>124025392.54999995</v>
      </c>
    </row>
    <row r="33" spans="1:9" x14ac:dyDescent="0.2">
      <c r="A33" s="94" t="s">
        <v>127</v>
      </c>
      <c r="B33" s="94" t="s">
        <v>124</v>
      </c>
      <c r="C33" s="95" t="s">
        <v>132</v>
      </c>
      <c r="D33" s="94" t="s">
        <v>86</v>
      </c>
      <c r="E33" s="94" t="s">
        <v>156</v>
      </c>
      <c r="F33" s="94" t="s">
        <v>125</v>
      </c>
      <c r="G33" s="99">
        <v>0</v>
      </c>
      <c r="H33" s="99">
        <v>3592750</v>
      </c>
      <c r="I33" s="99">
        <v>120432642.54999995</v>
      </c>
    </row>
    <row r="34" spans="1:9" x14ac:dyDescent="0.2">
      <c r="A34" s="94" t="s">
        <v>127</v>
      </c>
      <c r="B34" s="94" t="s">
        <v>108</v>
      </c>
      <c r="C34" s="95" t="s">
        <v>130</v>
      </c>
      <c r="D34" s="94" t="s">
        <v>86</v>
      </c>
      <c r="E34" s="94" t="s">
        <v>157</v>
      </c>
      <c r="F34" s="94" t="s">
        <v>109</v>
      </c>
      <c r="G34" s="99">
        <v>0</v>
      </c>
      <c r="H34" s="99">
        <v>3714324.71</v>
      </c>
      <c r="I34" s="99">
        <v>116718317.83999994</v>
      </c>
    </row>
    <row r="35" spans="1:9" ht="12" customHeight="1" x14ac:dyDescent="0.2">
      <c r="A35" s="94" t="s">
        <v>127</v>
      </c>
      <c r="B35" s="94" t="s">
        <v>108</v>
      </c>
      <c r="C35" s="95" t="s">
        <v>144</v>
      </c>
      <c r="D35" s="94" t="s">
        <v>110</v>
      </c>
      <c r="E35" s="94" t="s">
        <v>158</v>
      </c>
      <c r="F35" s="94" t="s">
        <v>109</v>
      </c>
      <c r="G35" s="99">
        <v>0</v>
      </c>
      <c r="H35" s="99">
        <v>5363275.79</v>
      </c>
      <c r="I35" s="99">
        <v>111355042.04999995</v>
      </c>
    </row>
    <row r="36" spans="1:9" x14ac:dyDescent="0.2">
      <c r="A36" s="94" t="s">
        <v>127</v>
      </c>
      <c r="B36" s="94" t="s">
        <v>111</v>
      </c>
      <c r="C36" s="95" t="s">
        <v>132</v>
      </c>
      <c r="D36" s="94" t="s">
        <v>86</v>
      </c>
      <c r="E36" s="94" t="s">
        <v>159</v>
      </c>
      <c r="F36" s="94" t="s">
        <v>112</v>
      </c>
      <c r="G36" s="99">
        <v>0</v>
      </c>
      <c r="H36" s="99">
        <v>9000000</v>
      </c>
      <c r="I36" s="99">
        <v>102355042.04999995</v>
      </c>
    </row>
    <row r="37" spans="1:9" x14ac:dyDescent="0.2">
      <c r="A37" s="94" t="s">
        <v>127</v>
      </c>
      <c r="B37" s="94" t="s">
        <v>113</v>
      </c>
      <c r="C37" s="95" t="s">
        <v>160</v>
      </c>
      <c r="D37" s="93"/>
      <c r="E37" s="93"/>
      <c r="F37" s="94" t="s">
        <v>114</v>
      </c>
      <c r="G37" s="99">
        <v>0</v>
      </c>
      <c r="H37" s="99">
        <v>703249.27</v>
      </c>
      <c r="I37" s="99">
        <v>101651792.77999994</v>
      </c>
    </row>
    <row r="38" spans="1:9" x14ac:dyDescent="0.2">
      <c r="A38" s="94" t="s">
        <v>127</v>
      </c>
      <c r="B38" s="94" t="s">
        <v>113</v>
      </c>
      <c r="C38" s="95" t="s">
        <v>161</v>
      </c>
      <c r="D38" s="93"/>
      <c r="E38" s="93"/>
      <c r="F38" s="94" t="s">
        <v>115</v>
      </c>
      <c r="G38" s="99">
        <v>0</v>
      </c>
      <c r="H38" s="99">
        <v>6049531.6399999997</v>
      </c>
      <c r="I38" s="99">
        <v>95602261.139999956</v>
      </c>
    </row>
    <row r="39" spans="1:9" x14ac:dyDescent="0.2">
      <c r="A39" s="94" t="s">
        <v>127</v>
      </c>
      <c r="B39" s="94" t="s">
        <v>113</v>
      </c>
      <c r="C39" s="95" t="s">
        <v>162</v>
      </c>
      <c r="D39" s="93"/>
      <c r="E39" s="93"/>
      <c r="F39" s="94" t="s">
        <v>116</v>
      </c>
      <c r="G39" s="99">
        <v>11.44</v>
      </c>
      <c r="H39" s="99">
        <v>0</v>
      </c>
      <c r="I39" s="99">
        <v>95602272.579999954</v>
      </c>
    </row>
    <row r="40" spans="1:9" x14ac:dyDescent="0.2">
      <c r="A40" s="94" t="s">
        <v>127</v>
      </c>
      <c r="B40" s="94" t="s">
        <v>113</v>
      </c>
      <c r="C40" s="95" t="s">
        <v>163</v>
      </c>
      <c r="D40" s="93"/>
      <c r="E40" s="93"/>
      <c r="F40" s="94" t="s">
        <v>117</v>
      </c>
      <c r="G40" s="99">
        <v>0</v>
      </c>
      <c r="H40" s="99">
        <v>0.56000000000000005</v>
      </c>
      <c r="I40" s="99">
        <v>95602272.019999951</v>
      </c>
    </row>
    <row r="41" spans="1:9" x14ac:dyDescent="0.2">
      <c r="A41" s="94" t="s">
        <v>127</v>
      </c>
      <c r="B41" s="94" t="s">
        <v>118</v>
      </c>
      <c r="C41" s="95" t="s">
        <v>163</v>
      </c>
      <c r="D41" s="94" t="s">
        <v>86</v>
      </c>
      <c r="E41" s="94" t="s">
        <v>164</v>
      </c>
      <c r="F41" s="94" t="s">
        <v>119</v>
      </c>
      <c r="G41" s="99">
        <v>0</v>
      </c>
      <c r="H41" s="99">
        <v>21844636.129999999</v>
      </c>
      <c r="I41" s="99">
        <v>73757635.889999926</v>
      </c>
    </row>
    <row r="42" spans="1:9" x14ac:dyDescent="0.2">
      <c r="A42" s="94" t="s">
        <v>127</v>
      </c>
      <c r="B42" s="94" t="s">
        <v>165</v>
      </c>
      <c r="C42" s="95" t="s">
        <v>132</v>
      </c>
      <c r="D42" s="94" t="s">
        <v>86</v>
      </c>
      <c r="E42" s="94" t="s">
        <v>166</v>
      </c>
      <c r="F42" s="94" t="s">
        <v>167</v>
      </c>
      <c r="G42" s="99">
        <v>0</v>
      </c>
      <c r="H42" s="99">
        <v>18000000</v>
      </c>
      <c r="I42" s="99">
        <v>55757635.889999926</v>
      </c>
    </row>
    <row r="43" spans="1:9" x14ac:dyDescent="0.2">
      <c r="A43" s="94" t="s">
        <v>127</v>
      </c>
      <c r="B43" s="94" t="s">
        <v>165</v>
      </c>
      <c r="C43" s="95" t="s">
        <v>134</v>
      </c>
      <c r="D43" s="94" t="s">
        <v>86</v>
      </c>
      <c r="E43" s="94" t="s">
        <v>168</v>
      </c>
      <c r="F43" s="94" t="s">
        <v>167</v>
      </c>
      <c r="G43" s="99">
        <v>0</v>
      </c>
      <c r="H43" s="99">
        <v>20000000</v>
      </c>
      <c r="I43" s="99">
        <v>35757635.889999926</v>
      </c>
    </row>
    <row r="44" spans="1:9" x14ac:dyDescent="0.2">
      <c r="A44" s="93"/>
      <c r="B44" s="93"/>
      <c r="C44" s="93"/>
      <c r="D44" s="93"/>
      <c r="E44" s="93"/>
      <c r="F44" s="95" t="s">
        <v>120</v>
      </c>
      <c r="G44" s="99">
        <v>339515329.28999996</v>
      </c>
      <c r="H44" s="99">
        <v>308526113.98000002</v>
      </c>
      <c r="I44" s="99">
        <v>35757635.889999926</v>
      </c>
    </row>
    <row r="45" spans="1:9" x14ac:dyDescent="0.2">
      <c r="A45" s="93"/>
      <c r="B45" s="93"/>
      <c r="C45" s="93"/>
      <c r="D45" s="93"/>
      <c r="E45" s="93"/>
      <c r="F45" s="95" t="s">
        <v>121</v>
      </c>
      <c r="G45" s="99">
        <v>339515329.28999996</v>
      </c>
      <c r="H45" s="99">
        <v>308526113.98000002</v>
      </c>
      <c r="I45" s="99">
        <v>35757635.889999926</v>
      </c>
    </row>
    <row r="47" spans="1:9" x14ac:dyDescent="0.2">
      <c r="I47" s="64">
        <f>+I45-PROVINCIAL!D11</f>
        <v>-7.4505805969238281E-8</v>
      </c>
    </row>
  </sheetData>
  <autoFilter ref="A7:I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PROVINCIAL</vt:lpstr>
      <vt:lpstr>INGRESOS</vt:lpstr>
      <vt:lpstr>MAYOR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CONTABILIDAD AUX</cp:lastModifiedBy>
  <dcterms:created xsi:type="dcterms:W3CDTF">2020-06-19T14:12:27Z</dcterms:created>
  <dcterms:modified xsi:type="dcterms:W3CDTF">2020-07-09T15:53:47Z</dcterms:modified>
</cp:coreProperties>
</file>