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8960" windowHeight="11325" activeTab="2"/>
  </bookViews>
  <sheets>
    <sheet name="TESORO" sheetId="1" r:id="rId1"/>
    <sheet name="INGRESOS" sheetId="6" state="hidden" r:id="rId2"/>
    <sheet name="MAYOR" sheetId="7" r:id="rId3"/>
  </sheets>
  <definedNames>
    <definedName name="_xlnm._FilterDatabase" localSheetId="1" hidden="1">INGRESOS!$A$14:$F$38</definedName>
    <definedName name="_xlnm._FilterDatabase" localSheetId="0" hidden="1">TESORO!$A$17:$I$173</definedName>
    <definedName name="_xlnm.Print_Area" localSheetId="1">INGRESOS!$A$1:$F$41</definedName>
  </definedNames>
  <calcPr calcId="144525"/>
</workbook>
</file>

<file path=xl/calcChain.xml><?xml version="1.0" encoding="utf-8"?>
<calcChain xmlns="http://schemas.openxmlformats.org/spreadsheetml/2006/main">
  <c r="I63" i="7" l="1"/>
  <c r="F13" i="1" l="1"/>
  <c r="G12" i="1"/>
  <c r="G13" i="1" s="1"/>
  <c r="F12" i="1"/>
  <c r="I10" i="1"/>
  <c r="D12" i="1" l="1"/>
  <c r="I9" i="1"/>
  <c r="F181" i="1" l="1"/>
  <c r="E41" i="6" l="1"/>
  <c r="D10" i="6" s="1"/>
  <c r="D39" i="6"/>
  <c r="D9" i="6"/>
  <c r="E175" i="1"/>
  <c r="D14" i="1"/>
  <c r="D11" i="6" l="1"/>
</calcChain>
</file>

<file path=xl/comments1.xml><?xml version="1.0" encoding="utf-8"?>
<comments xmlns="http://schemas.openxmlformats.org/spreadsheetml/2006/main">
  <authors>
    <author>CONTABILIDAD AUX</author>
  </authors>
  <commentList>
    <comment ref="D170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pago de prestamo ha farma stop </t>
        </r>
      </text>
    </comment>
  </commentList>
</comments>
</file>

<file path=xl/sharedStrings.xml><?xml version="1.0" encoding="utf-8"?>
<sst xmlns="http://schemas.openxmlformats.org/spreadsheetml/2006/main" count="582" uniqueCount="193">
  <si>
    <r>
      <rPr>
        <sz val="8"/>
        <rFont val="Courier New"/>
        <family val="3"/>
      </rPr>
      <t>LQ TDD 76608580 001 0417</t>
    </r>
  </si>
  <si>
    <r>
      <rPr>
        <sz val="8"/>
        <rFont val="Courier New"/>
        <family val="3"/>
      </rPr>
      <t>LQ TDD 76608580 001 0418</t>
    </r>
  </si>
  <si>
    <r>
      <rPr>
        <sz val="8"/>
        <rFont val="Courier New"/>
        <family val="3"/>
      </rPr>
      <t>LQ ELE 76608580 001 0213</t>
    </r>
  </si>
  <si>
    <r>
      <rPr>
        <sz val="8"/>
        <rFont val="Courier New"/>
        <family val="3"/>
      </rPr>
      <t>LQ TDD 76608580 001 0419</t>
    </r>
  </si>
  <si>
    <r>
      <rPr>
        <sz val="8"/>
        <rFont val="Courier New"/>
        <family val="3"/>
      </rPr>
      <t>LQ TDD 76608580 001 0420</t>
    </r>
  </si>
  <si>
    <r>
      <rPr>
        <sz val="8"/>
        <rFont val="Courier New"/>
        <family val="3"/>
      </rPr>
      <t>LQ TDD 76608580 001 0421</t>
    </r>
  </si>
  <si>
    <r>
      <rPr>
        <sz val="8"/>
        <rFont val="Courier New"/>
        <family val="3"/>
      </rPr>
      <t>LQ TDD 76608580 001 0422</t>
    </r>
  </si>
  <si>
    <r>
      <rPr>
        <sz val="8"/>
        <rFont val="Courier New"/>
        <family val="3"/>
      </rPr>
      <t>LQ TDC 76608580 001 0214</t>
    </r>
  </si>
  <si>
    <r>
      <rPr>
        <sz val="8"/>
        <rFont val="Courier New"/>
        <family val="3"/>
      </rPr>
      <t>LQ TDD 76608580 001 0424</t>
    </r>
  </si>
  <si>
    <r>
      <rPr>
        <sz val="8"/>
        <rFont val="Courier New"/>
        <family val="3"/>
      </rPr>
      <t>LQ TDD 76608580 001 0423</t>
    </r>
  </si>
  <si>
    <r>
      <rPr>
        <sz val="8"/>
        <rFont val="Courier New"/>
        <family val="3"/>
      </rPr>
      <t>LQ TDD 76608580 001 0425</t>
    </r>
  </si>
  <si>
    <r>
      <rPr>
        <sz val="8"/>
        <rFont val="Courier New"/>
        <family val="3"/>
      </rPr>
      <t>LQ TDD 76608580 001 0426</t>
    </r>
  </si>
  <si>
    <r>
      <rPr>
        <sz val="8"/>
        <rFont val="Courier New"/>
        <family val="3"/>
      </rPr>
      <t>LQ ELE 76608580 001 0215</t>
    </r>
  </si>
  <si>
    <r>
      <rPr>
        <sz val="8"/>
        <rFont val="Courier New"/>
        <family val="3"/>
      </rPr>
      <t>LQ TDD 76608580 001 0427</t>
    </r>
  </si>
  <si>
    <r>
      <rPr>
        <sz val="8"/>
        <rFont val="Courier New"/>
        <family val="3"/>
      </rPr>
      <t>LQ TDD 76608580 001 0428</t>
    </r>
  </si>
  <si>
    <r>
      <rPr>
        <sz val="8"/>
        <rFont val="Courier New"/>
        <family val="3"/>
      </rPr>
      <t>LQ TDD 76608580 001 0429</t>
    </r>
  </si>
  <si>
    <r>
      <rPr>
        <sz val="8"/>
        <rFont val="Courier New"/>
        <family val="3"/>
      </rPr>
      <t>LQ TDD 76608580 001 0430</t>
    </r>
  </si>
  <si>
    <r>
      <rPr>
        <sz val="8"/>
        <rFont val="Courier New"/>
        <family val="3"/>
      </rPr>
      <t>LQ TDD 76608580 001 0431</t>
    </r>
  </si>
  <si>
    <r>
      <rPr>
        <sz val="8"/>
        <rFont val="Courier New"/>
        <family val="3"/>
      </rPr>
      <t>LQ TDD 76608580 001 0432</t>
    </r>
  </si>
  <si>
    <r>
      <rPr>
        <sz val="8"/>
        <rFont val="Courier New"/>
        <family val="3"/>
      </rPr>
      <t>LQ TDC 76608580 001 0216</t>
    </r>
  </si>
  <si>
    <r>
      <rPr>
        <sz val="8"/>
        <rFont val="Courier New"/>
        <family val="3"/>
      </rPr>
      <t>LQ ELE 76608580 001 0217</t>
    </r>
  </si>
  <si>
    <r>
      <rPr>
        <sz val="8"/>
        <rFont val="Courier New"/>
        <family val="3"/>
      </rPr>
      <t>LQ TDD 76608580 001 0433</t>
    </r>
  </si>
  <si>
    <r>
      <rPr>
        <sz val="8"/>
        <rFont val="Courier New"/>
        <family val="3"/>
      </rPr>
      <t>LQ TDD 76608580 001 0434</t>
    </r>
  </si>
  <si>
    <r>
      <rPr>
        <sz val="8"/>
        <rFont val="Courier New"/>
        <family val="3"/>
      </rPr>
      <t>LQ TDD 76608580 001 0435</t>
    </r>
  </si>
  <si>
    <t>IMP. G. TRN. FINANCIERAS</t>
  </si>
  <si>
    <t>TRANSF. VIA BCV CCE</t>
  </si>
  <si>
    <t>TDD</t>
  </si>
  <si>
    <t>TDC</t>
  </si>
  <si>
    <t>ELEC</t>
  </si>
  <si>
    <t>COMISION</t>
  </si>
  <si>
    <t>IGTF</t>
  </si>
  <si>
    <t>SALDO FINAL</t>
  </si>
  <si>
    <t>REF</t>
  </si>
  <si>
    <t>SENIAT</t>
  </si>
  <si>
    <t>SIN RELACIONAR</t>
  </si>
  <si>
    <t>SALDO INICIAL</t>
  </si>
  <si>
    <t>INGRESOS BANCO TESORO</t>
  </si>
  <si>
    <t>FECHA</t>
  </si>
  <si>
    <t>REFERENCIA</t>
  </si>
  <si>
    <t>DESCRIPCION</t>
  </si>
  <si>
    <t>DEBITOS</t>
  </si>
  <si>
    <t>CREDITOS</t>
  </si>
  <si>
    <t>ASIENTO  05-11</t>
  </si>
  <si>
    <t>05-11</t>
  </si>
  <si>
    <t>05-13</t>
  </si>
  <si>
    <t>05-24</t>
  </si>
  <si>
    <t>05-33</t>
  </si>
  <si>
    <t>05-41</t>
  </si>
  <si>
    <t>05-45</t>
  </si>
  <si>
    <t>05-46</t>
  </si>
  <si>
    <t>05-47</t>
  </si>
  <si>
    <t xml:space="preserve">PLANILLA </t>
  </si>
  <si>
    <t>99057 PLAN 4409</t>
  </si>
  <si>
    <t>99057 PLAN 0284</t>
  </si>
  <si>
    <t>99057 PLAN 2131</t>
  </si>
  <si>
    <t>99044 PLAN 5025</t>
  </si>
  <si>
    <t>99044 PLAN 7265</t>
  </si>
  <si>
    <t>99044 PLAN 8516</t>
  </si>
  <si>
    <t>99044 PLAN 9422</t>
  </si>
  <si>
    <t>N° DE FORMA</t>
  </si>
  <si>
    <t>CUENTA CONTABLE</t>
  </si>
  <si>
    <t>MONTO</t>
  </si>
  <si>
    <t>IVA</t>
  </si>
  <si>
    <t>FORMA 99030</t>
  </si>
  <si>
    <t>RET IVA</t>
  </si>
  <si>
    <t>FORMA 99035</t>
  </si>
  <si>
    <t>2141002</t>
  </si>
  <si>
    <t>ANT ISLR</t>
  </si>
  <si>
    <t>FORMA 99044</t>
  </si>
  <si>
    <t>1162003</t>
  </si>
  <si>
    <t>RET ISLR</t>
  </si>
  <si>
    <t>FORMA 99074</t>
  </si>
  <si>
    <t>2142001</t>
  </si>
  <si>
    <t xml:space="preserve">FORMA 99244      </t>
  </si>
  <si>
    <t>ANT IVA</t>
  </si>
  <si>
    <t>FORMA 99257</t>
  </si>
  <si>
    <t>FORMA 99057</t>
  </si>
  <si>
    <t>CUENTA</t>
  </si>
  <si>
    <t>PAGO DE PROVEEDORES</t>
  </si>
  <si>
    <t xml:space="preserve">99030 PLAN 2070 </t>
  </si>
  <si>
    <t>99035 PLAN 1824</t>
  </si>
  <si>
    <t>05-48</t>
  </si>
  <si>
    <t>NOMINA</t>
  </si>
  <si>
    <t>PAGO DE PRESTAMO</t>
  </si>
  <si>
    <t>99074 PLAN 3489</t>
  </si>
  <si>
    <t>99030 PLAN 8006</t>
  </si>
  <si>
    <t>99035 PLAN 5596</t>
  </si>
  <si>
    <t>99035 PLAN 7633</t>
  </si>
  <si>
    <t>99030 PLAN 5881</t>
  </si>
  <si>
    <t>99035 PLAN 3533</t>
  </si>
  <si>
    <t>05-50</t>
  </si>
  <si>
    <t>Metrofarma Social, CA</t>
  </si>
  <si>
    <t>J-29678552-6</t>
  </si>
  <si>
    <t>Mayor analítico</t>
  </si>
  <si>
    <t>Código de cuenta desde: 1112003 hasta: 1112003</t>
  </si>
  <si>
    <t>Fecha del asiento desde: 01/05/2020 hasta: 31/05/2020</t>
  </si>
  <si>
    <t>Día</t>
  </si>
  <si>
    <t>Num/Comp</t>
  </si>
  <si>
    <t>#Lin</t>
  </si>
  <si>
    <t>Doc</t>
  </si>
  <si>
    <t>Doc/Asociado</t>
  </si>
  <si>
    <t>Descripción del asiento</t>
  </si>
  <si>
    <t>Debe</t>
  </si>
  <si>
    <t>Haber</t>
  </si>
  <si>
    <t>Saldo</t>
  </si>
  <si>
    <t xml:space="preserve">Cuenta:1112003             </t>
  </si>
  <si>
    <t xml:space="preserve">BANCO DEL TESORO                                  </t>
  </si>
  <si>
    <t>Anterior:</t>
  </si>
  <si>
    <t>00005-11</t>
  </si>
  <si>
    <t>IN</t>
  </si>
  <si>
    <t xml:space="preserve">TDD       </t>
  </si>
  <si>
    <t xml:space="preserve">P/R INGRESOS BANCO TESORO                                                       </t>
  </si>
  <si>
    <t xml:space="preserve">TDC       </t>
  </si>
  <si>
    <t xml:space="preserve">ELEC      </t>
  </si>
  <si>
    <t>00005-13</t>
  </si>
  <si>
    <t>PG</t>
  </si>
  <si>
    <t xml:space="preserve">P/R PG DROGUERIA NENA                                                           </t>
  </si>
  <si>
    <t>00005-15</t>
  </si>
  <si>
    <t xml:space="preserve">P/R PAGO DE PRESTAMO A FARMA STOP                                               </t>
  </si>
  <si>
    <t>00005-24</t>
  </si>
  <si>
    <t xml:space="preserve">P/R PG DROGUERIA NENA C.A.                                                      </t>
  </si>
  <si>
    <t>00005-33</t>
  </si>
  <si>
    <t>00005-41</t>
  </si>
  <si>
    <t xml:space="preserve">P/R PG INV. TOTAL SERVICE C.A.                                                  </t>
  </si>
  <si>
    <t>00005-46</t>
  </si>
  <si>
    <t xml:space="preserve">P/R NOMINA 1ERA QCENA 2020                                                      </t>
  </si>
  <si>
    <t>00005-47</t>
  </si>
  <si>
    <t xml:space="preserve">P/R PG 2DA QCENA NOMINA DE MAYO 2020                                            </t>
  </si>
  <si>
    <t>00005-48</t>
  </si>
  <si>
    <t xml:space="preserve">P/R COMISIONES, MAYO 2020                                                       </t>
  </si>
  <si>
    <t xml:space="preserve">P/R IGTF, MAYO 2020                                                             </t>
  </si>
  <si>
    <t>00005-50</t>
  </si>
  <si>
    <t xml:space="preserve">P/R PAGOS DE IMPUESTOS SENIAT                                                   </t>
  </si>
  <si>
    <t>Total Mayo:</t>
  </si>
  <si>
    <t>Total cuenta:</t>
  </si>
  <si>
    <t>D</t>
  </si>
  <si>
    <t>H</t>
  </si>
  <si>
    <t>05-15</t>
  </si>
  <si>
    <t>SALDO</t>
  </si>
  <si>
    <t>COMISION TRANSF.OTROS BCOS. JU</t>
  </si>
  <si>
    <t>CARGO POR MANTENIMIENTO CTA</t>
  </si>
  <si>
    <t>CARGO EMISION EDO DE CUENTA</t>
  </si>
  <si>
    <t>COMISION USO CANAL IB</t>
  </si>
  <si>
    <t>COM. TRANS. ALTO VALOR POR CCE</t>
  </si>
  <si>
    <t>COMISION USO CANAL INTERNET BA</t>
  </si>
  <si>
    <t>MANT PLAT POS MAYO-76608580-1</t>
  </si>
  <si>
    <t>LQ ELE 76608580 001 0217</t>
  </si>
  <si>
    <t>LQ ELE 76608580 001 0215</t>
  </si>
  <si>
    <t>LQ ELE 76608580 001 0213</t>
  </si>
  <si>
    <t>LQ TDC 76608580 001 0216</t>
  </si>
  <si>
    <t>LQ TDC 76608580 001 0214</t>
  </si>
  <si>
    <t>LQ TDD 76608580 001 0435</t>
  </si>
  <si>
    <t>LQ TDD 76608580 001 0434</t>
  </si>
  <si>
    <t>LQ TDD 76608580 001 0433</t>
  </si>
  <si>
    <t>LQ TDD 76608580 001 0432</t>
  </si>
  <si>
    <t>LQ TDD 76608580 001 0431</t>
  </si>
  <si>
    <t>LQ TDD 76608580 001 0430</t>
  </si>
  <si>
    <t>LQ TDD 76608580 001 0429</t>
  </si>
  <si>
    <t>LQ TDD 76608580 001 0428</t>
  </si>
  <si>
    <t>LQ TDD 76608580 001 0427</t>
  </si>
  <si>
    <t>LQ TDD 76608580 001 0426</t>
  </si>
  <si>
    <t>LQ TDD 76608580 001 0425</t>
  </si>
  <si>
    <t>LQ TDD 76608580 001 0424</t>
  </si>
  <si>
    <t>LQ TDD 76608580 001 0423</t>
  </si>
  <si>
    <t>LQ TDD 76608580 001 0422</t>
  </si>
  <si>
    <t>LQ TDD 76608580 001 0421</t>
  </si>
  <si>
    <t>LQ TDD 76608580 001 0420</t>
  </si>
  <si>
    <t>LQ TDD 76608580 001 0419</t>
  </si>
  <si>
    <t>LQ TDD 76608580 001 0418</t>
  </si>
  <si>
    <t>LQ TDD 76608580 001 0417</t>
  </si>
  <si>
    <t>TRF.OTRO TITU 051420 111018662</t>
  </si>
  <si>
    <t>TRF.OTRO TITU 051420 111257414</t>
  </si>
  <si>
    <t>TRF.OTRO TITU 051420 111106939</t>
  </si>
  <si>
    <t>TRF.OTRO TITU 051420 111152106</t>
  </si>
  <si>
    <t>TRF.OTRO TITU 051420 111357018</t>
  </si>
  <si>
    <t>TRF.OTRO TITU 051520 084503253</t>
  </si>
  <si>
    <t>TRF.OTRO TITU 052820 090737109</t>
  </si>
  <si>
    <t>TRF.OTRO TITU 052820 090654884</t>
  </si>
  <si>
    <t>TRF.OTRO TITU 052820 090507069</t>
  </si>
  <si>
    <t>TRF.OTRO TITU 052820 091248710</t>
  </si>
  <si>
    <t>TRF.OTRO TITU 052820 090921886</t>
  </si>
  <si>
    <t>RECAUDACION SENIAT INTERNET 92</t>
  </si>
  <si>
    <t>RECAUDACION SENIAT INTERNET 17</t>
  </si>
  <si>
    <t>RECAUDACION SENIAT INTERNET 91</t>
  </si>
  <si>
    <t>RECAUDACION SENIAT INTERNET 67</t>
  </si>
  <si>
    <t>TRF.OTRO TITU 052820 091144535</t>
  </si>
  <si>
    <t>TRF.OTRO TITU 052820 091100616</t>
  </si>
  <si>
    <t>TRF.OTRO TITU 052820 091014354</t>
  </si>
  <si>
    <t>TRF.OTRO TITU 050520 152848931</t>
  </si>
  <si>
    <t>TRF.OTRO TITU 052820 090841242</t>
  </si>
  <si>
    <t>Fecha: 09/07/2020 Hora: 11:10:23 am</t>
  </si>
  <si>
    <t>00005-51</t>
  </si>
  <si>
    <t xml:space="preserve">P/R PAGO ANTICIPADO DE FACT. DE DROG. NENA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</si>
</sst>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dd/mm/yy;@"/>
    <numFmt numFmtId="165" formatCode="000000000"/>
  </numFmts>
  <fonts count="18" x14ac:knownFonts="1">
    <font>
      <sz val="10"/>
      <color rgb="FF000000"/>
      <name val="Times New Roman"/>
      <charset val="204"/>
    </font>
    <font>
      <b/>
      <sz val="8"/>
      <name val="Courier New"/>
      <family val="3"/>
    </font>
    <font>
      <sz val="8"/>
      <color rgb="FF000000"/>
      <name val="Courier New"/>
      <family val="2"/>
    </font>
    <font>
      <sz val="8"/>
      <name val="Courier New"/>
      <family val="3"/>
    </font>
    <font>
      <b/>
      <sz val="8"/>
      <name val="Courier New"/>
      <family val="3"/>
    </font>
    <font>
      <sz val="10"/>
      <color rgb="FF000000"/>
      <name val="Times New Roman"/>
      <family val="1"/>
    </font>
    <font>
      <sz val="14"/>
      <color rgb="FF000000"/>
      <name val="Times New Roman"/>
      <family val="1"/>
    </font>
    <font>
      <sz val="18"/>
      <color rgb="FF00000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0000"/>
      <name val="Courier New"/>
      <family val="3"/>
    </font>
    <font>
      <b/>
      <sz val="10"/>
      <color rgb="FFFF0000"/>
      <name val="Courier New"/>
      <family val="3"/>
    </font>
    <font>
      <sz val="10"/>
      <name val="Arial"/>
      <family val="2"/>
    </font>
    <font>
      <b/>
      <sz val="10"/>
      <color rgb="FF000000"/>
      <name val="Times New Roman"/>
      <family val="1"/>
    </font>
    <font>
      <b/>
      <sz val="10"/>
      <color rgb="FF000000"/>
      <name val="Courier New"/>
      <family val="3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Courier New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12" fillId="0" borderId="0"/>
  </cellStyleXfs>
  <cellXfs count="170">
    <xf numFmtId="0" fontId="0" fillId="0" borderId="0" xfId="0" applyFill="1" applyBorder="1" applyAlignment="1">
      <alignment horizontal="left" vertical="top"/>
    </xf>
    <xf numFmtId="0" fontId="0" fillId="2" borderId="0" xfId="0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 wrapText="1"/>
    </xf>
    <xf numFmtId="0" fontId="0" fillId="2" borderId="0" xfId="0" applyFill="1" applyBorder="1" applyAlignment="1">
      <alignment horizontal="left" vertical="top" wrapText="1"/>
    </xf>
    <xf numFmtId="43" fontId="0" fillId="2" borderId="0" xfId="1" applyFont="1" applyFill="1" applyBorder="1" applyAlignment="1">
      <alignment horizontal="left" vertical="top"/>
    </xf>
    <xf numFmtId="49" fontId="0" fillId="2" borderId="0" xfId="0" applyNumberFormat="1" applyFill="1" applyBorder="1" applyAlignment="1">
      <alignment horizontal="left" vertical="top"/>
    </xf>
    <xf numFmtId="0" fontId="3" fillId="3" borderId="0" xfId="0" applyFont="1" applyFill="1" applyBorder="1" applyAlignment="1">
      <alignment horizontal="left" vertical="top" wrapText="1"/>
    </xf>
    <xf numFmtId="0" fontId="3" fillId="3" borderId="0" xfId="0" applyFont="1" applyFill="1" applyBorder="1" applyAlignment="1">
      <alignment vertical="top" wrapText="1"/>
    </xf>
    <xf numFmtId="0" fontId="3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vertical="top" wrapText="1"/>
    </xf>
    <xf numFmtId="0" fontId="3" fillId="5" borderId="0" xfId="0" applyFont="1" applyFill="1" applyBorder="1" applyAlignment="1">
      <alignment horizontal="left" vertical="top" wrapText="1"/>
    </xf>
    <xf numFmtId="0" fontId="3" fillId="6" borderId="0" xfId="0" applyFont="1" applyFill="1" applyBorder="1" applyAlignment="1">
      <alignment horizontal="left" vertical="top" wrapText="1"/>
    </xf>
    <xf numFmtId="0" fontId="3" fillId="6" borderId="0" xfId="0" applyFont="1" applyFill="1" applyBorder="1" applyAlignment="1">
      <alignment vertical="top" wrapText="1"/>
    </xf>
    <xf numFmtId="0" fontId="0" fillId="2" borderId="7" xfId="0" applyFill="1" applyBorder="1" applyAlignment="1">
      <alignment horizontal="left" vertical="top" wrapText="1"/>
    </xf>
    <xf numFmtId="43" fontId="0" fillId="2" borderId="8" xfId="1" applyFont="1" applyFill="1" applyBorder="1" applyAlignment="1">
      <alignment horizontal="left" vertical="top"/>
    </xf>
    <xf numFmtId="0" fontId="0" fillId="2" borderId="9" xfId="0" applyFill="1" applyBorder="1" applyAlignment="1">
      <alignment horizontal="left" vertical="top" wrapText="1"/>
    </xf>
    <xf numFmtId="43" fontId="0" fillId="2" borderId="10" xfId="1" applyFont="1" applyFill="1" applyBorder="1" applyAlignment="1">
      <alignment horizontal="left" vertical="top"/>
    </xf>
    <xf numFmtId="0" fontId="0" fillId="2" borderId="3" xfId="0" applyFill="1" applyBorder="1" applyAlignment="1">
      <alignment horizontal="left" vertical="top" wrapText="1"/>
    </xf>
    <xf numFmtId="43" fontId="0" fillId="2" borderId="4" xfId="1" applyFont="1" applyFill="1" applyBorder="1" applyAlignment="1">
      <alignment horizontal="left" vertical="top"/>
    </xf>
    <xf numFmtId="0" fontId="0" fillId="2" borderId="5" xfId="0" applyFill="1" applyBorder="1" applyAlignment="1">
      <alignment horizontal="left" vertical="top" wrapText="1"/>
    </xf>
    <xf numFmtId="43" fontId="0" fillId="2" borderId="6" xfId="1" applyFont="1" applyFill="1" applyBorder="1" applyAlignment="1">
      <alignment horizontal="left" vertical="top"/>
    </xf>
    <xf numFmtId="43" fontId="0" fillId="2" borderId="2" xfId="1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left" vertical="top" wrapText="1"/>
    </xf>
    <xf numFmtId="43" fontId="6" fillId="2" borderId="0" xfId="1" applyFont="1" applyFill="1" applyBorder="1" applyAlignment="1">
      <alignment horizontal="left" vertical="top"/>
    </xf>
    <xf numFmtId="49" fontId="6" fillId="2" borderId="0" xfId="0" applyNumberFormat="1" applyFont="1" applyFill="1" applyBorder="1" applyAlignment="1">
      <alignment horizontal="left" vertical="top"/>
    </xf>
    <xf numFmtId="164" fontId="2" fillId="2" borderId="11" xfId="0" applyNumberFormat="1" applyFont="1" applyFill="1" applyBorder="1" applyAlignment="1">
      <alignment horizontal="center" vertical="top" shrinkToFit="1"/>
    </xf>
    <xf numFmtId="1" fontId="2" fillId="2" borderId="11" xfId="0" applyNumberFormat="1" applyFont="1" applyFill="1" applyBorder="1" applyAlignment="1">
      <alignment horizontal="right" vertical="top" shrinkToFit="1"/>
    </xf>
    <xf numFmtId="0" fontId="3" fillId="2" borderId="11" xfId="0" applyFont="1" applyFill="1" applyBorder="1" applyAlignment="1">
      <alignment horizontal="left" vertical="top" wrapText="1"/>
    </xf>
    <xf numFmtId="43" fontId="2" fillId="2" borderId="11" xfId="1" applyFont="1" applyFill="1" applyBorder="1" applyAlignment="1">
      <alignment vertical="top" shrinkToFit="1"/>
    </xf>
    <xf numFmtId="4" fontId="2" fillId="2" borderId="11" xfId="0" applyNumberFormat="1" applyFont="1" applyFill="1" applyBorder="1" applyAlignment="1">
      <alignment vertical="top" shrinkToFit="1"/>
    </xf>
    <xf numFmtId="0" fontId="3" fillId="2" borderId="11" xfId="0" applyFont="1" applyFill="1" applyBorder="1" applyAlignment="1">
      <alignment vertical="top" wrapText="1"/>
    </xf>
    <xf numFmtId="43" fontId="2" fillId="2" borderId="11" xfId="1" applyFont="1" applyFill="1" applyBorder="1" applyAlignment="1">
      <alignment horizontal="right" vertical="top" indent="1" shrinkToFit="1"/>
    </xf>
    <xf numFmtId="0" fontId="4" fillId="2" borderId="11" xfId="0" applyFont="1" applyFill="1" applyBorder="1" applyAlignment="1">
      <alignment horizontal="center" vertical="center" wrapText="1"/>
    </xf>
    <xf numFmtId="43" fontId="4" fillId="2" borderId="11" xfId="1" applyFont="1" applyFill="1" applyBorder="1" applyAlignment="1">
      <alignment horizontal="center" vertical="center" wrapText="1"/>
    </xf>
    <xf numFmtId="49" fontId="0" fillId="2" borderId="11" xfId="0" applyNumberFormat="1" applyFill="1" applyBorder="1" applyAlignment="1">
      <alignment horizontal="left" vertical="top"/>
    </xf>
    <xf numFmtId="0" fontId="7" fillId="2" borderId="0" xfId="0" applyFont="1" applyFill="1" applyBorder="1" applyAlignment="1">
      <alignment horizontal="left" vertical="top"/>
    </xf>
    <xf numFmtId="49" fontId="5" fillId="2" borderId="0" xfId="1" applyNumberFormat="1" applyFont="1" applyFill="1" applyBorder="1" applyAlignment="1">
      <alignment horizontal="left" vertical="top"/>
    </xf>
    <xf numFmtId="0" fontId="3" fillId="7" borderId="0" xfId="0" applyFont="1" applyFill="1" applyBorder="1" applyAlignment="1">
      <alignment horizontal="left" vertical="top" wrapText="1"/>
    </xf>
    <xf numFmtId="49" fontId="5" fillId="2" borderId="0" xfId="0" applyNumberFormat="1" applyFont="1" applyFill="1" applyBorder="1" applyAlignment="1">
      <alignment horizontal="left" vertical="top"/>
    </xf>
    <xf numFmtId="49" fontId="0" fillId="7" borderId="0" xfId="0" applyNumberFormat="1" applyFill="1" applyBorder="1" applyAlignment="1">
      <alignment horizontal="left" vertical="top"/>
    </xf>
    <xf numFmtId="43" fontId="0" fillId="2" borderId="0" xfId="0" applyNumberFormat="1" applyFill="1" applyBorder="1" applyAlignment="1">
      <alignment horizontal="left" vertical="top"/>
    </xf>
    <xf numFmtId="0" fontId="3" fillId="8" borderId="0" xfId="0" applyFont="1" applyFill="1" applyBorder="1" applyAlignment="1">
      <alignment horizontal="left" vertical="top" wrapText="1"/>
    </xf>
    <xf numFmtId="0" fontId="3" fillId="9" borderId="0" xfId="0" applyFont="1" applyFill="1" applyBorder="1" applyAlignment="1">
      <alignment horizontal="left" vertical="top" wrapText="1"/>
    </xf>
    <xf numFmtId="49" fontId="5" fillId="9" borderId="0" xfId="0" applyNumberFormat="1" applyFont="1" applyFill="1" applyBorder="1" applyAlignment="1">
      <alignment horizontal="left" vertical="top"/>
    </xf>
    <xf numFmtId="49" fontId="0" fillId="9" borderId="0" xfId="0" applyNumberFormat="1" applyFill="1" applyBorder="1" applyAlignment="1">
      <alignment horizontal="left" vertical="top"/>
    </xf>
    <xf numFmtId="0" fontId="3" fillId="9" borderId="0" xfId="0" applyFont="1" applyFill="1" applyBorder="1" applyAlignment="1">
      <alignment vertical="top" wrapText="1"/>
    </xf>
    <xf numFmtId="49" fontId="5" fillId="2" borderId="11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49" fontId="10" fillId="2" borderId="14" xfId="0" applyNumberFormat="1" applyFont="1" applyFill="1" applyBorder="1" applyAlignment="1">
      <alignment horizontal="left" vertical="top"/>
    </xf>
    <xf numFmtId="49" fontId="11" fillId="2" borderId="15" xfId="0" applyNumberFormat="1" applyFont="1" applyFill="1" applyBorder="1" applyAlignment="1">
      <alignment horizontal="left" vertical="center"/>
    </xf>
    <xf numFmtId="43" fontId="10" fillId="2" borderId="13" xfId="1" applyFont="1" applyFill="1" applyBorder="1" applyAlignment="1">
      <alignment horizontal="left" vertical="top"/>
    </xf>
    <xf numFmtId="49" fontId="10" fillId="2" borderId="17" xfId="0" applyNumberFormat="1" applyFont="1" applyFill="1" applyBorder="1" applyAlignment="1">
      <alignment horizontal="left" vertical="top"/>
    </xf>
    <xf numFmtId="49" fontId="11" fillId="2" borderId="18" xfId="0" applyNumberFormat="1" applyFont="1" applyFill="1" applyBorder="1" applyAlignment="1">
      <alignment horizontal="left" vertical="center"/>
    </xf>
    <xf numFmtId="43" fontId="10" fillId="2" borderId="16" xfId="1" applyFont="1" applyFill="1" applyBorder="1" applyAlignment="1">
      <alignment horizontal="left" vertical="top"/>
    </xf>
    <xf numFmtId="49" fontId="10" fillId="2" borderId="20" xfId="0" applyNumberFormat="1" applyFont="1" applyFill="1" applyBorder="1" applyAlignment="1">
      <alignment horizontal="left" vertical="top"/>
    </xf>
    <xf numFmtId="49" fontId="11" fillId="2" borderId="21" xfId="0" applyNumberFormat="1" applyFont="1" applyFill="1" applyBorder="1" applyAlignment="1">
      <alignment horizontal="left" vertical="center"/>
    </xf>
    <xf numFmtId="43" fontId="10" fillId="2" borderId="19" xfId="1" applyFont="1" applyFill="1" applyBorder="1" applyAlignment="1">
      <alignment horizontal="left" vertical="top"/>
    </xf>
    <xf numFmtId="0" fontId="10" fillId="2" borderId="0" xfId="0" applyFont="1" applyFill="1" applyBorder="1" applyAlignment="1">
      <alignment horizontal="left" vertical="top"/>
    </xf>
    <xf numFmtId="43" fontId="10" fillId="2" borderId="11" xfId="1" applyFont="1" applyFill="1" applyBorder="1" applyAlignment="1">
      <alignment horizontal="left" vertical="top"/>
    </xf>
    <xf numFmtId="0" fontId="1" fillId="2" borderId="22" xfId="0" applyFont="1" applyFill="1" applyBorder="1" applyAlignment="1">
      <alignment horizontal="left" vertical="top" wrapText="1" indent="2"/>
    </xf>
    <xf numFmtId="0" fontId="1" fillId="2" borderId="23" xfId="0" applyFont="1" applyFill="1" applyBorder="1" applyAlignment="1">
      <alignment horizontal="left" vertical="top" wrapText="1" indent="1"/>
    </xf>
    <xf numFmtId="0" fontId="1" fillId="2" borderId="23" xfId="0" applyFont="1" applyFill="1" applyBorder="1" applyAlignment="1">
      <alignment horizontal="center" vertical="top" wrapText="1"/>
    </xf>
    <xf numFmtId="43" fontId="1" fillId="2" borderId="23" xfId="1" applyFont="1" applyFill="1" applyBorder="1" applyAlignment="1">
      <alignment horizontal="left" vertical="top" wrapText="1" indent="3"/>
    </xf>
    <xf numFmtId="43" fontId="1" fillId="2" borderId="24" xfId="1" applyFont="1" applyFill="1" applyBorder="1" applyAlignment="1">
      <alignment vertical="top" wrapText="1"/>
    </xf>
    <xf numFmtId="0" fontId="1" fillId="2" borderId="24" xfId="0" applyFont="1" applyFill="1" applyBorder="1" applyAlignment="1">
      <alignment vertical="top" wrapText="1"/>
    </xf>
    <xf numFmtId="0" fontId="1" fillId="2" borderId="25" xfId="0" applyFont="1" applyFill="1" applyBorder="1" applyAlignment="1">
      <alignment vertical="top" wrapText="1"/>
    </xf>
    <xf numFmtId="49" fontId="10" fillId="2" borderId="0" xfId="0" applyNumberFormat="1" applyFont="1" applyFill="1" applyBorder="1" applyAlignment="1">
      <alignment horizontal="left" vertical="top"/>
    </xf>
    <xf numFmtId="49" fontId="11" fillId="2" borderId="0" xfId="0" applyNumberFormat="1" applyFont="1" applyFill="1" applyBorder="1" applyAlignment="1">
      <alignment horizontal="left" vertical="center"/>
    </xf>
    <xf numFmtId="49" fontId="0" fillId="5" borderId="0" xfId="0" applyNumberFormat="1" applyFill="1" applyBorder="1" applyAlignment="1">
      <alignment horizontal="left" vertical="top"/>
    </xf>
    <xf numFmtId="0" fontId="5" fillId="5" borderId="0" xfId="0" applyFont="1" applyFill="1" applyBorder="1" applyAlignment="1">
      <alignment horizontal="left" vertical="top"/>
    </xf>
    <xf numFmtId="0" fontId="0" fillId="5" borderId="0" xfId="0" applyFill="1" applyBorder="1" applyAlignment="1">
      <alignment horizontal="left" vertical="top"/>
    </xf>
    <xf numFmtId="0" fontId="12" fillId="2" borderId="0" xfId="2" applyNumberFormat="1" applyFont="1" applyFill="1" applyAlignment="1" applyProtection="1">
      <alignment horizontal="left"/>
      <protection locked="0"/>
    </xf>
    <xf numFmtId="0" fontId="12" fillId="2" borderId="0" xfId="2" applyFill="1"/>
    <xf numFmtId="0" fontId="12" fillId="2" borderId="0" xfId="2" applyNumberFormat="1" applyFont="1" applyFill="1" applyAlignment="1" applyProtection="1">
      <alignment horizontal="right"/>
      <protection locked="0"/>
    </xf>
    <xf numFmtId="0" fontId="12" fillId="2" borderId="0" xfId="2" applyNumberFormat="1" applyFont="1" applyFill="1" applyAlignment="1" applyProtection="1">
      <alignment horizontal="center"/>
      <protection locked="0"/>
    </xf>
    <xf numFmtId="0" fontId="12" fillId="2" borderId="26" xfId="2" applyNumberFormat="1" applyFont="1" applyFill="1" applyBorder="1" applyAlignment="1" applyProtection="1">
      <alignment horizontal="left"/>
      <protection locked="0"/>
    </xf>
    <xf numFmtId="0" fontId="12" fillId="2" borderId="26" xfId="2" applyNumberFormat="1" applyFont="1" applyFill="1" applyBorder="1" applyAlignment="1" applyProtection="1">
      <alignment horizontal="right"/>
      <protection locked="0"/>
    </xf>
    <xf numFmtId="4" fontId="12" fillId="2" borderId="0" xfId="2" applyNumberFormat="1" applyFont="1" applyFill="1" applyAlignment="1" applyProtection="1">
      <alignment horizontal="right"/>
      <protection locked="0"/>
    </xf>
    <xf numFmtId="43" fontId="12" fillId="2" borderId="0" xfId="1" applyFont="1" applyFill="1"/>
    <xf numFmtId="43" fontId="12" fillId="2" borderId="26" xfId="1" applyFont="1" applyFill="1" applyBorder="1" applyAlignment="1" applyProtection="1">
      <alignment horizontal="right"/>
      <protection locked="0"/>
    </xf>
    <xf numFmtId="43" fontId="12" fillId="2" borderId="0" xfId="1" applyFont="1" applyFill="1" applyAlignment="1" applyProtection="1">
      <alignment horizontal="right"/>
      <protection locked="0"/>
    </xf>
    <xf numFmtId="49" fontId="13" fillId="2" borderId="4" xfId="0" applyNumberFormat="1" applyFont="1" applyFill="1" applyBorder="1" applyAlignment="1">
      <alignment horizontal="center" vertical="center"/>
    </xf>
    <xf numFmtId="43" fontId="14" fillId="2" borderId="6" xfId="1" applyFont="1" applyFill="1" applyBorder="1" applyAlignment="1">
      <alignment horizontal="center" vertical="center"/>
    </xf>
    <xf numFmtId="43" fontId="13" fillId="2" borderId="8" xfId="1" applyFont="1" applyFill="1" applyBorder="1" applyAlignment="1">
      <alignment horizontal="center" vertical="center"/>
    </xf>
    <xf numFmtId="49" fontId="5" fillId="7" borderId="0" xfId="0" applyNumberFormat="1" applyFont="1" applyFill="1" applyBorder="1" applyAlignment="1">
      <alignment horizontal="left" vertical="top"/>
    </xf>
    <xf numFmtId="0" fontId="0" fillId="7" borderId="0" xfId="0" applyFill="1" applyBorder="1" applyAlignment="1">
      <alignment horizontal="left" vertical="top"/>
    </xf>
    <xf numFmtId="0" fontId="15" fillId="2" borderId="0" xfId="0" applyFont="1" applyFill="1" applyBorder="1" applyAlignment="1">
      <alignment horizontal="left" vertical="top"/>
    </xf>
    <xf numFmtId="0" fontId="15" fillId="2" borderId="9" xfId="0" applyFont="1" applyFill="1" applyBorder="1" applyAlignment="1">
      <alignment horizontal="left" vertical="top" wrapText="1"/>
    </xf>
    <xf numFmtId="43" fontId="15" fillId="2" borderId="10" xfId="1" applyFont="1" applyFill="1" applyBorder="1" applyAlignment="1">
      <alignment horizontal="left" vertical="top"/>
    </xf>
    <xf numFmtId="43" fontId="15" fillId="2" borderId="0" xfId="1" applyFont="1" applyFill="1" applyBorder="1" applyAlignment="1">
      <alignment horizontal="left" vertical="top"/>
    </xf>
    <xf numFmtId="0" fontId="15" fillId="3" borderId="3" xfId="0" applyFont="1" applyFill="1" applyBorder="1" applyAlignment="1">
      <alignment horizontal="left" vertical="top" wrapText="1"/>
    </xf>
    <xf numFmtId="43" fontId="15" fillId="3" borderId="4" xfId="1" applyFont="1" applyFill="1" applyBorder="1" applyAlignment="1">
      <alignment horizontal="left" vertical="top"/>
    </xf>
    <xf numFmtId="43" fontId="15" fillId="2" borderId="13" xfId="1" applyFont="1" applyFill="1" applyBorder="1" applyAlignment="1">
      <alignment horizontal="left" vertical="top"/>
    </xf>
    <xf numFmtId="0" fontId="15" fillId="3" borderId="5" xfId="0" applyFont="1" applyFill="1" applyBorder="1" applyAlignment="1">
      <alignment horizontal="left" vertical="top" wrapText="1"/>
    </xf>
    <xf numFmtId="43" fontId="15" fillId="3" borderId="6" xfId="1" applyFont="1" applyFill="1" applyBorder="1" applyAlignment="1">
      <alignment horizontal="left" vertical="top"/>
    </xf>
    <xf numFmtId="43" fontId="15" fillId="2" borderId="16" xfId="1" applyFont="1" applyFill="1" applyBorder="1" applyAlignment="1">
      <alignment horizontal="left" vertical="top"/>
    </xf>
    <xf numFmtId="0" fontId="15" fillId="6" borderId="5" xfId="0" applyFont="1" applyFill="1" applyBorder="1" applyAlignment="1">
      <alignment horizontal="left" vertical="top" wrapText="1"/>
    </xf>
    <xf numFmtId="43" fontId="15" fillId="6" borderId="6" xfId="1" applyFont="1" applyFill="1" applyBorder="1" applyAlignment="1">
      <alignment horizontal="left" vertical="top"/>
    </xf>
    <xf numFmtId="0" fontId="15" fillId="4" borderId="5" xfId="0" applyFont="1" applyFill="1" applyBorder="1" applyAlignment="1">
      <alignment horizontal="left" vertical="top" wrapText="1"/>
    </xf>
    <xf numFmtId="43" fontId="15" fillId="4" borderId="6" xfId="1" applyFont="1" applyFill="1" applyBorder="1" applyAlignment="1">
      <alignment horizontal="left" vertical="top"/>
    </xf>
    <xf numFmtId="0" fontId="15" fillId="5" borderId="5" xfId="0" applyFont="1" applyFill="1" applyBorder="1" applyAlignment="1">
      <alignment horizontal="left" vertical="top" wrapText="1"/>
    </xf>
    <xf numFmtId="43" fontId="15" fillId="5" borderId="6" xfId="1" applyFont="1" applyFill="1" applyBorder="1" applyAlignment="1">
      <alignment horizontal="left" vertical="top"/>
    </xf>
    <xf numFmtId="0" fontId="15" fillId="2" borderId="7" xfId="0" applyFont="1" applyFill="1" applyBorder="1" applyAlignment="1">
      <alignment horizontal="left" vertical="top" wrapText="1"/>
    </xf>
    <xf numFmtId="43" fontId="15" fillId="2" borderId="8" xfId="1" applyFont="1" applyFill="1" applyBorder="1" applyAlignment="1">
      <alignment horizontal="left" vertical="top"/>
    </xf>
    <xf numFmtId="43" fontId="15" fillId="2" borderId="19" xfId="1" applyFont="1" applyFill="1" applyBorder="1" applyAlignment="1">
      <alignment horizontal="left" vertical="top"/>
    </xf>
    <xf numFmtId="0" fontId="15" fillId="7" borderId="5" xfId="0" applyFont="1" applyFill="1" applyBorder="1" applyAlignment="1">
      <alignment horizontal="left" vertical="top" wrapText="1"/>
    </xf>
    <xf numFmtId="43" fontId="15" fillId="7" borderId="6" xfId="1" applyFont="1" applyFill="1" applyBorder="1" applyAlignment="1">
      <alignment horizontal="left" vertical="top"/>
    </xf>
    <xf numFmtId="0" fontId="15" fillId="9" borderId="5" xfId="0" applyFont="1" applyFill="1" applyBorder="1" applyAlignment="1">
      <alignment horizontal="left" vertical="top" wrapText="1"/>
    </xf>
    <xf numFmtId="43" fontId="15" fillId="9" borderId="6" xfId="1" applyFont="1" applyFill="1" applyBorder="1" applyAlignment="1">
      <alignment horizontal="left" vertical="top"/>
    </xf>
    <xf numFmtId="0" fontId="15" fillId="8" borderId="5" xfId="0" applyFont="1" applyFill="1" applyBorder="1" applyAlignment="1">
      <alignment horizontal="left" vertical="top" wrapText="1"/>
    </xf>
    <xf numFmtId="43" fontId="15" fillId="8" borderId="6" xfId="1" applyFont="1" applyFill="1" applyBorder="1" applyAlignment="1">
      <alignment horizontal="left" vertical="top"/>
    </xf>
    <xf numFmtId="43" fontId="16" fillId="2" borderId="3" xfId="1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left" vertical="top" wrapText="1"/>
    </xf>
    <xf numFmtId="43" fontId="15" fillId="2" borderId="4" xfId="1" applyFont="1" applyFill="1" applyBorder="1" applyAlignment="1">
      <alignment horizontal="left" vertical="top"/>
    </xf>
    <xf numFmtId="43" fontId="15" fillId="2" borderId="5" xfId="1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left" vertical="top" wrapText="1"/>
    </xf>
    <xf numFmtId="43" fontId="15" fillId="2" borderId="6" xfId="1" applyFont="1" applyFill="1" applyBorder="1" applyAlignment="1">
      <alignment horizontal="left" vertical="top"/>
    </xf>
    <xf numFmtId="43" fontId="16" fillId="2" borderId="7" xfId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top" wrapText="1"/>
    </xf>
    <xf numFmtId="164" fontId="17" fillId="4" borderId="0" xfId="0" applyNumberFormat="1" applyFont="1" applyFill="1" applyBorder="1" applyAlignment="1">
      <alignment horizontal="center" vertical="top" shrinkToFit="1"/>
    </xf>
    <xf numFmtId="165" fontId="17" fillId="4" borderId="0" xfId="0" applyNumberFormat="1" applyFont="1" applyFill="1" applyBorder="1" applyAlignment="1">
      <alignment horizontal="right" vertical="top" shrinkToFit="1"/>
    </xf>
    <xf numFmtId="43" fontId="17" fillId="4" borderId="0" xfId="1" applyFont="1" applyFill="1" applyBorder="1" applyAlignment="1">
      <alignment vertical="top" shrinkToFit="1"/>
    </xf>
    <xf numFmtId="4" fontId="17" fillId="4" borderId="0" xfId="0" applyNumberFormat="1" applyFont="1" applyFill="1" applyBorder="1" applyAlignment="1">
      <alignment horizontal="right" vertical="top" shrinkToFit="1"/>
    </xf>
    <xf numFmtId="43" fontId="17" fillId="4" borderId="0" xfId="1" applyFont="1" applyFill="1" applyBorder="1" applyAlignment="1">
      <alignment horizontal="right" vertical="top" indent="1" shrinkToFit="1"/>
    </xf>
    <xf numFmtId="43" fontId="17" fillId="4" borderId="1" xfId="1" applyFont="1" applyFill="1" applyBorder="1" applyAlignment="1">
      <alignment vertical="top" shrinkToFit="1"/>
    </xf>
    <xf numFmtId="164" fontId="17" fillId="6" borderId="0" xfId="0" applyNumberFormat="1" applyFont="1" applyFill="1" applyBorder="1" applyAlignment="1">
      <alignment horizontal="center" vertical="top" shrinkToFit="1"/>
    </xf>
    <xf numFmtId="1" fontId="17" fillId="6" borderId="0" xfId="0" applyNumberFormat="1" applyFont="1" applyFill="1" applyBorder="1" applyAlignment="1">
      <alignment horizontal="right" vertical="top" shrinkToFit="1"/>
    </xf>
    <xf numFmtId="43" fontId="17" fillId="6" borderId="0" xfId="1" applyFont="1" applyFill="1" applyBorder="1" applyAlignment="1">
      <alignment vertical="top" shrinkToFit="1"/>
    </xf>
    <xf numFmtId="4" fontId="17" fillId="6" borderId="0" xfId="0" applyNumberFormat="1" applyFont="1" applyFill="1" applyBorder="1" applyAlignment="1">
      <alignment horizontal="right" vertical="top" shrinkToFit="1"/>
    </xf>
    <xf numFmtId="43" fontId="17" fillId="6" borderId="0" xfId="1" applyFont="1" applyFill="1" applyBorder="1" applyAlignment="1">
      <alignment horizontal="right" vertical="top" indent="1" shrinkToFit="1"/>
    </xf>
    <xf numFmtId="165" fontId="17" fillId="6" borderId="0" xfId="0" applyNumberFormat="1" applyFont="1" applyFill="1" applyBorder="1" applyAlignment="1">
      <alignment horizontal="right" vertical="top" shrinkToFit="1"/>
    </xf>
    <xf numFmtId="43" fontId="17" fillId="6" borderId="1" xfId="1" applyFont="1" applyFill="1" applyBorder="1" applyAlignment="1">
      <alignment vertical="top" shrinkToFit="1"/>
    </xf>
    <xf numFmtId="0" fontId="15" fillId="6" borderId="0" xfId="0" applyFont="1" applyFill="1" applyBorder="1" applyAlignment="1">
      <alignment horizontal="left" wrapText="1"/>
    </xf>
    <xf numFmtId="164" fontId="17" fillId="3" borderId="0" xfId="0" applyNumberFormat="1" applyFont="1" applyFill="1" applyBorder="1" applyAlignment="1">
      <alignment horizontal="center" vertical="top" shrinkToFit="1"/>
    </xf>
    <xf numFmtId="1" fontId="17" fillId="3" borderId="0" xfId="0" applyNumberFormat="1" applyFont="1" applyFill="1" applyBorder="1" applyAlignment="1">
      <alignment horizontal="right" vertical="top" shrinkToFit="1"/>
    </xf>
    <xf numFmtId="43" fontId="17" fillId="3" borderId="0" xfId="1" applyFont="1" applyFill="1" applyBorder="1" applyAlignment="1">
      <alignment vertical="top" shrinkToFit="1"/>
    </xf>
    <xf numFmtId="4" fontId="17" fillId="3" borderId="0" xfId="0" applyNumberFormat="1" applyFont="1" applyFill="1" applyBorder="1" applyAlignment="1">
      <alignment horizontal="right" vertical="top" shrinkToFit="1"/>
    </xf>
    <xf numFmtId="43" fontId="17" fillId="3" borderId="0" xfId="1" applyFont="1" applyFill="1" applyBorder="1" applyAlignment="1">
      <alignment horizontal="right" vertical="top" indent="1" shrinkToFit="1"/>
    </xf>
    <xf numFmtId="43" fontId="17" fillId="3" borderId="1" xfId="1" applyFont="1" applyFill="1" applyBorder="1" applyAlignment="1">
      <alignment vertical="top" shrinkToFit="1"/>
    </xf>
    <xf numFmtId="164" fontId="17" fillId="9" borderId="0" xfId="0" applyNumberFormat="1" applyFont="1" applyFill="1" applyBorder="1" applyAlignment="1">
      <alignment horizontal="center" vertical="top" shrinkToFit="1"/>
    </xf>
    <xf numFmtId="1" fontId="17" fillId="9" borderId="0" xfId="0" applyNumberFormat="1" applyFont="1" applyFill="1" applyBorder="1" applyAlignment="1">
      <alignment horizontal="right" vertical="top" shrinkToFit="1"/>
    </xf>
    <xf numFmtId="43" fontId="17" fillId="9" borderId="0" xfId="1" applyFont="1" applyFill="1" applyBorder="1" applyAlignment="1">
      <alignment vertical="top" shrinkToFit="1"/>
    </xf>
    <xf numFmtId="4" fontId="17" fillId="9" borderId="0" xfId="0" applyNumberFormat="1" applyFont="1" applyFill="1" applyBorder="1" applyAlignment="1">
      <alignment horizontal="right" vertical="top" shrinkToFit="1"/>
    </xf>
    <xf numFmtId="165" fontId="17" fillId="9" borderId="0" xfId="0" applyNumberFormat="1" applyFont="1" applyFill="1" applyBorder="1" applyAlignment="1">
      <alignment horizontal="right" vertical="top" shrinkToFit="1"/>
    </xf>
    <xf numFmtId="164" fontId="17" fillId="7" borderId="0" xfId="0" applyNumberFormat="1" applyFont="1" applyFill="1" applyBorder="1" applyAlignment="1">
      <alignment horizontal="center" vertical="top" shrinkToFit="1"/>
    </xf>
    <xf numFmtId="165" fontId="17" fillId="7" borderId="0" xfId="0" applyNumberFormat="1" applyFont="1" applyFill="1" applyBorder="1" applyAlignment="1">
      <alignment horizontal="right" vertical="top" shrinkToFit="1"/>
    </xf>
    <xf numFmtId="43" fontId="17" fillId="7" borderId="0" xfId="1" applyFont="1" applyFill="1" applyBorder="1" applyAlignment="1">
      <alignment vertical="top" shrinkToFit="1"/>
    </xf>
    <xf numFmtId="4" fontId="17" fillId="7" borderId="0" xfId="0" applyNumberFormat="1" applyFont="1" applyFill="1" applyBorder="1" applyAlignment="1">
      <alignment horizontal="right" vertical="top" shrinkToFit="1"/>
    </xf>
    <xf numFmtId="164" fontId="17" fillId="2" borderId="0" xfId="0" applyNumberFormat="1" applyFont="1" applyFill="1" applyBorder="1" applyAlignment="1">
      <alignment horizontal="center" vertical="top" shrinkToFit="1"/>
    </xf>
    <xf numFmtId="165" fontId="17" fillId="2" borderId="0" xfId="0" applyNumberFormat="1" applyFont="1" applyFill="1" applyBorder="1" applyAlignment="1">
      <alignment horizontal="right" vertical="top" shrinkToFit="1"/>
    </xf>
    <xf numFmtId="43" fontId="17" fillId="2" borderId="0" xfId="1" applyFont="1" applyFill="1" applyBorder="1" applyAlignment="1">
      <alignment vertical="top" shrinkToFit="1"/>
    </xf>
    <xf numFmtId="4" fontId="17" fillId="2" borderId="0" xfId="0" applyNumberFormat="1" applyFont="1" applyFill="1" applyBorder="1" applyAlignment="1">
      <alignment horizontal="right" vertical="top" shrinkToFit="1"/>
    </xf>
    <xf numFmtId="43" fontId="17" fillId="9" borderId="0" xfId="1" applyFont="1" applyFill="1" applyBorder="1" applyAlignment="1">
      <alignment horizontal="right" vertical="top" indent="1" shrinkToFit="1"/>
    </xf>
    <xf numFmtId="164" fontId="17" fillId="5" borderId="0" xfId="0" applyNumberFormat="1" applyFont="1" applyFill="1" applyBorder="1" applyAlignment="1">
      <alignment horizontal="center" vertical="top" shrinkToFit="1"/>
    </xf>
    <xf numFmtId="165" fontId="17" fillId="5" borderId="0" xfId="0" applyNumberFormat="1" applyFont="1" applyFill="1" applyBorder="1" applyAlignment="1">
      <alignment horizontal="right" vertical="top" shrinkToFit="1"/>
    </xf>
    <xf numFmtId="43" fontId="17" fillId="5" borderId="0" xfId="1" applyFont="1" applyFill="1" applyBorder="1" applyAlignment="1">
      <alignment vertical="top" shrinkToFit="1"/>
    </xf>
    <xf numFmtId="4" fontId="17" fillId="5" borderId="0" xfId="0" applyNumberFormat="1" applyFont="1" applyFill="1" applyBorder="1" applyAlignment="1">
      <alignment horizontal="right" vertical="top" shrinkToFit="1"/>
    </xf>
    <xf numFmtId="164" fontId="17" fillId="8" borderId="0" xfId="0" applyNumberFormat="1" applyFont="1" applyFill="1" applyBorder="1" applyAlignment="1">
      <alignment horizontal="center" vertical="top" shrinkToFit="1"/>
    </xf>
    <xf numFmtId="1" fontId="17" fillId="8" borderId="0" xfId="0" applyNumberFormat="1" applyFont="1" applyFill="1" applyBorder="1" applyAlignment="1">
      <alignment horizontal="right" vertical="top" shrinkToFit="1"/>
    </xf>
    <xf numFmtId="43" fontId="17" fillId="8" borderId="0" xfId="1" applyFont="1" applyFill="1" applyBorder="1" applyAlignment="1">
      <alignment vertical="top" shrinkToFit="1"/>
    </xf>
    <xf numFmtId="4" fontId="17" fillId="8" borderId="0" xfId="0" applyNumberFormat="1" applyFont="1" applyFill="1" applyBorder="1" applyAlignment="1">
      <alignment horizontal="right" vertical="top" shrinkToFit="1"/>
    </xf>
    <xf numFmtId="43" fontId="15" fillId="2" borderId="0" xfId="1" applyFont="1" applyFill="1" applyBorder="1" applyAlignment="1">
      <alignment horizontal="left" vertical="top" wrapText="1"/>
    </xf>
    <xf numFmtId="43" fontId="15" fillId="2" borderId="0" xfId="0" applyNumberFormat="1" applyFont="1" applyFill="1" applyBorder="1" applyAlignment="1">
      <alignment horizontal="left" vertical="top" wrapText="1"/>
    </xf>
    <xf numFmtId="43" fontId="15" fillId="2" borderId="0" xfId="0" applyNumberFormat="1" applyFont="1" applyFill="1" applyBorder="1" applyAlignment="1">
      <alignment horizontal="left" vertical="top"/>
    </xf>
    <xf numFmtId="17" fontId="15" fillId="2" borderId="0" xfId="1" applyNumberFormat="1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right" vertical="top"/>
    </xf>
    <xf numFmtId="43" fontId="0" fillId="2" borderId="9" xfId="1" applyFont="1" applyFill="1" applyBorder="1" applyAlignment="1">
      <alignment horizontal="left" vertical="top"/>
    </xf>
    <xf numFmtId="4" fontId="0" fillId="2" borderId="0" xfId="0" applyNumberFormat="1" applyFill="1" applyBorder="1" applyAlignment="1">
      <alignment horizontal="left" vertical="top"/>
    </xf>
  </cellXfs>
  <cellStyles count="3">
    <cellStyle name="Millares" xfId="1" builtinId="3"/>
    <cellStyle name="Normal" xfId="0" builtinId="0"/>
    <cellStyle name="Normal 2" xfId="2"/>
  </cellStyles>
  <dxfs count="2">
    <dxf>
      <fill>
        <patternFill patternType="solid">
          <fgColor rgb="FF00B0F0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I182"/>
  <sheetViews>
    <sheetView workbookViewId="0">
      <selection activeCell="A17" sqref="A17:E175"/>
    </sheetView>
  </sheetViews>
  <sheetFormatPr baseColWidth="10" defaultColWidth="9.33203125" defaultRowHeight="12.75" x14ac:dyDescent="0.2"/>
  <cols>
    <col min="1" max="1" width="12.6640625" style="88" customWidth="1"/>
    <col min="2" max="2" width="15.5" style="88" customWidth="1"/>
    <col min="3" max="3" width="42.6640625" style="120" customWidth="1"/>
    <col min="4" max="4" width="18.83203125" style="91" bestFit="1" customWidth="1"/>
    <col min="5" max="5" width="17.5" style="91" customWidth="1"/>
    <col min="6" max="6" width="17.5" style="88" customWidth="1"/>
    <col min="7" max="7" width="24.1640625" style="5" bestFit="1" customWidth="1"/>
    <col min="8" max="8" width="16.83203125" style="1" bestFit="1" customWidth="1"/>
    <col min="9" max="9" width="22.83203125" style="1" bestFit="1" customWidth="1"/>
    <col min="10" max="16384" width="9.33203125" style="1"/>
  </cols>
  <sheetData>
    <row r="1" spans="3:9" ht="26.25" thickBot="1" x14ac:dyDescent="0.25">
      <c r="C1" s="89" t="s">
        <v>35</v>
      </c>
      <c r="D1" s="90">
        <v>14729668.83</v>
      </c>
      <c r="F1" s="91"/>
      <c r="G1" s="47" t="s">
        <v>59</v>
      </c>
      <c r="H1" s="48" t="s">
        <v>60</v>
      </c>
      <c r="I1" s="49" t="s">
        <v>61</v>
      </c>
    </row>
    <row r="2" spans="3:9" ht="13.5" x14ac:dyDescent="0.2">
      <c r="C2" s="92" t="s">
        <v>26</v>
      </c>
      <c r="D2" s="93">
        <v>141219886.46000001</v>
      </c>
      <c r="E2" s="91" t="s">
        <v>43</v>
      </c>
      <c r="F2" s="94" t="s">
        <v>62</v>
      </c>
      <c r="G2" s="50" t="s">
        <v>63</v>
      </c>
      <c r="H2" s="51">
        <v>2141001</v>
      </c>
      <c r="I2" s="52">
        <v>-6742219.5</v>
      </c>
    </row>
    <row r="3" spans="3:9" ht="13.5" x14ac:dyDescent="0.2">
      <c r="C3" s="95" t="s">
        <v>27</v>
      </c>
      <c r="D3" s="96">
        <v>1133620.51</v>
      </c>
      <c r="E3" s="91" t="s">
        <v>43</v>
      </c>
      <c r="F3" s="97" t="s">
        <v>64</v>
      </c>
      <c r="G3" s="53" t="s">
        <v>65</v>
      </c>
      <c r="H3" s="54" t="s">
        <v>66</v>
      </c>
      <c r="I3" s="55">
        <v>-17590878.600000001</v>
      </c>
    </row>
    <row r="4" spans="3:9" ht="13.5" x14ac:dyDescent="0.2">
      <c r="C4" s="95" t="s">
        <v>28</v>
      </c>
      <c r="D4" s="96">
        <v>1001824.5700000001</v>
      </c>
      <c r="E4" s="91" t="s">
        <v>43</v>
      </c>
      <c r="F4" s="97" t="s">
        <v>67</v>
      </c>
      <c r="G4" s="53" t="s">
        <v>68</v>
      </c>
      <c r="H4" s="54" t="s">
        <v>69</v>
      </c>
      <c r="I4" s="55">
        <v>-8543402.129999999</v>
      </c>
    </row>
    <row r="5" spans="3:9" ht="13.5" x14ac:dyDescent="0.2">
      <c r="C5" s="98" t="s">
        <v>29</v>
      </c>
      <c r="D5" s="99">
        <v>-852302.19000000006</v>
      </c>
      <c r="E5" s="91" t="s">
        <v>81</v>
      </c>
      <c r="F5" s="97" t="s">
        <v>70</v>
      </c>
      <c r="G5" s="53" t="s">
        <v>71</v>
      </c>
      <c r="H5" s="54" t="s">
        <v>72</v>
      </c>
      <c r="I5" s="55">
        <v>-97050</v>
      </c>
    </row>
    <row r="6" spans="3:9" ht="13.5" x14ac:dyDescent="0.2">
      <c r="C6" s="100" t="s">
        <v>30</v>
      </c>
      <c r="D6" s="101">
        <v>-2033208.8699999996</v>
      </c>
      <c r="E6" s="91" t="s">
        <v>81</v>
      </c>
      <c r="F6" s="97" t="s">
        <v>67</v>
      </c>
      <c r="G6" s="53" t="s">
        <v>73</v>
      </c>
      <c r="H6" s="54" t="s">
        <v>69</v>
      </c>
      <c r="I6" s="55"/>
    </row>
    <row r="7" spans="3:9" ht="13.5" x14ac:dyDescent="0.2">
      <c r="C7" s="102" t="s">
        <v>33</v>
      </c>
      <c r="D7" s="103">
        <v>-39715769.730000004</v>
      </c>
      <c r="E7" s="91" t="s">
        <v>90</v>
      </c>
      <c r="F7" s="97" t="s">
        <v>74</v>
      </c>
      <c r="G7" s="53" t="s">
        <v>75</v>
      </c>
      <c r="H7" s="54">
        <v>1162005</v>
      </c>
      <c r="I7" s="55"/>
    </row>
    <row r="8" spans="3:9" ht="14.25" thickBot="1" x14ac:dyDescent="0.25">
      <c r="C8" s="104" t="s">
        <v>34</v>
      </c>
      <c r="D8" s="105">
        <v>-25000000</v>
      </c>
      <c r="F8" s="106" t="s">
        <v>74</v>
      </c>
      <c r="G8" s="56" t="s">
        <v>76</v>
      </c>
      <c r="H8" s="57">
        <v>1162005</v>
      </c>
      <c r="I8" s="58">
        <v>-6742219.5</v>
      </c>
    </row>
    <row r="9" spans="3:9" ht="13.5" x14ac:dyDescent="0.2">
      <c r="C9" s="107" t="s">
        <v>78</v>
      </c>
      <c r="D9" s="108">
        <v>-56191852.969999999</v>
      </c>
      <c r="F9" s="91"/>
      <c r="G9" s="68"/>
      <c r="H9" s="69"/>
      <c r="I9" s="60">
        <f>SUBTOTAL(9,I2:I8)</f>
        <v>-39715769.730000004</v>
      </c>
    </row>
    <row r="10" spans="3:9" ht="14.25" thickBot="1" x14ac:dyDescent="0.25">
      <c r="C10" s="109" t="s">
        <v>82</v>
      </c>
      <c r="D10" s="110">
        <v>-10222567.540000001</v>
      </c>
      <c r="F10" s="91"/>
      <c r="G10" s="68"/>
      <c r="H10" s="69"/>
      <c r="I10" s="41">
        <f>+I9-D7</f>
        <v>0</v>
      </c>
    </row>
    <row r="11" spans="3:9" ht="14.25" thickBot="1" x14ac:dyDescent="0.25">
      <c r="C11" s="111" t="s">
        <v>83</v>
      </c>
      <c r="D11" s="112">
        <v>-10000000</v>
      </c>
      <c r="E11" s="166">
        <v>42125</v>
      </c>
      <c r="F11" s="113" t="s">
        <v>135</v>
      </c>
      <c r="G11" s="83" t="s">
        <v>136</v>
      </c>
      <c r="H11" s="69"/>
      <c r="I11" s="41"/>
    </row>
    <row r="12" spans="3:9" ht="13.5" x14ac:dyDescent="0.2">
      <c r="C12" s="114"/>
      <c r="D12" s="115">
        <f>SUM(D1:D11)</f>
        <v>14069299.07</v>
      </c>
      <c r="F12" s="116">
        <f>+D2+D3+D4</f>
        <v>143355331.53999999</v>
      </c>
      <c r="G12" s="84">
        <f>+D5+D6+D7+D8+D9+D10+D11</f>
        <v>-144015701.30000001</v>
      </c>
      <c r="H12" s="59"/>
    </row>
    <row r="13" spans="3:9" ht="13.5" thickBot="1" x14ac:dyDescent="0.25">
      <c r="C13" s="117" t="s">
        <v>31</v>
      </c>
      <c r="D13" s="118">
        <v>14069299.07</v>
      </c>
      <c r="F13" s="119">
        <f>+F12-MAYOR!G56</f>
        <v>143355331.53999999</v>
      </c>
      <c r="G13" s="85">
        <f>+G12+MAYOR!H56</f>
        <v>-119015701.30000001</v>
      </c>
    </row>
    <row r="14" spans="3:9" ht="13.5" thickBot="1" x14ac:dyDescent="0.25">
      <c r="C14" s="104"/>
      <c r="D14" s="105">
        <f>+D12-D13</f>
        <v>0</v>
      </c>
      <c r="F14" s="91"/>
    </row>
    <row r="15" spans="3:9" x14ac:dyDescent="0.2">
      <c r="F15" s="91"/>
    </row>
    <row r="17" spans="1:9" ht="14.1" customHeight="1" x14ac:dyDescent="0.2">
      <c r="A17" s="61" t="s">
        <v>37</v>
      </c>
      <c r="B17" s="62" t="s">
        <v>38</v>
      </c>
      <c r="C17" s="63" t="s">
        <v>39</v>
      </c>
      <c r="D17" s="64" t="s">
        <v>40</v>
      </c>
      <c r="E17" s="65" t="s">
        <v>41</v>
      </c>
      <c r="F17" s="66" t="s">
        <v>138</v>
      </c>
      <c r="G17" s="66" t="s">
        <v>32</v>
      </c>
      <c r="H17" s="66" t="s">
        <v>51</v>
      </c>
      <c r="I17" s="67" t="s">
        <v>77</v>
      </c>
    </row>
    <row r="18" spans="1:9" ht="11.45" hidden="1" customHeight="1" x14ac:dyDescent="0.2">
      <c r="A18" s="121">
        <v>43979</v>
      </c>
      <c r="B18" s="122">
        <v>91248710</v>
      </c>
      <c r="C18" s="8" t="s">
        <v>24</v>
      </c>
      <c r="D18" s="123">
        <v>8400</v>
      </c>
      <c r="E18" s="123">
        <v>0</v>
      </c>
      <c r="F18" s="124">
        <v>29438805.789999999</v>
      </c>
      <c r="G18" s="37" t="s">
        <v>81</v>
      </c>
    </row>
    <row r="19" spans="1:9" ht="14.1" hidden="1" customHeight="1" x14ac:dyDescent="0.2">
      <c r="A19" s="121">
        <v>43979</v>
      </c>
      <c r="B19" s="122">
        <v>91144535</v>
      </c>
      <c r="C19" s="8" t="s">
        <v>24</v>
      </c>
      <c r="D19" s="123">
        <v>8800</v>
      </c>
      <c r="E19" s="123">
        <v>0</v>
      </c>
      <c r="F19" s="124">
        <v>29867205.789999999</v>
      </c>
      <c r="G19" s="37" t="s">
        <v>81</v>
      </c>
    </row>
    <row r="20" spans="1:9" ht="14.1" hidden="1" customHeight="1" x14ac:dyDescent="0.2">
      <c r="A20" s="121">
        <v>43979</v>
      </c>
      <c r="B20" s="122">
        <v>91100616</v>
      </c>
      <c r="C20" s="8" t="s">
        <v>24</v>
      </c>
      <c r="D20" s="123">
        <v>8800</v>
      </c>
      <c r="E20" s="123">
        <v>0</v>
      </c>
      <c r="F20" s="124">
        <v>30316005.789999999</v>
      </c>
      <c r="G20" s="37" t="s">
        <v>81</v>
      </c>
    </row>
    <row r="21" spans="1:9" ht="14.1" hidden="1" customHeight="1" x14ac:dyDescent="0.2">
      <c r="A21" s="121">
        <v>43979</v>
      </c>
      <c r="B21" s="122">
        <v>91014354</v>
      </c>
      <c r="C21" s="8" t="s">
        <v>24</v>
      </c>
      <c r="D21" s="123">
        <v>8800</v>
      </c>
      <c r="E21" s="123">
        <v>0</v>
      </c>
      <c r="F21" s="124">
        <v>30764805.789999999</v>
      </c>
      <c r="G21" s="37" t="s">
        <v>81</v>
      </c>
    </row>
    <row r="22" spans="1:9" ht="14.1" hidden="1" customHeight="1" x14ac:dyDescent="0.2">
      <c r="A22" s="121">
        <v>43979</v>
      </c>
      <c r="B22" s="122">
        <v>90921886</v>
      </c>
      <c r="C22" s="8" t="s">
        <v>24</v>
      </c>
      <c r="D22" s="123">
        <v>8400</v>
      </c>
      <c r="E22" s="123">
        <v>0</v>
      </c>
      <c r="F22" s="124">
        <v>31213605.789999999</v>
      </c>
      <c r="G22" s="37" t="s">
        <v>81</v>
      </c>
    </row>
    <row r="23" spans="1:9" ht="14.1" hidden="1" customHeight="1" x14ac:dyDescent="0.2">
      <c r="A23" s="121">
        <v>43979</v>
      </c>
      <c r="B23" s="122">
        <v>90841242</v>
      </c>
      <c r="C23" s="8" t="s">
        <v>24</v>
      </c>
      <c r="D23" s="123">
        <v>12060.51</v>
      </c>
      <c r="E23" s="123">
        <v>0</v>
      </c>
      <c r="F23" s="124">
        <v>31642005.789999999</v>
      </c>
      <c r="G23" s="37" t="s">
        <v>81</v>
      </c>
    </row>
    <row r="24" spans="1:9" ht="14.1" hidden="1" customHeight="1" x14ac:dyDescent="0.2">
      <c r="A24" s="121">
        <v>43979</v>
      </c>
      <c r="B24" s="122">
        <v>90737109</v>
      </c>
      <c r="C24" s="8" t="s">
        <v>24</v>
      </c>
      <c r="D24" s="123">
        <v>6608.67</v>
      </c>
      <c r="E24" s="123">
        <v>0</v>
      </c>
      <c r="F24" s="124">
        <v>32257091.879999999</v>
      </c>
      <c r="G24" s="37" t="s">
        <v>81</v>
      </c>
    </row>
    <row r="25" spans="1:9" ht="14.1" hidden="1" customHeight="1" x14ac:dyDescent="0.2">
      <c r="A25" s="121">
        <v>43979</v>
      </c>
      <c r="B25" s="122">
        <v>90654884</v>
      </c>
      <c r="C25" s="8" t="s">
        <v>24</v>
      </c>
      <c r="D25" s="123">
        <v>6608.67</v>
      </c>
      <c r="E25" s="123">
        <v>0</v>
      </c>
      <c r="F25" s="124">
        <v>32594134.129999999</v>
      </c>
      <c r="G25" s="37" t="s">
        <v>81</v>
      </c>
    </row>
    <row r="26" spans="1:9" ht="14.1" hidden="1" customHeight="1" x14ac:dyDescent="0.2">
      <c r="A26" s="121">
        <v>43979</v>
      </c>
      <c r="B26" s="122">
        <v>90507069</v>
      </c>
      <c r="C26" s="8" t="s">
        <v>24</v>
      </c>
      <c r="D26" s="123">
        <v>6608.67</v>
      </c>
      <c r="E26" s="123">
        <v>0</v>
      </c>
      <c r="F26" s="124">
        <v>32931176.379999999</v>
      </c>
      <c r="G26" s="37" t="s">
        <v>81</v>
      </c>
    </row>
    <row r="27" spans="1:9" ht="14.1" hidden="1" customHeight="1" x14ac:dyDescent="0.2">
      <c r="A27" s="121">
        <v>43966</v>
      </c>
      <c r="B27" s="122">
        <v>84503253</v>
      </c>
      <c r="C27" s="8" t="s">
        <v>24</v>
      </c>
      <c r="D27" s="123">
        <v>83193.11</v>
      </c>
      <c r="E27" s="123">
        <v>0</v>
      </c>
      <c r="F27" s="124">
        <v>31348713.550000001</v>
      </c>
      <c r="G27" s="37" t="s">
        <v>81</v>
      </c>
    </row>
    <row r="28" spans="1:9" ht="14.1" hidden="1" customHeight="1" x14ac:dyDescent="0.2">
      <c r="A28" s="121">
        <v>43956</v>
      </c>
      <c r="B28" s="122">
        <v>52848931</v>
      </c>
      <c r="C28" s="8" t="s">
        <v>24</v>
      </c>
      <c r="D28" s="123">
        <v>200000</v>
      </c>
      <c r="E28" s="123">
        <v>0</v>
      </c>
      <c r="F28" s="124">
        <v>25416969.329999998</v>
      </c>
      <c r="G28" s="37" t="s">
        <v>81</v>
      </c>
    </row>
    <row r="29" spans="1:9" ht="14.1" hidden="1" customHeight="1" x14ac:dyDescent="0.2">
      <c r="A29" s="121">
        <v>43965</v>
      </c>
      <c r="B29" s="122">
        <v>11357018</v>
      </c>
      <c r="C29" s="8" t="s">
        <v>24</v>
      </c>
      <c r="D29" s="123">
        <v>20843.84</v>
      </c>
      <c r="E29" s="123">
        <v>0</v>
      </c>
      <c r="F29" s="124">
        <v>9133499.1300000008</v>
      </c>
      <c r="G29" s="37" t="s">
        <v>81</v>
      </c>
    </row>
    <row r="30" spans="1:9" ht="14.1" hidden="1" customHeight="1" x14ac:dyDescent="0.2">
      <c r="A30" s="121">
        <v>43965</v>
      </c>
      <c r="B30" s="122">
        <v>11257414</v>
      </c>
      <c r="C30" s="8" t="s">
        <v>24</v>
      </c>
      <c r="D30" s="123">
        <v>14553.45</v>
      </c>
      <c r="E30" s="123">
        <v>0</v>
      </c>
      <c r="F30" s="124">
        <v>9882015.7400000002</v>
      </c>
      <c r="G30" s="37" t="s">
        <v>81</v>
      </c>
    </row>
    <row r="31" spans="1:9" ht="14.1" hidden="1" customHeight="1" x14ac:dyDescent="0.2">
      <c r="A31" s="121">
        <v>43965</v>
      </c>
      <c r="B31" s="122">
        <v>11152106</v>
      </c>
      <c r="C31" s="8" t="s">
        <v>24</v>
      </c>
      <c r="D31" s="123">
        <v>15221.63</v>
      </c>
      <c r="E31" s="123">
        <v>0</v>
      </c>
      <c r="F31" s="124">
        <v>10657650.939999999</v>
      </c>
      <c r="G31" s="37" t="s">
        <v>81</v>
      </c>
    </row>
    <row r="32" spans="1:9" ht="14.1" hidden="1" customHeight="1" x14ac:dyDescent="0.2">
      <c r="A32" s="121">
        <v>43965</v>
      </c>
      <c r="B32" s="122">
        <v>11106939</v>
      </c>
      <c r="C32" s="8" t="s">
        <v>24</v>
      </c>
      <c r="D32" s="123">
        <v>14553.45</v>
      </c>
      <c r="E32" s="123">
        <v>0</v>
      </c>
      <c r="F32" s="124">
        <v>11400545.34</v>
      </c>
      <c r="G32" s="37" t="s">
        <v>81</v>
      </c>
    </row>
    <row r="33" spans="1:7" ht="14.1" hidden="1" customHeight="1" x14ac:dyDescent="0.2">
      <c r="A33" s="121">
        <v>43965</v>
      </c>
      <c r="B33" s="122">
        <v>11018662</v>
      </c>
      <c r="C33" s="8" t="s">
        <v>24</v>
      </c>
      <c r="D33" s="123">
        <v>4400</v>
      </c>
      <c r="E33" s="123">
        <v>0</v>
      </c>
      <c r="F33" s="124">
        <v>11635098.789999999</v>
      </c>
      <c r="G33" s="37" t="s">
        <v>81</v>
      </c>
    </row>
    <row r="34" spans="1:7" ht="14.1" hidden="1" customHeight="1" x14ac:dyDescent="0.2">
      <c r="A34" s="121">
        <v>43956</v>
      </c>
      <c r="B34" s="122">
        <v>7491611</v>
      </c>
      <c r="C34" s="8" t="s">
        <v>24</v>
      </c>
      <c r="D34" s="123">
        <v>336</v>
      </c>
      <c r="E34" s="123">
        <v>0</v>
      </c>
      <c r="F34" s="124">
        <v>1099433.33</v>
      </c>
      <c r="G34" s="37" t="s">
        <v>81</v>
      </c>
    </row>
    <row r="35" spans="1:7" ht="14.1" hidden="1" customHeight="1" x14ac:dyDescent="0.2">
      <c r="A35" s="121">
        <v>43965</v>
      </c>
      <c r="B35" s="122">
        <v>7491611</v>
      </c>
      <c r="C35" s="8" t="s">
        <v>24</v>
      </c>
      <c r="D35" s="123">
        <v>17.78</v>
      </c>
      <c r="E35" s="123">
        <v>0</v>
      </c>
      <c r="F35" s="124">
        <v>6591396.9900000002</v>
      </c>
      <c r="G35" s="37" t="s">
        <v>81</v>
      </c>
    </row>
    <row r="36" spans="1:7" ht="14.1" hidden="1" customHeight="1" x14ac:dyDescent="0.2">
      <c r="A36" s="121">
        <v>43965</v>
      </c>
      <c r="B36" s="122">
        <v>7491611</v>
      </c>
      <c r="C36" s="8" t="s">
        <v>24</v>
      </c>
      <c r="D36" s="123">
        <v>17.46</v>
      </c>
      <c r="E36" s="123">
        <v>0</v>
      </c>
      <c r="F36" s="124">
        <v>6591379.5300000003</v>
      </c>
      <c r="G36" s="37" t="s">
        <v>81</v>
      </c>
    </row>
    <row r="37" spans="1:7" ht="14.1" hidden="1" customHeight="1" x14ac:dyDescent="0.2">
      <c r="A37" s="121">
        <v>43971</v>
      </c>
      <c r="B37" s="122">
        <v>7491611</v>
      </c>
      <c r="C37" s="8" t="s">
        <v>24</v>
      </c>
      <c r="D37" s="123">
        <v>188.91</v>
      </c>
      <c r="E37" s="123">
        <v>0</v>
      </c>
      <c r="F37" s="124">
        <v>14539522.880000001</v>
      </c>
      <c r="G37" s="37" t="s">
        <v>81</v>
      </c>
    </row>
    <row r="38" spans="1:7" ht="14.1" hidden="1" customHeight="1" x14ac:dyDescent="0.2">
      <c r="A38" s="121">
        <v>43971</v>
      </c>
      <c r="B38" s="122">
        <v>7491611</v>
      </c>
      <c r="C38" s="8" t="s">
        <v>24</v>
      </c>
      <c r="D38" s="123">
        <v>178.63</v>
      </c>
      <c r="E38" s="123">
        <v>0</v>
      </c>
      <c r="F38" s="124">
        <v>14390485.49</v>
      </c>
      <c r="G38" s="37" t="s">
        <v>81</v>
      </c>
    </row>
    <row r="39" spans="1:7" ht="14.1" hidden="1" customHeight="1" x14ac:dyDescent="0.2">
      <c r="A39" s="121">
        <v>43974</v>
      </c>
      <c r="B39" s="122">
        <v>7491611</v>
      </c>
      <c r="C39" s="8" t="s">
        <v>24</v>
      </c>
      <c r="D39" s="123">
        <v>600</v>
      </c>
      <c r="E39" s="123">
        <v>0</v>
      </c>
      <c r="F39" s="124">
        <v>18634998.309999999</v>
      </c>
      <c r="G39" s="37" t="s">
        <v>81</v>
      </c>
    </row>
    <row r="40" spans="1:7" ht="14.1" hidden="1" customHeight="1" x14ac:dyDescent="0.2">
      <c r="A40" s="121">
        <v>43979</v>
      </c>
      <c r="B40" s="122">
        <v>7491611</v>
      </c>
      <c r="C40" s="8" t="s">
        <v>24</v>
      </c>
      <c r="D40" s="123">
        <v>545.23</v>
      </c>
      <c r="E40" s="123">
        <v>0</v>
      </c>
      <c r="F40" s="124">
        <v>6202939.9800000004</v>
      </c>
      <c r="G40" s="37" t="s">
        <v>81</v>
      </c>
    </row>
    <row r="41" spans="1:7" ht="14.1" hidden="1" customHeight="1" x14ac:dyDescent="0.2">
      <c r="A41" s="121">
        <v>43979</v>
      </c>
      <c r="B41" s="122">
        <v>7491611</v>
      </c>
      <c r="C41" s="8" t="s">
        <v>24</v>
      </c>
      <c r="D41" s="125">
        <v>7.93</v>
      </c>
      <c r="E41" s="125">
        <v>0</v>
      </c>
      <c r="F41" s="124">
        <v>5528054.5099999998</v>
      </c>
      <c r="G41" s="37" t="s">
        <v>81</v>
      </c>
    </row>
    <row r="42" spans="1:7" ht="14.1" hidden="1" customHeight="1" x14ac:dyDescent="0.2">
      <c r="A42" s="121">
        <v>43979</v>
      </c>
      <c r="B42" s="122">
        <v>7491611</v>
      </c>
      <c r="C42" s="8" t="s">
        <v>24</v>
      </c>
      <c r="D42" s="125">
        <v>7.93</v>
      </c>
      <c r="E42" s="125">
        <v>0</v>
      </c>
      <c r="F42" s="124">
        <v>5528046.5800000001</v>
      </c>
      <c r="G42" s="37" t="s">
        <v>81</v>
      </c>
    </row>
    <row r="43" spans="1:7" ht="14.1" hidden="1" customHeight="1" x14ac:dyDescent="0.2">
      <c r="A43" s="121">
        <v>43979</v>
      </c>
      <c r="B43" s="122">
        <v>7491611</v>
      </c>
      <c r="C43" s="9" t="s">
        <v>24</v>
      </c>
      <c r="D43" s="125">
        <v>10.56</v>
      </c>
      <c r="E43" s="125">
        <v>0</v>
      </c>
      <c r="F43" s="124">
        <v>5078708.0199999996</v>
      </c>
      <c r="G43" s="37" t="s">
        <v>81</v>
      </c>
    </row>
    <row r="44" spans="1:7" ht="14.1" hidden="1" customHeight="1" x14ac:dyDescent="0.2">
      <c r="A44" s="121">
        <v>43979</v>
      </c>
      <c r="B44" s="122">
        <v>7491611</v>
      </c>
      <c r="C44" s="9" t="s">
        <v>24</v>
      </c>
      <c r="D44" s="125">
        <v>10.08</v>
      </c>
      <c r="E44" s="125">
        <v>0</v>
      </c>
      <c r="F44" s="124">
        <v>4649793.9400000004</v>
      </c>
      <c r="G44" s="37" t="s">
        <v>81</v>
      </c>
    </row>
    <row r="45" spans="1:7" ht="14.1" hidden="1" customHeight="1" x14ac:dyDescent="0.2">
      <c r="A45" s="121">
        <v>43956</v>
      </c>
      <c r="B45" s="122">
        <v>153050</v>
      </c>
      <c r="C45" s="8" t="s">
        <v>24</v>
      </c>
      <c r="D45" s="123">
        <v>280000</v>
      </c>
      <c r="E45" s="123">
        <v>0</v>
      </c>
      <c r="F45" s="124">
        <v>1100169.33</v>
      </c>
      <c r="G45" s="37" t="s">
        <v>81</v>
      </c>
    </row>
    <row r="46" spans="1:7" ht="14.1" hidden="1" customHeight="1" x14ac:dyDescent="0.2">
      <c r="A46" s="121">
        <v>43956</v>
      </c>
      <c r="B46" s="122">
        <v>153050</v>
      </c>
      <c r="C46" s="8" t="s">
        <v>24</v>
      </c>
      <c r="D46" s="123">
        <v>400</v>
      </c>
      <c r="E46" s="123">
        <v>0</v>
      </c>
      <c r="F46" s="124">
        <v>1099769.33</v>
      </c>
      <c r="G46" s="37" t="s">
        <v>81</v>
      </c>
    </row>
    <row r="47" spans="1:7" ht="14.1" hidden="1" customHeight="1" x14ac:dyDescent="0.2">
      <c r="A47" s="121">
        <v>43956</v>
      </c>
      <c r="B47" s="122">
        <v>152217</v>
      </c>
      <c r="C47" s="8" t="s">
        <v>24</v>
      </c>
      <c r="D47" s="123">
        <v>100</v>
      </c>
      <c r="E47" s="123">
        <v>0</v>
      </c>
      <c r="F47" s="124">
        <v>28907494</v>
      </c>
      <c r="G47" s="37" t="s">
        <v>81</v>
      </c>
    </row>
    <row r="48" spans="1:7" ht="14.1" hidden="1" customHeight="1" x14ac:dyDescent="0.2">
      <c r="A48" s="121">
        <v>43956</v>
      </c>
      <c r="B48" s="122">
        <v>152151</v>
      </c>
      <c r="C48" s="8" t="s">
        <v>24</v>
      </c>
      <c r="D48" s="123">
        <v>100</v>
      </c>
      <c r="E48" s="123">
        <v>0</v>
      </c>
      <c r="F48" s="124">
        <v>29453688.809999999</v>
      </c>
      <c r="G48" s="37" t="s">
        <v>81</v>
      </c>
    </row>
    <row r="49" spans="1:7" ht="14.1" hidden="1" customHeight="1" x14ac:dyDescent="0.2">
      <c r="A49" s="121">
        <v>43956</v>
      </c>
      <c r="B49" s="122">
        <v>152127</v>
      </c>
      <c r="C49" s="8" t="s">
        <v>24</v>
      </c>
      <c r="D49" s="123">
        <v>100</v>
      </c>
      <c r="E49" s="123">
        <v>0</v>
      </c>
      <c r="F49" s="124">
        <v>29999883.620000001</v>
      </c>
      <c r="G49" s="37" t="s">
        <v>81</v>
      </c>
    </row>
    <row r="50" spans="1:7" ht="14.1" hidden="1" customHeight="1" x14ac:dyDescent="0.2">
      <c r="A50" s="121">
        <v>43956</v>
      </c>
      <c r="B50" s="122">
        <v>152104</v>
      </c>
      <c r="C50" s="8" t="s">
        <v>24</v>
      </c>
      <c r="D50" s="123">
        <v>100</v>
      </c>
      <c r="E50" s="123">
        <v>0</v>
      </c>
      <c r="F50" s="124">
        <v>31688763.289999999</v>
      </c>
      <c r="G50" s="37" t="s">
        <v>81</v>
      </c>
    </row>
    <row r="51" spans="1:7" ht="14.1" hidden="1" customHeight="1" x14ac:dyDescent="0.2">
      <c r="A51" s="121">
        <v>43956</v>
      </c>
      <c r="B51" s="122">
        <v>152037</v>
      </c>
      <c r="C51" s="8" t="s">
        <v>24</v>
      </c>
      <c r="D51" s="123">
        <v>100</v>
      </c>
      <c r="E51" s="123">
        <v>0</v>
      </c>
      <c r="F51" s="124">
        <v>35299098.060000002</v>
      </c>
      <c r="G51" s="37" t="s">
        <v>81</v>
      </c>
    </row>
    <row r="52" spans="1:7" ht="11.45" hidden="1" customHeight="1" x14ac:dyDescent="0.2">
      <c r="A52" s="121">
        <v>43979</v>
      </c>
      <c r="B52" s="122">
        <v>125152</v>
      </c>
      <c r="C52" s="8" t="s">
        <v>24</v>
      </c>
      <c r="D52" s="123">
        <v>300</v>
      </c>
      <c r="E52" s="123">
        <v>0</v>
      </c>
      <c r="F52" s="124">
        <v>29423505.789999999</v>
      </c>
      <c r="G52" s="37" t="s">
        <v>81</v>
      </c>
    </row>
    <row r="53" spans="1:7" hidden="1" x14ac:dyDescent="0.2">
      <c r="A53" s="121">
        <v>43971</v>
      </c>
      <c r="B53" s="122">
        <v>113558</v>
      </c>
      <c r="C53" s="8" t="s">
        <v>24</v>
      </c>
      <c r="D53" s="126">
        <v>148858.76</v>
      </c>
      <c r="E53" s="126">
        <v>0</v>
      </c>
      <c r="F53" s="124">
        <v>14390664.119999999</v>
      </c>
      <c r="G53" s="37" t="s">
        <v>81</v>
      </c>
    </row>
    <row r="54" spans="1:7" hidden="1" x14ac:dyDescent="0.2">
      <c r="A54" s="121">
        <v>43971</v>
      </c>
      <c r="B54" s="122">
        <v>113501</v>
      </c>
      <c r="C54" s="8" t="s">
        <v>24</v>
      </c>
      <c r="D54" s="123">
        <v>157425.20000000001</v>
      </c>
      <c r="E54" s="123">
        <v>0</v>
      </c>
      <c r="F54" s="124">
        <v>21982649.829999998</v>
      </c>
      <c r="G54" s="37" t="s">
        <v>81</v>
      </c>
    </row>
    <row r="55" spans="1:7" hidden="1" x14ac:dyDescent="0.2">
      <c r="A55" s="121">
        <v>43971</v>
      </c>
      <c r="B55" s="122">
        <v>112333</v>
      </c>
      <c r="C55" s="8" t="s">
        <v>24</v>
      </c>
      <c r="D55" s="123">
        <v>100</v>
      </c>
      <c r="E55" s="123">
        <v>0</v>
      </c>
      <c r="F55" s="124">
        <v>32413259.920000002</v>
      </c>
      <c r="G55" s="37" t="s">
        <v>81</v>
      </c>
    </row>
    <row r="56" spans="1:7" hidden="1" x14ac:dyDescent="0.2">
      <c r="A56" s="121">
        <v>43971</v>
      </c>
      <c r="B56" s="122">
        <v>112320</v>
      </c>
      <c r="C56" s="8" t="s">
        <v>24</v>
      </c>
      <c r="D56" s="123">
        <v>100</v>
      </c>
      <c r="E56" s="123">
        <v>0</v>
      </c>
      <c r="F56" s="124">
        <v>42135844.420000002</v>
      </c>
      <c r="G56" s="37" t="s">
        <v>81</v>
      </c>
    </row>
    <row r="57" spans="1:7" hidden="1" x14ac:dyDescent="0.2">
      <c r="A57" s="121">
        <v>43965</v>
      </c>
      <c r="B57" s="122">
        <v>111524</v>
      </c>
      <c r="C57" s="8" t="s">
        <v>24</v>
      </c>
      <c r="D57" s="123">
        <v>14553.45</v>
      </c>
      <c r="E57" s="123">
        <v>0</v>
      </c>
      <c r="F57" s="124">
        <v>6591414.7699999996</v>
      </c>
      <c r="G57" s="37" t="s">
        <v>81</v>
      </c>
    </row>
    <row r="58" spans="1:7" hidden="1" x14ac:dyDescent="0.2">
      <c r="A58" s="121">
        <v>43965</v>
      </c>
      <c r="B58" s="122">
        <v>111441</v>
      </c>
      <c r="C58" s="8" t="s">
        <v>24</v>
      </c>
      <c r="D58" s="123">
        <v>14821.63</v>
      </c>
      <c r="E58" s="123">
        <v>0</v>
      </c>
      <c r="F58" s="124">
        <v>7333640.9900000002</v>
      </c>
      <c r="G58" s="37" t="s">
        <v>81</v>
      </c>
    </row>
    <row r="59" spans="1:7" hidden="1" x14ac:dyDescent="0.2">
      <c r="A59" s="121">
        <v>43974</v>
      </c>
      <c r="B59" s="122">
        <v>105139</v>
      </c>
      <c r="C59" s="8" t="s">
        <v>24</v>
      </c>
      <c r="D59" s="123">
        <v>500000</v>
      </c>
      <c r="E59" s="123">
        <v>0</v>
      </c>
      <c r="F59" s="124">
        <v>18635998.309999999</v>
      </c>
      <c r="G59" s="37" t="s">
        <v>81</v>
      </c>
    </row>
    <row r="60" spans="1:7" hidden="1" x14ac:dyDescent="0.2">
      <c r="A60" s="121">
        <v>43974</v>
      </c>
      <c r="B60" s="122">
        <v>105139</v>
      </c>
      <c r="C60" s="8" t="s">
        <v>24</v>
      </c>
      <c r="D60" s="123">
        <v>400</v>
      </c>
      <c r="E60" s="123">
        <v>0</v>
      </c>
      <c r="F60" s="124">
        <v>18635598.309999999</v>
      </c>
      <c r="G60" s="37" t="s">
        <v>81</v>
      </c>
    </row>
    <row r="61" spans="1:7" hidden="1" x14ac:dyDescent="0.2">
      <c r="A61" s="121">
        <v>43979</v>
      </c>
      <c r="B61" s="122">
        <v>91819</v>
      </c>
      <c r="C61" s="9" t="s">
        <v>24</v>
      </c>
      <c r="D61" s="125">
        <v>8400</v>
      </c>
      <c r="E61" s="125">
        <v>0</v>
      </c>
      <c r="F61" s="124">
        <v>4649804.0199999996</v>
      </c>
      <c r="G61" s="37" t="s">
        <v>81</v>
      </c>
    </row>
    <row r="62" spans="1:7" hidden="1" x14ac:dyDescent="0.2">
      <c r="A62" s="121">
        <v>43979</v>
      </c>
      <c r="B62" s="122">
        <v>91730</v>
      </c>
      <c r="C62" s="9" t="s">
        <v>24</v>
      </c>
      <c r="D62" s="125">
        <v>8800</v>
      </c>
      <c r="E62" s="125">
        <v>0</v>
      </c>
      <c r="F62" s="124">
        <v>5078718.58</v>
      </c>
      <c r="G62" s="37" t="s">
        <v>81</v>
      </c>
    </row>
    <row r="63" spans="1:7" hidden="1" x14ac:dyDescent="0.2">
      <c r="A63" s="121">
        <v>43979</v>
      </c>
      <c r="B63" s="122">
        <v>91643</v>
      </c>
      <c r="C63" s="8" t="s">
        <v>24</v>
      </c>
      <c r="D63" s="125">
        <v>6608.67</v>
      </c>
      <c r="E63" s="125">
        <v>0</v>
      </c>
      <c r="F63" s="124">
        <v>5528062.4400000004</v>
      </c>
      <c r="G63" s="37" t="s">
        <v>81</v>
      </c>
    </row>
    <row r="64" spans="1:7" hidden="1" x14ac:dyDescent="0.2">
      <c r="A64" s="121">
        <v>43979</v>
      </c>
      <c r="B64" s="122">
        <v>91551</v>
      </c>
      <c r="C64" s="8" t="s">
        <v>24</v>
      </c>
      <c r="D64" s="125">
        <v>6608.67</v>
      </c>
      <c r="E64" s="125">
        <v>0</v>
      </c>
      <c r="F64" s="124">
        <v>5865104.6900000004</v>
      </c>
      <c r="G64" s="37" t="s">
        <v>81</v>
      </c>
    </row>
    <row r="65" spans="1:7" hidden="1" x14ac:dyDescent="0.2">
      <c r="A65" s="121">
        <v>43979</v>
      </c>
      <c r="B65" s="122">
        <v>91427</v>
      </c>
      <c r="C65" s="8" t="s">
        <v>24</v>
      </c>
      <c r="D65" s="123">
        <v>454359.98</v>
      </c>
      <c r="E65" s="123">
        <v>0</v>
      </c>
      <c r="F65" s="124">
        <v>6203885.21</v>
      </c>
      <c r="G65" s="37" t="s">
        <v>81</v>
      </c>
    </row>
    <row r="66" spans="1:7" hidden="1" x14ac:dyDescent="0.2">
      <c r="A66" s="121">
        <v>43979</v>
      </c>
      <c r="B66" s="122">
        <v>91427</v>
      </c>
      <c r="C66" s="8" t="s">
        <v>24</v>
      </c>
      <c r="D66" s="123">
        <v>400</v>
      </c>
      <c r="E66" s="123">
        <v>0</v>
      </c>
      <c r="F66" s="124">
        <v>6203485.21</v>
      </c>
      <c r="G66" s="37" t="s">
        <v>81</v>
      </c>
    </row>
    <row r="67" spans="1:7" hidden="1" x14ac:dyDescent="0.2">
      <c r="A67" s="121">
        <v>43964</v>
      </c>
      <c r="B67" s="122">
        <v>91046</v>
      </c>
      <c r="C67" s="8" t="s">
        <v>24</v>
      </c>
      <c r="D67" s="123">
        <v>100</v>
      </c>
      <c r="E67" s="123">
        <v>0</v>
      </c>
      <c r="F67" s="124">
        <v>15382951.75</v>
      </c>
      <c r="G67" s="37" t="s">
        <v>81</v>
      </c>
    </row>
    <row r="68" spans="1:7" hidden="1" x14ac:dyDescent="0.2">
      <c r="A68" s="121">
        <v>43964</v>
      </c>
      <c r="B68" s="122">
        <v>91020</v>
      </c>
      <c r="C68" s="8" t="s">
        <v>24</v>
      </c>
      <c r="D68" s="123">
        <v>100</v>
      </c>
      <c r="E68" s="123">
        <v>0</v>
      </c>
      <c r="F68" s="124">
        <v>19131504.710000001</v>
      </c>
      <c r="G68" s="37" t="s">
        <v>81</v>
      </c>
    </row>
    <row r="69" spans="1:7" hidden="1" x14ac:dyDescent="0.2">
      <c r="A69" s="121">
        <v>43964</v>
      </c>
      <c r="B69" s="122">
        <v>90949</v>
      </c>
      <c r="C69" s="8" t="s">
        <v>24</v>
      </c>
      <c r="D69" s="123">
        <v>100</v>
      </c>
      <c r="E69" s="123">
        <v>0</v>
      </c>
      <c r="F69" s="124">
        <v>21371094.789999999</v>
      </c>
      <c r="G69" s="37" t="s">
        <v>81</v>
      </c>
    </row>
    <row r="70" spans="1:7" hidden="1" x14ac:dyDescent="0.2">
      <c r="A70" s="121">
        <v>43964</v>
      </c>
      <c r="B70" s="122">
        <v>90918</v>
      </c>
      <c r="C70" s="8" t="s">
        <v>24</v>
      </c>
      <c r="D70" s="123">
        <v>100</v>
      </c>
      <c r="E70" s="123">
        <v>0</v>
      </c>
      <c r="F70" s="124">
        <v>22353829.449999999</v>
      </c>
      <c r="G70" s="37" t="s">
        <v>81</v>
      </c>
    </row>
    <row r="71" spans="1:7" hidden="1" x14ac:dyDescent="0.2">
      <c r="A71" s="121">
        <v>43964</v>
      </c>
      <c r="B71" s="122">
        <v>90302</v>
      </c>
      <c r="C71" s="8" t="s">
        <v>24</v>
      </c>
      <c r="D71" s="123">
        <v>100</v>
      </c>
      <c r="E71" s="123">
        <v>0</v>
      </c>
      <c r="F71" s="124">
        <v>22455979.449999999</v>
      </c>
      <c r="G71" s="37" t="s">
        <v>81</v>
      </c>
    </row>
    <row r="72" spans="1:7" hidden="1" x14ac:dyDescent="0.2">
      <c r="A72" s="121">
        <v>43964</v>
      </c>
      <c r="B72" s="122">
        <v>90231</v>
      </c>
      <c r="C72" s="8" t="s">
        <v>24</v>
      </c>
      <c r="D72" s="123">
        <v>100</v>
      </c>
      <c r="E72" s="123">
        <v>0</v>
      </c>
      <c r="F72" s="124">
        <v>24918751.18</v>
      </c>
      <c r="G72" s="37" t="s">
        <v>81</v>
      </c>
    </row>
    <row r="73" spans="1:7" hidden="1" x14ac:dyDescent="0.2">
      <c r="A73" s="121">
        <v>43964</v>
      </c>
      <c r="B73" s="122">
        <v>90157</v>
      </c>
      <c r="C73" s="8" t="s">
        <v>24</v>
      </c>
      <c r="D73" s="123">
        <v>100</v>
      </c>
      <c r="E73" s="123">
        <v>0</v>
      </c>
      <c r="F73" s="124">
        <v>27381522.91</v>
      </c>
      <c r="G73" s="37" t="s">
        <v>81</v>
      </c>
    </row>
    <row r="74" spans="1:7" hidden="1" x14ac:dyDescent="0.2">
      <c r="A74" s="121">
        <v>43964</v>
      </c>
      <c r="B74" s="122">
        <v>90107</v>
      </c>
      <c r="C74" s="8" t="s">
        <v>24</v>
      </c>
      <c r="D74" s="123">
        <v>100</v>
      </c>
      <c r="E74" s="123">
        <v>0</v>
      </c>
      <c r="F74" s="124">
        <v>29628207.77</v>
      </c>
      <c r="G74" s="37" t="s">
        <v>81</v>
      </c>
    </row>
    <row r="75" spans="1:7" hidden="1" x14ac:dyDescent="0.2">
      <c r="A75" s="127">
        <v>43965</v>
      </c>
      <c r="B75" s="128">
        <v>111018662</v>
      </c>
      <c r="C75" s="11" t="s">
        <v>139</v>
      </c>
      <c r="D75" s="129">
        <v>889.3</v>
      </c>
      <c r="E75" s="129">
        <v>0</v>
      </c>
      <c r="F75" s="130">
        <v>8090417.5800000001</v>
      </c>
      <c r="G75" s="37" t="s">
        <v>81</v>
      </c>
    </row>
    <row r="76" spans="1:7" hidden="1" x14ac:dyDescent="0.2">
      <c r="A76" s="127">
        <v>43965</v>
      </c>
      <c r="B76" s="128">
        <v>111018662</v>
      </c>
      <c r="C76" s="11" t="s">
        <v>139</v>
      </c>
      <c r="D76" s="129">
        <v>873.21</v>
      </c>
      <c r="E76" s="129">
        <v>0</v>
      </c>
      <c r="F76" s="130">
        <v>8089544.3700000001</v>
      </c>
      <c r="G76" s="37" t="s">
        <v>81</v>
      </c>
    </row>
    <row r="77" spans="1:7" hidden="1" x14ac:dyDescent="0.2">
      <c r="A77" s="127">
        <v>43980</v>
      </c>
      <c r="B77" s="128">
        <v>100598893</v>
      </c>
      <c r="C77" s="12" t="s">
        <v>140</v>
      </c>
      <c r="D77" s="131">
        <v>833</v>
      </c>
      <c r="E77" s="131">
        <v>0</v>
      </c>
      <c r="F77" s="130">
        <v>14074742.07</v>
      </c>
      <c r="G77" s="37" t="s">
        <v>81</v>
      </c>
    </row>
    <row r="78" spans="1:7" hidden="1" x14ac:dyDescent="0.2">
      <c r="A78" s="127">
        <v>43980</v>
      </c>
      <c r="B78" s="128">
        <v>100598893</v>
      </c>
      <c r="C78" s="12" t="s">
        <v>141</v>
      </c>
      <c r="D78" s="131">
        <v>5443</v>
      </c>
      <c r="E78" s="131">
        <v>0</v>
      </c>
      <c r="F78" s="130">
        <v>14069299.07</v>
      </c>
      <c r="G78" s="37" t="s">
        <v>81</v>
      </c>
    </row>
    <row r="79" spans="1:7" hidden="1" x14ac:dyDescent="0.2">
      <c r="A79" s="127">
        <v>43956</v>
      </c>
      <c r="B79" s="128">
        <v>100408531</v>
      </c>
      <c r="C79" s="11" t="s">
        <v>142</v>
      </c>
      <c r="D79" s="129">
        <v>5000</v>
      </c>
      <c r="E79" s="129">
        <v>0</v>
      </c>
      <c r="F79" s="130">
        <v>35299198.060000002</v>
      </c>
      <c r="G79" s="37" t="s">
        <v>81</v>
      </c>
    </row>
    <row r="80" spans="1:7" hidden="1" x14ac:dyDescent="0.2">
      <c r="A80" s="127">
        <v>43956</v>
      </c>
      <c r="B80" s="128">
        <v>100408531</v>
      </c>
      <c r="C80" s="11" t="s">
        <v>142</v>
      </c>
      <c r="D80" s="129">
        <v>5000</v>
      </c>
      <c r="E80" s="129">
        <v>0</v>
      </c>
      <c r="F80" s="130">
        <v>31688863.289999999</v>
      </c>
      <c r="G80" s="37" t="s">
        <v>81</v>
      </c>
    </row>
    <row r="81" spans="1:7" hidden="1" x14ac:dyDescent="0.2">
      <c r="A81" s="127">
        <v>43956</v>
      </c>
      <c r="B81" s="128">
        <v>100408531</v>
      </c>
      <c r="C81" s="11" t="s">
        <v>142</v>
      </c>
      <c r="D81" s="129">
        <v>5000</v>
      </c>
      <c r="E81" s="129">
        <v>0</v>
      </c>
      <c r="F81" s="130">
        <v>29999983.620000001</v>
      </c>
      <c r="G81" s="37" t="s">
        <v>81</v>
      </c>
    </row>
    <row r="82" spans="1:7" hidden="1" x14ac:dyDescent="0.2">
      <c r="A82" s="127">
        <v>43956</v>
      </c>
      <c r="B82" s="128">
        <v>100408531</v>
      </c>
      <c r="C82" s="11" t="s">
        <v>142</v>
      </c>
      <c r="D82" s="129">
        <v>5000</v>
      </c>
      <c r="E82" s="129">
        <v>0</v>
      </c>
      <c r="F82" s="130">
        <v>29453788.809999999</v>
      </c>
      <c r="G82" s="37" t="s">
        <v>81</v>
      </c>
    </row>
    <row r="83" spans="1:7" hidden="1" x14ac:dyDescent="0.2">
      <c r="A83" s="127">
        <v>43956</v>
      </c>
      <c r="B83" s="128">
        <v>100408531</v>
      </c>
      <c r="C83" s="11" t="s">
        <v>142</v>
      </c>
      <c r="D83" s="129">
        <v>5000</v>
      </c>
      <c r="E83" s="129">
        <v>0</v>
      </c>
      <c r="F83" s="130">
        <v>28907594</v>
      </c>
      <c r="G83" s="37" t="s">
        <v>81</v>
      </c>
    </row>
    <row r="84" spans="1:7" hidden="1" x14ac:dyDescent="0.2">
      <c r="A84" s="127">
        <v>43956</v>
      </c>
      <c r="B84" s="128">
        <v>100408531</v>
      </c>
      <c r="C84" s="11" t="s">
        <v>139</v>
      </c>
      <c r="D84" s="129">
        <v>16800</v>
      </c>
      <c r="E84" s="129">
        <v>0</v>
      </c>
      <c r="F84" s="130">
        <v>15400169.33</v>
      </c>
      <c r="G84" s="37" t="s">
        <v>81</v>
      </c>
    </row>
    <row r="85" spans="1:7" hidden="1" x14ac:dyDescent="0.2">
      <c r="A85" s="127">
        <v>43956</v>
      </c>
      <c r="B85" s="128">
        <v>100408531</v>
      </c>
      <c r="C85" s="11" t="s">
        <v>143</v>
      </c>
      <c r="D85" s="129">
        <v>20000</v>
      </c>
      <c r="E85" s="129">
        <v>0</v>
      </c>
      <c r="F85" s="130">
        <v>15380169.33</v>
      </c>
      <c r="G85" s="37" t="s">
        <v>81</v>
      </c>
    </row>
    <row r="86" spans="1:7" hidden="1" x14ac:dyDescent="0.2">
      <c r="A86" s="127">
        <v>43979</v>
      </c>
      <c r="B86" s="132">
        <v>90507069</v>
      </c>
      <c r="C86" s="11" t="s">
        <v>144</v>
      </c>
      <c r="D86" s="129">
        <v>15000</v>
      </c>
      <c r="E86" s="129">
        <v>0</v>
      </c>
      <c r="F86" s="130">
        <v>29423805.789999999</v>
      </c>
      <c r="G86" s="37" t="s">
        <v>81</v>
      </c>
    </row>
    <row r="87" spans="1:7" hidden="1" x14ac:dyDescent="0.2">
      <c r="A87" s="127">
        <v>43979</v>
      </c>
      <c r="B87" s="132">
        <v>90507069</v>
      </c>
      <c r="C87" s="11" t="s">
        <v>139</v>
      </c>
      <c r="D87" s="129">
        <v>27261.599999999999</v>
      </c>
      <c r="E87" s="129">
        <v>0</v>
      </c>
      <c r="F87" s="130">
        <v>29396244.190000001</v>
      </c>
      <c r="G87" s="37" t="s">
        <v>81</v>
      </c>
    </row>
    <row r="88" spans="1:7" hidden="1" x14ac:dyDescent="0.2">
      <c r="A88" s="127">
        <v>43979</v>
      </c>
      <c r="B88" s="132">
        <v>90507069</v>
      </c>
      <c r="C88" s="11" t="s">
        <v>143</v>
      </c>
      <c r="D88" s="133">
        <v>20000</v>
      </c>
      <c r="E88" s="133">
        <v>0</v>
      </c>
      <c r="F88" s="130">
        <v>29376244.190000001</v>
      </c>
      <c r="G88" s="37" t="s">
        <v>81</v>
      </c>
    </row>
    <row r="89" spans="1:7" hidden="1" x14ac:dyDescent="0.2">
      <c r="A89" s="127">
        <v>43979</v>
      </c>
      <c r="B89" s="132">
        <v>90507069</v>
      </c>
      <c r="C89" s="11" t="s">
        <v>139</v>
      </c>
      <c r="D89" s="129">
        <v>396.52</v>
      </c>
      <c r="E89" s="129">
        <v>0</v>
      </c>
      <c r="F89" s="130">
        <v>6202543.46</v>
      </c>
      <c r="G89" s="37" t="s">
        <v>81</v>
      </c>
    </row>
    <row r="90" spans="1:7" hidden="1" x14ac:dyDescent="0.2">
      <c r="A90" s="127">
        <v>43979</v>
      </c>
      <c r="B90" s="132">
        <v>90507069</v>
      </c>
      <c r="C90" s="11" t="s">
        <v>139</v>
      </c>
      <c r="D90" s="129">
        <v>396.52</v>
      </c>
      <c r="E90" s="129">
        <v>0</v>
      </c>
      <c r="F90" s="130">
        <v>6202146.9400000004</v>
      </c>
      <c r="G90" s="37" t="s">
        <v>81</v>
      </c>
    </row>
    <row r="91" spans="1:7" hidden="1" x14ac:dyDescent="0.2">
      <c r="A91" s="127">
        <v>43979</v>
      </c>
      <c r="B91" s="132">
        <v>90507069</v>
      </c>
      <c r="C91" s="11" t="s">
        <v>139</v>
      </c>
      <c r="D91" s="131">
        <v>528</v>
      </c>
      <c r="E91" s="131">
        <v>0</v>
      </c>
      <c r="F91" s="130">
        <v>5527518.5800000001</v>
      </c>
      <c r="G91" s="37" t="s">
        <v>81</v>
      </c>
    </row>
    <row r="92" spans="1:7" hidden="1" x14ac:dyDescent="0.2">
      <c r="A92" s="127">
        <v>43979</v>
      </c>
      <c r="B92" s="132">
        <v>90507069</v>
      </c>
      <c r="C92" s="12" t="s">
        <v>139</v>
      </c>
      <c r="D92" s="131">
        <v>504</v>
      </c>
      <c r="E92" s="131">
        <v>0</v>
      </c>
      <c r="F92" s="130">
        <v>5078204.0199999996</v>
      </c>
      <c r="G92" s="37" t="s">
        <v>81</v>
      </c>
    </row>
    <row r="93" spans="1:7" hidden="1" x14ac:dyDescent="0.2">
      <c r="A93" s="127">
        <v>43962</v>
      </c>
      <c r="B93" s="132">
        <v>152938</v>
      </c>
      <c r="C93" s="11" t="s">
        <v>145</v>
      </c>
      <c r="D93" s="129">
        <v>600000</v>
      </c>
      <c r="E93" s="129">
        <v>0</v>
      </c>
      <c r="F93" s="130">
        <v>29633307.77</v>
      </c>
      <c r="G93" s="37" t="s">
        <v>81</v>
      </c>
    </row>
    <row r="94" spans="1:7" hidden="1" x14ac:dyDescent="0.2">
      <c r="A94" s="127">
        <v>43974</v>
      </c>
      <c r="B94" s="132">
        <v>105139</v>
      </c>
      <c r="C94" s="11" t="s">
        <v>139</v>
      </c>
      <c r="D94" s="129">
        <v>30000</v>
      </c>
      <c r="E94" s="129">
        <v>0</v>
      </c>
      <c r="F94" s="130">
        <v>44155998.310000002</v>
      </c>
      <c r="G94" s="37" t="s">
        <v>81</v>
      </c>
    </row>
    <row r="95" spans="1:7" hidden="1" x14ac:dyDescent="0.2">
      <c r="A95" s="127">
        <v>43974</v>
      </c>
      <c r="B95" s="132">
        <v>105139</v>
      </c>
      <c r="C95" s="11" t="s">
        <v>143</v>
      </c>
      <c r="D95" s="129">
        <v>20000</v>
      </c>
      <c r="E95" s="129">
        <v>0</v>
      </c>
      <c r="F95" s="130">
        <v>44135998.310000002</v>
      </c>
      <c r="G95" s="37" t="s">
        <v>81</v>
      </c>
    </row>
    <row r="96" spans="1:7" hidden="1" x14ac:dyDescent="0.2">
      <c r="A96" s="127">
        <v>43964</v>
      </c>
      <c r="B96" s="134"/>
      <c r="C96" s="11" t="s">
        <v>142</v>
      </c>
      <c r="D96" s="129">
        <v>5000</v>
      </c>
      <c r="E96" s="129">
        <v>0</v>
      </c>
      <c r="F96" s="130">
        <v>29628307.77</v>
      </c>
      <c r="G96" s="37" t="s">
        <v>81</v>
      </c>
    </row>
    <row r="97" spans="1:7" hidden="1" x14ac:dyDescent="0.2">
      <c r="A97" s="127">
        <v>43964</v>
      </c>
      <c r="B97" s="134"/>
      <c r="C97" s="11" t="s">
        <v>142</v>
      </c>
      <c r="D97" s="129">
        <v>5000</v>
      </c>
      <c r="E97" s="129">
        <v>0</v>
      </c>
      <c r="F97" s="130">
        <v>27381622.91</v>
      </c>
      <c r="G97" s="37" t="s">
        <v>81</v>
      </c>
    </row>
    <row r="98" spans="1:7" hidden="1" x14ac:dyDescent="0.2">
      <c r="A98" s="127">
        <v>43964</v>
      </c>
      <c r="B98" s="134"/>
      <c r="C98" s="11" t="s">
        <v>142</v>
      </c>
      <c r="D98" s="129">
        <v>5000</v>
      </c>
      <c r="E98" s="129">
        <v>0</v>
      </c>
      <c r="F98" s="130">
        <v>24918851.18</v>
      </c>
      <c r="G98" s="37" t="s">
        <v>81</v>
      </c>
    </row>
    <row r="99" spans="1:7" hidden="1" x14ac:dyDescent="0.2">
      <c r="A99" s="127">
        <v>43964</v>
      </c>
      <c r="B99" s="134"/>
      <c r="C99" s="11" t="s">
        <v>142</v>
      </c>
      <c r="D99" s="129">
        <v>5000</v>
      </c>
      <c r="E99" s="129">
        <v>0</v>
      </c>
      <c r="F99" s="130">
        <v>22456079.449999999</v>
      </c>
      <c r="G99" s="37" t="s">
        <v>81</v>
      </c>
    </row>
    <row r="100" spans="1:7" hidden="1" x14ac:dyDescent="0.2">
      <c r="A100" s="127">
        <v>43964</v>
      </c>
      <c r="B100" s="134"/>
      <c r="C100" s="11" t="s">
        <v>142</v>
      </c>
      <c r="D100" s="129">
        <v>5000</v>
      </c>
      <c r="E100" s="129">
        <v>0</v>
      </c>
      <c r="F100" s="130">
        <v>22353929.449999999</v>
      </c>
      <c r="G100" s="37" t="s">
        <v>81</v>
      </c>
    </row>
    <row r="101" spans="1:7" hidden="1" x14ac:dyDescent="0.2">
      <c r="A101" s="127">
        <v>43964</v>
      </c>
      <c r="B101" s="134"/>
      <c r="C101" s="11" t="s">
        <v>142</v>
      </c>
      <c r="D101" s="129">
        <v>5000</v>
      </c>
      <c r="E101" s="129">
        <v>0</v>
      </c>
      <c r="F101" s="130">
        <v>21371194.789999999</v>
      </c>
      <c r="G101" s="37" t="s">
        <v>81</v>
      </c>
    </row>
    <row r="102" spans="1:7" hidden="1" x14ac:dyDescent="0.2">
      <c r="A102" s="127">
        <v>43964</v>
      </c>
      <c r="B102" s="134"/>
      <c r="C102" s="11" t="s">
        <v>142</v>
      </c>
      <c r="D102" s="129">
        <v>5000</v>
      </c>
      <c r="E102" s="129">
        <v>0</v>
      </c>
      <c r="F102" s="130">
        <v>19131604.710000001</v>
      </c>
      <c r="G102" s="37" t="s">
        <v>81</v>
      </c>
    </row>
    <row r="103" spans="1:7" hidden="1" x14ac:dyDescent="0.2">
      <c r="A103" s="127">
        <v>43964</v>
      </c>
      <c r="B103" s="134"/>
      <c r="C103" s="11" t="s">
        <v>142</v>
      </c>
      <c r="D103" s="129">
        <v>5000</v>
      </c>
      <c r="E103" s="129">
        <v>0</v>
      </c>
      <c r="F103" s="130">
        <v>15383051.75</v>
      </c>
      <c r="G103" s="37" t="s">
        <v>81</v>
      </c>
    </row>
    <row r="104" spans="1:7" hidden="1" x14ac:dyDescent="0.2">
      <c r="A104" s="127">
        <v>43971</v>
      </c>
      <c r="B104" s="134"/>
      <c r="C104" s="11" t="s">
        <v>142</v>
      </c>
      <c r="D104" s="129">
        <v>5000</v>
      </c>
      <c r="E104" s="129">
        <v>0</v>
      </c>
      <c r="F104" s="130">
        <v>42135944.420000002</v>
      </c>
      <c r="G104" s="37" t="s">
        <v>81</v>
      </c>
    </row>
    <row r="105" spans="1:7" hidden="1" x14ac:dyDescent="0.2">
      <c r="A105" s="127">
        <v>43971</v>
      </c>
      <c r="B105" s="134"/>
      <c r="C105" s="11" t="s">
        <v>142</v>
      </c>
      <c r="D105" s="129">
        <v>5000</v>
      </c>
      <c r="E105" s="129">
        <v>0</v>
      </c>
      <c r="F105" s="130">
        <v>32413359.920000002</v>
      </c>
      <c r="G105" s="37" t="s">
        <v>81</v>
      </c>
    </row>
    <row r="106" spans="1:7" hidden="1" x14ac:dyDescent="0.2">
      <c r="A106" s="127">
        <v>43971</v>
      </c>
      <c r="B106" s="134"/>
      <c r="C106" s="11" t="s">
        <v>139</v>
      </c>
      <c r="D106" s="129">
        <v>9445.51</v>
      </c>
      <c r="E106" s="129">
        <v>0</v>
      </c>
      <c r="F106" s="130">
        <v>30020266.890000001</v>
      </c>
      <c r="G106" s="37" t="s">
        <v>81</v>
      </c>
    </row>
    <row r="107" spans="1:7" hidden="1" x14ac:dyDescent="0.2">
      <c r="A107" s="127">
        <v>43971</v>
      </c>
      <c r="B107" s="134"/>
      <c r="C107" s="11" t="s">
        <v>139</v>
      </c>
      <c r="D107" s="129">
        <v>8931.5300000000007</v>
      </c>
      <c r="E107" s="129">
        <v>0</v>
      </c>
      <c r="F107" s="130">
        <v>30011335.359999999</v>
      </c>
      <c r="G107" s="37" t="s">
        <v>81</v>
      </c>
    </row>
    <row r="108" spans="1:7" hidden="1" x14ac:dyDescent="0.2">
      <c r="A108" s="135">
        <v>43977</v>
      </c>
      <c r="B108" s="136">
        <v>300040612</v>
      </c>
      <c r="C108" s="6" t="s">
        <v>146</v>
      </c>
      <c r="D108" s="137">
        <v>0</v>
      </c>
      <c r="E108" s="137">
        <v>558053</v>
      </c>
      <c r="F108" s="138">
        <v>44185998.310000002</v>
      </c>
      <c r="G108" s="37" t="s">
        <v>43</v>
      </c>
    </row>
    <row r="109" spans="1:7" hidden="1" x14ac:dyDescent="0.2">
      <c r="A109" s="135">
        <v>43966</v>
      </c>
      <c r="B109" s="136">
        <v>300034545</v>
      </c>
      <c r="C109" s="6" t="s">
        <v>147</v>
      </c>
      <c r="D109" s="137">
        <v>0</v>
      </c>
      <c r="E109" s="137">
        <v>255072.5</v>
      </c>
      <c r="F109" s="138">
        <v>35591562.259999998</v>
      </c>
      <c r="G109" s="37" t="s">
        <v>43</v>
      </c>
    </row>
    <row r="110" spans="1:7" hidden="1" x14ac:dyDescent="0.2">
      <c r="A110" s="135">
        <v>43955</v>
      </c>
      <c r="B110" s="136">
        <v>300027574</v>
      </c>
      <c r="C110" s="6" t="s">
        <v>148</v>
      </c>
      <c r="D110" s="137">
        <v>0</v>
      </c>
      <c r="E110" s="137">
        <v>188699.07</v>
      </c>
      <c r="F110" s="138">
        <v>31265747.390000001</v>
      </c>
      <c r="G110" s="37" t="s">
        <v>43</v>
      </c>
    </row>
    <row r="111" spans="1:7" hidden="1" x14ac:dyDescent="0.2">
      <c r="A111" s="135">
        <v>43977</v>
      </c>
      <c r="B111" s="136">
        <v>200022269</v>
      </c>
      <c r="C111" s="6" t="s">
        <v>149</v>
      </c>
      <c r="D111" s="137">
        <v>0</v>
      </c>
      <c r="E111" s="137">
        <v>434248.41</v>
      </c>
      <c r="F111" s="138">
        <v>43627945.310000002</v>
      </c>
      <c r="G111" s="37" t="s">
        <v>43</v>
      </c>
    </row>
    <row r="112" spans="1:7" hidden="1" x14ac:dyDescent="0.2">
      <c r="A112" s="135">
        <v>43959</v>
      </c>
      <c r="B112" s="136">
        <v>200017738</v>
      </c>
      <c r="C112" s="6" t="s">
        <v>150</v>
      </c>
      <c r="D112" s="137">
        <v>0</v>
      </c>
      <c r="E112" s="137">
        <v>699372.1</v>
      </c>
      <c r="F112" s="138">
        <v>22427735.489999998</v>
      </c>
      <c r="G112" s="37" t="s">
        <v>43</v>
      </c>
    </row>
    <row r="113" spans="1:7" hidden="1" x14ac:dyDescent="0.2">
      <c r="A113" s="135">
        <v>43980</v>
      </c>
      <c r="B113" s="136">
        <v>100598893</v>
      </c>
      <c r="C113" s="7" t="s">
        <v>151</v>
      </c>
      <c r="D113" s="139">
        <v>0</v>
      </c>
      <c r="E113" s="139">
        <v>9425781.1300000008</v>
      </c>
      <c r="F113" s="138">
        <v>14075575.07</v>
      </c>
      <c r="G113" s="37" t="s">
        <v>43</v>
      </c>
    </row>
    <row r="114" spans="1:7" hidden="1" x14ac:dyDescent="0.2">
      <c r="A114" s="135">
        <v>43979</v>
      </c>
      <c r="B114" s="136">
        <v>100590920</v>
      </c>
      <c r="C114" s="6" t="s">
        <v>152</v>
      </c>
      <c r="D114" s="137">
        <v>0</v>
      </c>
      <c r="E114" s="137">
        <v>307900.63</v>
      </c>
      <c r="F114" s="138">
        <v>33268218.629999999</v>
      </c>
      <c r="G114" s="37" t="s">
        <v>43</v>
      </c>
    </row>
    <row r="115" spans="1:7" hidden="1" x14ac:dyDescent="0.2">
      <c r="A115" s="135">
        <v>43978</v>
      </c>
      <c r="B115" s="136">
        <v>100582804</v>
      </c>
      <c r="C115" s="6" t="s">
        <v>153</v>
      </c>
      <c r="D115" s="137">
        <v>0</v>
      </c>
      <c r="E115" s="137">
        <v>14325319.689999999</v>
      </c>
      <c r="F115" s="138">
        <v>32960318</v>
      </c>
      <c r="G115" s="37" t="s">
        <v>43</v>
      </c>
    </row>
    <row r="116" spans="1:7" hidden="1" x14ac:dyDescent="0.2">
      <c r="A116" s="135">
        <v>43977</v>
      </c>
      <c r="B116" s="136">
        <v>100574829</v>
      </c>
      <c r="C116" s="6" t="s">
        <v>154</v>
      </c>
      <c r="D116" s="137">
        <v>0</v>
      </c>
      <c r="E116" s="137">
        <v>14274081.810000001</v>
      </c>
      <c r="F116" s="138">
        <v>43193696.899999999</v>
      </c>
      <c r="G116" s="37" t="s">
        <v>43</v>
      </c>
    </row>
    <row r="117" spans="1:7" hidden="1" x14ac:dyDescent="0.2">
      <c r="A117" s="135">
        <v>43977</v>
      </c>
      <c r="B117" s="136">
        <v>100560267</v>
      </c>
      <c r="C117" s="6" t="s">
        <v>155</v>
      </c>
      <c r="D117" s="137">
        <v>0</v>
      </c>
      <c r="E117" s="137">
        <v>566580.78</v>
      </c>
      <c r="F117" s="138">
        <v>28919615.09</v>
      </c>
      <c r="G117" s="37" t="s">
        <v>43</v>
      </c>
    </row>
    <row r="118" spans="1:7" hidden="1" x14ac:dyDescent="0.2">
      <c r="A118" s="135">
        <v>43977</v>
      </c>
      <c r="B118" s="136">
        <v>100551814</v>
      </c>
      <c r="C118" s="6" t="s">
        <v>156</v>
      </c>
      <c r="D118" s="137">
        <v>0</v>
      </c>
      <c r="E118" s="137">
        <v>6550892.29</v>
      </c>
      <c r="F118" s="138">
        <v>28353034.309999999</v>
      </c>
      <c r="G118" s="37" t="s">
        <v>43</v>
      </c>
    </row>
    <row r="119" spans="1:7" hidden="1" x14ac:dyDescent="0.2">
      <c r="A119" s="135">
        <v>43973</v>
      </c>
      <c r="B119" s="136">
        <v>100543374</v>
      </c>
      <c r="C119" s="6" t="s">
        <v>157</v>
      </c>
      <c r="D119" s="137">
        <v>0</v>
      </c>
      <c r="E119" s="137">
        <v>2310765.14</v>
      </c>
      <c r="F119" s="138">
        <v>21802142.02</v>
      </c>
      <c r="G119" s="37" t="s">
        <v>43</v>
      </c>
    </row>
    <row r="120" spans="1:7" hidden="1" x14ac:dyDescent="0.2">
      <c r="A120" s="135">
        <v>43972</v>
      </c>
      <c r="B120" s="136">
        <v>100535043</v>
      </c>
      <c r="C120" s="6" t="s">
        <v>158</v>
      </c>
      <c r="D120" s="137">
        <v>0</v>
      </c>
      <c r="E120" s="137">
        <v>5100891.3899999997</v>
      </c>
      <c r="F120" s="138">
        <v>19491376.879999999</v>
      </c>
      <c r="G120" s="37" t="s">
        <v>43</v>
      </c>
    </row>
    <row r="121" spans="1:7" hidden="1" x14ac:dyDescent="0.2">
      <c r="A121" s="135">
        <v>43971</v>
      </c>
      <c r="B121" s="136">
        <v>100526704</v>
      </c>
      <c r="C121" s="6" t="s">
        <v>159</v>
      </c>
      <c r="D121" s="137">
        <v>0</v>
      </c>
      <c r="E121" s="137">
        <v>10792230.869999999</v>
      </c>
      <c r="F121" s="138">
        <v>42140944.420000002</v>
      </c>
      <c r="G121" s="37" t="s">
        <v>43</v>
      </c>
    </row>
    <row r="122" spans="1:7" hidden="1" x14ac:dyDescent="0.2">
      <c r="A122" s="135">
        <v>43966</v>
      </c>
      <c r="B122" s="136">
        <v>100487481</v>
      </c>
      <c r="C122" s="6" t="s">
        <v>160</v>
      </c>
      <c r="D122" s="137">
        <v>0</v>
      </c>
      <c r="E122" s="137">
        <v>21619973.940000001</v>
      </c>
      <c r="F122" s="138">
        <v>35336489.759999998</v>
      </c>
      <c r="G122" s="37" t="s">
        <v>43</v>
      </c>
    </row>
    <row r="123" spans="1:7" hidden="1" x14ac:dyDescent="0.2">
      <c r="A123" s="135">
        <v>43966</v>
      </c>
      <c r="B123" s="136">
        <v>100487480</v>
      </c>
      <c r="C123" s="6" t="s">
        <v>161</v>
      </c>
      <c r="D123" s="140">
        <v>0</v>
      </c>
      <c r="E123" s="140">
        <v>7125136.29</v>
      </c>
      <c r="F123" s="138">
        <v>13716515.82</v>
      </c>
      <c r="G123" s="37" t="s">
        <v>43</v>
      </c>
    </row>
    <row r="124" spans="1:7" hidden="1" x14ac:dyDescent="0.2">
      <c r="A124" s="135">
        <v>43962</v>
      </c>
      <c r="B124" s="136">
        <v>100449036</v>
      </c>
      <c r="C124" s="6" t="s">
        <v>162</v>
      </c>
      <c r="D124" s="137">
        <v>0</v>
      </c>
      <c r="E124" s="137">
        <v>2127711.73</v>
      </c>
      <c r="F124" s="138">
        <v>24555447.219999999</v>
      </c>
      <c r="G124" s="37" t="s">
        <v>43</v>
      </c>
    </row>
    <row r="125" spans="1:7" hidden="1" x14ac:dyDescent="0.2">
      <c r="A125" s="135">
        <v>43962</v>
      </c>
      <c r="B125" s="136">
        <v>100440599</v>
      </c>
      <c r="C125" s="6" t="s">
        <v>163</v>
      </c>
      <c r="D125" s="137">
        <v>0</v>
      </c>
      <c r="E125" s="137">
        <v>5677860.5499999998</v>
      </c>
      <c r="F125" s="138">
        <v>30233307.77</v>
      </c>
      <c r="G125" s="37" t="s">
        <v>43</v>
      </c>
    </row>
    <row r="126" spans="1:7" hidden="1" x14ac:dyDescent="0.2">
      <c r="A126" s="135">
        <v>43959</v>
      </c>
      <c r="B126" s="136">
        <v>100432330</v>
      </c>
      <c r="C126" s="6" t="s">
        <v>164</v>
      </c>
      <c r="D126" s="137">
        <v>0</v>
      </c>
      <c r="E126" s="137">
        <v>4823242.8899999997</v>
      </c>
      <c r="F126" s="138">
        <v>21728363.390000001</v>
      </c>
      <c r="G126" s="37" t="s">
        <v>43</v>
      </c>
    </row>
    <row r="127" spans="1:7" hidden="1" x14ac:dyDescent="0.2">
      <c r="A127" s="135">
        <v>43958</v>
      </c>
      <c r="B127" s="136">
        <v>100424101</v>
      </c>
      <c r="C127" s="6" t="s">
        <v>165</v>
      </c>
      <c r="D127" s="137">
        <v>0</v>
      </c>
      <c r="E127" s="137">
        <v>9187789.8000000007</v>
      </c>
      <c r="F127" s="138">
        <v>16905120.5</v>
      </c>
      <c r="G127" s="37" t="s">
        <v>43</v>
      </c>
    </row>
    <row r="128" spans="1:7" hidden="1" x14ac:dyDescent="0.2">
      <c r="A128" s="135">
        <v>43957</v>
      </c>
      <c r="B128" s="136">
        <v>100416060</v>
      </c>
      <c r="C128" s="6" t="s">
        <v>166</v>
      </c>
      <c r="D128" s="137">
        <v>0</v>
      </c>
      <c r="E128" s="137">
        <v>6617897.3700000001</v>
      </c>
      <c r="F128" s="138">
        <v>7717330.7000000002</v>
      </c>
      <c r="G128" s="37" t="s">
        <v>43</v>
      </c>
    </row>
    <row r="129" spans="1:9" hidden="1" x14ac:dyDescent="0.2">
      <c r="A129" s="135">
        <v>43956</v>
      </c>
      <c r="B129" s="136">
        <v>100408531</v>
      </c>
      <c r="C129" s="6" t="s">
        <v>167</v>
      </c>
      <c r="D129" s="137">
        <v>0</v>
      </c>
      <c r="E129" s="137">
        <v>4038450.67</v>
      </c>
      <c r="F129" s="138">
        <v>35304198.060000002</v>
      </c>
      <c r="G129" s="37" t="s">
        <v>43</v>
      </c>
    </row>
    <row r="130" spans="1:9" hidden="1" x14ac:dyDescent="0.2">
      <c r="A130" s="135">
        <v>43955</v>
      </c>
      <c r="B130" s="136">
        <v>100395685</v>
      </c>
      <c r="C130" s="6" t="s">
        <v>168</v>
      </c>
      <c r="D130" s="137">
        <v>0</v>
      </c>
      <c r="E130" s="137">
        <v>7021677.5199999996</v>
      </c>
      <c r="F130" s="138">
        <v>31077048.32</v>
      </c>
      <c r="G130" s="37" t="s">
        <v>43</v>
      </c>
    </row>
    <row r="131" spans="1:9" hidden="1" x14ac:dyDescent="0.2">
      <c r="A131" s="135">
        <v>43955</v>
      </c>
      <c r="B131" s="136">
        <v>100388182</v>
      </c>
      <c r="C131" s="6" t="s">
        <v>169</v>
      </c>
      <c r="D131" s="137">
        <v>0</v>
      </c>
      <c r="E131" s="137">
        <v>9325701.9700000007</v>
      </c>
      <c r="F131" s="138">
        <v>24055370.800000001</v>
      </c>
      <c r="G131" s="37" t="s">
        <v>43</v>
      </c>
    </row>
    <row r="132" spans="1:9" hidden="1" x14ac:dyDescent="0.2">
      <c r="A132" s="141">
        <v>43965</v>
      </c>
      <c r="B132" s="142">
        <v>111018662</v>
      </c>
      <c r="C132" s="43" t="s">
        <v>170</v>
      </c>
      <c r="D132" s="143">
        <v>220000</v>
      </c>
      <c r="E132" s="143">
        <v>0</v>
      </c>
      <c r="F132" s="144">
        <v>11415098.789999999</v>
      </c>
      <c r="G132" s="44" t="s">
        <v>49</v>
      </c>
    </row>
    <row r="133" spans="1:9" hidden="1" x14ac:dyDescent="0.2">
      <c r="A133" s="141">
        <v>43965</v>
      </c>
      <c r="B133" s="142">
        <v>111257414</v>
      </c>
      <c r="C133" s="43" t="s">
        <v>171</v>
      </c>
      <c r="D133" s="143">
        <v>727672.77</v>
      </c>
      <c r="E133" s="143">
        <v>0</v>
      </c>
      <c r="F133" s="144">
        <v>9154342.9700000007</v>
      </c>
      <c r="G133" s="44" t="s">
        <v>49</v>
      </c>
    </row>
    <row r="134" spans="1:9" hidden="1" x14ac:dyDescent="0.2">
      <c r="A134" s="141">
        <v>43965</v>
      </c>
      <c r="B134" s="142">
        <v>111106939</v>
      </c>
      <c r="C134" s="43" t="s">
        <v>172</v>
      </c>
      <c r="D134" s="143">
        <v>727672.77</v>
      </c>
      <c r="E134" s="143">
        <v>0</v>
      </c>
      <c r="F134" s="144">
        <v>10672872.57</v>
      </c>
      <c r="G134" s="44" t="s">
        <v>49</v>
      </c>
    </row>
    <row r="135" spans="1:9" hidden="1" x14ac:dyDescent="0.2">
      <c r="A135" s="141">
        <v>43965</v>
      </c>
      <c r="B135" s="145">
        <v>111524</v>
      </c>
      <c r="C135" s="43" t="s">
        <v>25</v>
      </c>
      <c r="D135" s="143">
        <v>727672.77</v>
      </c>
      <c r="E135" s="143">
        <v>0</v>
      </c>
      <c r="F135" s="144">
        <v>6605968.2199999997</v>
      </c>
      <c r="G135" s="44" t="s">
        <v>49</v>
      </c>
    </row>
    <row r="136" spans="1:9" hidden="1" x14ac:dyDescent="0.2">
      <c r="A136" s="141">
        <v>43965</v>
      </c>
      <c r="B136" s="145">
        <v>111441</v>
      </c>
      <c r="C136" s="43" t="s">
        <v>25</v>
      </c>
      <c r="D136" s="143">
        <v>741081.75</v>
      </c>
      <c r="E136" s="143">
        <v>0</v>
      </c>
      <c r="F136" s="144">
        <v>7348462.6200000001</v>
      </c>
      <c r="G136" s="44" t="s">
        <v>49</v>
      </c>
    </row>
    <row r="137" spans="1:9" hidden="1" x14ac:dyDescent="0.2">
      <c r="A137" s="141">
        <v>43965</v>
      </c>
      <c r="B137" s="142">
        <v>111152106</v>
      </c>
      <c r="C137" s="43" t="s">
        <v>173</v>
      </c>
      <c r="D137" s="143">
        <v>761081.75</v>
      </c>
      <c r="E137" s="143">
        <v>0</v>
      </c>
      <c r="F137" s="144">
        <v>9896569.1899999995</v>
      </c>
      <c r="G137" s="44" t="s">
        <v>49</v>
      </c>
    </row>
    <row r="138" spans="1:9" hidden="1" x14ac:dyDescent="0.2">
      <c r="A138" s="141">
        <v>43965</v>
      </c>
      <c r="B138" s="142">
        <v>111357018</v>
      </c>
      <c r="C138" s="43" t="s">
        <v>174</v>
      </c>
      <c r="D138" s="143">
        <v>1042192.25</v>
      </c>
      <c r="E138" s="143">
        <v>0</v>
      </c>
      <c r="F138" s="144">
        <v>8091306.8799999999</v>
      </c>
      <c r="G138" s="44" t="s">
        <v>49</v>
      </c>
    </row>
    <row r="139" spans="1:9" hidden="1" x14ac:dyDescent="0.2">
      <c r="A139" s="146">
        <v>43966</v>
      </c>
      <c r="B139" s="147">
        <v>84503253</v>
      </c>
      <c r="C139" s="38" t="s">
        <v>175</v>
      </c>
      <c r="D139" s="148">
        <v>4159655.6</v>
      </c>
      <c r="E139" s="148">
        <v>0</v>
      </c>
      <c r="F139" s="149">
        <v>31431906.66</v>
      </c>
      <c r="G139" s="86" t="s">
        <v>137</v>
      </c>
      <c r="H139" s="87"/>
      <c r="I139" s="87"/>
    </row>
    <row r="140" spans="1:9" x14ac:dyDescent="0.2">
      <c r="A140" s="150">
        <v>43974</v>
      </c>
      <c r="B140" s="151">
        <v>105139</v>
      </c>
      <c r="C140" s="2" t="s">
        <v>25</v>
      </c>
      <c r="D140" s="152">
        <v>25000000</v>
      </c>
      <c r="E140" s="152">
        <v>0</v>
      </c>
      <c r="F140" s="153">
        <v>19135998.309999999</v>
      </c>
    </row>
    <row r="141" spans="1:9" hidden="1" x14ac:dyDescent="0.2">
      <c r="A141" s="141">
        <v>43979</v>
      </c>
      <c r="B141" s="145">
        <v>90737109</v>
      </c>
      <c r="C141" s="43" t="s">
        <v>176</v>
      </c>
      <c r="D141" s="143">
        <v>330433.58</v>
      </c>
      <c r="E141" s="143">
        <v>0</v>
      </c>
      <c r="F141" s="144">
        <v>32263700.550000001</v>
      </c>
      <c r="G141" s="45"/>
    </row>
    <row r="142" spans="1:9" hidden="1" x14ac:dyDescent="0.2">
      <c r="A142" s="141">
        <v>43979</v>
      </c>
      <c r="B142" s="145">
        <v>90654884</v>
      </c>
      <c r="C142" s="43" t="s">
        <v>177</v>
      </c>
      <c r="D142" s="143">
        <v>330433.58</v>
      </c>
      <c r="E142" s="143">
        <v>0</v>
      </c>
      <c r="F142" s="144">
        <v>32600742.800000001</v>
      </c>
      <c r="G142" s="44" t="s">
        <v>50</v>
      </c>
    </row>
    <row r="143" spans="1:9" hidden="1" x14ac:dyDescent="0.2">
      <c r="A143" s="141">
        <v>43979</v>
      </c>
      <c r="B143" s="145">
        <v>90507069</v>
      </c>
      <c r="C143" s="43" t="s">
        <v>178</v>
      </c>
      <c r="D143" s="143">
        <v>330433.58</v>
      </c>
      <c r="E143" s="143">
        <v>0</v>
      </c>
      <c r="F143" s="144">
        <v>32937785.050000001</v>
      </c>
      <c r="G143" s="44" t="s">
        <v>50</v>
      </c>
    </row>
    <row r="144" spans="1:9" hidden="1" x14ac:dyDescent="0.2">
      <c r="A144" s="141">
        <v>43979</v>
      </c>
      <c r="B144" s="145">
        <v>91643</v>
      </c>
      <c r="C144" s="43" t="s">
        <v>25</v>
      </c>
      <c r="D144" s="154">
        <v>330433.58</v>
      </c>
      <c r="E144" s="154">
        <v>0</v>
      </c>
      <c r="F144" s="144">
        <v>5534671.1100000003</v>
      </c>
      <c r="G144" s="44" t="s">
        <v>50</v>
      </c>
    </row>
    <row r="145" spans="1:9" hidden="1" x14ac:dyDescent="0.2">
      <c r="A145" s="141">
        <v>43979</v>
      </c>
      <c r="B145" s="145">
        <v>91551</v>
      </c>
      <c r="C145" s="43" t="s">
        <v>25</v>
      </c>
      <c r="D145" s="143">
        <v>330433.58</v>
      </c>
      <c r="E145" s="143">
        <v>0</v>
      </c>
      <c r="F145" s="144">
        <v>5871713.3600000003</v>
      </c>
      <c r="G145" s="44" t="s">
        <v>50</v>
      </c>
    </row>
    <row r="146" spans="1:9" hidden="1" x14ac:dyDescent="0.2">
      <c r="A146" s="141">
        <v>43979</v>
      </c>
      <c r="B146" s="145">
        <v>91248710</v>
      </c>
      <c r="C146" s="43" t="s">
        <v>179</v>
      </c>
      <c r="D146" s="143">
        <v>420000</v>
      </c>
      <c r="E146" s="143">
        <v>0</v>
      </c>
      <c r="F146" s="144">
        <v>29447205.789999999</v>
      </c>
      <c r="G146" s="44" t="s">
        <v>50</v>
      </c>
    </row>
    <row r="147" spans="1:9" hidden="1" x14ac:dyDescent="0.2">
      <c r="A147" s="141">
        <v>43979</v>
      </c>
      <c r="B147" s="145">
        <v>90921886</v>
      </c>
      <c r="C147" s="43" t="s">
        <v>180</v>
      </c>
      <c r="D147" s="143">
        <v>420000</v>
      </c>
      <c r="E147" s="143">
        <v>0</v>
      </c>
      <c r="F147" s="144">
        <v>31222005.789999999</v>
      </c>
      <c r="G147" s="44" t="s">
        <v>50</v>
      </c>
    </row>
    <row r="148" spans="1:9" hidden="1" x14ac:dyDescent="0.2">
      <c r="A148" s="155">
        <v>43964</v>
      </c>
      <c r="B148" s="156">
        <v>921831</v>
      </c>
      <c r="C148" s="10" t="s">
        <v>181</v>
      </c>
      <c r="D148" s="157">
        <v>3743452.96</v>
      </c>
      <c r="E148" s="157">
        <v>0</v>
      </c>
      <c r="F148" s="158">
        <v>15388051.75</v>
      </c>
      <c r="G148" s="70" t="s">
        <v>90</v>
      </c>
      <c r="H148" s="71" t="s">
        <v>79</v>
      </c>
      <c r="I148" s="72">
        <v>2141001</v>
      </c>
    </row>
    <row r="149" spans="1:9" hidden="1" x14ac:dyDescent="0.2">
      <c r="A149" s="155">
        <v>43956</v>
      </c>
      <c r="B149" s="156">
        <v>170380</v>
      </c>
      <c r="C149" s="10" t="s">
        <v>182</v>
      </c>
      <c r="D149" s="157">
        <v>541094.81000000006</v>
      </c>
      <c r="E149" s="157">
        <v>0</v>
      </c>
      <c r="F149" s="158">
        <v>29458788.809999999</v>
      </c>
      <c r="G149" s="70" t="s">
        <v>90</v>
      </c>
      <c r="H149" s="72" t="s">
        <v>88</v>
      </c>
      <c r="I149" s="72">
        <v>2141001</v>
      </c>
    </row>
    <row r="150" spans="1:9" hidden="1" x14ac:dyDescent="0.2">
      <c r="A150" s="155">
        <v>43964</v>
      </c>
      <c r="B150" s="156">
        <v>919490</v>
      </c>
      <c r="C150" s="10" t="s">
        <v>183</v>
      </c>
      <c r="D150" s="157">
        <v>2457671.73</v>
      </c>
      <c r="E150" s="157">
        <v>0</v>
      </c>
      <c r="F150" s="158">
        <v>24923851.18</v>
      </c>
      <c r="G150" s="70" t="s">
        <v>90</v>
      </c>
      <c r="H150" s="71" t="s">
        <v>85</v>
      </c>
      <c r="I150" s="72">
        <v>2141001</v>
      </c>
    </row>
    <row r="151" spans="1:9" hidden="1" x14ac:dyDescent="0.2">
      <c r="A151" s="155">
        <v>43964</v>
      </c>
      <c r="B151" s="156">
        <v>921596</v>
      </c>
      <c r="C151" s="10" t="s">
        <v>181</v>
      </c>
      <c r="D151" s="157">
        <v>977634.66</v>
      </c>
      <c r="E151" s="157">
        <v>0</v>
      </c>
      <c r="F151" s="158">
        <v>21376194.789999999</v>
      </c>
      <c r="G151" s="70" t="s">
        <v>90</v>
      </c>
      <c r="H151" s="71" t="s">
        <v>80</v>
      </c>
      <c r="I151" s="72" t="s">
        <v>66</v>
      </c>
    </row>
    <row r="152" spans="1:9" hidden="1" x14ac:dyDescent="0.2">
      <c r="A152" s="155">
        <v>43956</v>
      </c>
      <c r="B152" s="156">
        <v>170274</v>
      </c>
      <c r="C152" s="10" t="s">
        <v>182</v>
      </c>
      <c r="D152" s="157">
        <v>3605234.77</v>
      </c>
      <c r="E152" s="157">
        <v>0</v>
      </c>
      <c r="F152" s="158">
        <v>31693863.289999999</v>
      </c>
      <c r="G152" s="70" t="s">
        <v>90</v>
      </c>
      <c r="H152" s="72" t="s">
        <v>89</v>
      </c>
      <c r="I152" s="72" t="s">
        <v>66</v>
      </c>
    </row>
    <row r="153" spans="1:9" hidden="1" x14ac:dyDescent="0.2">
      <c r="A153" s="155">
        <v>43971</v>
      </c>
      <c r="B153" s="156">
        <v>674953</v>
      </c>
      <c r="C153" s="10" t="s">
        <v>184</v>
      </c>
      <c r="D153" s="157">
        <v>9717484.5</v>
      </c>
      <c r="E153" s="157">
        <v>0</v>
      </c>
      <c r="F153" s="158">
        <v>32418359.920000002</v>
      </c>
      <c r="G153" s="70" t="s">
        <v>90</v>
      </c>
      <c r="H153" s="71" t="s">
        <v>86</v>
      </c>
      <c r="I153" s="72" t="s">
        <v>66</v>
      </c>
    </row>
    <row r="154" spans="1:9" hidden="1" x14ac:dyDescent="0.2">
      <c r="A154" s="155">
        <v>43956</v>
      </c>
      <c r="B154" s="156">
        <v>170459</v>
      </c>
      <c r="C154" s="10" t="s">
        <v>182</v>
      </c>
      <c r="D154" s="157">
        <v>3290524.67</v>
      </c>
      <c r="E154" s="157">
        <v>0</v>
      </c>
      <c r="F154" s="158">
        <v>25616969.329999998</v>
      </c>
      <c r="G154" s="70" t="s">
        <v>90</v>
      </c>
      <c r="H154" s="72" t="s">
        <v>87</v>
      </c>
      <c r="I154" s="72" t="s">
        <v>66</v>
      </c>
    </row>
    <row r="155" spans="1:9" hidden="1" x14ac:dyDescent="0.2">
      <c r="A155" s="155">
        <v>43971</v>
      </c>
      <c r="B155" s="156">
        <v>675034</v>
      </c>
      <c r="C155" s="10" t="s">
        <v>184</v>
      </c>
      <c r="D155" s="157">
        <v>2383547.52</v>
      </c>
      <c r="E155" s="157">
        <v>0</v>
      </c>
      <c r="F155" s="158">
        <v>30029712.399999999</v>
      </c>
      <c r="G155" s="70" t="s">
        <v>90</v>
      </c>
      <c r="H155" s="71" t="s">
        <v>55</v>
      </c>
      <c r="I155" s="72" t="s">
        <v>69</v>
      </c>
    </row>
    <row r="156" spans="1:9" hidden="1" x14ac:dyDescent="0.2">
      <c r="A156" s="155">
        <v>43964</v>
      </c>
      <c r="B156" s="156">
        <v>921714</v>
      </c>
      <c r="C156" s="10" t="s">
        <v>181</v>
      </c>
      <c r="D156" s="157">
        <v>2234490.08</v>
      </c>
      <c r="E156" s="157">
        <v>0</v>
      </c>
      <c r="F156" s="158">
        <v>19136604.710000001</v>
      </c>
      <c r="G156" s="70" t="s">
        <v>90</v>
      </c>
      <c r="H156" s="71" t="s">
        <v>56</v>
      </c>
      <c r="I156" s="72" t="s">
        <v>69</v>
      </c>
    </row>
    <row r="157" spans="1:9" hidden="1" x14ac:dyDescent="0.2">
      <c r="A157" s="155">
        <v>43964</v>
      </c>
      <c r="B157" s="156">
        <v>919222</v>
      </c>
      <c r="C157" s="10" t="s">
        <v>183</v>
      </c>
      <c r="D157" s="157">
        <v>2241584.86</v>
      </c>
      <c r="E157" s="157">
        <v>0</v>
      </c>
      <c r="F157" s="158">
        <v>27386622.91</v>
      </c>
      <c r="G157" s="70" t="s">
        <v>90</v>
      </c>
      <c r="H157" s="71" t="s">
        <v>57</v>
      </c>
      <c r="I157" s="72" t="s">
        <v>69</v>
      </c>
    </row>
    <row r="158" spans="1:9" hidden="1" x14ac:dyDescent="0.2">
      <c r="A158" s="155">
        <v>43956</v>
      </c>
      <c r="B158" s="156">
        <v>170322</v>
      </c>
      <c r="C158" s="10" t="s">
        <v>182</v>
      </c>
      <c r="D158" s="157">
        <v>1683779.67</v>
      </c>
      <c r="E158" s="157">
        <v>0</v>
      </c>
      <c r="F158" s="158">
        <v>30004983.620000001</v>
      </c>
      <c r="G158" s="70" t="s">
        <v>90</v>
      </c>
      <c r="H158" s="71" t="s">
        <v>58</v>
      </c>
      <c r="I158" s="72" t="s">
        <v>69</v>
      </c>
    </row>
    <row r="159" spans="1:9" hidden="1" x14ac:dyDescent="0.2">
      <c r="A159" s="155">
        <v>43964</v>
      </c>
      <c r="B159" s="156">
        <v>919665</v>
      </c>
      <c r="C159" s="10" t="s">
        <v>183</v>
      </c>
      <c r="D159" s="157">
        <v>2457671.73</v>
      </c>
      <c r="E159" s="157">
        <v>0</v>
      </c>
      <c r="F159" s="158">
        <v>22461079.449999999</v>
      </c>
      <c r="G159" s="70" t="s">
        <v>90</v>
      </c>
      <c r="H159" s="71" t="s">
        <v>53</v>
      </c>
      <c r="I159" s="72">
        <v>1162005</v>
      </c>
    </row>
    <row r="160" spans="1:9" hidden="1" x14ac:dyDescent="0.2">
      <c r="A160" s="155">
        <v>43956</v>
      </c>
      <c r="B160" s="156">
        <v>170424</v>
      </c>
      <c r="C160" s="10" t="s">
        <v>182</v>
      </c>
      <c r="D160" s="157">
        <v>541094.81000000006</v>
      </c>
      <c r="E160" s="157">
        <v>0</v>
      </c>
      <c r="F160" s="158">
        <v>28912594</v>
      </c>
      <c r="G160" s="70" t="s">
        <v>90</v>
      </c>
      <c r="H160" s="71" t="s">
        <v>54</v>
      </c>
      <c r="I160" s="72">
        <v>1162005</v>
      </c>
    </row>
    <row r="161" spans="1:9" hidden="1" x14ac:dyDescent="0.2">
      <c r="A161" s="155">
        <v>43964</v>
      </c>
      <c r="B161" s="156">
        <v>921939</v>
      </c>
      <c r="C161" s="10" t="s">
        <v>181</v>
      </c>
      <c r="D161" s="157">
        <v>3743452.96</v>
      </c>
      <c r="E161" s="157">
        <v>0</v>
      </c>
      <c r="F161" s="158">
        <v>11639498.789999999</v>
      </c>
      <c r="G161" s="70" t="s">
        <v>90</v>
      </c>
      <c r="H161" s="71" t="s">
        <v>52</v>
      </c>
      <c r="I161" s="72">
        <v>1162005</v>
      </c>
    </row>
    <row r="162" spans="1:9" hidden="1" x14ac:dyDescent="0.2">
      <c r="A162" s="155">
        <v>43964</v>
      </c>
      <c r="B162" s="156">
        <v>919879</v>
      </c>
      <c r="C162" s="10" t="s">
        <v>183</v>
      </c>
      <c r="D162" s="157">
        <v>97050</v>
      </c>
      <c r="E162" s="157">
        <v>0</v>
      </c>
      <c r="F162" s="158">
        <v>22358929.449999999</v>
      </c>
      <c r="G162" s="70" t="s">
        <v>90</v>
      </c>
      <c r="H162" s="71" t="s">
        <v>84</v>
      </c>
      <c r="I162" s="72">
        <v>2142001</v>
      </c>
    </row>
    <row r="163" spans="1:9" hidden="1" x14ac:dyDescent="0.2">
      <c r="A163" s="141">
        <v>43979</v>
      </c>
      <c r="B163" s="145">
        <v>91819</v>
      </c>
      <c r="C163" s="46" t="s">
        <v>25</v>
      </c>
      <c r="D163" s="154">
        <v>420000</v>
      </c>
      <c r="E163" s="154">
        <v>0</v>
      </c>
      <c r="F163" s="144">
        <v>4658204.0199999996</v>
      </c>
      <c r="G163" s="44" t="s">
        <v>50</v>
      </c>
    </row>
    <row r="164" spans="1:9" hidden="1" x14ac:dyDescent="0.2">
      <c r="A164" s="141">
        <v>43979</v>
      </c>
      <c r="B164" s="145">
        <v>91144535</v>
      </c>
      <c r="C164" s="43" t="s">
        <v>185</v>
      </c>
      <c r="D164" s="143">
        <v>440000</v>
      </c>
      <c r="E164" s="143">
        <v>0</v>
      </c>
      <c r="F164" s="144">
        <v>29876005.789999999</v>
      </c>
      <c r="G164" s="44" t="s">
        <v>50</v>
      </c>
    </row>
    <row r="165" spans="1:9" hidden="1" x14ac:dyDescent="0.2">
      <c r="A165" s="141">
        <v>43979</v>
      </c>
      <c r="B165" s="145">
        <v>91100616</v>
      </c>
      <c r="C165" s="43" t="s">
        <v>186</v>
      </c>
      <c r="D165" s="143">
        <v>440000</v>
      </c>
      <c r="E165" s="143">
        <v>0</v>
      </c>
      <c r="F165" s="144">
        <v>30324805.789999999</v>
      </c>
      <c r="G165" s="44" t="s">
        <v>50</v>
      </c>
    </row>
    <row r="166" spans="1:9" hidden="1" x14ac:dyDescent="0.2">
      <c r="A166" s="141">
        <v>43979</v>
      </c>
      <c r="B166" s="145">
        <v>91014354</v>
      </c>
      <c r="C166" s="43" t="s">
        <v>187</v>
      </c>
      <c r="D166" s="143">
        <v>440000</v>
      </c>
      <c r="E166" s="143">
        <v>0</v>
      </c>
      <c r="F166" s="144">
        <v>30773605.789999999</v>
      </c>
      <c r="G166" s="44" t="s">
        <v>50</v>
      </c>
    </row>
    <row r="167" spans="1:9" hidden="1" x14ac:dyDescent="0.2">
      <c r="A167" s="141">
        <v>43979</v>
      </c>
      <c r="B167" s="145">
        <v>91730</v>
      </c>
      <c r="C167" s="43" t="s">
        <v>25</v>
      </c>
      <c r="D167" s="154">
        <v>440000</v>
      </c>
      <c r="E167" s="154">
        <v>0</v>
      </c>
      <c r="F167" s="144">
        <v>5087518.58</v>
      </c>
      <c r="G167" s="44" t="s">
        <v>50</v>
      </c>
    </row>
    <row r="168" spans="1:9" hidden="1" x14ac:dyDescent="0.2">
      <c r="A168" s="146">
        <v>43971</v>
      </c>
      <c r="B168" s="147">
        <v>113558</v>
      </c>
      <c r="C168" s="38" t="s">
        <v>25</v>
      </c>
      <c r="D168" s="148">
        <v>7442938.04</v>
      </c>
      <c r="E168" s="148">
        <v>0</v>
      </c>
      <c r="F168" s="149">
        <v>14539711.789999999</v>
      </c>
      <c r="G168" s="40" t="s">
        <v>46</v>
      </c>
    </row>
    <row r="169" spans="1:9" hidden="1" x14ac:dyDescent="0.2">
      <c r="A169" s="146">
        <v>43971</v>
      </c>
      <c r="B169" s="147">
        <v>113501</v>
      </c>
      <c r="C169" s="38" t="s">
        <v>25</v>
      </c>
      <c r="D169" s="148">
        <v>7871260.3300000001</v>
      </c>
      <c r="E169" s="148">
        <v>0</v>
      </c>
      <c r="F169" s="149">
        <v>22140075.030000001</v>
      </c>
      <c r="G169" s="5" t="s">
        <v>45</v>
      </c>
    </row>
    <row r="170" spans="1:9" hidden="1" x14ac:dyDescent="0.2">
      <c r="A170" s="159">
        <v>43956</v>
      </c>
      <c r="B170" s="160">
        <v>152848931</v>
      </c>
      <c r="C170" s="42" t="s">
        <v>188</v>
      </c>
      <c r="D170" s="161">
        <v>10000000</v>
      </c>
      <c r="E170" s="161">
        <v>0</v>
      </c>
      <c r="F170" s="162">
        <v>15416969.33</v>
      </c>
      <c r="G170" s="5" t="s">
        <v>48</v>
      </c>
    </row>
    <row r="171" spans="1:9" hidden="1" x14ac:dyDescent="0.2">
      <c r="A171" s="146">
        <v>43956</v>
      </c>
      <c r="B171" s="147">
        <v>153050</v>
      </c>
      <c r="C171" s="38" t="s">
        <v>25</v>
      </c>
      <c r="D171" s="148">
        <v>14000000</v>
      </c>
      <c r="E171" s="148">
        <v>0</v>
      </c>
      <c r="F171" s="149">
        <v>1380169.33</v>
      </c>
      <c r="G171" s="39" t="s">
        <v>44</v>
      </c>
    </row>
    <row r="172" spans="1:9" hidden="1" x14ac:dyDescent="0.2">
      <c r="A172" s="146">
        <v>43979</v>
      </c>
      <c r="B172" s="147">
        <v>91427</v>
      </c>
      <c r="C172" s="38" t="s">
        <v>25</v>
      </c>
      <c r="D172" s="148">
        <v>22717999</v>
      </c>
      <c r="E172" s="148">
        <v>0</v>
      </c>
      <c r="F172" s="149">
        <v>6658245.1900000004</v>
      </c>
      <c r="G172" s="5" t="s">
        <v>47</v>
      </c>
    </row>
    <row r="173" spans="1:9" hidden="1" x14ac:dyDescent="0.2">
      <c r="A173" s="141">
        <v>43979</v>
      </c>
      <c r="B173" s="145">
        <v>90841242</v>
      </c>
      <c r="C173" s="43" t="s">
        <v>189</v>
      </c>
      <c r="D173" s="143">
        <v>603025.57999999996</v>
      </c>
      <c r="E173" s="143">
        <v>0</v>
      </c>
      <c r="F173" s="144">
        <v>31654066.300000001</v>
      </c>
      <c r="G173" s="44" t="s">
        <v>50</v>
      </c>
    </row>
    <row r="175" spans="1:9" x14ac:dyDescent="0.2">
      <c r="E175" s="91">
        <f>SUBTOTAL(9,E17:E174)</f>
        <v>0</v>
      </c>
    </row>
    <row r="178" spans="3:6" x14ac:dyDescent="0.2">
      <c r="C178" s="163"/>
    </row>
    <row r="179" spans="3:6" x14ac:dyDescent="0.2">
      <c r="C179" s="164"/>
    </row>
    <row r="180" spans="3:6" x14ac:dyDescent="0.2">
      <c r="C180" s="164"/>
    </row>
    <row r="181" spans="3:6" x14ac:dyDescent="0.2">
      <c r="F181" s="91">
        <f>123928.34+99999.9</f>
        <v>223928.24</v>
      </c>
    </row>
    <row r="182" spans="3:6" x14ac:dyDescent="0.2">
      <c r="F182" s="165"/>
    </row>
  </sheetData>
  <autoFilter ref="A17:I173">
    <filterColumn colId="3">
      <colorFilter dxfId="1"/>
    </filterColumn>
    <sortState ref="A148:I162">
      <sortCondition ref="H17:H173"/>
    </sortState>
  </autoFilter>
  <pageMargins left="0.7" right="0.7" top="0.75" bottom="0.75" header="0.3" footer="0.3"/>
  <pageSetup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workbookViewId="0">
      <selection activeCell="C58" sqref="C58"/>
    </sheetView>
  </sheetViews>
  <sheetFormatPr baseColWidth="10" defaultColWidth="9.33203125" defaultRowHeight="12.75" x14ac:dyDescent="0.2"/>
  <cols>
    <col min="1" max="1" width="12.6640625" style="1" customWidth="1"/>
    <col min="2" max="2" width="15.5" style="1" customWidth="1"/>
    <col min="3" max="3" width="42.6640625" style="3" customWidth="1"/>
    <col min="4" max="4" width="19.33203125" style="4" customWidth="1"/>
    <col min="5" max="5" width="17.5" style="4" customWidth="1"/>
    <col min="6" max="6" width="9.33203125" style="5"/>
    <col min="7" max="16384" width="9.33203125" style="1"/>
  </cols>
  <sheetData>
    <row r="1" spans="1:6" s="22" customFormat="1" ht="23.25" x14ac:dyDescent="0.2">
      <c r="A1" s="36" t="s">
        <v>36</v>
      </c>
      <c r="C1" s="23"/>
      <c r="D1" s="24"/>
      <c r="E1" s="24"/>
      <c r="F1" s="25"/>
    </row>
    <row r="2" spans="1:6" s="22" customFormat="1" ht="23.25" x14ac:dyDescent="0.2">
      <c r="A2" s="36" t="s">
        <v>42</v>
      </c>
      <c r="C2" s="23"/>
      <c r="D2" s="24"/>
      <c r="E2" s="24"/>
      <c r="F2" s="25"/>
    </row>
    <row r="3" spans="1:6" s="22" customFormat="1" ht="18.75" x14ac:dyDescent="0.2">
      <c r="C3" s="23"/>
      <c r="D3" s="24"/>
      <c r="E3" s="24"/>
      <c r="F3" s="25"/>
    </row>
    <row r="4" spans="1:6" s="22" customFormat="1" ht="19.5" thickBot="1" x14ac:dyDescent="0.25">
      <c r="C4" s="23"/>
      <c r="D4" s="24"/>
      <c r="E4" s="24"/>
      <c r="F4" s="25"/>
    </row>
    <row r="5" spans="1:6" ht="13.5" thickBot="1" x14ac:dyDescent="0.25">
      <c r="C5" s="15" t="s">
        <v>35</v>
      </c>
      <c r="D5" s="16"/>
    </row>
    <row r="6" spans="1:6" x14ac:dyDescent="0.2">
      <c r="C6" s="17" t="s">
        <v>26</v>
      </c>
      <c r="D6" s="18">
        <v>141219886.46000001</v>
      </c>
    </row>
    <row r="7" spans="1:6" x14ac:dyDescent="0.2">
      <c r="C7" s="19" t="s">
        <v>27</v>
      </c>
      <c r="D7" s="20">
        <v>1133620.51</v>
      </c>
    </row>
    <row r="8" spans="1:6" ht="13.5" thickBot="1" x14ac:dyDescent="0.25">
      <c r="C8" s="19" t="s">
        <v>28</v>
      </c>
      <c r="D8" s="20">
        <v>1001824.5700000001</v>
      </c>
    </row>
    <row r="9" spans="1:6" x14ac:dyDescent="0.2">
      <c r="C9" s="17"/>
      <c r="D9" s="18">
        <f>SUM(D5:D8)</f>
        <v>143355331.53999999</v>
      </c>
    </row>
    <row r="10" spans="1:6" x14ac:dyDescent="0.2">
      <c r="C10" s="19" t="s">
        <v>31</v>
      </c>
      <c r="D10" s="20">
        <f>+E41</f>
        <v>143355331.54000002</v>
      </c>
    </row>
    <row r="11" spans="1:6" ht="13.5" thickBot="1" x14ac:dyDescent="0.25">
      <c r="C11" s="13"/>
      <c r="D11" s="14">
        <f>+D9-D10</f>
        <v>0</v>
      </c>
    </row>
    <row r="14" spans="1:6" ht="14.1" customHeight="1" x14ac:dyDescent="0.2">
      <c r="A14" s="33" t="s">
        <v>37</v>
      </c>
      <c r="B14" s="33" t="s">
        <v>38</v>
      </c>
      <c r="C14" s="33" t="s">
        <v>39</v>
      </c>
      <c r="D14" s="34" t="s">
        <v>40</v>
      </c>
      <c r="E14" s="34" t="s">
        <v>41</v>
      </c>
      <c r="F14" s="33" t="s">
        <v>32</v>
      </c>
    </row>
    <row r="15" spans="1:6" ht="11.45" customHeight="1" x14ac:dyDescent="0.2">
      <c r="A15" s="26">
        <v>43955</v>
      </c>
      <c r="B15" s="27">
        <v>100388182</v>
      </c>
      <c r="C15" s="28" t="s">
        <v>0</v>
      </c>
      <c r="D15" s="29">
        <v>0</v>
      </c>
      <c r="E15" s="29">
        <v>9325701.9700000007</v>
      </c>
      <c r="F15" s="35"/>
    </row>
    <row r="16" spans="1:6" ht="14.1" customHeight="1" x14ac:dyDescent="0.2">
      <c r="A16" s="26">
        <v>43955</v>
      </c>
      <c r="B16" s="27">
        <v>100395685</v>
      </c>
      <c r="C16" s="28" t="s">
        <v>1</v>
      </c>
      <c r="D16" s="29">
        <v>0</v>
      </c>
      <c r="E16" s="29">
        <v>7021677.5199999996</v>
      </c>
      <c r="F16" s="35"/>
    </row>
    <row r="17" spans="1:6" s="5" customFormat="1" ht="14.1" customHeight="1" x14ac:dyDescent="0.2">
      <c r="A17" s="26">
        <v>43955</v>
      </c>
      <c r="B17" s="27">
        <v>300027574</v>
      </c>
      <c r="C17" s="28" t="s">
        <v>2</v>
      </c>
      <c r="D17" s="29">
        <v>0</v>
      </c>
      <c r="E17" s="30">
        <v>188699.07</v>
      </c>
      <c r="F17" s="35"/>
    </row>
    <row r="18" spans="1:6" s="5" customFormat="1" ht="14.1" customHeight="1" x14ac:dyDescent="0.2">
      <c r="A18" s="26">
        <v>43956</v>
      </c>
      <c r="B18" s="27">
        <v>100408531</v>
      </c>
      <c r="C18" s="28" t="s">
        <v>3</v>
      </c>
      <c r="D18" s="29">
        <v>0</v>
      </c>
      <c r="E18" s="29">
        <v>4038450.67</v>
      </c>
      <c r="F18" s="35"/>
    </row>
    <row r="19" spans="1:6" s="5" customFormat="1" ht="14.1" customHeight="1" x14ac:dyDescent="0.2">
      <c r="A19" s="26">
        <v>43957</v>
      </c>
      <c r="B19" s="27">
        <v>100416060</v>
      </c>
      <c r="C19" s="28" t="s">
        <v>4</v>
      </c>
      <c r="D19" s="29">
        <v>0</v>
      </c>
      <c r="E19" s="29">
        <v>6617897.3700000001</v>
      </c>
      <c r="F19" s="35"/>
    </row>
    <row r="20" spans="1:6" s="5" customFormat="1" ht="14.1" customHeight="1" x14ac:dyDescent="0.2">
      <c r="A20" s="26">
        <v>43958</v>
      </c>
      <c r="B20" s="27">
        <v>100424101</v>
      </c>
      <c r="C20" s="28" t="s">
        <v>5</v>
      </c>
      <c r="D20" s="29">
        <v>0</v>
      </c>
      <c r="E20" s="29">
        <v>9187789.8000000007</v>
      </c>
      <c r="F20" s="35"/>
    </row>
    <row r="21" spans="1:6" s="5" customFormat="1" ht="14.1" customHeight="1" x14ac:dyDescent="0.2">
      <c r="A21" s="26">
        <v>43959</v>
      </c>
      <c r="B21" s="27">
        <v>100432330</v>
      </c>
      <c r="C21" s="28" t="s">
        <v>6</v>
      </c>
      <c r="D21" s="29">
        <v>0</v>
      </c>
      <c r="E21" s="29">
        <v>4823242.8899999997</v>
      </c>
      <c r="F21" s="35"/>
    </row>
    <row r="22" spans="1:6" s="5" customFormat="1" ht="14.1" customHeight="1" x14ac:dyDescent="0.2">
      <c r="A22" s="26">
        <v>43959</v>
      </c>
      <c r="B22" s="27">
        <v>200017738</v>
      </c>
      <c r="C22" s="28" t="s">
        <v>7</v>
      </c>
      <c r="D22" s="29">
        <v>0</v>
      </c>
      <c r="E22" s="30">
        <v>699372.1</v>
      </c>
      <c r="F22" s="35"/>
    </row>
    <row r="23" spans="1:6" s="5" customFormat="1" ht="14.1" customHeight="1" x14ac:dyDescent="0.2">
      <c r="A23" s="26">
        <v>43962</v>
      </c>
      <c r="B23" s="27">
        <v>100449036</v>
      </c>
      <c r="C23" s="28" t="s">
        <v>8</v>
      </c>
      <c r="D23" s="29">
        <v>0</v>
      </c>
      <c r="E23" s="29">
        <v>2127711.73</v>
      </c>
      <c r="F23" s="35"/>
    </row>
    <row r="24" spans="1:6" s="5" customFormat="1" ht="14.1" customHeight="1" x14ac:dyDescent="0.2">
      <c r="A24" s="26">
        <v>43962</v>
      </c>
      <c r="B24" s="27">
        <v>100440599</v>
      </c>
      <c r="C24" s="28" t="s">
        <v>9</v>
      </c>
      <c r="D24" s="29">
        <v>0</v>
      </c>
      <c r="E24" s="29">
        <v>5677860.5499999998</v>
      </c>
      <c r="F24" s="35"/>
    </row>
    <row r="25" spans="1:6" s="5" customFormat="1" ht="14.1" customHeight="1" x14ac:dyDescent="0.2">
      <c r="A25" s="26">
        <v>43966</v>
      </c>
      <c r="B25" s="27">
        <v>100487480</v>
      </c>
      <c r="C25" s="28" t="s">
        <v>10</v>
      </c>
      <c r="D25" s="29">
        <v>0</v>
      </c>
      <c r="E25" s="29">
        <v>7125136.29</v>
      </c>
      <c r="F25" s="35"/>
    </row>
    <row r="26" spans="1:6" s="5" customFormat="1" ht="14.1" customHeight="1" x14ac:dyDescent="0.2">
      <c r="A26" s="26">
        <v>43966</v>
      </c>
      <c r="B26" s="27">
        <v>100487481</v>
      </c>
      <c r="C26" s="28" t="s">
        <v>11</v>
      </c>
      <c r="D26" s="29">
        <v>0</v>
      </c>
      <c r="E26" s="29">
        <v>21619973.940000001</v>
      </c>
      <c r="F26" s="35"/>
    </row>
    <row r="27" spans="1:6" s="5" customFormat="1" ht="14.1" customHeight="1" x14ac:dyDescent="0.2">
      <c r="A27" s="26">
        <v>43966</v>
      </c>
      <c r="B27" s="27">
        <v>300034545</v>
      </c>
      <c r="C27" s="28" t="s">
        <v>12</v>
      </c>
      <c r="D27" s="29">
        <v>0</v>
      </c>
      <c r="E27" s="30">
        <v>255072.5</v>
      </c>
      <c r="F27" s="35"/>
    </row>
    <row r="28" spans="1:6" s="5" customFormat="1" ht="14.1" customHeight="1" x14ac:dyDescent="0.2">
      <c r="A28" s="26">
        <v>43971</v>
      </c>
      <c r="B28" s="27">
        <v>100526704</v>
      </c>
      <c r="C28" s="28" t="s">
        <v>13</v>
      </c>
      <c r="D28" s="29">
        <v>0</v>
      </c>
      <c r="E28" s="29">
        <v>10792230.869999999</v>
      </c>
      <c r="F28" s="35"/>
    </row>
    <row r="29" spans="1:6" s="5" customFormat="1" ht="14.1" customHeight="1" x14ac:dyDescent="0.2">
      <c r="A29" s="26">
        <v>43972</v>
      </c>
      <c r="B29" s="27">
        <v>100535043</v>
      </c>
      <c r="C29" s="28" t="s">
        <v>14</v>
      </c>
      <c r="D29" s="29">
        <v>0</v>
      </c>
      <c r="E29" s="29">
        <v>5100891.3899999997</v>
      </c>
      <c r="F29" s="35"/>
    </row>
    <row r="30" spans="1:6" s="5" customFormat="1" ht="14.1" customHeight="1" x14ac:dyDescent="0.2">
      <c r="A30" s="26">
        <v>43973</v>
      </c>
      <c r="B30" s="27">
        <v>100543374</v>
      </c>
      <c r="C30" s="28" t="s">
        <v>15</v>
      </c>
      <c r="D30" s="29">
        <v>0</v>
      </c>
      <c r="E30" s="29">
        <v>2310765.14</v>
      </c>
      <c r="F30" s="35"/>
    </row>
    <row r="31" spans="1:6" s="5" customFormat="1" ht="14.1" customHeight="1" x14ac:dyDescent="0.2">
      <c r="A31" s="26">
        <v>43977</v>
      </c>
      <c r="B31" s="27">
        <v>100551814</v>
      </c>
      <c r="C31" s="28" t="s">
        <v>16</v>
      </c>
      <c r="D31" s="29">
        <v>0</v>
      </c>
      <c r="E31" s="29">
        <v>6550892.29</v>
      </c>
      <c r="F31" s="35"/>
    </row>
    <row r="32" spans="1:6" s="5" customFormat="1" ht="14.1" customHeight="1" x14ac:dyDescent="0.2">
      <c r="A32" s="26">
        <v>43977</v>
      </c>
      <c r="B32" s="27">
        <v>100560267</v>
      </c>
      <c r="C32" s="28" t="s">
        <v>17</v>
      </c>
      <c r="D32" s="29">
        <v>0</v>
      </c>
      <c r="E32" s="29">
        <v>566580.78</v>
      </c>
      <c r="F32" s="35"/>
    </row>
    <row r="33" spans="1:6" s="5" customFormat="1" ht="14.1" customHeight="1" x14ac:dyDescent="0.2">
      <c r="A33" s="26">
        <v>43977</v>
      </c>
      <c r="B33" s="27">
        <v>100574829</v>
      </c>
      <c r="C33" s="28" t="s">
        <v>18</v>
      </c>
      <c r="D33" s="29">
        <v>0</v>
      </c>
      <c r="E33" s="29">
        <v>14274081.810000001</v>
      </c>
      <c r="F33" s="35"/>
    </row>
    <row r="34" spans="1:6" s="5" customFormat="1" ht="14.1" customHeight="1" x14ac:dyDescent="0.2">
      <c r="A34" s="26">
        <v>43977</v>
      </c>
      <c r="B34" s="27">
        <v>200022269</v>
      </c>
      <c r="C34" s="28" t="s">
        <v>19</v>
      </c>
      <c r="D34" s="29">
        <v>0</v>
      </c>
      <c r="E34" s="30">
        <v>434248.41</v>
      </c>
      <c r="F34" s="35"/>
    </row>
    <row r="35" spans="1:6" s="5" customFormat="1" ht="14.1" customHeight="1" x14ac:dyDescent="0.2">
      <c r="A35" s="26">
        <v>43977</v>
      </c>
      <c r="B35" s="27">
        <v>300040612</v>
      </c>
      <c r="C35" s="28" t="s">
        <v>20</v>
      </c>
      <c r="D35" s="29">
        <v>0</v>
      </c>
      <c r="E35" s="30">
        <v>558053</v>
      </c>
      <c r="F35" s="35"/>
    </row>
    <row r="36" spans="1:6" s="5" customFormat="1" ht="14.1" customHeight="1" x14ac:dyDescent="0.2">
      <c r="A36" s="26">
        <v>43978</v>
      </c>
      <c r="B36" s="27">
        <v>100582804</v>
      </c>
      <c r="C36" s="28" t="s">
        <v>21</v>
      </c>
      <c r="D36" s="29">
        <v>0</v>
      </c>
      <c r="E36" s="29">
        <v>14325319.689999999</v>
      </c>
      <c r="F36" s="35"/>
    </row>
    <row r="37" spans="1:6" s="5" customFormat="1" ht="14.1" customHeight="1" x14ac:dyDescent="0.2">
      <c r="A37" s="26">
        <v>43979</v>
      </c>
      <c r="B37" s="27">
        <v>100590920</v>
      </c>
      <c r="C37" s="28" t="s">
        <v>22</v>
      </c>
      <c r="D37" s="29">
        <v>0</v>
      </c>
      <c r="E37" s="29">
        <v>307900.63</v>
      </c>
      <c r="F37" s="35"/>
    </row>
    <row r="38" spans="1:6" s="5" customFormat="1" ht="14.1" customHeight="1" x14ac:dyDescent="0.2">
      <c r="A38" s="26">
        <v>43980</v>
      </c>
      <c r="B38" s="27">
        <v>100598893</v>
      </c>
      <c r="C38" s="31" t="s">
        <v>23</v>
      </c>
      <c r="D38" s="32">
        <v>0</v>
      </c>
      <c r="E38" s="32">
        <v>9425781.1300000008</v>
      </c>
      <c r="F38" s="35"/>
    </row>
    <row r="39" spans="1:6" s="5" customFormat="1" x14ac:dyDescent="0.2">
      <c r="A39" s="1"/>
      <c r="B39" s="1"/>
      <c r="C39" s="3"/>
      <c r="D39" s="4">
        <f>-SUBTOTAL(9,D14:D38)</f>
        <v>0</v>
      </c>
    </row>
    <row r="40" spans="1:6" ht="13.5" thickBot="1" x14ac:dyDescent="0.25"/>
    <row r="41" spans="1:6" ht="13.5" thickBot="1" x14ac:dyDescent="0.25">
      <c r="E41" s="21">
        <f>SUBTOTAL(9,E14:E38)</f>
        <v>143355331.54000002</v>
      </c>
    </row>
  </sheetData>
  <autoFilter ref="A14:F38">
    <sortState ref="A15:G170">
      <sortCondition sortBy="cellColor" ref="B14:B170" dxfId="0"/>
    </sortState>
  </autoFilter>
  <pageMargins left="0.7" right="0.7" top="0.75" bottom="0.75" header="0.3" footer="0.3"/>
  <pageSetup paperSize="30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abSelected="1" topLeftCell="A37" workbookViewId="0">
      <selection activeCell="I63" sqref="I63"/>
    </sheetView>
  </sheetViews>
  <sheetFormatPr baseColWidth="10" defaultRowHeight="12.75" x14ac:dyDescent="0.2"/>
  <cols>
    <col min="1" max="4" width="12" style="1"/>
    <col min="5" max="5" width="14.6640625" style="1" bestFit="1" customWidth="1"/>
    <col min="6" max="6" width="82" style="1" bestFit="1" customWidth="1"/>
    <col min="7" max="8" width="17.5" style="4" bestFit="1" customWidth="1"/>
    <col min="9" max="9" width="38.5" style="1" bestFit="1" customWidth="1"/>
    <col min="10" max="16384" width="12" style="1"/>
  </cols>
  <sheetData>
    <row r="1" spans="1:9" x14ac:dyDescent="0.2">
      <c r="A1" s="73" t="s">
        <v>91</v>
      </c>
      <c r="B1" s="74"/>
      <c r="C1" s="74"/>
      <c r="D1" s="74"/>
      <c r="E1" s="74"/>
      <c r="F1" s="74"/>
      <c r="G1" s="80"/>
      <c r="H1" s="80"/>
      <c r="I1" s="75" t="s">
        <v>190</v>
      </c>
    </row>
    <row r="2" spans="1:9" x14ac:dyDescent="0.2">
      <c r="A2" s="73" t="s">
        <v>92</v>
      </c>
      <c r="B2" s="74"/>
      <c r="C2" s="74"/>
      <c r="D2" s="74"/>
      <c r="E2" s="74"/>
      <c r="F2" s="74"/>
      <c r="G2" s="80"/>
      <c r="H2" s="80"/>
      <c r="I2" s="74"/>
    </row>
    <row r="4" spans="1:9" x14ac:dyDescent="0.2">
      <c r="A4" s="74"/>
      <c r="B4" s="74"/>
      <c r="C4" s="74"/>
      <c r="D4" s="76" t="s">
        <v>93</v>
      </c>
      <c r="E4" s="74"/>
      <c r="F4" s="74"/>
      <c r="G4" s="80"/>
      <c r="H4" s="80"/>
      <c r="I4" s="74"/>
    </row>
    <row r="5" spans="1:9" x14ac:dyDescent="0.2">
      <c r="A5" s="74"/>
      <c r="B5" s="74"/>
      <c r="C5" s="74"/>
      <c r="D5" s="76" t="s">
        <v>94</v>
      </c>
      <c r="E5" s="74"/>
      <c r="F5" s="74"/>
      <c r="G5" s="80"/>
      <c r="H5" s="80"/>
      <c r="I5" s="74"/>
    </row>
    <row r="6" spans="1:9" x14ac:dyDescent="0.2">
      <c r="A6" s="74"/>
      <c r="B6" s="74"/>
      <c r="C6" s="74"/>
      <c r="D6" s="76" t="s">
        <v>95</v>
      </c>
      <c r="E6" s="74"/>
      <c r="F6" s="74"/>
      <c r="G6" s="80"/>
      <c r="H6" s="80"/>
      <c r="I6" s="74"/>
    </row>
    <row r="7" spans="1:9" x14ac:dyDescent="0.2">
      <c r="A7" s="77" t="s">
        <v>96</v>
      </c>
      <c r="B7" s="77" t="s">
        <v>97</v>
      </c>
      <c r="C7" s="78" t="s">
        <v>98</v>
      </c>
      <c r="D7" s="77" t="s">
        <v>99</v>
      </c>
      <c r="E7" s="77" t="s">
        <v>100</v>
      </c>
      <c r="F7" s="77" t="s">
        <v>101</v>
      </c>
      <c r="G7" s="81" t="s">
        <v>102</v>
      </c>
      <c r="H7" s="81" t="s">
        <v>103</v>
      </c>
      <c r="I7" s="78" t="s">
        <v>104</v>
      </c>
    </row>
    <row r="9" spans="1:9" x14ac:dyDescent="0.2">
      <c r="A9" s="73" t="s">
        <v>105</v>
      </c>
      <c r="B9" s="74"/>
      <c r="C9" s="74"/>
      <c r="D9" s="74"/>
      <c r="E9" s="74"/>
      <c r="F9" s="73" t="s">
        <v>106</v>
      </c>
      <c r="G9" s="80"/>
      <c r="H9" s="82" t="s">
        <v>107</v>
      </c>
      <c r="I9" s="79">
        <v>14729668.83</v>
      </c>
    </row>
    <row r="10" spans="1:9" x14ac:dyDescent="0.2">
      <c r="A10" s="73">
        <v>30</v>
      </c>
      <c r="B10" s="73" t="s">
        <v>108</v>
      </c>
      <c r="C10" s="75">
        <v>1</v>
      </c>
      <c r="D10" s="73" t="s">
        <v>109</v>
      </c>
      <c r="E10" s="73" t="s">
        <v>110</v>
      </c>
      <c r="F10" s="73" t="s">
        <v>111</v>
      </c>
      <c r="G10" s="82">
        <v>141219886.46000001</v>
      </c>
      <c r="H10" s="82">
        <v>0</v>
      </c>
      <c r="I10" s="79">
        <v>155949555.28999999</v>
      </c>
    </row>
    <row r="11" spans="1:9" x14ac:dyDescent="0.2">
      <c r="A11" s="73">
        <v>30</v>
      </c>
      <c r="B11" s="73" t="s">
        <v>108</v>
      </c>
      <c r="C11" s="75">
        <v>2</v>
      </c>
      <c r="D11" s="73" t="s">
        <v>109</v>
      </c>
      <c r="E11" s="73" t="s">
        <v>112</v>
      </c>
      <c r="F11" s="73" t="s">
        <v>111</v>
      </c>
      <c r="G11" s="82">
        <v>1133620.51</v>
      </c>
      <c r="H11" s="82">
        <v>0</v>
      </c>
      <c r="I11" s="79">
        <v>157083175.80000001</v>
      </c>
    </row>
    <row r="12" spans="1:9" x14ac:dyDescent="0.2">
      <c r="A12" s="73">
        <v>30</v>
      </c>
      <c r="B12" s="73" t="s">
        <v>108</v>
      </c>
      <c r="C12" s="75">
        <v>3</v>
      </c>
      <c r="D12" s="73" t="s">
        <v>109</v>
      </c>
      <c r="E12" s="73" t="s">
        <v>113</v>
      </c>
      <c r="F12" s="73" t="s">
        <v>111</v>
      </c>
      <c r="G12" s="82">
        <v>1001824.57</v>
      </c>
      <c r="H12" s="82">
        <v>0</v>
      </c>
      <c r="I12" s="79">
        <v>158085000.37</v>
      </c>
    </row>
    <row r="13" spans="1:9" x14ac:dyDescent="0.2">
      <c r="A13" s="73">
        <v>30</v>
      </c>
      <c r="B13" s="73" t="s">
        <v>114</v>
      </c>
      <c r="C13" s="75">
        <v>2</v>
      </c>
      <c r="D13" s="73" t="s">
        <v>115</v>
      </c>
      <c r="E13" s="73">
        <v>153050</v>
      </c>
      <c r="F13" s="73" t="s">
        <v>116</v>
      </c>
      <c r="G13" s="82">
        <v>0</v>
      </c>
      <c r="H13" s="82">
        <v>14000000</v>
      </c>
      <c r="I13" s="79">
        <v>144085000.37</v>
      </c>
    </row>
    <row r="14" spans="1:9" x14ac:dyDescent="0.2">
      <c r="A14" s="73">
        <v>30</v>
      </c>
      <c r="B14" s="73" t="s">
        <v>117</v>
      </c>
      <c r="C14" s="75">
        <v>3</v>
      </c>
      <c r="D14" s="73" t="s">
        <v>115</v>
      </c>
      <c r="E14" s="73">
        <v>152848931</v>
      </c>
      <c r="F14" s="73" t="s">
        <v>118</v>
      </c>
      <c r="G14" s="82">
        <v>0</v>
      </c>
      <c r="H14" s="82">
        <v>10000000</v>
      </c>
      <c r="I14" s="79">
        <v>134085000.37</v>
      </c>
    </row>
    <row r="15" spans="1:9" x14ac:dyDescent="0.2">
      <c r="A15" s="73">
        <v>30</v>
      </c>
      <c r="B15" s="73" t="s">
        <v>117</v>
      </c>
      <c r="C15" s="75">
        <v>4</v>
      </c>
      <c r="D15" s="73" t="s">
        <v>115</v>
      </c>
      <c r="E15" s="73">
        <v>845032531</v>
      </c>
      <c r="F15" s="73" t="s">
        <v>118</v>
      </c>
      <c r="G15" s="82">
        <v>0</v>
      </c>
      <c r="H15" s="82">
        <v>4159655.6</v>
      </c>
      <c r="I15" s="79">
        <v>129925344.77</v>
      </c>
    </row>
    <row r="16" spans="1:9" x14ac:dyDescent="0.2">
      <c r="A16" s="73">
        <v>30</v>
      </c>
      <c r="B16" s="73" t="s">
        <v>119</v>
      </c>
      <c r="C16" s="75">
        <v>5</v>
      </c>
      <c r="D16" s="73" t="s">
        <v>115</v>
      </c>
      <c r="E16" s="73">
        <v>113501</v>
      </c>
      <c r="F16" s="73" t="s">
        <v>120</v>
      </c>
      <c r="G16" s="82">
        <v>0</v>
      </c>
      <c r="H16" s="82">
        <v>7871260.3300000001</v>
      </c>
      <c r="I16" s="79">
        <v>122054084.44</v>
      </c>
    </row>
    <row r="17" spans="1:9" x14ac:dyDescent="0.2">
      <c r="A17" s="73">
        <v>30</v>
      </c>
      <c r="B17" s="73" t="s">
        <v>121</v>
      </c>
      <c r="C17" s="75">
        <v>6</v>
      </c>
      <c r="D17" s="73" t="s">
        <v>115</v>
      </c>
      <c r="E17" s="73">
        <v>113558</v>
      </c>
      <c r="F17" s="73" t="s">
        <v>120</v>
      </c>
      <c r="G17" s="82">
        <v>0</v>
      </c>
      <c r="H17" s="82">
        <v>7442938.04</v>
      </c>
      <c r="I17" s="79">
        <v>114611146.40000001</v>
      </c>
    </row>
    <row r="18" spans="1:9" x14ac:dyDescent="0.2">
      <c r="A18" s="73">
        <v>30</v>
      </c>
      <c r="B18" s="73" t="s">
        <v>122</v>
      </c>
      <c r="C18" s="75">
        <v>3</v>
      </c>
      <c r="D18" s="73" t="s">
        <v>115</v>
      </c>
      <c r="E18" s="73">
        <v>914273</v>
      </c>
      <c r="F18" s="73" t="s">
        <v>123</v>
      </c>
      <c r="G18" s="82">
        <v>0</v>
      </c>
      <c r="H18" s="82">
        <v>22717999</v>
      </c>
      <c r="I18" s="79">
        <v>91893147.400000006</v>
      </c>
    </row>
    <row r="19" spans="1:9" x14ac:dyDescent="0.2">
      <c r="A19" s="73">
        <v>30</v>
      </c>
      <c r="B19" s="73" t="s">
        <v>124</v>
      </c>
      <c r="C19" s="75">
        <v>1</v>
      </c>
      <c r="D19" s="73" t="s">
        <v>115</v>
      </c>
      <c r="E19" s="73">
        <v>111018662</v>
      </c>
      <c r="F19" s="73" t="s">
        <v>125</v>
      </c>
      <c r="G19" s="82">
        <v>0</v>
      </c>
      <c r="H19" s="82">
        <v>220000</v>
      </c>
      <c r="I19" s="79">
        <v>91673147.400000006</v>
      </c>
    </row>
    <row r="20" spans="1:9" x14ac:dyDescent="0.2">
      <c r="A20" s="73">
        <v>30</v>
      </c>
      <c r="B20" s="73" t="s">
        <v>124</v>
      </c>
      <c r="C20" s="75">
        <v>2</v>
      </c>
      <c r="D20" s="73" t="s">
        <v>115</v>
      </c>
      <c r="E20" s="73">
        <v>1112574140</v>
      </c>
      <c r="F20" s="73" t="s">
        <v>125</v>
      </c>
      <c r="G20" s="82">
        <v>0</v>
      </c>
      <c r="H20" s="82">
        <v>727672.77</v>
      </c>
      <c r="I20" s="79">
        <v>90945474.629999995</v>
      </c>
    </row>
    <row r="21" spans="1:9" x14ac:dyDescent="0.2">
      <c r="A21" s="73">
        <v>30</v>
      </c>
      <c r="B21" s="73" t="s">
        <v>124</v>
      </c>
      <c r="C21" s="75">
        <v>3</v>
      </c>
      <c r="D21" s="73" t="s">
        <v>115</v>
      </c>
      <c r="E21" s="73">
        <v>1111069391</v>
      </c>
      <c r="F21" s="73" t="s">
        <v>125</v>
      </c>
      <c r="G21" s="82">
        <v>0</v>
      </c>
      <c r="H21" s="82">
        <v>727672.77</v>
      </c>
      <c r="I21" s="79">
        <v>90217801.859999999</v>
      </c>
    </row>
    <row r="22" spans="1:9" x14ac:dyDescent="0.2">
      <c r="A22" s="73">
        <v>30</v>
      </c>
      <c r="B22" s="73" t="s">
        <v>124</v>
      </c>
      <c r="C22" s="75">
        <v>4</v>
      </c>
      <c r="D22" s="73" t="s">
        <v>115</v>
      </c>
      <c r="E22" s="73">
        <v>1115241</v>
      </c>
      <c r="F22" s="73" t="s">
        <v>125</v>
      </c>
      <c r="G22" s="82">
        <v>0</v>
      </c>
      <c r="H22" s="82">
        <v>727672.77</v>
      </c>
      <c r="I22" s="79">
        <v>89490129.090000004</v>
      </c>
    </row>
    <row r="23" spans="1:9" x14ac:dyDescent="0.2">
      <c r="A23" s="73">
        <v>30</v>
      </c>
      <c r="B23" s="73" t="s">
        <v>124</v>
      </c>
      <c r="C23" s="75">
        <v>5</v>
      </c>
      <c r="D23" s="73" t="s">
        <v>115</v>
      </c>
      <c r="E23" s="73">
        <v>1114410</v>
      </c>
      <c r="F23" s="73" t="s">
        <v>125</v>
      </c>
      <c r="G23" s="82">
        <v>0</v>
      </c>
      <c r="H23" s="82">
        <v>741081.75</v>
      </c>
      <c r="I23" s="79">
        <v>88749047.340000004</v>
      </c>
    </row>
    <row r="24" spans="1:9" x14ac:dyDescent="0.2">
      <c r="A24" s="73">
        <v>30</v>
      </c>
      <c r="B24" s="73" t="s">
        <v>124</v>
      </c>
      <c r="C24" s="75">
        <v>6</v>
      </c>
      <c r="D24" s="73" t="s">
        <v>115</v>
      </c>
      <c r="E24" s="73">
        <v>1111521060</v>
      </c>
      <c r="F24" s="73" t="s">
        <v>125</v>
      </c>
      <c r="G24" s="82">
        <v>0</v>
      </c>
      <c r="H24" s="82">
        <v>761081.75</v>
      </c>
      <c r="I24" s="79">
        <v>87987965.590000004</v>
      </c>
    </row>
    <row r="25" spans="1:9" x14ac:dyDescent="0.2">
      <c r="A25" s="73">
        <v>30</v>
      </c>
      <c r="B25" s="73" t="s">
        <v>124</v>
      </c>
      <c r="C25" s="75">
        <v>7</v>
      </c>
      <c r="D25" s="73" t="s">
        <v>115</v>
      </c>
      <c r="E25" s="73">
        <v>1113570181</v>
      </c>
      <c r="F25" s="73" t="s">
        <v>125</v>
      </c>
      <c r="G25" s="82">
        <v>0</v>
      </c>
      <c r="H25" s="82">
        <v>1042192.25</v>
      </c>
      <c r="I25" s="79">
        <v>86945773.340000004</v>
      </c>
    </row>
    <row r="26" spans="1:9" x14ac:dyDescent="0.2">
      <c r="A26" s="73">
        <v>30</v>
      </c>
      <c r="B26" s="73" t="s">
        <v>126</v>
      </c>
      <c r="C26" s="75">
        <v>1</v>
      </c>
      <c r="D26" s="73" t="s">
        <v>115</v>
      </c>
      <c r="E26" s="73">
        <v>90737109</v>
      </c>
      <c r="F26" s="73" t="s">
        <v>127</v>
      </c>
      <c r="G26" s="82">
        <v>0</v>
      </c>
      <c r="H26" s="82">
        <v>330433.58</v>
      </c>
      <c r="I26" s="79">
        <v>86615339.760000005</v>
      </c>
    </row>
    <row r="27" spans="1:9" x14ac:dyDescent="0.2">
      <c r="A27" s="73">
        <v>30</v>
      </c>
      <c r="B27" s="73" t="s">
        <v>126</v>
      </c>
      <c r="C27" s="75">
        <v>2</v>
      </c>
      <c r="D27" s="73" t="s">
        <v>115</v>
      </c>
      <c r="E27" s="73">
        <v>906548840</v>
      </c>
      <c r="F27" s="73" t="s">
        <v>127</v>
      </c>
      <c r="G27" s="82">
        <v>0</v>
      </c>
      <c r="H27" s="82">
        <v>330433.58</v>
      </c>
      <c r="I27" s="79">
        <v>86284906.180000007</v>
      </c>
    </row>
    <row r="28" spans="1:9" x14ac:dyDescent="0.2">
      <c r="A28" s="73">
        <v>30</v>
      </c>
      <c r="B28" s="73" t="s">
        <v>126</v>
      </c>
      <c r="C28" s="75">
        <v>3</v>
      </c>
      <c r="D28" s="73" t="s">
        <v>115</v>
      </c>
      <c r="E28" s="73">
        <v>905070690</v>
      </c>
      <c r="F28" s="73" t="s">
        <v>127</v>
      </c>
      <c r="G28" s="82">
        <v>0</v>
      </c>
      <c r="H28" s="82">
        <v>330433.58</v>
      </c>
      <c r="I28" s="79">
        <v>85954472.599999994</v>
      </c>
    </row>
    <row r="29" spans="1:9" x14ac:dyDescent="0.2">
      <c r="A29" s="73">
        <v>30</v>
      </c>
      <c r="B29" s="73" t="s">
        <v>126</v>
      </c>
      <c r="C29" s="75">
        <v>4</v>
      </c>
      <c r="D29" s="73" t="s">
        <v>115</v>
      </c>
      <c r="E29" s="73">
        <v>916430</v>
      </c>
      <c r="F29" s="73" t="s">
        <v>127</v>
      </c>
      <c r="G29" s="82">
        <v>0</v>
      </c>
      <c r="H29" s="82">
        <v>330433.58</v>
      </c>
      <c r="I29" s="79">
        <v>85624039.019999996</v>
      </c>
    </row>
    <row r="30" spans="1:9" x14ac:dyDescent="0.2">
      <c r="A30" s="73">
        <v>30</v>
      </c>
      <c r="B30" s="73" t="s">
        <v>126</v>
      </c>
      <c r="C30" s="75">
        <v>5</v>
      </c>
      <c r="D30" s="73" t="s">
        <v>115</v>
      </c>
      <c r="E30" s="73">
        <v>915510</v>
      </c>
      <c r="F30" s="73" t="s">
        <v>127</v>
      </c>
      <c r="G30" s="82">
        <v>0</v>
      </c>
      <c r="H30" s="82">
        <v>330433.58</v>
      </c>
      <c r="I30" s="79">
        <v>85293605.439999998</v>
      </c>
    </row>
    <row r="31" spans="1:9" x14ac:dyDescent="0.2">
      <c r="A31" s="73">
        <v>30</v>
      </c>
      <c r="B31" s="73" t="s">
        <v>126</v>
      </c>
      <c r="C31" s="75">
        <v>6</v>
      </c>
      <c r="D31" s="73" t="s">
        <v>115</v>
      </c>
      <c r="E31" s="73">
        <v>912487100</v>
      </c>
      <c r="F31" s="73" t="s">
        <v>127</v>
      </c>
      <c r="G31" s="82">
        <v>0</v>
      </c>
      <c r="H31" s="82">
        <v>420000</v>
      </c>
      <c r="I31" s="79">
        <v>84873605.439999998</v>
      </c>
    </row>
    <row r="32" spans="1:9" x14ac:dyDescent="0.2">
      <c r="A32" s="73">
        <v>30</v>
      </c>
      <c r="B32" s="73" t="s">
        <v>126</v>
      </c>
      <c r="C32" s="75">
        <v>7</v>
      </c>
      <c r="D32" s="73" t="s">
        <v>115</v>
      </c>
      <c r="E32" s="73">
        <v>909218860</v>
      </c>
      <c r="F32" s="73" t="s">
        <v>127</v>
      </c>
      <c r="G32" s="82">
        <v>0</v>
      </c>
      <c r="H32" s="82">
        <v>420000</v>
      </c>
      <c r="I32" s="79">
        <v>84453605.439999998</v>
      </c>
    </row>
    <row r="33" spans="1:9" x14ac:dyDescent="0.2">
      <c r="A33" s="73">
        <v>30</v>
      </c>
      <c r="B33" s="73" t="s">
        <v>126</v>
      </c>
      <c r="C33" s="75">
        <v>8</v>
      </c>
      <c r="D33" s="73" t="s">
        <v>115</v>
      </c>
      <c r="E33" s="73">
        <v>918199</v>
      </c>
      <c r="F33" s="73" t="s">
        <v>127</v>
      </c>
      <c r="G33" s="82">
        <v>0</v>
      </c>
      <c r="H33" s="82">
        <v>420000</v>
      </c>
      <c r="I33" s="79">
        <v>84033605.439999998</v>
      </c>
    </row>
    <row r="34" spans="1:9" x14ac:dyDescent="0.2">
      <c r="A34" s="73">
        <v>30</v>
      </c>
      <c r="B34" s="73" t="s">
        <v>126</v>
      </c>
      <c r="C34" s="75">
        <v>9</v>
      </c>
      <c r="D34" s="73" t="s">
        <v>115</v>
      </c>
      <c r="E34" s="73">
        <v>911445350</v>
      </c>
      <c r="F34" s="73" t="s">
        <v>127</v>
      </c>
      <c r="G34" s="82">
        <v>0</v>
      </c>
      <c r="H34" s="82">
        <v>440000</v>
      </c>
      <c r="I34" s="79">
        <v>83593605.439999998</v>
      </c>
    </row>
    <row r="35" spans="1:9" x14ac:dyDescent="0.2">
      <c r="A35" s="73">
        <v>30</v>
      </c>
      <c r="B35" s="73" t="s">
        <v>126</v>
      </c>
      <c r="C35" s="75">
        <v>10</v>
      </c>
      <c r="D35" s="73" t="s">
        <v>115</v>
      </c>
      <c r="E35" s="73">
        <v>911006160</v>
      </c>
      <c r="F35" s="73" t="s">
        <v>127</v>
      </c>
      <c r="G35" s="82">
        <v>0</v>
      </c>
      <c r="H35" s="82">
        <v>440000</v>
      </c>
      <c r="I35" s="79">
        <v>83153605.439999998</v>
      </c>
    </row>
    <row r="36" spans="1:9" x14ac:dyDescent="0.2">
      <c r="A36" s="73">
        <v>30</v>
      </c>
      <c r="B36" s="73" t="s">
        <v>126</v>
      </c>
      <c r="C36" s="75">
        <v>11</v>
      </c>
      <c r="D36" s="73" t="s">
        <v>115</v>
      </c>
      <c r="E36" s="73">
        <v>910143540</v>
      </c>
      <c r="F36" s="73" t="s">
        <v>127</v>
      </c>
      <c r="G36" s="82">
        <v>0</v>
      </c>
      <c r="H36" s="82">
        <v>440000</v>
      </c>
      <c r="I36" s="79">
        <v>82713605.439999998</v>
      </c>
    </row>
    <row r="37" spans="1:9" x14ac:dyDescent="0.2">
      <c r="A37" s="73">
        <v>30</v>
      </c>
      <c r="B37" s="73" t="s">
        <v>126</v>
      </c>
      <c r="C37" s="75">
        <v>12</v>
      </c>
      <c r="D37" s="73" t="s">
        <v>115</v>
      </c>
      <c r="E37" s="73">
        <v>917300</v>
      </c>
      <c r="F37" s="73" t="s">
        <v>127</v>
      </c>
      <c r="G37" s="82">
        <v>0</v>
      </c>
      <c r="H37" s="82">
        <v>440000</v>
      </c>
      <c r="I37" s="79">
        <v>82273605.439999998</v>
      </c>
    </row>
    <row r="38" spans="1:9" x14ac:dyDescent="0.2">
      <c r="A38" s="73">
        <v>30</v>
      </c>
      <c r="B38" s="73" t="s">
        <v>126</v>
      </c>
      <c r="C38" s="75">
        <v>13</v>
      </c>
      <c r="D38" s="73" t="s">
        <v>115</v>
      </c>
      <c r="E38" s="73">
        <v>908412420</v>
      </c>
      <c r="F38" s="73" t="s">
        <v>127</v>
      </c>
      <c r="G38" s="82">
        <v>0</v>
      </c>
      <c r="H38" s="82">
        <v>603025.57999999996</v>
      </c>
      <c r="I38" s="79">
        <v>81670579.859999999</v>
      </c>
    </row>
    <row r="39" spans="1:9" x14ac:dyDescent="0.2">
      <c r="A39" s="73">
        <v>30</v>
      </c>
      <c r="B39" s="73" t="s">
        <v>128</v>
      </c>
      <c r="C39" s="75">
        <v>15</v>
      </c>
      <c r="D39" s="74"/>
      <c r="E39" s="74"/>
      <c r="F39" s="73" t="s">
        <v>129</v>
      </c>
      <c r="G39" s="82">
        <v>0</v>
      </c>
      <c r="H39" s="82">
        <v>852302.19</v>
      </c>
      <c r="I39" s="79">
        <v>80818277.670000002</v>
      </c>
    </row>
    <row r="40" spans="1:9" x14ac:dyDescent="0.2">
      <c r="A40" s="73">
        <v>30</v>
      </c>
      <c r="B40" s="73" t="s">
        <v>128</v>
      </c>
      <c r="C40" s="75">
        <v>16</v>
      </c>
      <c r="D40" s="74"/>
      <c r="E40" s="74"/>
      <c r="F40" s="73" t="s">
        <v>130</v>
      </c>
      <c r="G40" s="82">
        <v>0</v>
      </c>
      <c r="H40" s="82">
        <v>2033208.87</v>
      </c>
      <c r="I40" s="79">
        <v>78785068.799999997</v>
      </c>
    </row>
    <row r="41" spans="1:9" x14ac:dyDescent="0.2">
      <c r="A41" s="73">
        <v>30</v>
      </c>
      <c r="B41" s="73" t="s">
        <v>131</v>
      </c>
      <c r="C41" s="75">
        <v>16</v>
      </c>
      <c r="D41" s="73" t="s">
        <v>115</v>
      </c>
      <c r="E41" s="73">
        <v>9218310</v>
      </c>
      <c r="F41" s="73" t="s">
        <v>132</v>
      </c>
      <c r="G41" s="82">
        <v>0</v>
      </c>
      <c r="H41" s="82">
        <v>3743452.96</v>
      </c>
      <c r="I41" s="79">
        <v>75041615.840000004</v>
      </c>
    </row>
    <row r="42" spans="1:9" x14ac:dyDescent="0.2">
      <c r="A42" s="73">
        <v>30</v>
      </c>
      <c r="B42" s="73" t="s">
        <v>131</v>
      </c>
      <c r="C42" s="75">
        <v>17</v>
      </c>
      <c r="D42" s="73" t="s">
        <v>115</v>
      </c>
      <c r="E42" s="73">
        <v>1703800</v>
      </c>
      <c r="F42" s="73" t="s">
        <v>132</v>
      </c>
      <c r="G42" s="82">
        <v>0</v>
      </c>
      <c r="H42" s="82">
        <v>541094.81000000006</v>
      </c>
      <c r="I42" s="79">
        <v>74500521.030000001</v>
      </c>
    </row>
    <row r="43" spans="1:9" x14ac:dyDescent="0.2">
      <c r="A43" s="73">
        <v>30</v>
      </c>
      <c r="B43" s="73" t="s">
        <v>131</v>
      </c>
      <c r="C43" s="75">
        <v>18</v>
      </c>
      <c r="D43" s="73" t="s">
        <v>115</v>
      </c>
      <c r="E43" s="73">
        <v>9194900</v>
      </c>
      <c r="F43" s="73" t="s">
        <v>132</v>
      </c>
      <c r="G43" s="82">
        <v>0</v>
      </c>
      <c r="H43" s="82">
        <v>2457671.73</v>
      </c>
      <c r="I43" s="79">
        <v>72042849.299999997</v>
      </c>
    </row>
    <row r="44" spans="1:9" x14ac:dyDescent="0.2">
      <c r="A44" s="73">
        <v>30</v>
      </c>
      <c r="B44" s="73" t="s">
        <v>131</v>
      </c>
      <c r="C44" s="75">
        <v>19</v>
      </c>
      <c r="D44" s="73" t="s">
        <v>115</v>
      </c>
      <c r="E44" s="73">
        <v>9215960</v>
      </c>
      <c r="F44" s="73" t="s">
        <v>132</v>
      </c>
      <c r="G44" s="82">
        <v>0</v>
      </c>
      <c r="H44" s="82">
        <v>977634.66</v>
      </c>
      <c r="I44" s="79">
        <v>71065214.640000001</v>
      </c>
    </row>
    <row r="45" spans="1:9" x14ac:dyDescent="0.2">
      <c r="A45" s="73">
        <v>30</v>
      </c>
      <c r="B45" s="73" t="s">
        <v>131</v>
      </c>
      <c r="C45" s="75">
        <v>20</v>
      </c>
      <c r="D45" s="73" t="s">
        <v>115</v>
      </c>
      <c r="E45" s="73">
        <v>1702740</v>
      </c>
      <c r="F45" s="73" t="s">
        <v>132</v>
      </c>
      <c r="G45" s="82">
        <v>0</v>
      </c>
      <c r="H45" s="82">
        <v>3605234.77</v>
      </c>
      <c r="I45" s="79">
        <v>67459979.870000005</v>
      </c>
    </row>
    <row r="46" spans="1:9" x14ac:dyDescent="0.2">
      <c r="A46" s="73">
        <v>30</v>
      </c>
      <c r="B46" s="73" t="s">
        <v>131</v>
      </c>
      <c r="C46" s="75">
        <v>21</v>
      </c>
      <c r="D46" s="73" t="s">
        <v>115</v>
      </c>
      <c r="E46" s="73">
        <v>6749530</v>
      </c>
      <c r="F46" s="73" t="s">
        <v>132</v>
      </c>
      <c r="G46" s="82">
        <v>0</v>
      </c>
      <c r="H46" s="82">
        <v>9717484.5</v>
      </c>
      <c r="I46" s="79">
        <v>57742495.369999997</v>
      </c>
    </row>
    <row r="47" spans="1:9" x14ac:dyDescent="0.2">
      <c r="A47" s="73">
        <v>30</v>
      </c>
      <c r="B47" s="73" t="s">
        <v>131</v>
      </c>
      <c r="C47" s="75">
        <v>22</v>
      </c>
      <c r="D47" s="73" t="s">
        <v>115</v>
      </c>
      <c r="E47" s="73">
        <v>1704590</v>
      </c>
      <c r="F47" s="73" t="s">
        <v>132</v>
      </c>
      <c r="G47" s="82">
        <v>0</v>
      </c>
      <c r="H47" s="82">
        <v>3290524.67</v>
      </c>
      <c r="I47" s="79">
        <v>54451970.700000003</v>
      </c>
    </row>
    <row r="48" spans="1:9" x14ac:dyDescent="0.2">
      <c r="A48" s="73">
        <v>30</v>
      </c>
      <c r="B48" s="73" t="s">
        <v>131</v>
      </c>
      <c r="C48" s="75">
        <v>23</v>
      </c>
      <c r="D48" s="73" t="s">
        <v>115</v>
      </c>
      <c r="E48" s="73">
        <v>675034</v>
      </c>
      <c r="F48" s="73" t="s">
        <v>132</v>
      </c>
      <c r="G48" s="82">
        <v>0</v>
      </c>
      <c r="H48" s="82">
        <v>2383547.52</v>
      </c>
      <c r="I48" s="79">
        <v>52068423.18</v>
      </c>
    </row>
    <row r="49" spans="1:9" x14ac:dyDescent="0.2">
      <c r="A49" s="73">
        <v>30</v>
      </c>
      <c r="B49" s="73" t="s">
        <v>131</v>
      </c>
      <c r="C49" s="75">
        <v>24</v>
      </c>
      <c r="D49" s="73" t="s">
        <v>115</v>
      </c>
      <c r="E49" s="73">
        <v>9217140</v>
      </c>
      <c r="F49" s="73" t="s">
        <v>132</v>
      </c>
      <c r="G49" s="82">
        <v>0</v>
      </c>
      <c r="H49" s="82">
        <v>2234490.08</v>
      </c>
      <c r="I49" s="79">
        <v>49833933.100000001</v>
      </c>
    </row>
    <row r="50" spans="1:9" x14ac:dyDescent="0.2">
      <c r="A50" s="73">
        <v>30</v>
      </c>
      <c r="B50" s="73" t="s">
        <v>131</v>
      </c>
      <c r="C50" s="75">
        <v>25</v>
      </c>
      <c r="D50" s="73" t="s">
        <v>115</v>
      </c>
      <c r="E50" s="73">
        <v>919222</v>
      </c>
      <c r="F50" s="73" t="s">
        <v>132</v>
      </c>
      <c r="G50" s="82">
        <v>0</v>
      </c>
      <c r="H50" s="82">
        <v>2241584.86</v>
      </c>
      <c r="I50" s="79">
        <v>47592348.240000002</v>
      </c>
    </row>
    <row r="51" spans="1:9" x14ac:dyDescent="0.2">
      <c r="A51" s="73">
        <v>30</v>
      </c>
      <c r="B51" s="73" t="s">
        <v>131</v>
      </c>
      <c r="C51" s="75">
        <v>26</v>
      </c>
      <c r="D51" s="73" t="s">
        <v>115</v>
      </c>
      <c r="E51" s="73">
        <v>1703220</v>
      </c>
      <c r="F51" s="73" t="s">
        <v>132</v>
      </c>
      <c r="G51" s="82">
        <v>0</v>
      </c>
      <c r="H51" s="82">
        <v>1683779.67</v>
      </c>
      <c r="I51" s="79">
        <v>45908568.57</v>
      </c>
    </row>
    <row r="52" spans="1:9" x14ac:dyDescent="0.2">
      <c r="A52" s="73">
        <v>30</v>
      </c>
      <c r="B52" s="73" t="s">
        <v>131</v>
      </c>
      <c r="C52" s="75">
        <v>27</v>
      </c>
      <c r="D52" s="73" t="s">
        <v>115</v>
      </c>
      <c r="E52" s="73">
        <v>9196650</v>
      </c>
      <c r="F52" s="73" t="s">
        <v>132</v>
      </c>
      <c r="G52" s="82">
        <v>0</v>
      </c>
      <c r="H52" s="82">
        <v>2457671.73</v>
      </c>
      <c r="I52" s="79">
        <v>43450896.840000004</v>
      </c>
    </row>
    <row r="53" spans="1:9" x14ac:dyDescent="0.2">
      <c r="A53" s="73">
        <v>30</v>
      </c>
      <c r="B53" s="73" t="s">
        <v>131</v>
      </c>
      <c r="C53" s="75">
        <v>28</v>
      </c>
      <c r="D53" s="73" t="s">
        <v>115</v>
      </c>
      <c r="E53" s="73">
        <v>1704240</v>
      </c>
      <c r="F53" s="73" t="s">
        <v>132</v>
      </c>
      <c r="G53" s="82">
        <v>0</v>
      </c>
      <c r="H53" s="82">
        <v>541094.81000000006</v>
      </c>
      <c r="I53" s="79">
        <v>42909802.030000001</v>
      </c>
    </row>
    <row r="54" spans="1:9" x14ac:dyDescent="0.2">
      <c r="A54" s="73">
        <v>30</v>
      </c>
      <c r="B54" s="73" t="s">
        <v>131</v>
      </c>
      <c r="C54" s="75">
        <v>29</v>
      </c>
      <c r="D54" s="73" t="s">
        <v>115</v>
      </c>
      <c r="E54" s="73">
        <v>9219390</v>
      </c>
      <c r="F54" s="73" t="s">
        <v>132</v>
      </c>
      <c r="G54" s="82">
        <v>0</v>
      </c>
      <c r="H54" s="82">
        <v>3743452.96</v>
      </c>
      <c r="I54" s="79">
        <v>39166349.07</v>
      </c>
    </row>
    <row r="55" spans="1:9" x14ac:dyDescent="0.2">
      <c r="A55" s="73">
        <v>30</v>
      </c>
      <c r="B55" s="73" t="s">
        <v>131</v>
      </c>
      <c r="C55" s="75">
        <v>30</v>
      </c>
      <c r="D55" s="73" t="s">
        <v>115</v>
      </c>
      <c r="E55" s="73">
        <v>9198790</v>
      </c>
      <c r="F55" s="73" t="s">
        <v>132</v>
      </c>
      <c r="G55" s="82">
        <v>0</v>
      </c>
      <c r="H55" s="82">
        <v>97050</v>
      </c>
      <c r="I55" s="79">
        <v>39069299.07</v>
      </c>
    </row>
    <row r="56" spans="1:9" x14ac:dyDescent="0.2">
      <c r="A56" s="74">
        <v>30</v>
      </c>
      <c r="B56" s="74" t="s">
        <v>191</v>
      </c>
      <c r="C56" s="74">
        <v>6</v>
      </c>
      <c r="D56" s="74" t="s">
        <v>115</v>
      </c>
      <c r="E56" s="74">
        <v>105139</v>
      </c>
      <c r="F56" s="75" t="s">
        <v>192</v>
      </c>
      <c r="G56" s="82">
        <v>0</v>
      </c>
      <c r="H56" s="82">
        <v>25000000</v>
      </c>
      <c r="I56" s="79">
        <v>14069299.07</v>
      </c>
    </row>
    <row r="57" spans="1:9" x14ac:dyDescent="0.2">
      <c r="A57" s="74"/>
      <c r="B57" s="74"/>
      <c r="C57" s="74"/>
      <c r="D57" s="74"/>
      <c r="E57" s="74"/>
      <c r="F57" s="75" t="s">
        <v>133</v>
      </c>
      <c r="G57" s="82">
        <v>143355331.53999999</v>
      </c>
      <c r="H57" s="82">
        <v>144015701.30000001</v>
      </c>
      <c r="I57" s="79">
        <v>14069299.07</v>
      </c>
    </row>
    <row r="58" spans="1:9" x14ac:dyDescent="0.2">
      <c r="F58" s="1" t="s">
        <v>134</v>
      </c>
      <c r="G58" s="4">
        <v>143355331.53999999</v>
      </c>
      <c r="H58" s="4">
        <v>144015701.30000001</v>
      </c>
      <c r="I58" s="169">
        <v>14069299.07</v>
      </c>
    </row>
    <row r="59" spans="1:9" ht="13.5" thickBot="1" x14ac:dyDescent="0.25"/>
    <row r="60" spans="1:9" ht="13.5" thickBot="1" x14ac:dyDescent="0.25">
      <c r="F60" s="167"/>
      <c r="G60" s="168"/>
      <c r="H60" s="16"/>
    </row>
    <row r="63" spans="1:9" x14ac:dyDescent="0.2">
      <c r="I63" s="41">
        <f>+I57-TESORO!D13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TESORO</vt:lpstr>
      <vt:lpstr>INGRESOS</vt:lpstr>
      <vt:lpstr>MAYOR</vt:lpstr>
      <vt:lpstr>INGRESOS!Área_de_impresión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 BANCO NACIDO EN REVOLUCIÓN</dc:title>
  <dc:creator>Banco del Tesoro</dc:creator>
  <cp:keywords>pdf, itext, Java, open source, http</cp:keywords>
  <cp:lastModifiedBy>CONTABILIDAD AUX</cp:lastModifiedBy>
  <dcterms:created xsi:type="dcterms:W3CDTF">2020-06-19T14:13:58Z</dcterms:created>
  <dcterms:modified xsi:type="dcterms:W3CDTF">2020-07-09T15:11:04Z</dcterms:modified>
</cp:coreProperties>
</file>