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ABLO PATUDA\"/>
    </mc:Choice>
  </mc:AlternateContent>
  <bookViews>
    <workbookView xWindow="0" yWindow="0" windowWidth="20490" windowHeight="7665"/>
  </bookViews>
  <sheets>
    <sheet name="PATRIMONIO" sheetId="11" r:id="rId1"/>
    <sheet name="PABLO DA SILVA 2de2" sheetId="10" r:id="rId2"/>
    <sheet name="PABLO DA SILVA 1de2" sheetId="9" r:id="rId3"/>
  </sheets>
  <definedNames>
    <definedName name="_xlnm.Print_Area" localSheetId="2">'PABLO DA SILVA 1de2'!$A$1:$G$48</definedName>
    <definedName name="_xlnm.Print_Area" localSheetId="1">'PABLO DA SILVA 2de2'!$A$1:$G$69</definedName>
    <definedName name="_xlnm.Print_Area" localSheetId="0">PATRIMONIO!$A$1:$G$44</definedName>
  </definedNames>
  <calcPr calcId="162913"/>
</workbook>
</file>

<file path=xl/calcChain.xml><?xml version="1.0" encoding="utf-8"?>
<calcChain xmlns="http://schemas.openxmlformats.org/spreadsheetml/2006/main">
  <c r="G35" i="11" l="1"/>
  <c r="G27" i="11"/>
  <c r="G8" i="11"/>
  <c r="H54" i="10" l="1"/>
  <c r="I54" i="10"/>
  <c r="K54" i="10"/>
  <c r="J53" i="10"/>
  <c r="J51" i="10"/>
  <c r="J47" i="10"/>
  <c r="J45" i="10"/>
  <c r="J43" i="10"/>
  <c r="J41" i="10"/>
  <c r="J38" i="10"/>
  <c r="J32" i="10"/>
  <c r="J21" i="10"/>
  <c r="J16" i="10"/>
  <c r="J12" i="10"/>
  <c r="J8" i="10"/>
  <c r="J54" i="10" s="1"/>
  <c r="G30" i="11" l="1"/>
  <c r="G37" i="11" s="1"/>
  <c r="G39" i="11" s="1"/>
  <c r="G39" i="9" l="1"/>
  <c r="G10" i="9" l="1"/>
  <c r="G29" i="9" l="1"/>
  <c r="G32" i="9" s="1"/>
  <c r="G41" i="9" l="1"/>
  <c r="G43" i="9" s="1"/>
</calcChain>
</file>

<file path=xl/comments1.xml><?xml version="1.0" encoding="utf-8"?>
<comments xmlns="http://schemas.openxmlformats.org/spreadsheetml/2006/main">
  <authors>
    <author>Contaduria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50% DEL VALOR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50% DEL VALOR</t>
        </r>
      </text>
    </comment>
  </commentList>
</comments>
</file>

<file path=xl/sharedStrings.xml><?xml version="1.0" encoding="utf-8"?>
<sst xmlns="http://schemas.openxmlformats.org/spreadsheetml/2006/main" count="129" uniqueCount="80">
  <si>
    <t>BALANCE PERSONAL</t>
  </si>
  <si>
    <t>ACTIVO</t>
  </si>
  <si>
    <t>CIRCULANTE:</t>
  </si>
  <si>
    <t>TOTAL CIRCULANTE</t>
  </si>
  <si>
    <t>FIJO:</t>
  </si>
  <si>
    <t xml:space="preserve">          Conjunto de Muebles del Hogar</t>
  </si>
  <si>
    <r>
      <rPr>
        <b/>
        <sz val="11"/>
        <color theme="1"/>
        <rFont val="Calibri"/>
        <family val="2"/>
        <scheme val="minor"/>
      </rPr>
      <t xml:space="preserve">     </t>
    </r>
    <r>
      <rPr>
        <b/>
        <u/>
        <sz val="11"/>
        <color theme="1"/>
        <rFont val="Calibri"/>
        <family val="2"/>
        <scheme val="minor"/>
      </rPr>
      <t>Muebles:</t>
    </r>
  </si>
  <si>
    <r>
      <t xml:space="preserve">    </t>
    </r>
    <r>
      <rPr>
        <b/>
        <u/>
        <sz val="11"/>
        <color theme="1"/>
        <rFont val="Calibri"/>
        <family val="2"/>
        <scheme val="minor"/>
      </rPr>
      <t xml:space="preserve"> Inmuble:</t>
    </r>
  </si>
  <si>
    <t>TOTAL FIJO</t>
  </si>
  <si>
    <t>TOTAL ACTIVO</t>
  </si>
  <si>
    <t>PASIVO</t>
  </si>
  <si>
    <t>TOTAL PASIVO</t>
  </si>
  <si>
    <t>PATRIMONIO</t>
  </si>
  <si>
    <t>TOTAL PASIVO Y PATRIMONIO</t>
  </si>
  <si>
    <t>(EXPRESADO EN BOLIVARES)</t>
  </si>
  <si>
    <t>PABLO ANTONIO DA SILVA PATUDA</t>
  </si>
  <si>
    <t xml:space="preserve">     Banco Plaza Cta.Ah. N° 0195018699</t>
  </si>
  <si>
    <t xml:space="preserve">     Banco Plaza Cta.Ah. N° 0197002234</t>
  </si>
  <si>
    <r>
      <t xml:space="preserve">    </t>
    </r>
    <r>
      <rPr>
        <b/>
        <u/>
        <sz val="11"/>
        <color theme="1"/>
        <rFont val="Calibri"/>
        <family val="2"/>
        <scheme val="minor"/>
      </rPr>
      <t xml:space="preserve"> Vehiculos:</t>
    </r>
  </si>
  <si>
    <t xml:space="preserve">          Automovil marca Toyota, modelo Corolla, año 2009</t>
  </si>
  <si>
    <t xml:space="preserve">          Automovil marca Chevrolet, modelo Aveo, año 2009</t>
  </si>
  <si>
    <t xml:space="preserve">          Automovil marca Chevrolet, modelo Aveo, año 2010</t>
  </si>
  <si>
    <t xml:space="preserve">         Camioneta marca Ford, modelo 59B Supercab, año 2005</t>
  </si>
  <si>
    <t xml:space="preserve">          Via Lagunetica, Quinta Ivette, de esta Ciudad de Los Te-</t>
  </si>
  <si>
    <t xml:space="preserve">          ques, Capital del Estado Bolivariano de Miranda.</t>
  </si>
  <si>
    <t>INVERSIONES:</t>
  </si>
  <si>
    <t xml:space="preserve">       Ver Anexo</t>
  </si>
  <si>
    <t xml:space="preserve">        Llano Alto, Conjunto Residencial Los Eucaliptos, Casa</t>
  </si>
  <si>
    <t xml:space="preserve">        N° 9-1, Carrizal, Estado Bolivariano de Miranda.</t>
  </si>
  <si>
    <r>
      <t xml:space="preserve">         </t>
    </r>
    <r>
      <rPr>
        <b/>
        <sz val="11"/>
        <color theme="1"/>
        <rFont val="Calibri"/>
        <family val="2"/>
        <scheme val="minor"/>
      </rPr>
      <t xml:space="preserve"> MIL NOVECIENTOS VEINTE METROS CUADRADOS (1.920.</t>
    </r>
  </si>
  <si>
    <t xml:space="preserve">     Tarjeta de Crédito (Visa) (Banco Exterior)</t>
  </si>
  <si>
    <t xml:space="preserve">     Crédito Agrícola (Banco Plaza)</t>
  </si>
  <si>
    <t xml:space="preserve">     Tarjeta de Crédito (Visa) (Banco Plaza)</t>
  </si>
  <si>
    <t xml:space="preserve"> ANEXO AL BALANCE PERSONAL</t>
  </si>
  <si>
    <t xml:space="preserve">     empresa denominada "HIPER MODELO, C.A.", con domicilio en esta Ciudad</t>
  </si>
  <si>
    <t xml:space="preserve">     de Los Teques, Capital del Estado Bolivariano de Miranda.</t>
  </si>
  <si>
    <t xml:space="preserve">     Valor  de mercado  de  OCHENTA  POR  CIENTO (80%) de participacion, en la</t>
  </si>
  <si>
    <t xml:space="preserve">     Valor de mercado de CINCUENTA POR  CIENTO (50%) de participacion, en la</t>
  </si>
  <si>
    <t xml:space="preserve">     Valor  de  mercado  del  TREINTA Y SIENTE  COMA  CINCUENTA  POR  CIENTO</t>
  </si>
  <si>
    <t xml:space="preserve">     (37,50%) de participación, en la empresa denominada " PANADERIA Y PAS-</t>
  </si>
  <si>
    <t xml:space="preserve">     TELERIA MI PAN FAVORITO, C.A.", con  domicilio  en  esta Ciudad de los Te-</t>
  </si>
  <si>
    <t xml:space="preserve">     ques, Capital del Estado Miranda.</t>
  </si>
  <si>
    <t xml:space="preserve">     Valor de mercado de CUARENTA POR  CIENTO (40%) de participacion, en la</t>
  </si>
  <si>
    <t xml:space="preserve">     empresa   denominada   "DIARIO  LA  VERDAD  DE VARGAS,  C.A.",  ubicada</t>
  </si>
  <si>
    <t xml:space="preserve">     Estado Vargas.</t>
  </si>
  <si>
    <t xml:space="preserve">      en la Avenida  Soublette,  a  100Mts.  De  la  Casa  Guispuzcoana,  La Guaira</t>
  </si>
  <si>
    <t xml:space="preserve">     empresa   denominada   "DIARIO AVANCE DE LOS TEQUES,  C.A.",  ubicada</t>
  </si>
  <si>
    <t xml:space="preserve">      en la Avenida Bolivar, Edificio Avance, de esta Ciudad de Los Teques, Capi-</t>
  </si>
  <si>
    <t xml:space="preserve">     tal del Estado Miranda.</t>
  </si>
  <si>
    <t xml:space="preserve">     Carretera Panamericana, Km. 22, C.C. Super Lider, Nivel Estacionamiento 1,</t>
  </si>
  <si>
    <t xml:space="preserve">     2 y 3, Carrizal, Estado Bolivariano de Miranda.</t>
  </si>
  <si>
    <t xml:space="preserve">     Valor de mercado de DIEZ POR CIENTO (10%) de participacion, en la empre-</t>
  </si>
  <si>
    <t xml:space="preserve">     sa denominada "INVERSIONES Y VALORES LOS TEQUES, C.A.", ubicada en la</t>
  </si>
  <si>
    <t>C.I. V-6.877.384</t>
  </si>
  <si>
    <t xml:space="preserve">     empresa denominada "LUNCHERIA Y PANADERIA ROMA, C.A.",con domicilio</t>
  </si>
  <si>
    <t xml:space="preserve">      en esta Ciudad de Los Teques, Capital del Estado Boliv. de Miranda.</t>
  </si>
  <si>
    <t xml:space="preserve">     empresa denominada "PANADERIA Y PASTELERIA BERMUPAN, C.A.",con do-</t>
  </si>
  <si>
    <t xml:space="preserve">     micilio en la Ciudad de Los Teques, Capital del Estado Miranda.</t>
  </si>
  <si>
    <r>
      <t xml:space="preserve">          Valor de una</t>
    </r>
    <r>
      <rPr>
        <b/>
        <sz val="11"/>
        <color theme="1"/>
        <rFont val="Calibri"/>
        <family val="2"/>
        <scheme val="minor"/>
      </rPr>
      <t xml:space="preserve"> CASA-QUINTA y TERRENO</t>
    </r>
    <r>
      <rPr>
        <sz val="11"/>
        <color theme="1"/>
        <rFont val="Calibri"/>
        <family val="2"/>
        <scheme val="minor"/>
      </rPr>
      <t>, con un área de</t>
    </r>
  </si>
  <si>
    <r>
      <t xml:space="preserve">         </t>
    </r>
    <r>
      <rPr>
        <b/>
        <sz val="11"/>
        <color theme="1"/>
        <rFont val="Calibri"/>
        <family val="2"/>
        <scheme val="minor"/>
      </rPr>
      <t xml:space="preserve"> Metros Cuadrados)</t>
    </r>
    <r>
      <rPr>
        <sz val="11"/>
        <color theme="1"/>
        <rFont val="Calibri"/>
        <family val="2"/>
        <scheme val="minor"/>
      </rPr>
      <t xml:space="preserve">, Ubicada en el Sector Las Guamas, </t>
    </r>
  </si>
  <si>
    <r>
      <t xml:space="preserve">        Valor de una </t>
    </r>
    <r>
      <rPr>
        <b/>
        <sz val="11"/>
        <color theme="1"/>
        <rFont val="Calibri"/>
        <family val="2"/>
        <scheme val="minor"/>
      </rPr>
      <t>CASA-QUINTA</t>
    </r>
    <r>
      <rPr>
        <sz val="11"/>
        <color theme="1"/>
        <rFont val="Calibri"/>
        <family val="2"/>
        <scheme val="minor"/>
      </rPr>
      <t>, ubicada en la Urbanización</t>
    </r>
  </si>
  <si>
    <t xml:space="preserve">     Banco Plaza Cta.Cte. N° 0190032219</t>
  </si>
  <si>
    <t>AL 30/11/2015</t>
  </si>
  <si>
    <r>
      <rPr>
        <b/>
        <sz val="11"/>
        <color theme="1"/>
        <rFont val="Calibri"/>
        <family val="2"/>
        <scheme val="minor"/>
      </rPr>
      <t xml:space="preserve">             Nota:</t>
    </r>
    <r>
      <rPr>
        <sz val="11"/>
        <color theme="1"/>
        <rFont val="Calibri"/>
        <family val="2"/>
        <scheme val="minor"/>
      </rPr>
      <t xml:space="preserve"> El informe de preparación correspondiente a este Estado Financiero se elaboró en papel de seguridad N° MI 6115133 Asignado al Contador Público, </t>
    </r>
    <r>
      <rPr>
        <b/>
        <sz val="11"/>
        <color theme="1"/>
        <rFont val="Calibri"/>
        <family val="2"/>
        <scheme val="minor"/>
      </rPr>
      <t>Franklin  A. Rangel. M</t>
    </r>
    <r>
      <rPr>
        <sz val="11"/>
        <color theme="1"/>
        <rFont val="Calibri"/>
        <family val="2"/>
        <scheme val="minor"/>
      </rPr>
      <t>, C.P.C. 118.996</t>
    </r>
  </si>
  <si>
    <r>
      <t xml:space="preserve">  </t>
    </r>
    <r>
      <rPr>
        <b/>
        <sz val="10"/>
        <color theme="1"/>
        <rFont val="Calibri"/>
        <family val="2"/>
        <scheme val="minor"/>
      </rPr>
      <t xml:space="preserve">      Nota: </t>
    </r>
    <r>
      <rPr>
        <sz val="10"/>
        <color theme="1"/>
        <rFont val="Calibri"/>
        <family val="2"/>
        <scheme val="minor"/>
      </rPr>
      <t xml:space="preserve">Se anexa al informe de preparación correspondiente al Estado Financiero que se elaboró en papel de seguridad N° MI 6115133 Asignado al Contador Público, </t>
    </r>
    <r>
      <rPr>
        <b/>
        <sz val="10"/>
        <color theme="1"/>
        <rFont val="Calibri"/>
        <family val="2"/>
        <scheme val="minor"/>
      </rPr>
      <t>Franklin  A. Rangel. M</t>
    </r>
    <r>
      <rPr>
        <sz val="10"/>
        <color theme="1"/>
        <rFont val="Calibri"/>
        <family val="2"/>
        <scheme val="minor"/>
      </rPr>
      <t>, C.P.C. 118.996</t>
    </r>
  </si>
  <si>
    <t>AL 30/09/2019</t>
  </si>
  <si>
    <t>ACCIONES</t>
  </si>
  <si>
    <t>VALOR</t>
  </si>
  <si>
    <t>TOTAL</t>
  </si>
  <si>
    <t>%</t>
  </si>
  <si>
    <t xml:space="preserve">   AUTOMERCADO EXPRESS 2707, C.A.</t>
  </si>
  <si>
    <t xml:space="preserve">  EXQUISITECES MODELO, C.A.</t>
  </si>
  <si>
    <t xml:space="preserve">  METROFARMA</t>
  </si>
  <si>
    <t xml:space="preserve">  FARMA STOP</t>
  </si>
  <si>
    <t xml:space="preserve">  PARQUE ACUATICO</t>
  </si>
  <si>
    <t xml:space="preserve">   PROMOCIONES Y VALORES LOS TEQUES</t>
  </si>
  <si>
    <t xml:space="preserve">   DIST DE ALIMENTOS HITO</t>
  </si>
  <si>
    <t>TOTALES</t>
  </si>
  <si>
    <t>AL 31/05/2022</t>
  </si>
  <si>
    <t xml:space="preserve">     Caja y 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</si>
</sst>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16" fillId="0" borderId="0" xfId="0" applyFont="1"/>
    <xf numFmtId="0" fontId="0" fillId="0" borderId="0" xfId="0" applyFill="1"/>
    <xf numFmtId="4" fontId="0" fillId="0" borderId="0" xfId="0" applyNumberFormat="1" applyFill="1"/>
    <xf numFmtId="4" fontId="0" fillId="0" borderId="10" xfId="0" applyNumberFormat="1" applyFill="1" applyBorder="1"/>
    <xf numFmtId="0" fontId="0" fillId="0" borderId="0" xfId="0"/>
    <xf numFmtId="4" fontId="0" fillId="0" borderId="0" xfId="0" applyNumberFormat="1" applyFill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/>
    <xf numFmtId="0" fontId="16" fillId="0" borderId="0" xfId="0" applyFont="1"/>
    <xf numFmtId="4" fontId="0" fillId="33" borderId="10" xfId="0" applyNumberFormat="1" applyFill="1" applyBorder="1"/>
    <xf numFmtId="0" fontId="0" fillId="33" borderId="0" xfId="0" applyFill="1"/>
    <xf numFmtId="4" fontId="0" fillId="33" borderId="0" xfId="0" applyNumberFormat="1" applyFill="1"/>
    <xf numFmtId="0" fontId="16" fillId="33" borderId="0" xfId="0" applyFont="1" applyFill="1" applyAlignment="1">
      <alignment horizontal="center"/>
    </xf>
    <xf numFmtId="4" fontId="16" fillId="33" borderId="0" xfId="0" applyNumberFormat="1" applyFont="1" applyFill="1" applyBorder="1"/>
    <xf numFmtId="9" fontId="0" fillId="0" borderId="0" xfId="0" applyNumberFormat="1" applyFill="1"/>
    <xf numFmtId="4" fontId="0" fillId="0" borderId="0" xfId="0" applyNumberFormat="1" applyAlignment="1">
      <alignment horizontal="center"/>
    </xf>
    <xf numFmtId="165" fontId="0" fillId="0" borderId="0" xfId="0" applyNumberFormat="1" applyFill="1"/>
    <xf numFmtId="164" fontId="0" fillId="0" borderId="0" xfId="0" applyNumberFormat="1"/>
    <xf numFmtId="165" fontId="0" fillId="0" borderId="0" xfId="0" applyNumberFormat="1"/>
    <xf numFmtId="165" fontId="0" fillId="0" borderId="10" xfId="0" applyNumberFormat="1" applyBorder="1"/>
    <xf numFmtId="0" fontId="0" fillId="0" borderId="10" xfId="0" applyBorder="1"/>
    <xf numFmtId="4" fontId="16" fillId="0" borderId="0" xfId="0" applyNumberFormat="1" applyFont="1"/>
    <xf numFmtId="9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N4" sqref="N4"/>
    </sheetView>
  </sheetViews>
  <sheetFormatPr baseColWidth="10" defaultRowHeight="15" x14ac:dyDescent="0.25"/>
  <cols>
    <col min="1" max="3" width="11.42578125" style="13"/>
    <col min="4" max="4" width="6.42578125" style="13" customWidth="1"/>
    <col min="5" max="5" width="13.85546875" style="13" customWidth="1"/>
    <col min="6" max="6" width="15.85546875" style="13" customWidth="1"/>
    <col min="7" max="7" width="17.5703125" style="13" customWidth="1"/>
    <col min="8" max="16384" width="11.42578125" style="13"/>
  </cols>
  <sheetData>
    <row r="1" spans="1:7" x14ac:dyDescent="0.25">
      <c r="A1" s="30" t="s">
        <v>15</v>
      </c>
      <c r="B1" s="30"/>
      <c r="C1" s="30"/>
      <c r="D1" s="30"/>
      <c r="E1" s="30"/>
      <c r="F1" s="30"/>
      <c r="G1" s="30"/>
    </row>
    <row r="2" spans="1:7" x14ac:dyDescent="0.25">
      <c r="A2" s="30" t="s">
        <v>0</v>
      </c>
      <c r="B2" s="30"/>
      <c r="C2" s="30"/>
      <c r="D2" s="30"/>
      <c r="E2" s="30"/>
      <c r="F2" s="30"/>
      <c r="G2" s="30"/>
    </row>
    <row r="3" spans="1:7" x14ac:dyDescent="0.25">
      <c r="A3" s="30" t="s">
        <v>78</v>
      </c>
      <c r="B3" s="30"/>
      <c r="C3" s="30"/>
      <c r="D3" s="30"/>
      <c r="E3" s="30"/>
      <c r="F3" s="30"/>
      <c r="G3" s="30"/>
    </row>
    <row r="4" spans="1:7" x14ac:dyDescent="0.25">
      <c r="A4" s="30" t="s">
        <v>14</v>
      </c>
      <c r="B4" s="30"/>
      <c r="C4" s="30"/>
      <c r="D4" s="30"/>
      <c r="E4" s="30"/>
      <c r="F4" s="30"/>
      <c r="G4" s="30"/>
    </row>
    <row r="5" spans="1:7" x14ac:dyDescent="0.25">
      <c r="A5" s="30" t="s">
        <v>1</v>
      </c>
      <c r="B5" s="30"/>
      <c r="C5" s="30"/>
      <c r="D5" s="30"/>
      <c r="E5" s="30"/>
      <c r="F5" s="30"/>
      <c r="G5" s="30"/>
    </row>
    <row r="6" spans="1:7" x14ac:dyDescent="0.25">
      <c r="A6" s="14" t="s">
        <v>2</v>
      </c>
      <c r="B6" s="14"/>
    </row>
    <row r="7" spans="1:7" x14ac:dyDescent="0.25">
      <c r="A7" s="13" t="s">
        <v>79</v>
      </c>
      <c r="F7" s="2">
        <v>40535.49</v>
      </c>
      <c r="G7" s="1"/>
    </row>
    <row r="8" spans="1:7" x14ac:dyDescent="0.25">
      <c r="B8" s="14" t="s">
        <v>3</v>
      </c>
      <c r="C8" s="14"/>
      <c r="F8" s="1"/>
      <c r="G8" s="1">
        <f>+F7</f>
        <v>40535.49</v>
      </c>
    </row>
    <row r="9" spans="1:7" x14ac:dyDescent="0.25">
      <c r="A9" s="14" t="s">
        <v>4</v>
      </c>
      <c r="F9" s="1"/>
      <c r="G9" s="1"/>
    </row>
    <row r="10" spans="1:7" x14ac:dyDescent="0.25">
      <c r="A10" s="13" t="s">
        <v>6</v>
      </c>
      <c r="F10" s="1"/>
      <c r="G10" s="1"/>
    </row>
    <row r="11" spans="1:7" x14ac:dyDescent="0.25">
      <c r="A11" s="13" t="s">
        <v>5</v>
      </c>
      <c r="F11" s="1">
        <v>150000</v>
      </c>
      <c r="G11" s="1"/>
    </row>
    <row r="12" spans="1:7" x14ac:dyDescent="0.25">
      <c r="A12" s="13" t="s">
        <v>18</v>
      </c>
      <c r="F12" s="1"/>
      <c r="G12" s="1"/>
    </row>
    <row r="13" spans="1:7" x14ac:dyDescent="0.25">
      <c r="A13" s="13" t="s">
        <v>19</v>
      </c>
      <c r="F13" s="7">
        <v>43680</v>
      </c>
      <c r="G13" s="1"/>
    </row>
    <row r="14" spans="1:7" x14ac:dyDescent="0.25">
      <c r="A14" s="13" t="s">
        <v>20</v>
      </c>
      <c r="F14" s="1">
        <v>19110</v>
      </c>
      <c r="G14" s="1"/>
    </row>
    <row r="15" spans="1:7" x14ac:dyDescent="0.25">
      <c r="A15" s="13" t="s">
        <v>21</v>
      </c>
      <c r="F15" s="1">
        <v>19500</v>
      </c>
      <c r="G15" s="1"/>
    </row>
    <row r="16" spans="1:7" x14ac:dyDescent="0.25">
      <c r="A16" s="13" t="s">
        <v>22</v>
      </c>
      <c r="F16" s="1">
        <v>54600</v>
      </c>
      <c r="G16" s="1"/>
    </row>
    <row r="17" spans="1:7" x14ac:dyDescent="0.25">
      <c r="A17" s="13" t="s">
        <v>7</v>
      </c>
      <c r="F17" s="1"/>
      <c r="G17" s="1"/>
    </row>
    <row r="18" spans="1:7" x14ac:dyDescent="0.25">
      <c r="A18" s="13" t="s">
        <v>58</v>
      </c>
      <c r="F18" s="1"/>
      <c r="G18" s="1"/>
    </row>
    <row r="19" spans="1:7" x14ac:dyDescent="0.25">
      <c r="A19" s="13" t="s">
        <v>29</v>
      </c>
      <c r="F19" s="1"/>
      <c r="G19" s="1"/>
    </row>
    <row r="20" spans="1:7" x14ac:dyDescent="0.25">
      <c r="A20" s="13" t="s">
        <v>59</v>
      </c>
      <c r="F20" s="1"/>
      <c r="G20" s="1"/>
    </row>
    <row r="21" spans="1:7" x14ac:dyDescent="0.25">
      <c r="A21" s="13" t="s">
        <v>23</v>
      </c>
      <c r="F21" s="1"/>
      <c r="G21" s="1"/>
    </row>
    <row r="22" spans="1:7" x14ac:dyDescent="0.25">
      <c r="A22" s="13" t="s">
        <v>24</v>
      </c>
      <c r="F22" s="1">
        <v>400000</v>
      </c>
      <c r="G22" s="1"/>
    </row>
    <row r="23" spans="1:7" x14ac:dyDescent="0.25">
      <c r="F23" s="1"/>
      <c r="G23" s="1"/>
    </row>
    <row r="24" spans="1:7" x14ac:dyDescent="0.25">
      <c r="A24" s="13" t="s">
        <v>60</v>
      </c>
      <c r="F24" s="1"/>
      <c r="G24" s="1"/>
    </row>
    <row r="25" spans="1:7" x14ac:dyDescent="0.25">
      <c r="A25" s="13" t="s">
        <v>27</v>
      </c>
      <c r="F25" s="1"/>
      <c r="G25" s="1"/>
    </row>
    <row r="26" spans="1:7" x14ac:dyDescent="0.25">
      <c r="A26" s="13" t="s">
        <v>28</v>
      </c>
      <c r="F26" s="2">
        <v>500000</v>
      </c>
      <c r="G26" s="1"/>
    </row>
    <row r="27" spans="1:7" x14ac:dyDescent="0.25">
      <c r="B27" s="14" t="s">
        <v>8</v>
      </c>
      <c r="F27" s="1"/>
      <c r="G27" s="1">
        <f>+F11+F13+F14+F15+F16+F22+F26</f>
        <v>1186890</v>
      </c>
    </row>
    <row r="28" spans="1:7" x14ac:dyDescent="0.25">
      <c r="A28" s="14" t="s">
        <v>25</v>
      </c>
      <c r="B28" s="14"/>
    </row>
    <row r="29" spans="1:7" x14ac:dyDescent="0.25">
      <c r="A29" s="13" t="s">
        <v>26</v>
      </c>
      <c r="F29" s="1"/>
      <c r="G29" s="15">
        <v>132000006.63</v>
      </c>
    </row>
    <row r="30" spans="1:7" ht="15.75" thickBot="1" x14ac:dyDescent="0.3">
      <c r="B30" s="14" t="s">
        <v>9</v>
      </c>
      <c r="C30" s="14"/>
      <c r="F30" s="1"/>
      <c r="G30" s="3">
        <f>G8+G27+G29</f>
        <v>133227432.11999999</v>
      </c>
    </row>
    <row r="31" spans="1:7" ht="15.75" thickTop="1" x14ac:dyDescent="0.25">
      <c r="A31" s="30" t="s">
        <v>10</v>
      </c>
      <c r="B31" s="30"/>
      <c r="C31" s="30"/>
      <c r="D31" s="30"/>
      <c r="E31" s="30"/>
      <c r="F31" s="30"/>
      <c r="G31" s="30"/>
    </row>
    <row r="32" spans="1:7" x14ac:dyDescent="0.25">
      <c r="A32" s="14" t="s">
        <v>2</v>
      </c>
      <c r="B32" s="14"/>
    </row>
    <row r="33" spans="1:7" x14ac:dyDescent="0.25">
      <c r="A33" s="13" t="s">
        <v>32</v>
      </c>
      <c r="F33" s="1">
        <v>0</v>
      </c>
      <c r="G33" s="1"/>
    </row>
    <row r="34" spans="1:7" x14ac:dyDescent="0.25">
      <c r="A34" s="13" t="s">
        <v>30</v>
      </c>
      <c r="F34" s="2">
        <v>0</v>
      </c>
      <c r="G34" s="1"/>
    </row>
    <row r="35" spans="1:7" x14ac:dyDescent="0.25">
      <c r="B35" s="14" t="s">
        <v>11</v>
      </c>
      <c r="C35" s="14"/>
      <c r="F35" s="1"/>
      <c r="G35" s="1">
        <f>+F33+F34</f>
        <v>0</v>
      </c>
    </row>
    <row r="36" spans="1:7" x14ac:dyDescent="0.25">
      <c r="A36" s="29" t="s">
        <v>12</v>
      </c>
      <c r="B36" s="29"/>
      <c r="C36" s="29"/>
      <c r="D36" s="29"/>
      <c r="E36" s="29"/>
      <c r="F36" s="29"/>
      <c r="G36" s="29"/>
    </row>
    <row r="37" spans="1:7" x14ac:dyDescent="0.25">
      <c r="A37" s="29" t="s">
        <v>15</v>
      </c>
      <c r="B37" s="29"/>
      <c r="C37" s="29"/>
      <c r="D37" s="29"/>
      <c r="E37" s="29"/>
      <c r="F37" s="29"/>
      <c r="G37" s="2">
        <f>G30-G35</f>
        <v>133227432.11999999</v>
      </c>
    </row>
    <row r="38" spans="1:7" x14ac:dyDescent="0.25">
      <c r="G38" s="1"/>
    </row>
    <row r="39" spans="1:7" ht="15.75" thickBot="1" x14ac:dyDescent="0.3">
      <c r="B39" s="14" t="s">
        <v>13</v>
      </c>
      <c r="C39" s="14"/>
      <c r="D39" s="14"/>
      <c r="G39" s="4">
        <f>G37+G35</f>
        <v>133227432.11999999</v>
      </c>
    </row>
    <row r="40" spans="1:7" ht="15.75" thickTop="1" x14ac:dyDescent="0.25"/>
    <row r="41" spans="1:7" x14ac:dyDescent="0.25">
      <c r="A41" s="30" t="s">
        <v>15</v>
      </c>
      <c r="B41" s="30"/>
      <c r="C41" s="30"/>
      <c r="D41" s="30"/>
      <c r="E41" s="30"/>
      <c r="F41" s="30"/>
      <c r="G41" s="30"/>
    </row>
    <row r="42" spans="1:7" x14ac:dyDescent="0.25">
      <c r="A42" s="30" t="s">
        <v>53</v>
      </c>
      <c r="B42" s="30"/>
      <c r="C42" s="30"/>
      <c r="D42" s="30"/>
      <c r="E42" s="30"/>
      <c r="F42" s="30"/>
      <c r="G42" s="30"/>
    </row>
    <row r="43" spans="1:7" x14ac:dyDescent="0.25">
      <c r="A43" s="31" t="s">
        <v>63</v>
      </c>
      <c r="B43" s="31"/>
      <c r="C43" s="31"/>
      <c r="D43" s="31"/>
      <c r="E43" s="31"/>
      <c r="F43" s="31"/>
      <c r="G43" s="31"/>
    </row>
    <row r="44" spans="1:7" x14ac:dyDescent="0.25">
      <c r="A44" s="31"/>
      <c r="B44" s="31"/>
      <c r="C44" s="31"/>
      <c r="D44" s="31"/>
      <c r="E44" s="31"/>
      <c r="F44" s="31"/>
      <c r="G44" s="31"/>
    </row>
  </sheetData>
  <mergeCells count="11">
    <mergeCell ref="A31:G31"/>
    <mergeCell ref="A1:G1"/>
    <mergeCell ref="A2:G2"/>
    <mergeCell ref="A3:G3"/>
    <mergeCell ref="A4:G4"/>
    <mergeCell ref="A5:G5"/>
    <mergeCell ref="A36:G36"/>
    <mergeCell ref="A37:F37"/>
    <mergeCell ref="A41:G41"/>
    <mergeCell ref="A42:G42"/>
    <mergeCell ref="A43:G44"/>
  </mergeCells>
  <pageMargins left="0.98425196850393704" right="0.98425196850393704" top="0.98425196850393704" bottom="0.98425196850393704" header="0.31496062992125984" footer="0"/>
  <pageSetup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workbookViewId="0">
      <pane ySplit="5" topLeftCell="A6" activePane="bottomLeft" state="frozen"/>
      <selection pane="bottomLeft" activeCell="L8" sqref="L8"/>
    </sheetView>
  </sheetViews>
  <sheetFormatPr baseColWidth="10" defaultRowHeight="15" x14ac:dyDescent="0.25"/>
  <cols>
    <col min="1" max="1" width="9.5703125" customWidth="1"/>
    <col min="4" max="4" width="6.42578125" customWidth="1"/>
    <col min="5" max="5" width="13.85546875" customWidth="1"/>
    <col min="6" max="6" width="14.85546875" customWidth="1"/>
    <col min="7" max="7" width="15.140625" style="16" customWidth="1"/>
    <col min="8" max="8" width="11.42578125" style="1"/>
    <col min="9" max="9" width="11.5703125" style="1" bestFit="1" customWidth="1"/>
    <col min="10" max="10" width="15.7109375" style="1" customWidth="1"/>
  </cols>
  <sheetData>
    <row r="1" spans="1:11" x14ac:dyDescent="0.25">
      <c r="A1" s="30" t="s">
        <v>15</v>
      </c>
      <c r="B1" s="30"/>
      <c r="C1" s="30"/>
      <c r="D1" s="30"/>
      <c r="E1" s="30"/>
      <c r="F1" s="30"/>
      <c r="G1" s="30"/>
    </row>
    <row r="2" spans="1:11" x14ac:dyDescent="0.25">
      <c r="A2" s="30" t="s">
        <v>33</v>
      </c>
      <c r="B2" s="30"/>
      <c r="C2" s="30"/>
      <c r="D2" s="30"/>
      <c r="E2" s="30"/>
      <c r="F2" s="30"/>
      <c r="G2" s="30"/>
    </row>
    <row r="3" spans="1:11" x14ac:dyDescent="0.25">
      <c r="A3" s="30" t="s">
        <v>65</v>
      </c>
      <c r="B3" s="30"/>
      <c r="C3" s="30"/>
      <c r="D3" s="30"/>
      <c r="E3" s="30"/>
      <c r="F3" s="30"/>
      <c r="G3" s="30"/>
    </row>
    <row r="4" spans="1:11" x14ac:dyDescent="0.25">
      <c r="A4" s="30" t="s">
        <v>14</v>
      </c>
      <c r="B4" s="30"/>
      <c r="C4" s="30"/>
      <c r="D4" s="30"/>
      <c r="E4" s="30"/>
      <c r="F4" s="30"/>
      <c r="G4" s="30"/>
    </row>
    <row r="5" spans="1:11" x14ac:dyDescent="0.25">
      <c r="A5" t="s">
        <v>25</v>
      </c>
      <c r="H5" s="1" t="s">
        <v>66</v>
      </c>
      <c r="I5" s="1" t="s">
        <v>67</v>
      </c>
      <c r="J5" s="1" t="s">
        <v>68</v>
      </c>
      <c r="K5" s="21" t="s">
        <v>69</v>
      </c>
    </row>
    <row r="6" spans="1:11" s="6" customFormat="1" x14ac:dyDescent="0.25">
      <c r="A6" s="6" t="s">
        <v>36</v>
      </c>
      <c r="G6" s="17"/>
      <c r="H6" s="7"/>
      <c r="I6" s="7"/>
      <c r="J6" s="7"/>
    </row>
    <row r="7" spans="1:11" s="6" customFormat="1" x14ac:dyDescent="0.25">
      <c r="A7" s="6" t="s">
        <v>34</v>
      </c>
      <c r="G7" s="17"/>
      <c r="H7" s="7"/>
      <c r="I7" s="7"/>
      <c r="J7" s="7"/>
    </row>
    <row r="8" spans="1:11" s="6" customFormat="1" x14ac:dyDescent="0.25">
      <c r="A8" s="6" t="s">
        <v>35</v>
      </c>
      <c r="G8" s="17">
        <v>160500000</v>
      </c>
      <c r="H8" s="7">
        <v>5000</v>
      </c>
      <c r="I8" s="7">
        <v>12000</v>
      </c>
      <c r="J8" s="7">
        <f>I8*H8</f>
        <v>60000000</v>
      </c>
      <c r="K8" s="20">
        <v>1</v>
      </c>
    </row>
    <row r="9" spans="1:11" s="6" customFormat="1" x14ac:dyDescent="0.25">
      <c r="G9" s="17"/>
      <c r="H9" s="7"/>
      <c r="I9" s="7"/>
      <c r="J9" s="7"/>
    </row>
    <row r="10" spans="1:11" s="6" customFormat="1" x14ac:dyDescent="0.25">
      <c r="A10" s="6" t="s">
        <v>37</v>
      </c>
      <c r="G10" s="17"/>
      <c r="H10" s="7"/>
      <c r="I10" s="7"/>
      <c r="J10" s="7"/>
    </row>
    <row r="11" spans="1:11" s="6" customFormat="1" x14ac:dyDescent="0.25">
      <c r="A11" s="6" t="s">
        <v>54</v>
      </c>
      <c r="G11" s="17"/>
      <c r="H11" s="7"/>
      <c r="I11" s="7"/>
      <c r="J11" s="7"/>
    </row>
    <row r="12" spans="1:11" s="6" customFormat="1" x14ac:dyDescent="0.25">
      <c r="A12" s="6" t="s">
        <v>55</v>
      </c>
      <c r="G12" s="17">
        <v>14050000</v>
      </c>
      <c r="H12" s="7">
        <v>125000</v>
      </c>
      <c r="I12" s="22">
        <v>1.0000000000000001E-5</v>
      </c>
      <c r="J12" s="7">
        <f>I12*H12</f>
        <v>1.25</v>
      </c>
      <c r="K12" s="6">
        <v>50</v>
      </c>
    </row>
    <row r="13" spans="1:11" x14ac:dyDescent="0.25">
      <c r="G13" s="17"/>
    </row>
    <row r="14" spans="1:11" x14ac:dyDescent="0.25">
      <c r="A14" t="s">
        <v>37</v>
      </c>
      <c r="G14" s="17"/>
    </row>
    <row r="15" spans="1:11" x14ac:dyDescent="0.25">
      <c r="A15" t="s">
        <v>56</v>
      </c>
      <c r="G15" s="17"/>
      <c r="I15" s="24"/>
    </row>
    <row r="16" spans="1:11" x14ac:dyDescent="0.25">
      <c r="A16" t="s">
        <v>57</v>
      </c>
      <c r="G16" s="17">
        <v>93750000</v>
      </c>
      <c r="H16" s="1">
        <v>43000</v>
      </c>
      <c r="I16" s="24">
        <v>1.0000000000000001E-5</v>
      </c>
      <c r="J16" s="1">
        <f>I16*H16</f>
        <v>0.43000000000000005</v>
      </c>
      <c r="K16">
        <v>25</v>
      </c>
    </row>
    <row r="17" spans="1:11" x14ac:dyDescent="0.25">
      <c r="G17" s="17"/>
    </row>
    <row r="18" spans="1:11" x14ac:dyDescent="0.25">
      <c r="A18" t="s">
        <v>38</v>
      </c>
      <c r="G18" s="17"/>
    </row>
    <row r="19" spans="1:11" x14ac:dyDescent="0.25">
      <c r="A19" t="s">
        <v>39</v>
      </c>
      <c r="G19" s="17"/>
    </row>
    <row r="20" spans="1:11" x14ac:dyDescent="0.25">
      <c r="A20" t="s">
        <v>40</v>
      </c>
      <c r="G20" s="17"/>
    </row>
    <row r="21" spans="1:11" x14ac:dyDescent="0.25">
      <c r="A21" t="s">
        <v>41</v>
      </c>
      <c r="G21" s="17">
        <v>83000000</v>
      </c>
      <c r="H21" s="1">
        <v>63327</v>
      </c>
      <c r="I21" s="24">
        <v>1.0000000000000001E-5</v>
      </c>
      <c r="J21" s="1">
        <f>H21*I21</f>
        <v>0.63327</v>
      </c>
      <c r="K21">
        <v>33.33</v>
      </c>
    </row>
    <row r="22" spans="1:11" x14ac:dyDescent="0.25">
      <c r="G22" s="17"/>
    </row>
    <row r="23" spans="1:11" x14ac:dyDescent="0.25">
      <c r="G23" s="17"/>
    </row>
    <row r="24" spans="1:11" s="16" customFormat="1" x14ac:dyDescent="0.25">
      <c r="A24" s="16" t="s">
        <v>42</v>
      </c>
      <c r="G24" s="17"/>
      <c r="H24" s="17"/>
      <c r="I24" s="17"/>
      <c r="J24" s="17"/>
    </row>
    <row r="25" spans="1:11" s="16" customFormat="1" x14ac:dyDescent="0.25">
      <c r="A25" s="16" t="s">
        <v>43</v>
      </c>
      <c r="G25" s="17"/>
      <c r="H25" s="17"/>
      <c r="I25" s="17"/>
      <c r="J25" s="17"/>
    </row>
    <row r="26" spans="1:11" s="16" customFormat="1" x14ac:dyDescent="0.25">
      <c r="A26" s="16" t="s">
        <v>45</v>
      </c>
      <c r="G26" s="17"/>
      <c r="H26" s="17"/>
      <c r="I26" s="17"/>
      <c r="J26" s="17"/>
    </row>
    <row r="27" spans="1:11" s="16" customFormat="1" x14ac:dyDescent="0.25">
      <c r="A27" s="16" t="s">
        <v>44</v>
      </c>
      <c r="G27" s="17">
        <v>80000000</v>
      </c>
      <c r="H27" s="17"/>
      <c r="I27" s="17"/>
      <c r="J27" s="17"/>
    </row>
    <row r="28" spans="1:11" ht="12.75" customHeight="1" x14ac:dyDescent="0.25">
      <c r="G28" s="17"/>
    </row>
    <row r="29" spans="1:11" x14ac:dyDescent="0.25">
      <c r="A29" t="s">
        <v>42</v>
      </c>
      <c r="G29" s="17"/>
    </row>
    <row r="30" spans="1:11" x14ac:dyDescent="0.25">
      <c r="A30" t="s">
        <v>46</v>
      </c>
      <c r="G30" s="17"/>
    </row>
    <row r="31" spans="1:11" x14ac:dyDescent="0.25">
      <c r="A31" t="s">
        <v>47</v>
      </c>
      <c r="G31" s="17"/>
    </row>
    <row r="32" spans="1:11" x14ac:dyDescent="0.25">
      <c r="A32" t="s">
        <v>48</v>
      </c>
      <c r="G32" s="17">
        <v>90500000</v>
      </c>
      <c r="H32" s="1">
        <v>298794.02</v>
      </c>
      <c r="I32" s="24">
        <v>1.0000000000000001E-5</v>
      </c>
      <c r="J32" s="1">
        <f>H32*I32</f>
        <v>2.9879402000000006</v>
      </c>
      <c r="K32">
        <v>99.6</v>
      </c>
    </row>
    <row r="33" spans="1:11" ht="13.5" customHeight="1" x14ac:dyDescent="0.25">
      <c r="G33" s="17"/>
    </row>
    <row r="34" spans="1:11" s="13" customFormat="1" x14ac:dyDescent="0.25">
      <c r="G34" s="17"/>
      <c r="H34" s="1"/>
      <c r="I34" s="1"/>
      <c r="J34" s="1"/>
    </row>
    <row r="35" spans="1:11" s="13" customFormat="1" x14ac:dyDescent="0.25">
      <c r="A35" t="s">
        <v>51</v>
      </c>
      <c r="B35"/>
      <c r="C35"/>
      <c r="D35"/>
      <c r="E35"/>
      <c r="F35"/>
      <c r="G35" s="17"/>
      <c r="H35" s="1"/>
      <c r="I35" s="1"/>
      <c r="J35" s="1"/>
    </row>
    <row r="36" spans="1:11" s="13" customFormat="1" x14ac:dyDescent="0.25">
      <c r="A36" t="s">
        <v>52</v>
      </c>
      <c r="B36"/>
      <c r="C36"/>
      <c r="D36"/>
      <c r="E36"/>
      <c r="F36"/>
      <c r="G36" s="17"/>
      <c r="H36" s="1"/>
      <c r="I36" s="1"/>
      <c r="J36" s="1"/>
    </row>
    <row r="37" spans="1:11" s="13" customFormat="1" x14ac:dyDescent="0.25">
      <c r="A37" t="s">
        <v>49</v>
      </c>
      <c r="B37"/>
      <c r="C37"/>
      <c r="D37"/>
      <c r="E37"/>
      <c r="F37"/>
      <c r="G37" s="17"/>
      <c r="H37" s="1"/>
      <c r="I37" s="1"/>
      <c r="J37" s="1"/>
    </row>
    <row r="38" spans="1:11" s="13" customFormat="1" x14ac:dyDescent="0.25">
      <c r="A38" t="s">
        <v>50</v>
      </c>
      <c r="B38"/>
      <c r="C38"/>
      <c r="D38"/>
      <c r="E38"/>
      <c r="F38"/>
      <c r="G38" s="17">
        <v>12250000</v>
      </c>
      <c r="H38" s="1">
        <v>5000</v>
      </c>
      <c r="I38" s="24">
        <v>1.0000000000000001E-5</v>
      </c>
      <c r="J38" s="1">
        <f>H38*I38</f>
        <v>0.05</v>
      </c>
      <c r="K38" s="13">
        <v>10</v>
      </c>
    </row>
    <row r="39" spans="1:11" s="13" customFormat="1" x14ac:dyDescent="0.25">
      <c r="G39" s="17"/>
      <c r="H39" s="1"/>
      <c r="I39" s="1"/>
      <c r="J39" s="1"/>
    </row>
    <row r="40" spans="1:11" s="13" customFormat="1" x14ac:dyDescent="0.25">
      <c r="C40" s="11"/>
      <c r="D40" s="11"/>
      <c r="G40" s="19"/>
      <c r="H40" s="1"/>
      <c r="I40" s="1"/>
      <c r="J40" s="1"/>
    </row>
    <row r="41" spans="1:11" s="13" customFormat="1" x14ac:dyDescent="0.25">
      <c r="A41" s="13" t="s">
        <v>70</v>
      </c>
      <c r="C41" s="11"/>
      <c r="D41" s="11"/>
      <c r="G41" s="19"/>
      <c r="H41" s="1">
        <v>500</v>
      </c>
      <c r="I41" s="1">
        <v>120000</v>
      </c>
      <c r="J41" s="1">
        <f>H41*I41</f>
        <v>60000000</v>
      </c>
      <c r="K41" s="13">
        <v>100</v>
      </c>
    </row>
    <row r="42" spans="1:11" s="13" customFormat="1" x14ac:dyDescent="0.25">
      <c r="C42" s="11"/>
      <c r="D42" s="11"/>
      <c r="G42" s="19"/>
      <c r="H42" s="1"/>
      <c r="I42" s="1"/>
      <c r="J42" s="1"/>
    </row>
    <row r="43" spans="1:11" s="13" customFormat="1" x14ac:dyDescent="0.25">
      <c r="A43" s="13" t="s">
        <v>71</v>
      </c>
      <c r="C43" s="11"/>
      <c r="D43" s="11"/>
      <c r="G43" s="19"/>
      <c r="H43" s="1">
        <v>6000</v>
      </c>
      <c r="I43" s="1">
        <v>2000</v>
      </c>
      <c r="J43" s="1">
        <f>H43*I43</f>
        <v>12000000</v>
      </c>
      <c r="K43" s="13">
        <v>100</v>
      </c>
    </row>
    <row r="44" spans="1:11" s="13" customFormat="1" x14ac:dyDescent="0.25">
      <c r="C44" s="11"/>
      <c r="D44" s="11"/>
      <c r="G44" s="19"/>
      <c r="H44" s="1"/>
      <c r="I44" s="1"/>
      <c r="J44" s="1"/>
    </row>
    <row r="45" spans="1:11" s="13" customFormat="1" x14ac:dyDescent="0.25">
      <c r="A45" s="13" t="s">
        <v>72</v>
      </c>
      <c r="C45" s="11"/>
      <c r="D45" s="11"/>
      <c r="G45" s="19"/>
      <c r="H45" s="1">
        <v>36</v>
      </c>
      <c r="I45" s="1">
        <v>0.01</v>
      </c>
      <c r="J45" s="1">
        <f>H45*I45</f>
        <v>0.36</v>
      </c>
      <c r="K45" s="13">
        <v>60</v>
      </c>
    </row>
    <row r="46" spans="1:11" s="13" customFormat="1" x14ac:dyDescent="0.25">
      <c r="C46" s="11"/>
      <c r="D46" s="11"/>
      <c r="G46" s="19"/>
      <c r="H46" s="1"/>
      <c r="I46" s="1"/>
      <c r="J46" s="1"/>
    </row>
    <row r="47" spans="1:11" s="13" customFormat="1" x14ac:dyDescent="0.25">
      <c r="A47" s="13" t="s">
        <v>73</v>
      </c>
      <c r="C47" s="11"/>
      <c r="D47" s="11"/>
      <c r="G47" s="19"/>
      <c r="H47" s="1">
        <v>25</v>
      </c>
      <c r="I47" s="23">
        <v>7.0000000000000001E-3</v>
      </c>
      <c r="J47" s="1">
        <f>H47*I47</f>
        <v>0.17500000000000002</v>
      </c>
      <c r="K47" s="13">
        <v>50</v>
      </c>
    </row>
    <row r="48" spans="1:11" s="13" customFormat="1" x14ac:dyDescent="0.25">
      <c r="C48" s="11"/>
      <c r="D48" s="11"/>
      <c r="G48" s="19"/>
      <c r="H48" s="1"/>
      <c r="I48" s="1"/>
      <c r="J48" s="1"/>
    </row>
    <row r="49" spans="1:11" s="13" customFormat="1" x14ac:dyDescent="0.25">
      <c r="A49" s="13" t="s">
        <v>74</v>
      </c>
      <c r="C49" s="11"/>
      <c r="D49" s="11"/>
      <c r="G49" s="19"/>
      <c r="H49" s="1">
        <v>0</v>
      </c>
      <c r="I49" s="1">
        <v>0</v>
      </c>
      <c r="J49" s="1">
        <v>0</v>
      </c>
      <c r="K49" s="1">
        <v>0</v>
      </c>
    </row>
    <row r="50" spans="1:11" s="13" customFormat="1" x14ac:dyDescent="0.25">
      <c r="C50" s="11"/>
      <c r="D50" s="11"/>
      <c r="G50" s="19"/>
      <c r="H50" s="1"/>
      <c r="I50" s="1"/>
      <c r="J50" s="1"/>
    </row>
    <row r="51" spans="1:11" s="13" customFormat="1" x14ac:dyDescent="0.25">
      <c r="A51" s="13" t="s">
        <v>75</v>
      </c>
      <c r="C51" s="11"/>
      <c r="D51" s="11"/>
      <c r="G51" s="19"/>
      <c r="H51" s="1">
        <v>71100</v>
      </c>
      <c r="I51" s="24">
        <v>1.0000000000000001E-5</v>
      </c>
      <c r="J51" s="1">
        <f>H51*I51</f>
        <v>0.71100000000000008</v>
      </c>
      <c r="K51" s="13">
        <v>25</v>
      </c>
    </row>
    <row r="52" spans="1:11" s="13" customFormat="1" x14ac:dyDescent="0.25">
      <c r="C52" s="11"/>
      <c r="D52" s="11"/>
      <c r="G52" s="19"/>
      <c r="H52" s="1"/>
      <c r="I52" s="1"/>
      <c r="J52" s="1"/>
    </row>
    <row r="53" spans="1:11" s="13" customFormat="1" x14ac:dyDescent="0.25">
      <c r="A53" s="13" t="s">
        <v>76</v>
      </c>
      <c r="C53" s="11"/>
      <c r="D53" s="11"/>
      <c r="G53" s="19"/>
      <c r="H53" s="2">
        <v>3000</v>
      </c>
      <c r="I53" s="25">
        <v>1.0000000000000001E-5</v>
      </c>
      <c r="J53" s="2">
        <f>I53*H53</f>
        <v>3.0000000000000002E-2</v>
      </c>
      <c r="K53" s="26">
        <v>10</v>
      </c>
    </row>
    <row r="54" spans="1:11" s="13" customFormat="1" x14ac:dyDescent="0.25">
      <c r="C54" s="11"/>
      <c r="D54" s="11"/>
      <c r="G54" s="19" t="s">
        <v>77</v>
      </c>
      <c r="H54" s="27">
        <f>SUM(H8:H53)</f>
        <v>620782.02</v>
      </c>
      <c r="I54" s="27">
        <f>SUM(I8:I53)</f>
        <v>134000.01707</v>
      </c>
      <c r="J54" s="27">
        <f>SUM(J8:J53)</f>
        <v>132000006.6272102</v>
      </c>
      <c r="K54" s="28">
        <f>SUM(K8:K53)</f>
        <v>563.93000000000006</v>
      </c>
    </row>
    <row r="55" spans="1:11" s="13" customFormat="1" x14ac:dyDescent="0.25">
      <c r="C55" s="11"/>
      <c r="D55" s="11"/>
      <c r="G55" s="19"/>
      <c r="H55" s="1"/>
      <c r="I55" s="1"/>
      <c r="J55" s="1"/>
    </row>
    <row r="56" spans="1:11" s="13" customFormat="1" x14ac:dyDescent="0.25">
      <c r="C56" s="11"/>
      <c r="D56" s="11"/>
      <c r="G56" s="19"/>
      <c r="H56" s="1"/>
      <c r="I56" s="1"/>
      <c r="J56" s="1"/>
    </row>
    <row r="57" spans="1:11" s="13" customFormat="1" x14ac:dyDescent="0.25">
      <c r="C57" s="11"/>
      <c r="D57" s="11"/>
      <c r="G57" s="19"/>
      <c r="H57" s="1"/>
      <c r="I57" s="1"/>
      <c r="J57" s="1"/>
    </row>
    <row r="58" spans="1:11" s="13" customFormat="1" x14ac:dyDescent="0.25">
      <c r="C58" s="11"/>
      <c r="D58" s="11"/>
      <c r="G58" s="19"/>
      <c r="H58" s="1"/>
      <c r="I58" s="1"/>
      <c r="J58" s="1"/>
    </row>
    <row r="59" spans="1:11" s="13" customFormat="1" x14ac:dyDescent="0.25">
      <c r="C59" s="11"/>
      <c r="D59" s="11"/>
      <c r="G59" s="19"/>
      <c r="H59" s="1"/>
      <c r="I59" s="1"/>
      <c r="J59" s="1"/>
    </row>
    <row r="60" spans="1:11" s="13" customFormat="1" x14ac:dyDescent="0.25">
      <c r="C60" s="11"/>
      <c r="D60" s="11"/>
      <c r="G60" s="19"/>
      <c r="H60" s="1"/>
      <c r="I60" s="1"/>
      <c r="J60" s="1"/>
    </row>
    <row r="61" spans="1:11" s="13" customFormat="1" x14ac:dyDescent="0.25">
      <c r="C61" s="11"/>
      <c r="D61" s="11"/>
      <c r="G61" s="19"/>
      <c r="H61" s="1"/>
      <c r="I61" s="1"/>
      <c r="J61" s="1"/>
    </row>
    <row r="62" spans="1:11" s="13" customFormat="1" x14ac:dyDescent="0.25">
      <c r="C62" s="11"/>
      <c r="D62" s="11"/>
      <c r="G62" s="19"/>
      <c r="H62" s="1"/>
      <c r="I62" s="1"/>
      <c r="J62" s="1"/>
    </row>
    <row r="63" spans="1:11" s="13" customFormat="1" x14ac:dyDescent="0.25">
      <c r="C63" s="11"/>
      <c r="D63" s="11"/>
      <c r="G63" s="19"/>
      <c r="H63" s="1"/>
      <c r="I63" s="1"/>
      <c r="J63" s="1"/>
    </row>
    <row r="64" spans="1:11" x14ac:dyDescent="0.25">
      <c r="A64" s="30" t="s">
        <v>15</v>
      </c>
      <c r="B64" s="30"/>
      <c r="C64" s="30"/>
      <c r="D64" s="30"/>
      <c r="E64" s="30"/>
      <c r="F64" s="30"/>
      <c r="G64" s="30"/>
    </row>
    <row r="65" spans="1:10" x14ac:dyDescent="0.25">
      <c r="A65" s="30" t="s">
        <v>53</v>
      </c>
      <c r="B65" s="30"/>
      <c r="C65" s="30"/>
      <c r="D65" s="30"/>
      <c r="E65" s="30"/>
      <c r="F65" s="30"/>
      <c r="G65" s="30"/>
    </row>
    <row r="66" spans="1:10" s="13" customFormat="1" x14ac:dyDescent="0.25">
      <c r="A66" s="12"/>
      <c r="B66" s="12"/>
      <c r="C66" s="12"/>
      <c r="D66" s="12"/>
      <c r="E66" s="12"/>
      <c r="F66" s="12"/>
      <c r="G66" s="18"/>
      <c r="H66" s="1"/>
      <c r="I66" s="1"/>
      <c r="J66" s="1"/>
    </row>
    <row r="67" spans="1:10" s="13" customFormat="1" x14ac:dyDescent="0.25">
      <c r="A67" s="12"/>
      <c r="B67" s="12"/>
      <c r="C67" s="12"/>
      <c r="D67" s="12"/>
      <c r="E67" s="12"/>
      <c r="F67" s="12"/>
      <c r="G67" s="18"/>
      <c r="H67" s="1"/>
      <c r="I67" s="1"/>
      <c r="J67" s="1"/>
    </row>
    <row r="68" spans="1:10" x14ac:dyDescent="0.25">
      <c r="A68" s="31" t="s">
        <v>64</v>
      </c>
      <c r="B68" s="31"/>
      <c r="C68" s="31"/>
      <c r="D68" s="31"/>
      <c r="E68" s="31"/>
      <c r="F68" s="31"/>
      <c r="G68" s="31"/>
    </row>
    <row r="69" spans="1:10" x14ac:dyDescent="0.25">
      <c r="A69" s="31"/>
      <c r="B69" s="31"/>
      <c r="C69" s="31"/>
      <c r="D69" s="31"/>
      <c r="E69" s="31"/>
      <c r="F69" s="31"/>
      <c r="G69" s="31"/>
    </row>
  </sheetData>
  <mergeCells count="7">
    <mergeCell ref="A1:G1"/>
    <mergeCell ref="A2:G2"/>
    <mergeCell ref="A3:G3"/>
    <mergeCell ref="A4:G4"/>
    <mergeCell ref="A68:G69"/>
    <mergeCell ref="A65:G65"/>
    <mergeCell ref="A64:G64"/>
  </mergeCells>
  <pageMargins left="0.98425196850393704" right="0.98425196850393704" top="0.98425196850393704" bottom="0.98425196850393704" header="0.31496062992125984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opLeftCell="A31" workbookViewId="0">
      <selection activeCell="G26" sqref="G26"/>
    </sheetView>
  </sheetViews>
  <sheetFormatPr baseColWidth="10" defaultRowHeight="15" x14ac:dyDescent="0.25"/>
  <cols>
    <col min="4" max="4" width="6.42578125" customWidth="1"/>
    <col min="5" max="5" width="13.85546875" customWidth="1"/>
    <col min="6" max="6" width="14" customWidth="1"/>
    <col min="7" max="7" width="15.140625" customWidth="1"/>
  </cols>
  <sheetData>
    <row r="1" spans="1:7" x14ac:dyDescent="0.25">
      <c r="A1" s="30" t="s">
        <v>15</v>
      </c>
      <c r="B1" s="30"/>
      <c r="C1" s="30"/>
      <c r="D1" s="30"/>
      <c r="E1" s="30"/>
      <c r="F1" s="30"/>
      <c r="G1" s="30"/>
    </row>
    <row r="2" spans="1:7" x14ac:dyDescent="0.25">
      <c r="A2" s="30" t="s">
        <v>0</v>
      </c>
      <c r="B2" s="30"/>
      <c r="C2" s="30"/>
      <c r="D2" s="30"/>
      <c r="E2" s="30"/>
      <c r="F2" s="30"/>
      <c r="G2" s="30"/>
    </row>
    <row r="3" spans="1:7" x14ac:dyDescent="0.25">
      <c r="A3" s="30" t="s">
        <v>62</v>
      </c>
      <c r="B3" s="30"/>
      <c r="C3" s="30"/>
      <c r="D3" s="30"/>
      <c r="E3" s="30"/>
      <c r="F3" s="30"/>
      <c r="G3" s="30"/>
    </row>
    <row r="4" spans="1:7" x14ac:dyDescent="0.25">
      <c r="A4" s="30" t="s">
        <v>14</v>
      </c>
      <c r="B4" s="30"/>
      <c r="C4" s="30"/>
      <c r="D4" s="30"/>
      <c r="E4" s="30"/>
      <c r="F4" s="30"/>
      <c r="G4" s="30"/>
    </row>
    <row r="5" spans="1:7" x14ac:dyDescent="0.25">
      <c r="A5" s="30" t="s">
        <v>1</v>
      </c>
      <c r="B5" s="30"/>
      <c r="C5" s="30"/>
      <c r="D5" s="30"/>
      <c r="E5" s="30"/>
      <c r="F5" s="30"/>
      <c r="G5" s="30"/>
    </row>
    <row r="6" spans="1:7" x14ac:dyDescent="0.25">
      <c r="A6" s="5" t="s">
        <v>2</v>
      </c>
      <c r="B6" s="5"/>
    </row>
    <row r="7" spans="1:7" x14ac:dyDescent="0.25">
      <c r="A7" t="s">
        <v>16</v>
      </c>
      <c r="F7" s="1">
        <v>286</v>
      </c>
      <c r="G7" s="1"/>
    </row>
    <row r="8" spans="1:7" x14ac:dyDescent="0.25">
      <c r="A8" t="s">
        <v>17</v>
      </c>
      <c r="F8" s="1">
        <v>360</v>
      </c>
      <c r="G8" s="1"/>
    </row>
    <row r="9" spans="1:7" x14ac:dyDescent="0.25">
      <c r="A9" t="s">
        <v>61</v>
      </c>
      <c r="F9" s="2">
        <v>150055</v>
      </c>
      <c r="G9" s="1"/>
    </row>
    <row r="10" spans="1:7" x14ac:dyDescent="0.25">
      <c r="B10" s="5" t="s">
        <v>3</v>
      </c>
      <c r="C10" s="5"/>
      <c r="F10" s="1"/>
      <c r="G10" s="1">
        <f>F7+F8+F9</f>
        <v>150701</v>
      </c>
    </row>
    <row r="11" spans="1:7" x14ac:dyDescent="0.25">
      <c r="A11" s="5" t="s">
        <v>4</v>
      </c>
      <c r="F11" s="1"/>
      <c r="G11" s="1"/>
    </row>
    <row r="12" spans="1:7" x14ac:dyDescent="0.25">
      <c r="A12" t="s">
        <v>6</v>
      </c>
      <c r="F12" s="1"/>
      <c r="G12" s="1"/>
    </row>
    <row r="13" spans="1:7" x14ac:dyDescent="0.25">
      <c r="A13" t="s">
        <v>5</v>
      </c>
      <c r="F13" s="1">
        <v>25000000</v>
      </c>
      <c r="G13" s="1"/>
    </row>
    <row r="14" spans="1:7" x14ac:dyDescent="0.25">
      <c r="A14" t="s">
        <v>18</v>
      </c>
      <c r="F14" s="1"/>
      <c r="G14" s="1"/>
    </row>
    <row r="15" spans="1:7" x14ac:dyDescent="0.25">
      <c r="A15" t="s">
        <v>19</v>
      </c>
      <c r="F15" s="7">
        <v>12000000</v>
      </c>
      <c r="G15" s="1"/>
    </row>
    <row r="16" spans="1:7" x14ac:dyDescent="0.25">
      <c r="A16" t="s">
        <v>20</v>
      </c>
      <c r="F16" s="1">
        <v>3000000</v>
      </c>
      <c r="G16" s="1"/>
    </row>
    <row r="17" spans="1:7" x14ac:dyDescent="0.25">
      <c r="A17" t="s">
        <v>21</v>
      </c>
      <c r="F17" s="1">
        <v>3000000</v>
      </c>
      <c r="G17" s="1"/>
    </row>
    <row r="18" spans="1:7" x14ac:dyDescent="0.25">
      <c r="A18" t="s">
        <v>22</v>
      </c>
      <c r="F18" s="1">
        <v>8000000</v>
      </c>
      <c r="G18" s="1"/>
    </row>
    <row r="19" spans="1:7" x14ac:dyDescent="0.25">
      <c r="A19" t="s">
        <v>7</v>
      </c>
      <c r="F19" s="1"/>
      <c r="G19" s="1"/>
    </row>
    <row r="20" spans="1:7" x14ac:dyDescent="0.25">
      <c r="A20" t="s">
        <v>58</v>
      </c>
      <c r="F20" s="1"/>
      <c r="G20" s="1"/>
    </row>
    <row r="21" spans="1:7" x14ac:dyDescent="0.25">
      <c r="A21" t="s">
        <v>29</v>
      </c>
      <c r="F21" s="1"/>
      <c r="G21" s="1"/>
    </row>
    <row r="22" spans="1:7" x14ac:dyDescent="0.25">
      <c r="A22" t="s">
        <v>59</v>
      </c>
      <c r="F22" s="1"/>
      <c r="G22" s="1"/>
    </row>
    <row r="23" spans="1:7" x14ac:dyDescent="0.25">
      <c r="A23" t="s">
        <v>23</v>
      </c>
      <c r="F23" s="1"/>
      <c r="G23" s="1"/>
    </row>
    <row r="24" spans="1:7" x14ac:dyDescent="0.25">
      <c r="A24" t="s">
        <v>24</v>
      </c>
      <c r="F24" s="1">
        <v>70000000</v>
      </c>
      <c r="G24" s="1"/>
    </row>
    <row r="25" spans="1:7" x14ac:dyDescent="0.25">
      <c r="F25" s="1"/>
      <c r="G25" s="1"/>
    </row>
    <row r="26" spans="1:7" x14ac:dyDescent="0.25">
      <c r="A26" t="s">
        <v>60</v>
      </c>
      <c r="F26" s="1"/>
      <c r="G26" s="1"/>
    </row>
    <row r="27" spans="1:7" x14ac:dyDescent="0.25">
      <c r="A27" t="s">
        <v>27</v>
      </c>
      <c r="F27" s="1"/>
      <c r="G27" s="1"/>
    </row>
    <row r="28" spans="1:7" x14ac:dyDescent="0.25">
      <c r="A28" t="s">
        <v>28</v>
      </c>
      <c r="F28" s="2">
        <v>85000000</v>
      </c>
      <c r="G28" s="1"/>
    </row>
    <row r="29" spans="1:7" x14ac:dyDescent="0.25">
      <c r="B29" s="5" t="s">
        <v>8</v>
      </c>
      <c r="F29" s="1"/>
      <c r="G29" s="1">
        <f>F13+F15+F16+F17+F18+F24+F28</f>
        <v>206000000</v>
      </c>
    </row>
    <row r="30" spans="1:7" x14ac:dyDescent="0.25">
      <c r="A30" s="5" t="s">
        <v>25</v>
      </c>
      <c r="B30" s="5"/>
    </row>
    <row r="31" spans="1:7" x14ac:dyDescent="0.25">
      <c r="A31" t="s">
        <v>26</v>
      </c>
      <c r="F31" s="1"/>
      <c r="G31" s="8">
        <v>1100900000</v>
      </c>
    </row>
    <row r="32" spans="1:7" ht="15.75" thickBot="1" x14ac:dyDescent="0.3">
      <c r="B32" s="5" t="s">
        <v>9</v>
      </c>
      <c r="C32" s="5"/>
      <c r="F32" s="1"/>
      <c r="G32" s="3">
        <f>G10+G29+G31</f>
        <v>1307050701</v>
      </c>
    </row>
    <row r="33" spans="1:7" ht="15.75" thickTop="1" x14ac:dyDescent="0.25">
      <c r="A33" s="30" t="s">
        <v>10</v>
      </c>
      <c r="B33" s="30"/>
      <c r="C33" s="30"/>
      <c r="D33" s="30"/>
      <c r="E33" s="30"/>
      <c r="F33" s="30"/>
      <c r="G33" s="30"/>
    </row>
    <row r="34" spans="1:7" x14ac:dyDescent="0.25">
      <c r="A34" s="5" t="s">
        <v>2</v>
      </c>
      <c r="B34" s="5"/>
    </row>
    <row r="35" spans="1:7" x14ac:dyDescent="0.25">
      <c r="A35" t="s">
        <v>32</v>
      </c>
      <c r="F35" s="1">
        <v>372007</v>
      </c>
      <c r="G35" s="1"/>
    </row>
    <row r="36" spans="1:7" x14ac:dyDescent="0.25">
      <c r="A36" t="s">
        <v>30</v>
      </c>
      <c r="F36" s="1">
        <v>14207</v>
      </c>
      <c r="G36" s="1"/>
    </row>
    <row r="37" spans="1:7" x14ac:dyDescent="0.25">
      <c r="A37" t="s">
        <v>31</v>
      </c>
      <c r="F37" s="10">
        <v>2440000</v>
      </c>
      <c r="G37" s="1"/>
    </row>
    <row r="38" spans="1:7" s="9" customFormat="1" x14ac:dyDescent="0.25">
      <c r="A38" s="9" t="s">
        <v>31</v>
      </c>
      <c r="F38" s="8">
        <v>6250000</v>
      </c>
      <c r="G38" s="1"/>
    </row>
    <row r="39" spans="1:7" x14ac:dyDescent="0.25">
      <c r="B39" s="5" t="s">
        <v>11</v>
      </c>
      <c r="C39" s="5"/>
      <c r="F39" s="1"/>
      <c r="G39" s="1">
        <f>F35+F36+F37+F38</f>
        <v>9076214</v>
      </c>
    </row>
    <row r="40" spans="1:7" x14ac:dyDescent="0.25">
      <c r="A40" s="29" t="s">
        <v>12</v>
      </c>
      <c r="B40" s="29"/>
      <c r="C40" s="29"/>
      <c r="D40" s="29"/>
      <c r="E40" s="29"/>
      <c r="F40" s="29"/>
      <c r="G40" s="29"/>
    </row>
    <row r="41" spans="1:7" x14ac:dyDescent="0.25">
      <c r="A41" s="29" t="s">
        <v>15</v>
      </c>
      <c r="B41" s="29"/>
      <c r="C41" s="29"/>
      <c r="D41" s="29"/>
      <c r="E41" s="29"/>
      <c r="F41" s="29"/>
      <c r="G41" s="2">
        <f>G32-G39</f>
        <v>1297974487</v>
      </c>
    </row>
    <row r="42" spans="1:7" x14ac:dyDescent="0.25">
      <c r="G42" s="1"/>
    </row>
    <row r="43" spans="1:7" ht="15.75" thickBot="1" x14ac:dyDescent="0.3">
      <c r="B43" s="5" t="s">
        <v>13</v>
      </c>
      <c r="C43" s="5"/>
      <c r="D43" s="5"/>
      <c r="G43" s="4">
        <f>G41+G39</f>
        <v>1307050701</v>
      </c>
    </row>
    <row r="44" spans="1:7" ht="15.75" thickTop="1" x14ac:dyDescent="0.25"/>
    <row r="45" spans="1:7" x14ac:dyDescent="0.25">
      <c r="A45" s="30" t="s">
        <v>15</v>
      </c>
      <c r="B45" s="30"/>
      <c r="C45" s="30"/>
      <c r="D45" s="30"/>
      <c r="E45" s="30"/>
      <c r="F45" s="30"/>
      <c r="G45" s="30"/>
    </row>
    <row r="46" spans="1:7" x14ac:dyDescent="0.25">
      <c r="A46" s="30" t="s">
        <v>53</v>
      </c>
      <c r="B46" s="30"/>
      <c r="C46" s="30"/>
      <c r="D46" s="30"/>
      <c r="E46" s="30"/>
      <c r="F46" s="30"/>
      <c r="G46" s="30"/>
    </row>
    <row r="47" spans="1:7" x14ac:dyDescent="0.25">
      <c r="A47" s="31" t="s">
        <v>63</v>
      </c>
      <c r="B47" s="31"/>
      <c r="C47" s="31"/>
      <c r="D47" s="31"/>
      <c r="E47" s="31"/>
      <c r="F47" s="31"/>
      <c r="G47" s="31"/>
    </row>
    <row r="48" spans="1:7" x14ac:dyDescent="0.25">
      <c r="A48" s="31"/>
      <c r="B48" s="31"/>
      <c r="C48" s="31"/>
      <c r="D48" s="31"/>
      <c r="E48" s="31"/>
      <c r="F48" s="31"/>
      <c r="G48" s="31"/>
    </row>
  </sheetData>
  <mergeCells count="11">
    <mergeCell ref="A40:G40"/>
    <mergeCell ref="A41:F41"/>
    <mergeCell ref="A45:G45"/>
    <mergeCell ref="A47:G48"/>
    <mergeCell ref="A46:G46"/>
    <mergeCell ref="A33:G33"/>
    <mergeCell ref="A1:G1"/>
    <mergeCell ref="A2:G2"/>
    <mergeCell ref="A3:G3"/>
    <mergeCell ref="A4:G4"/>
    <mergeCell ref="A5:G5"/>
  </mergeCells>
  <pageMargins left="0.98425196850393704" right="0.98425196850393704" top="0.98425196850393704" bottom="0.98425196850393704" header="0.31496062992125984" footer="0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PATRIMONIO</vt:lpstr>
      <vt:lpstr>PABLO DA SILVA 2de2</vt:lpstr>
      <vt:lpstr>PABLO DA SILVA 1de2</vt:lpstr>
      <vt:lpstr>'PABLO DA SILVA 1de2'!Área_de_impresión</vt:lpstr>
      <vt:lpstr>'PABLO DA SILVA 2de2'!Área_de_impresión</vt:lpstr>
      <vt:lpstr>PATRIMONIO!Área_de_impresión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equipo05</dc:creator>
  <cp:lastModifiedBy>CONTABILIDAD-01</cp:lastModifiedBy>
  <cp:lastPrinted>2019-11-30T15:17:07Z</cp:lastPrinted>
  <dcterms:created xsi:type="dcterms:W3CDTF">2013-04-02T20:44:06Z</dcterms:created>
  <dcterms:modified xsi:type="dcterms:W3CDTF">2022-06-22T15:32:24Z</dcterms:modified>
</cp:coreProperties>
</file>