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760"/>
  </bookViews>
  <sheets>
    <sheet name="AJUSTE INI. ACTIVOS AVANCE2 21" sheetId="6" r:id="rId1"/>
    <sheet name="AJUSTE INI. ACTIVOS AVANCE2019" sheetId="1" r:id="rId2"/>
    <sheet name="AJUSTE INI. ACTIVOS AVANCE2020" sheetId="5" r:id="rId3"/>
  </sheets>
  <calcPr calcId="144525"/>
</workbook>
</file>

<file path=xl/calcChain.xml><?xml version="1.0" encoding="utf-8"?>
<calcChain xmlns="http://schemas.openxmlformats.org/spreadsheetml/2006/main">
  <c r="M13" i="6" l="1"/>
  <c r="M11" i="6"/>
  <c r="L11" i="6"/>
  <c r="M8" i="6"/>
  <c r="M9" i="6"/>
  <c r="M10" i="6"/>
  <c r="M4" i="6"/>
  <c r="M5" i="6"/>
  <c r="M6" i="6"/>
  <c r="M7" i="6"/>
  <c r="M3" i="6"/>
  <c r="D26" i="6"/>
  <c r="F26" i="6" s="1"/>
  <c r="L10" i="6" s="1"/>
  <c r="C23" i="6"/>
  <c r="K15" i="6"/>
  <c r="G15" i="6"/>
  <c r="H15" i="6" s="1"/>
  <c r="H9" i="6"/>
  <c r="K7" i="6"/>
  <c r="G7" i="6"/>
  <c r="K6" i="6"/>
  <c r="G6" i="6"/>
  <c r="K5" i="6"/>
  <c r="G5" i="6"/>
  <c r="K4" i="6"/>
  <c r="G4" i="6"/>
  <c r="K3" i="6"/>
  <c r="G3" i="6"/>
  <c r="H8" i="6" s="1"/>
  <c r="H10" i="6" s="1"/>
  <c r="D26" i="5"/>
  <c r="F26" i="5" s="1"/>
  <c r="L10" i="5" s="1"/>
  <c r="C23" i="5"/>
  <c r="H9" i="5" s="1"/>
  <c r="K15" i="5"/>
  <c r="G15" i="5"/>
  <c r="H15" i="5" s="1"/>
  <c r="G13" i="1"/>
  <c r="H13" i="1" s="1"/>
  <c r="K7" i="5"/>
  <c r="K6" i="5"/>
  <c r="K5" i="5"/>
  <c r="K4" i="5"/>
  <c r="K3" i="5"/>
  <c r="G7" i="5"/>
  <c r="H7" i="5" s="1"/>
  <c r="G6" i="5"/>
  <c r="H6" i="5" s="1"/>
  <c r="G5" i="5"/>
  <c r="H5" i="5" s="1"/>
  <c r="G4" i="5"/>
  <c r="H4" i="5" s="1"/>
  <c r="G3" i="5"/>
  <c r="H3" i="5" s="1"/>
  <c r="H8" i="5" s="1"/>
  <c r="L3" i="6" l="1"/>
  <c r="L4" i="6"/>
  <c r="L5" i="6"/>
  <c r="L6" i="6"/>
  <c r="L7" i="6"/>
  <c r="L15" i="6"/>
  <c r="H10" i="5"/>
  <c r="L4" i="5"/>
  <c r="L6" i="5"/>
  <c r="L3" i="5"/>
  <c r="L5" i="5"/>
  <c r="L7" i="5"/>
  <c r="L15" i="5"/>
  <c r="J3" i="1"/>
  <c r="L9" i="6" l="1"/>
  <c r="L13" i="6" s="1"/>
  <c r="L9" i="5"/>
  <c r="L11" i="5" s="1"/>
  <c r="L13" i="5" s="1"/>
  <c r="G4" i="1"/>
  <c r="G5" i="1"/>
  <c r="G6" i="1"/>
  <c r="G7" i="1"/>
  <c r="G3" i="1"/>
  <c r="H4" i="1"/>
  <c r="H5" i="1"/>
  <c r="H6" i="1"/>
  <c r="H7" i="1"/>
  <c r="H3" i="1" l="1"/>
  <c r="H8" i="1" s="1"/>
  <c r="H10" i="1" s="1"/>
  <c r="F21" i="1"/>
  <c r="F20" i="1"/>
</calcChain>
</file>

<file path=xl/sharedStrings.xml><?xml version="1.0" encoding="utf-8"?>
<sst xmlns="http://schemas.openxmlformats.org/spreadsheetml/2006/main" count="83" uniqueCount="28">
  <si>
    <t>ITEM</t>
  </si>
  <si>
    <t>DESCRIPCION</t>
  </si>
  <si>
    <t>FECHA DE ADQUISICION</t>
  </si>
  <si>
    <t>VALOR SEGÚN LIBROS</t>
  </si>
  <si>
    <t>INPC AL 30-09-2019</t>
  </si>
  <si>
    <t>VALOR ACTUALIZADO</t>
  </si>
  <si>
    <t>VARIACION INPC</t>
  </si>
  <si>
    <t>INPC FECHA ADQUISICION</t>
  </si>
  <si>
    <t>TERRENO</t>
  </si>
  <si>
    <t>MAQUINARIAS Y EQ</t>
  </si>
  <si>
    <t>MOB Y EQUIPO LOCAL</t>
  </si>
  <si>
    <t>VEHICULO</t>
  </si>
  <si>
    <t>EQ DE OFIC</t>
  </si>
  <si>
    <t>METRAJE</t>
  </si>
  <si>
    <t>VALOR MT SG REGISTRO</t>
  </si>
  <si>
    <t>VALOR TERRENO</t>
  </si>
  <si>
    <t>TOTAL</t>
  </si>
  <si>
    <t>VALOR METRO 100$</t>
  </si>
  <si>
    <t>valor en dolares</t>
  </si>
  <si>
    <t>valor dólar al 30-09-2020</t>
  </si>
  <si>
    <t>ACTIVOS</t>
  </si>
  <si>
    <t xml:space="preserve">BASE </t>
  </si>
  <si>
    <t>INPC  AL 30-10-2019</t>
  </si>
  <si>
    <t>INPC  AL 30-10-2020</t>
  </si>
  <si>
    <t>INPC AL 30-09-2021</t>
  </si>
  <si>
    <t>valor dólar BCV al 30-09-2021</t>
  </si>
  <si>
    <t>RECONVERTIDO</t>
  </si>
  <si>
    <t>BASE EXENCION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</si>
</sst>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/>
    <xf numFmtId="4" fontId="0" fillId="2" borderId="0" xfId="0" applyNumberFormat="1" applyFill="1"/>
    <xf numFmtId="43" fontId="0" fillId="0" borderId="0" xfId="1" applyFont="1"/>
    <xf numFmtId="43" fontId="0" fillId="0" borderId="0" xfId="0" applyNumberFormat="1"/>
    <xf numFmtId="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M13" sqref="A1:M13"/>
    </sheetView>
  </sheetViews>
  <sheetFormatPr baseColWidth="10" defaultRowHeight="15" x14ac:dyDescent="0.25"/>
  <cols>
    <col min="1" max="1" width="7.140625" style="2" customWidth="1"/>
    <col min="2" max="2" width="20.42578125" customWidth="1"/>
    <col min="3" max="3" width="15.5703125" bestFit="1" customWidth="1"/>
    <col min="4" max="4" width="14.5703125" customWidth="1"/>
    <col min="5" max="5" width="13.85546875" style="2" customWidth="1"/>
    <col min="6" max="6" width="17.85546875" style="2" customWidth="1"/>
    <col min="7" max="8" width="15.7109375" style="2" customWidth="1"/>
    <col min="9" max="10" width="18.7109375" customWidth="1"/>
    <col min="11" max="11" width="15" style="1" bestFit="1" customWidth="1"/>
    <col min="12" max="12" width="20" bestFit="1" customWidth="1"/>
    <col min="13" max="13" width="12.5703125" bestFit="1" customWidth="1"/>
  </cols>
  <sheetData>
    <row r="1" spans="1:13" x14ac:dyDescent="0.25">
      <c r="H1" s="5">
        <v>44075</v>
      </c>
      <c r="K1"/>
      <c r="L1" s="9">
        <v>44440</v>
      </c>
    </row>
    <row r="2" spans="1:13" ht="30" x14ac:dyDescent="0.25">
      <c r="A2" s="2" t="s">
        <v>0</v>
      </c>
      <c r="B2" s="2" t="s">
        <v>1</v>
      </c>
      <c r="C2" s="8" t="s">
        <v>2</v>
      </c>
      <c r="D2" s="8" t="s">
        <v>3</v>
      </c>
      <c r="E2" s="8" t="s">
        <v>7</v>
      </c>
      <c r="F2" s="8" t="s">
        <v>4</v>
      </c>
      <c r="G2" s="2" t="s">
        <v>6</v>
      </c>
      <c r="H2" s="8" t="s">
        <v>5</v>
      </c>
      <c r="I2" s="8" t="s">
        <v>23</v>
      </c>
      <c r="J2" s="2" t="s">
        <v>24</v>
      </c>
      <c r="K2" s="8" t="s">
        <v>6</v>
      </c>
      <c r="L2" s="2" t="s">
        <v>5</v>
      </c>
      <c r="M2" s="8" t="s">
        <v>26</v>
      </c>
    </row>
    <row r="3" spans="1:13" x14ac:dyDescent="0.25">
      <c r="A3" s="2">
        <v>1</v>
      </c>
      <c r="B3" t="s">
        <v>8</v>
      </c>
      <c r="C3" s="3"/>
      <c r="D3" s="4">
        <v>0</v>
      </c>
      <c r="E3" s="4">
        <v>725.4</v>
      </c>
      <c r="F3" s="4">
        <v>5286006314.6999998</v>
      </c>
      <c r="G3" s="4">
        <f>(F3/E3)</f>
        <v>7287022.7663358143</v>
      </c>
      <c r="H3" s="4">
        <v>0</v>
      </c>
      <c r="I3" s="4">
        <v>101126220212.8</v>
      </c>
      <c r="J3" s="4">
        <v>2069027697276.3999</v>
      </c>
      <c r="K3" s="4">
        <f>(J3/I3)</f>
        <v>20.45985396193532</v>
      </c>
      <c r="L3" s="10">
        <f>(K3*H3)</f>
        <v>0</v>
      </c>
      <c r="M3" s="11">
        <f>+L3/1000000</f>
        <v>0</v>
      </c>
    </row>
    <row r="4" spans="1:13" x14ac:dyDescent="0.25">
      <c r="A4" s="2">
        <v>2</v>
      </c>
      <c r="B4" t="s">
        <v>9</v>
      </c>
      <c r="C4" s="3">
        <v>41912</v>
      </c>
      <c r="D4" s="4">
        <v>2.1</v>
      </c>
      <c r="E4" s="4">
        <v>725.4</v>
      </c>
      <c r="F4" s="4">
        <v>5286006314.6999998</v>
      </c>
      <c r="G4" s="4">
        <f t="shared" ref="G4:G7" si="0">(F4/E4)</f>
        <v>7287022.7663358143</v>
      </c>
      <c r="H4" s="4">
        <v>292755807.0676592</v>
      </c>
      <c r="I4" s="4">
        <v>101126220212.8</v>
      </c>
      <c r="J4" s="4">
        <v>2069027697276.3999</v>
      </c>
      <c r="K4" s="4">
        <f t="shared" ref="K4:K7" si="1">(J4/I4)</f>
        <v>20.45985396193532</v>
      </c>
      <c r="L4" s="10">
        <f t="shared" ref="L4:L7" si="2">(K4*H4)</f>
        <v>5989741059.1128187</v>
      </c>
      <c r="M4" s="11">
        <f t="shared" ref="M4:M9" si="3">+L4/1000000</f>
        <v>5989.7410591128191</v>
      </c>
    </row>
    <row r="5" spans="1:13" x14ac:dyDescent="0.25">
      <c r="A5" s="2">
        <v>3</v>
      </c>
      <c r="B5" t="s">
        <v>10</v>
      </c>
      <c r="C5" s="3">
        <v>41912</v>
      </c>
      <c r="D5" s="4">
        <v>0.82</v>
      </c>
      <c r="E5" s="4">
        <v>725.4</v>
      </c>
      <c r="F5" s="4">
        <v>5286006314.6999998</v>
      </c>
      <c r="G5" s="4">
        <f t="shared" si="0"/>
        <v>7287022.7663358143</v>
      </c>
      <c r="H5" s="4">
        <v>114314172.28356217</v>
      </c>
      <c r="I5" s="4">
        <v>101126220212.8</v>
      </c>
      <c r="J5" s="4">
        <v>2069027697276.3999</v>
      </c>
      <c r="K5" s="4">
        <f t="shared" si="1"/>
        <v>20.45985396193532</v>
      </c>
      <c r="L5" s="10">
        <f t="shared" si="2"/>
        <v>2338851270.7011962</v>
      </c>
      <c r="M5" s="11">
        <f t="shared" si="3"/>
        <v>2338.851270701196</v>
      </c>
    </row>
    <row r="6" spans="1:13" x14ac:dyDescent="0.25">
      <c r="A6" s="2">
        <v>4</v>
      </c>
      <c r="B6" t="s">
        <v>11</v>
      </c>
      <c r="C6" s="3">
        <v>41912</v>
      </c>
      <c r="D6" s="4">
        <v>3.85</v>
      </c>
      <c r="E6" s="4">
        <v>725.4</v>
      </c>
      <c r="F6" s="4">
        <v>5286006314.6999998</v>
      </c>
      <c r="G6" s="4">
        <f t="shared" si="0"/>
        <v>7287022.7663358143</v>
      </c>
      <c r="H6" s="4">
        <v>536718979.62404197</v>
      </c>
      <c r="I6" s="4">
        <v>101126220212.8</v>
      </c>
      <c r="J6" s="4">
        <v>2069027697276.3999</v>
      </c>
      <c r="K6" s="4">
        <f t="shared" si="1"/>
        <v>20.45985396193532</v>
      </c>
      <c r="L6" s="10">
        <f t="shared" si="2"/>
        <v>10981191941.706837</v>
      </c>
      <c r="M6" s="11">
        <f t="shared" si="3"/>
        <v>10981.191941706837</v>
      </c>
    </row>
    <row r="7" spans="1:13" x14ac:dyDescent="0.25">
      <c r="A7" s="2">
        <v>5</v>
      </c>
      <c r="B7" t="s">
        <v>12</v>
      </c>
      <c r="C7" s="3">
        <v>43131</v>
      </c>
      <c r="D7" s="4">
        <v>538.42999999999995</v>
      </c>
      <c r="E7" s="4">
        <v>141060.9</v>
      </c>
      <c r="F7" s="4">
        <v>5286006314.6999998</v>
      </c>
      <c r="G7" s="4">
        <f t="shared" si="0"/>
        <v>37473.221244866581</v>
      </c>
      <c r="H7" s="6">
        <v>385999173.04637861</v>
      </c>
      <c r="I7" s="4">
        <v>101126220212.8</v>
      </c>
      <c r="J7" s="4">
        <v>2069027697276.3999</v>
      </c>
      <c r="K7" s="4">
        <f t="shared" si="1"/>
        <v>20.45985396193532</v>
      </c>
      <c r="L7" s="10">
        <f t="shared" si="2"/>
        <v>7897486709.956706</v>
      </c>
      <c r="M7" s="11">
        <f t="shared" si="3"/>
        <v>7897.4867099567064</v>
      </c>
    </row>
    <row r="8" spans="1:13" x14ac:dyDescent="0.25">
      <c r="A8" s="2">
        <v>6</v>
      </c>
      <c r="C8" s="2"/>
      <c r="D8" s="4"/>
      <c r="E8" s="4"/>
      <c r="F8" s="4"/>
      <c r="G8" s="2" t="s">
        <v>20</v>
      </c>
      <c r="H8" s="4">
        <f>SUM(H3:H7)</f>
        <v>1329788132.021642</v>
      </c>
      <c r="I8" s="4"/>
      <c r="J8" s="4"/>
      <c r="K8" s="4"/>
      <c r="L8" s="1"/>
      <c r="M8" s="11">
        <f t="shared" si="3"/>
        <v>0</v>
      </c>
    </row>
    <row r="9" spans="1:13" ht="15.75" thickBot="1" x14ac:dyDescent="0.3">
      <c r="A9" s="2">
        <v>7</v>
      </c>
      <c r="C9" s="2"/>
      <c r="D9" s="4"/>
      <c r="E9" s="4"/>
      <c r="F9" s="4"/>
      <c r="G9" s="2" t="s">
        <v>8</v>
      </c>
      <c r="H9" s="7">
        <f>(C23)</f>
        <v>7395.24</v>
      </c>
      <c r="I9" s="4"/>
      <c r="J9" s="4"/>
      <c r="K9" s="1" t="s">
        <v>20</v>
      </c>
      <c r="L9" s="1">
        <f>SUM(L2:L8)</f>
        <v>27207270981.477558</v>
      </c>
      <c r="M9" s="11">
        <f t="shared" si="3"/>
        <v>27207.270981477559</v>
      </c>
    </row>
    <row r="10" spans="1:13" ht="15.75" thickTop="1" x14ac:dyDescent="0.25">
      <c r="A10" s="2">
        <v>8</v>
      </c>
      <c r="C10" s="2"/>
      <c r="D10" s="4"/>
      <c r="E10" s="4"/>
      <c r="F10" s="4"/>
      <c r="G10" s="2" t="s">
        <v>16</v>
      </c>
      <c r="H10" s="4">
        <f>SUM(H8:H9)</f>
        <v>1329795527.261642</v>
      </c>
      <c r="K10" s="1" t="s">
        <v>8</v>
      </c>
      <c r="L10" s="10">
        <f>(F26)</f>
        <v>1272597.55</v>
      </c>
      <c r="M10" s="1">
        <f>+L10</f>
        <v>1272597.55</v>
      </c>
    </row>
    <row r="11" spans="1:13" x14ac:dyDescent="0.25">
      <c r="A11" s="2">
        <v>9</v>
      </c>
      <c r="C11" s="2"/>
      <c r="D11" s="4"/>
      <c r="E11" s="4"/>
      <c r="F11" s="4"/>
      <c r="H11" s="4"/>
      <c r="L11" s="1">
        <f>SUM(L9:L10)</f>
        <v>27208543579.027557</v>
      </c>
      <c r="M11" s="12">
        <f>SUM(M9:M10)</f>
        <v>1299804.8209814776</v>
      </c>
    </row>
    <row r="12" spans="1:13" x14ac:dyDescent="0.25">
      <c r="A12" s="2">
        <v>10</v>
      </c>
      <c r="C12" s="2"/>
      <c r="D12" s="4"/>
      <c r="E12" s="4"/>
      <c r="F12" s="4"/>
      <c r="H12" s="4"/>
      <c r="K12" s="1" t="s">
        <v>27</v>
      </c>
      <c r="L12" s="1">
        <v>3000000</v>
      </c>
      <c r="M12" s="11">
        <v>3000000</v>
      </c>
    </row>
    <row r="13" spans="1:13" x14ac:dyDescent="0.25">
      <c r="D13" s="1"/>
      <c r="L13" s="13">
        <f>(L12-L11)</f>
        <v>-27205543579.027557</v>
      </c>
      <c r="M13" s="12">
        <f>+M12-M11</f>
        <v>1700195.1790185224</v>
      </c>
    </row>
    <row r="14" spans="1:13" x14ac:dyDescent="0.25">
      <c r="B14" s="2"/>
      <c r="C14" s="2"/>
      <c r="D14" s="1"/>
      <c r="F14" s="4"/>
    </row>
    <row r="15" spans="1:13" x14ac:dyDescent="0.25">
      <c r="A15" s="2">
        <v>1</v>
      </c>
      <c r="B15" t="s">
        <v>8</v>
      </c>
      <c r="C15" s="3">
        <v>41912</v>
      </c>
      <c r="D15" s="4">
        <v>0.12</v>
      </c>
      <c r="E15" s="4">
        <v>725.4</v>
      </c>
      <c r="F15" s="4">
        <v>5286006314.6999998</v>
      </c>
      <c r="G15" s="4">
        <f>(F15/E15)</f>
        <v>7287022.7663358143</v>
      </c>
      <c r="H15" s="4">
        <f>(G15*D15)</f>
        <v>874442.73196029768</v>
      </c>
      <c r="I15" s="4">
        <v>6478423619.1999998</v>
      </c>
      <c r="J15" s="4">
        <v>101126220212.8</v>
      </c>
      <c r="K15" s="4">
        <f>(J15/I15)</f>
        <v>15.609695530420989</v>
      </c>
      <c r="L15" s="1">
        <f>(K15*H15)</f>
        <v>13649784.804689778</v>
      </c>
    </row>
    <row r="16" spans="1:13" x14ac:dyDescent="0.25">
      <c r="F16" s="4"/>
    </row>
    <row r="17" spans="2:6" x14ac:dyDescent="0.25">
      <c r="B17" s="2"/>
      <c r="C17" s="8"/>
      <c r="D17" s="8"/>
      <c r="E17" s="8"/>
    </row>
    <row r="18" spans="2:6" x14ac:dyDescent="0.25">
      <c r="B18" s="4"/>
      <c r="C18" s="4"/>
      <c r="D18" s="4"/>
      <c r="E18" s="4"/>
      <c r="F18" s="4"/>
    </row>
    <row r="21" spans="2:6" x14ac:dyDescent="0.25">
      <c r="D21" s="1"/>
      <c r="E21" s="4"/>
      <c r="F21" s="4"/>
    </row>
    <row r="22" spans="2:6" x14ac:dyDescent="0.25">
      <c r="B22" s="2" t="s">
        <v>13</v>
      </c>
      <c r="C22" s="2" t="s">
        <v>15</v>
      </c>
      <c r="D22" s="1" t="s">
        <v>14</v>
      </c>
      <c r="F22" s="4"/>
    </row>
    <row r="23" spans="2:6" x14ac:dyDescent="0.25">
      <c r="B23" s="4">
        <v>3081.35</v>
      </c>
      <c r="C23" s="4">
        <f>B23*D23</f>
        <v>7395.24</v>
      </c>
      <c r="D23" s="4">
        <v>2.4</v>
      </c>
      <c r="F23" s="4"/>
    </row>
    <row r="24" spans="2:6" x14ac:dyDescent="0.25">
      <c r="F24" s="4"/>
    </row>
    <row r="25" spans="2:6" ht="45" x14ac:dyDescent="0.25">
      <c r="B25" s="2" t="s">
        <v>13</v>
      </c>
      <c r="C25" s="8" t="s">
        <v>17</v>
      </c>
      <c r="D25" s="8" t="s">
        <v>18</v>
      </c>
      <c r="E25" s="8" t="s">
        <v>25</v>
      </c>
      <c r="F25" s="2" t="s">
        <v>15</v>
      </c>
    </row>
    <row r="26" spans="2:6" x14ac:dyDescent="0.25">
      <c r="B26" s="4">
        <v>3081.35</v>
      </c>
      <c r="C26" s="4">
        <v>100</v>
      </c>
      <c r="D26" s="4">
        <f>(B26*C26)</f>
        <v>308135</v>
      </c>
      <c r="E26" s="4">
        <v>4.13</v>
      </c>
      <c r="F26" s="4">
        <f>(D26*E26)</f>
        <v>1272597.55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3" sqref="F3"/>
    </sheetView>
  </sheetViews>
  <sheetFormatPr baseColWidth="10" defaultRowHeight="15" x14ac:dyDescent="0.25"/>
  <cols>
    <col min="1" max="1" width="8.7109375" style="2" customWidth="1"/>
    <col min="2" max="2" width="26.7109375" customWidth="1"/>
    <col min="3" max="3" width="25" customWidth="1"/>
    <col min="4" max="4" width="24.7109375" customWidth="1"/>
    <col min="5" max="8" width="24.7109375" style="2" customWidth="1"/>
    <col min="9" max="9" width="11.7109375" bestFit="1" customWidth="1"/>
    <col min="10" max="10" width="16.42578125" customWidth="1"/>
    <col min="11" max="11" width="23.140625" style="1" customWidth="1"/>
  </cols>
  <sheetData>
    <row r="1" spans="1:11" x14ac:dyDescent="0.25">
      <c r="H1" s="5">
        <v>43709</v>
      </c>
    </row>
    <row r="2" spans="1:1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2" t="s">
        <v>4</v>
      </c>
      <c r="G2" s="2" t="s">
        <v>6</v>
      </c>
      <c r="H2" s="2" t="s">
        <v>5</v>
      </c>
      <c r="I2" s="2" t="s">
        <v>13</v>
      </c>
      <c r="J2" s="2" t="s">
        <v>15</v>
      </c>
      <c r="K2" s="1" t="s">
        <v>14</v>
      </c>
    </row>
    <row r="3" spans="1:11" x14ac:dyDescent="0.25">
      <c r="A3" s="2">
        <v>1</v>
      </c>
      <c r="B3" t="s">
        <v>8</v>
      </c>
      <c r="C3" s="3"/>
      <c r="D3" s="4">
        <v>0</v>
      </c>
      <c r="E3" s="4">
        <v>725.4</v>
      </c>
      <c r="F3" s="4">
        <v>5286006314.6999998</v>
      </c>
      <c r="G3" s="4">
        <f>(F3/E3)</f>
        <v>7287022.7663358143</v>
      </c>
      <c r="H3" s="4">
        <f>(G3*D3)</f>
        <v>0</v>
      </c>
      <c r="I3" s="4">
        <v>3081.35</v>
      </c>
      <c r="J3" s="4">
        <f>I3*K3</f>
        <v>7395240000</v>
      </c>
      <c r="K3" s="4">
        <v>2400000</v>
      </c>
    </row>
    <row r="4" spans="1:11" x14ac:dyDescent="0.25">
      <c r="A4" s="2">
        <v>2</v>
      </c>
      <c r="B4" t="s">
        <v>9</v>
      </c>
      <c r="C4" s="3">
        <v>41912</v>
      </c>
      <c r="D4" s="4">
        <v>2.1</v>
      </c>
      <c r="E4" s="4">
        <v>725.4</v>
      </c>
      <c r="F4" s="4">
        <v>5286006314.6999998</v>
      </c>
      <c r="G4" s="4">
        <f t="shared" ref="G4:G7" si="0">(F4/E4)</f>
        <v>7287022.7663358143</v>
      </c>
      <c r="H4" s="4">
        <f t="shared" ref="H4:H7" si="1">(G4*D4)</f>
        <v>15302747.80930521</v>
      </c>
    </row>
    <row r="5" spans="1:11" x14ac:dyDescent="0.25">
      <c r="A5" s="2">
        <v>3</v>
      </c>
      <c r="B5" t="s">
        <v>10</v>
      </c>
      <c r="C5" s="3">
        <v>41912</v>
      </c>
      <c r="D5" s="4">
        <v>0.82</v>
      </c>
      <c r="E5" s="4">
        <v>725.4</v>
      </c>
      <c r="F5" s="4">
        <v>5286006314.6999998</v>
      </c>
      <c r="G5" s="4">
        <f t="shared" si="0"/>
        <v>7287022.7663358143</v>
      </c>
      <c r="H5" s="4">
        <f t="shared" si="1"/>
        <v>5975358.6683953675</v>
      </c>
    </row>
    <row r="6" spans="1:11" x14ac:dyDescent="0.25">
      <c r="A6" s="2">
        <v>4</v>
      </c>
      <c r="B6" t="s">
        <v>11</v>
      </c>
      <c r="C6" s="3">
        <v>41912</v>
      </c>
      <c r="D6" s="4">
        <v>3.85</v>
      </c>
      <c r="E6" s="4">
        <v>725.4</v>
      </c>
      <c r="F6" s="4">
        <v>5286006314.6999998</v>
      </c>
      <c r="G6" s="4">
        <f t="shared" si="0"/>
        <v>7287022.7663358143</v>
      </c>
      <c r="H6" s="4">
        <f t="shared" si="1"/>
        <v>28055037.650392886</v>
      </c>
    </row>
    <row r="7" spans="1:11" x14ac:dyDescent="0.25">
      <c r="A7" s="2">
        <v>5</v>
      </c>
      <c r="B7" t="s">
        <v>12</v>
      </c>
      <c r="C7" s="3">
        <v>43131</v>
      </c>
      <c r="D7" s="4">
        <v>538.42999999999995</v>
      </c>
      <c r="E7" s="4">
        <v>141060.9</v>
      </c>
      <c r="F7" s="4">
        <v>5286006314.6999998</v>
      </c>
      <c r="G7" s="4">
        <f t="shared" si="0"/>
        <v>37473.221244866581</v>
      </c>
      <c r="H7" s="6">
        <f t="shared" si="1"/>
        <v>20176706.514873512</v>
      </c>
    </row>
    <row r="8" spans="1:11" x14ac:dyDescent="0.25">
      <c r="A8" s="2">
        <v>6</v>
      </c>
      <c r="C8" s="2"/>
      <c r="D8" s="4"/>
      <c r="E8" s="4"/>
      <c r="F8" s="4"/>
      <c r="H8" s="4">
        <f>SUM(H3:H7)</f>
        <v>69509850.642966986</v>
      </c>
    </row>
    <row r="9" spans="1:11" ht="15.75" thickBot="1" x14ac:dyDescent="0.3">
      <c r="A9" s="2">
        <v>7</v>
      </c>
      <c r="C9" s="2"/>
      <c r="D9" s="4"/>
      <c r="E9" s="4"/>
      <c r="F9" s="4"/>
      <c r="H9" s="7"/>
    </row>
    <row r="10" spans="1:11" ht="15.75" thickTop="1" x14ac:dyDescent="0.25">
      <c r="A10" s="2">
        <v>8</v>
      </c>
      <c r="C10" s="2"/>
      <c r="D10" s="4"/>
      <c r="E10" s="4"/>
      <c r="F10" s="4"/>
      <c r="G10" s="2" t="s">
        <v>16</v>
      </c>
      <c r="H10" s="4">
        <f>J3+H8</f>
        <v>7464749850.6429672</v>
      </c>
    </row>
    <row r="11" spans="1:11" x14ac:dyDescent="0.25">
      <c r="A11" s="2">
        <v>9</v>
      </c>
      <c r="C11" s="2"/>
      <c r="D11" s="4"/>
      <c r="E11" s="4"/>
      <c r="F11" s="4"/>
      <c r="H11" s="4"/>
    </row>
    <row r="12" spans="1:11" x14ac:dyDescent="0.25">
      <c r="A12" s="2">
        <v>10</v>
      </c>
      <c r="C12" s="2"/>
      <c r="D12" s="4"/>
      <c r="E12" s="4"/>
      <c r="F12" s="4"/>
      <c r="H12" s="4"/>
    </row>
    <row r="13" spans="1:11" x14ac:dyDescent="0.25">
      <c r="A13" s="2">
        <v>1</v>
      </c>
      <c r="B13" t="s">
        <v>8</v>
      </c>
      <c r="C13" s="3">
        <v>41912</v>
      </c>
      <c r="D13" s="4">
        <v>0.12</v>
      </c>
      <c r="E13" s="4">
        <v>725.4</v>
      </c>
      <c r="F13" s="4">
        <v>5286006314.6999998</v>
      </c>
      <c r="G13" s="4">
        <f>(F13/E13)</f>
        <v>7287022.7663358143</v>
      </c>
      <c r="H13" s="4">
        <f>(G13*D13)</f>
        <v>874442.73196029768</v>
      </c>
    </row>
    <row r="14" spans="1:11" x14ac:dyDescent="0.25">
      <c r="F14" s="4"/>
    </row>
    <row r="15" spans="1:11" x14ac:dyDescent="0.25">
      <c r="F15" s="4"/>
    </row>
    <row r="16" spans="1:11" x14ac:dyDescent="0.25">
      <c r="F16" s="4"/>
    </row>
    <row r="17" spans="4:6" x14ac:dyDescent="0.25">
      <c r="F17" s="4"/>
    </row>
    <row r="18" spans="4:6" x14ac:dyDescent="0.25">
      <c r="F18" s="4"/>
    </row>
    <row r="20" spans="4:6" x14ac:dyDescent="0.25">
      <c r="D20" s="1">
        <v>59994298.399999999</v>
      </c>
      <c r="E20" s="4">
        <v>730.29</v>
      </c>
      <c r="F20" s="4">
        <f>(D20/E20)</f>
        <v>82151.334949129799</v>
      </c>
    </row>
    <row r="21" spans="4:6" x14ac:dyDescent="0.25">
      <c r="D21" s="1">
        <v>2867425540.75</v>
      </c>
      <c r="E21" s="4">
        <v>21299.21</v>
      </c>
      <c r="F21" s="4">
        <f>(D21/E21)</f>
        <v>134625.91057367856</v>
      </c>
    </row>
    <row r="22" spans="4:6" x14ac:dyDescent="0.25">
      <c r="F22" s="4"/>
    </row>
    <row r="23" spans="4:6" x14ac:dyDescent="0.25">
      <c r="F23" s="4"/>
    </row>
    <row r="24" spans="4:6" x14ac:dyDescent="0.25">
      <c r="F24" s="4"/>
    </row>
    <row r="25" spans="4:6" x14ac:dyDescent="0.25">
      <c r="F25" s="4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18" sqref="D18"/>
    </sheetView>
  </sheetViews>
  <sheetFormatPr baseColWidth="10" defaultRowHeight="15" x14ac:dyDescent="0.25"/>
  <cols>
    <col min="1" max="1" width="7.140625" style="2" customWidth="1"/>
    <col min="2" max="2" width="20.42578125" customWidth="1"/>
    <col min="3" max="3" width="13.5703125" customWidth="1"/>
    <col min="4" max="4" width="14.5703125" customWidth="1"/>
    <col min="5" max="5" width="13.85546875" style="2" customWidth="1"/>
    <col min="6" max="6" width="17.85546875" style="2" customWidth="1"/>
    <col min="7" max="8" width="15.7109375" style="2" customWidth="1"/>
    <col min="9" max="10" width="18.7109375" customWidth="1"/>
    <col min="11" max="11" width="11" style="1" customWidth="1"/>
    <col min="12" max="12" width="20" bestFit="1" customWidth="1"/>
  </cols>
  <sheetData>
    <row r="1" spans="1:12" x14ac:dyDescent="0.25">
      <c r="H1" s="5">
        <v>43709</v>
      </c>
      <c r="K1"/>
      <c r="L1" s="9">
        <v>44075</v>
      </c>
    </row>
    <row r="2" spans="1:12" ht="30" x14ac:dyDescent="0.25">
      <c r="A2" s="2" t="s">
        <v>0</v>
      </c>
      <c r="B2" s="2" t="s">
        <v>1</v>
      </c>
      <c r="C2" s="8" t="s">
        <v>2</v>
      </c>
      <c r="D2" s="8" t="s">
        <v>3</v>
      </c>
      <c r="E2" s="8" t="s">
        <v>7</v>
      </c>
      <c r="F2" s="8" t="s">
        <v>4</v>
      </c>
      <c r="G2" s="2" t="s">
        <v>6</v>
      </c>
      <c r="H2" s="8" t="s">
        <v>5</v>
      </c>
      <c r="I2" s="8" t="s">
        <v>22</v>
      </c>
      <c r="J2" s="2" t="s">
        <v>4</v>
      </c>
      <c r="K2" s="8" t="s">
        <v>6</v>
      </c>
      <c r="L2" s="2" t="s">
        <v>5</v>
      </c>
    </row>
    <row r="3" spans="1:12" x14ac:dyDescent="0.25">
      <c r="A3" s="2">
        <v>1</v>
      </c>
      <c r="B3" t="s">
        <v>8</v>
      </c>
      <c r="C3" s="3"/>
      <c r="D3" s="4">
        <v>0</v>
      </c>
      <c r="E3" s="4">
        <v>725.4</v>
      </c>
      <c r="F3" s="4">
        <v>5286006314.6999998</v>
      </c>
      <c r="G3" s="4">
        <f>(F3/E3)</f>
        <v>7287022.7663358143</v>
      </c>
      <c r="H3" s="4">
        <f>(G3*D3)</f>
        <v>0</v>
      </c>
      <c r="I3" s="4">
        <v>5286006314.6999998</v>
      </c>
      <c r="J3" s="4">
        <v>101126220212.8</v>
      </c>
      <c r="K3" s="4">
        <f>(J3/I3)</f>
        <v>19.13093064826187</v>
      </c>
      <c r="L3" s="1">
        <f>(K3*H3)</f>
        <v>0</v>
      </c>
    </row>
    <row r="4" spans="1:12" x14ac:dyDescent="0.25">
      <c r="A4" s="2">
        <v>2</v>
      </c>
      <c r="B4" t="s">
        <v>9</v>
      </c>
      <c r="C4" s="3">
        <v>41912</v>
      </c>
      <c r="D4" s="4">
        <v>2.1</v>
      </c>
      <c r="E4" s="4">
        <v>725.4</v>
      </c>
      <c r="F4" s="4">
        <v>5286006314.6999998</v>
      </c>
      <c r="G4" s="4">
        <f t="shared" ref="G4:G7" si="0">(F4/E4)</f>
        <v>7287022.7663358143</v>
      </c>
      <c r="H4" s="4">
        <f t="shared" ref="H4:H7" si="1">(G4*D4)</f>
        <v>15302747.80930521</v>
      </c>
      <c r="I4" s="4">
        <v>5286006314.6999998</v>
      </c>
      <c r="J4" s="4">
        <v>101126220212.8</v>
      </c>
      <c r="K4" s="4">
        <f t="shared" ref="K4:K7" si="2">(J4/I4)</f>
        <v>19.13093064826187</v>
      </c>
      <c r="L4" s="1">
        <f t="shared" ref="L4:L7" si="3">(K4*H4)</f>
        <v>292755807.0676592</v>
      </c>
    </row>
    <row r="5" spans="1:12" x14ac:dyDescent="0.25">
      <c r="A5" s="2">
        <v>3</v>
      </c>
      <c r="B5" t="s">
        <v>10</v>
      </c>
      <c r="C5" s="3">
        <v>41912</v>
      </c>
      <c r="D5" s="4">
        <v>0.82</v>
      </c>
      <c r="E5" s="4">
        <v>725.4</v>
      </c>
      <c r="F5" s="4">
        <v>5286006314.6999998</v>
      </c>
      <c r="G5" s="4">
        <f t="shared" si="0"/>
        <v>7287022.7663358143</v>
      </c>
      <c r="H5" s="4">
        <f t="shared" si="1"/>
        <v>5975358.6683953675</v>
      </c>
      <c r="I5" s="4">
        <v>5286006314.6999998</v>
      </c>
      <c r="J5" s="4">
        <v>101126220212.8</v>
      </c>
      <c r="K5" s="4">
        <f t="shared" si="2"/>
        <v>19.13093064826187</v>
      </c>
      <c r="L5" s="1">
        <f t="shared" si="3"/>
        <v>114314172.28356217</v>
      </c>
    </row>
    <row r="6" spans="1:12" x14ac:dyDescent="0.25">
      <c r="A6" s="2">
        <v>4</v>
      </c>
      <c r="B6" t="s">
        <v>11</v>
      </c>
      <c r="C6" s="3">
        <v>41912</v>
      </c>
      <c r="D6" s="4">
        <v>3.85</v>
      </c>
      <c r="E6" s="4">
        <v>725.4</v>
      </c>
      <c r="F6" s="4">
        <v>5286006314.6999998</v>
      </c>
      <c r="G6" s="4">
        <f t="shared" si="0"/>
        <v>7287022.7663358143</v>
      </c>
      <c r="H6" s="4">
        <f t="shared" si="1"/>
        <v>28055037.650392886</v>
      </c>
      <c r="I6" s="4">
        <v>5286006314.6999998</v>
      </c>
      <c r="J6" s="4">
        <v>101126220212.8</v>
      </c>
      <c r="K6" s="4">
        <f t="shared" si="2"/>
        <v>19.13093064826187</v>
      </c>
      <c r="L6" s="1">
        <f t="shared" si="3"/>
        <v>536718979.62404197</v>
      </c>
    </row>
    <row r="7" spans="1:12" x14ac:dyDescent="0.25">
      <c r="A7" s="2">
        <v>5</v>
      </c>
      <c r="B7" t="s">
        <v>12</v>
      </c>
      <c r="C7" s="3">
        <v>43131</v>
      </c>
      <c r="D7" s="4">
        <v>538.42999999999995</v>
      </c>
      <c r="E7" s="4">
        <v>141060.9</v>
      </c>
      <c r="F7" s="4">
        <v>5286006314.6999998</v>
      </c>
      <c r="G7" s="4">
        <f t="shared" si="0"/>
        <v>37473.221244866581</v>
      </c>
      <c r="H7" s="6">
        <f t="shared" si="1"/>
        <v>20176706.514873512</v>
      </c>
      <c r="I7" s="4">
        <v>5286006314.6999998</v>
      </c>
      <c r="J7" s="4">
        <v>101126220212.8</v>
      </c>
      <c r="K7" s="4">
        <f t="shared" si="2"/>
        <v>19.13093064826187</v>
      </c>
      <c r="L7" s="1">
        <f t="shared" si="3"/>
        <v>385999173.04637861</v>
      </c>
    </row>
    <row r="8" spans="1:12" x14ac:dyDescent="0.25">
      <c r="A8" s="2">
        <v>6</v>
      </c>
      <c r="C8" s="2"/>
      <c r="D8" s="4"/>
      <c r="E8" s="4"/>
      <c r="F8" s="4"/>
      <c r="G8" s="2" t="s">
        <v>20</v>
      </c>
      <c r="H8" s="4">
        <f>SUM(H3:H7)</f>
        <v>69509850.642966986</v>
      </c>
      <c r="I8" s="4"/>
      <c r="J8" s="4"/>
      <c r="K8" s="4"/>
      <c r="L8" s="1"/>
    </row>
    <row r="9" spans="1:12" ht="15.75" thickBot="1" x14ac:dyDescent="0.3">
      <c r="A9" s="2">
        <v>7</v>
      </c>
      <c r="C9" s="2"/>
      <c r="D9" s="4"/>
      <c r="E9" s="4"/>
      <c r="F9" s="4"/>
      <c r="G9" s="2" t="s">
        <v>8</v>
      </c>
      <c r="H9" s="7">
        <f>(C23)</f>
        <v>7395240000</v>
      </c>
      <c r="I9" s="4"/>
      <c r="J9" s="4"/>
      <c r="K9" s="1" t="s">
        <v>20</v>
      </c>
      <c r="L9" s="1">
        <f>SUM(L2:L8)</f>
        <v>1329788132.021642</v>
      </c>
    </row>
    <row r="10" spans="1:12" ht="15.75" thickTop="1" x14ac:dyDescent="0.25">
      <c r="A10" s="2">
        <v>8</v>
      </c>
      <c r="C10" s="2"/>
      <c r="D10" s="4"/>
      <c r="E10" s="4"/>
      <c r="F10" s="4"/>
      <c r="G10" s="2" t="s">
        <v>16</v>
      </c>
      <c r="H10" s="4">
        <f>SUM(H8:H9)</f>
        <v>7464749850.6429672</v>
      </c>
      <c r="K10" s="1" t="s">
        <v>8</v>
      </c>
      <c r="L10" s="1">
        <f>(F26)</f>
        <v>166439037053.54999</v>
      </c>
    </row>
    <row r="11" spans="1:12" x14ac:dyDescent="0.25">
      <c r="A11" s="2">
        <v>9</v>
      </c>
      <c r="C11" s="2"/>
      <c r="D11" s="4"/>
      <c r="E11" s="4"/>
      <c r="F11" s="4"/>
      <c r="H11" s="4"/>
      <c r="L11" s="1">
        <f>SUM(L9:L10)</f>
        <v>167768825185.57162</v>
      </c>
    </row>
    <row r="12" spans="1:12" x14ac:dyDescent="0.25">
      <c r="A12" s="2">
        <v>10</v>
      </c>
      <c r="C12" s="2"/>
      <c r="D12" s="4"/>
      <c r="E12" s="4"/>
      <c r="F12" s="4"/>
      <c r="H12" s="4"/>
      <c r="K12" s="1" t="s">
        <v>21</v>
      </c>
      <c r="L12" s="1">
        <v>225000000000</v>
      </c>
    </row>
    <row r="13" spans="1:12" x14ac:dyDescent="0.25">
      <c r="D13" s="1"/>
      <c r="L13" s="1">
        <f>(L12-L11)</f>
        <v>57231174814.428375</v>
      </c>
    </row>
    <row r="14" spans="1:12" x14ac:dyDescent="0.25">
      <c r="B14" s="2"/>
      <c r="C14" s="2"/>
      <c r="D14" s="1"/>
      <c r="F14" s="4"/>
    </row>
    <row r="15" spans="1:12" x14ac:dyDescent="0.25">
      <c r="A15" s="2">
        <v>1</v>
      </c>
      <c r="B15" t="s">
        <v>8</v>
      </c>
      <c r="C15" s="3">
        <v>41912</v>
      </c>
      <c r="D15" s="4">
        <v>0.12</v>
      </c>
      <c r="E15" s="4">
        <v>725.4</v>
      </c>
      <c r="F15" s="4">
        <v>5286006314.6999998</v>
      </c>
      <c r="G15" s="4">
        <f>(F15/E15)</f>
        <v>7287022.7663358143</v>
      </c>
      <c r="H15" s="4">
        <f>(G15*D15)</f>
        <v>874442.73196029768</v>
      </c>
      <c r="I15" s="4">
        <v>6478423619.1999998</v>
      </c>
      <c r="J15" s="4">
        <v>101126220212.8</v>
      </c>
      <c r="K15" s="4">
        <f>(J15/I15)</f>
        <v>15.609695530420989</v>
      </c>
      <c r="L15" s="1">
        <f>(K15*H15)</f>
        <v>13649784.804689778</v>
      </c>
    </row>
    <row r="16" spans="1:12" x14ac:dyDescent="0.25">
      <c r="F16" s="4"/>
    </row>
    <row r="17" spans="2:6" x14ac:dyDescent="0.25">
      <c r="B17" s="2"/>
      <c r="C17" s="8"/>
      <c r="D17" s="8"/>
      <c r="E17" s="8"/>
    </row>
    <row r="18" spans="2:6" x14ac:dyDescent="0.25">
      <c r="B18" s="4"/>
      <c r="C18" s="4"/>
      <c r="D18" s="4"/>
      <c r="E18" s="4"/>
      <c r="F18" s="4"/>
    </row>
    <row r="21" spans="2:6" x14ac:dyDescent="0.25">
      <c r="D21" s="1"/>
      <c r="E21" s="4"/>
      <c r="F21" s="4"/>
    </row>
    <row r="22" spans="2:6" x14ac:dyDescent="0.25">
      <c r="B22" s="2" t="s">
        <v>13</v>
      </c>
      <c r="C22" s="2" t="s">
        <v>15</v>
      </c>
      <c r="D22" s="1" t="s">
        <v>14</v>
      </c>
      <c r="F22" s="4"/>
    </row>
    <row r="23" spans="2:6" x14ac:dyDescent="0.25">
      <c r="B23" s="4">
        <v>3081.35</v>
      </c>
      <c r="C23" s="4">
        <f>B23*D23</f>
        <v>7395240000</v>
      </c>
      <c r="D23" s="4">
        <v>2400000</v>
      </c>
      <c r="F23" s="4"/>
    </row>
    <row r="24" spans="2:6" x14ac:dyDescent="0.25">
      <c r="F24" s="4"/>
    </row>
    <row r="25" spans="2:6" ht="30" x14ac:dyDescent="0.25">
      <c r="B25" s="2" t="s">
        <v>13</v>
      </c>
      <c r="C25" s="8" t="s">
        <v>17</v>
      </c>
      <c r="D25" s="8" t="s">
        <v>18</v>
      </c>
      <c r="E25" s="8" t="s">
        <v>19</v>
      </c>
      <c r="F25" s="2" t="s">
        <v>15</v>
      </c>
    </row>
    <row r="26" spans="2:6" x14ac:dyDescent="0.25">
      <c r="B26" s="4">
        <v>3081.35</v>
      </c>
      <c r="C26" s="4">
        <v>100</v>
      </c>
      <c r="D26" s="4">
        <f>(B26*C26)</f>
        <v>308135</v>
      </c>
      <c r="E26" s="4">
        <v>540149.73</v>
      </c>
      <c r="F26" s="4">
        <f>(D26*E26)</f>
        <v>166439037053.54999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AJUSTE INI. ACTIVOS AVANCE2 21</vt:lpstr>
      <vt:lpstr>AJUSTE INI. ACTIVOS AVANCE2019</vt:lpstr>
      <vt:lpstr>AJUSTE INI. ACTIVOS AVANCE2020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2021-11-12T19:51:23Z</cp:lastPrinted>
  <dcterms:created xsi:type="dcterms:W3CDTF">2019-11-09T16:31:58Z</dcterms:created>
  <dcterms:modified xsi:type="dcterms:W3CDTF">2021-11-12T19:51:48Z</dcterms:modified>
</cp:coreProperties>
</file>