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5600" windowHeight="11760"/>
  </bookViews>
  <sheets>
    <sheet name="AJUSTE INI. ACTIVOS AUTOMER 21" sheetId="8" r:id="rId1"/>
    <sheet name="AJUSTE INI. ACTIVOS AUTOMER2020" sheetId="7" r:id="rId2"/>
    <sheet name="AJUSTE INI. ACTIVOS AUTOMER2019" sheetId="1" r:id="rId3"/>
  </sheets>
  <calcPr calcId="144525" iterateCount="1"/>
</workbook>
</file>

<file path=xl/calcChain.xml><?xml version="1.0" encoding="utf-8"?>
<calcChain xmlns="http://schemas.openxmlformats.org/spreadsheetml/2006/main">
  <c r="P14" i="8" l="1"/>
  <c r="O14" i="8"/>
  <c r="Q4" i="8"/>
  <c r="Q5" i="8"/>
  <c r="Q6" i="8"/>
  <c r="Q7" i="8"/>
  <c r="Q8" i="8"/>
  <c r="Q9" i="8"/>
  <c r="Q10" i="8"/>
  <c r="Q3" i="8"/>
  <c r="O9" i="8"/>
  <c r="P9" i="8" s="1"/>
  <c r="O8" i="8"/>
  <c r="P8" i="8" s="1"/>
  <c r="O7" i="8"/>
  <c r="P7" i="8" s="1"/>
  <c r="O6" i="8"/>
  <c r="P6" i="8" s="1"/>
  <c r="O5" i="8"/>
  <c r="P5" i="8" s="1"/>
  <c r="O4" i="8"/>
  <c r="P4" i="8" s="1"/>
  <c r="O3" i="8"/>
  <c r="P3" i="8" s="1"/>
  <c r="P10" i="8" s="1"/>
  <c r="K9" i="8"/>
  <c r="G9" i="8"/>
  <c r="H9" i="8" s="1"/>
  <c r="K8" i="8"/>
  <c r="G8" i="8"/>
  <c r="H8" i="8" s="1"/>
  <c r="K7" i="8"/>
  <c r="G7" i="8"/>
  <c r="H7" i="8" s="1"/>
  <c r="K6" i="8"/>
  <c r="G6" i="8"/>
  <c r="H6" i="8" s="1"/>
  <c r="K5" i="8"/>
  <c r="G5" i="8"/>
  <c r="H5" i="8" s="1"/>
  <c r="K4" i="8"/>
  <c r="G4" i="8"/>
  <c r="H4" i="8" s="1"/>
  <c r="K3" i="8"/>
  <c r="G3" i="8"/>
  <c r="H3" i="8" s="1"/>
  <c r="L3" i="8" l="1"/>
  <c r="L4" i="8"/>
  <c r="L5" i="8"/>
  <c r="L6" i="8"/>
  <c r="L7" i="8"/>
  <c r="L8" i="8"/>
  <c r="L9" i="8"/>
  <c r="K9" i="7"/>
  <c r="K8" i="7"/>
  <c r="L8" i="7" s="1"/>
  <c r="K7" i="7"/>
  <c r="K6" i="7"/>
  <c r="L6" i="7" s="1"/>
  <c r="K5" i="7"/>
  <c r="K4" i="7"/>
  <c r="L4" i="7" s="1"/>
  <c r="K3" i="7"/>
  <c r="G9" i="7"/>
  <c r="H9" i="7" s="1"/>
  <c r="G8" i="7"/>
  <c r="H8" i="7" s="1"/>
  <c r="G7" i="7"/>
  <c r="H7" i="7" s="1"/>
  <c r="G6" i="7"/>
  <c r="H6" i="7" s="1"/>
  <c r="G5" i="7"/>
  <c r="H5" i="7" s="1"/>
  <c r="G4" i="7"/>
  <c r="H4" i="7" s="1"/>
  <c r="G3" i="7"/>
  <c r="H3" i="7" s="1"/>
  <c r="G9" i="1"/>
  <c r="H9" i="1" s="1"/>
  <c r="G8" i="1"/>
  <c r="H8" i="1" s="1"/>
  <c r="L10" i="8" l="1"/>
  <c r="L3" i="7"/>
  <c r="L5" i="7"/>
  <c r="L10" i="7" s="1"/>
  <c r="L13" i="7" s="1"/>
  <c r="L7" i="7"/>
  <c r="L9" i="7"/>
  <c r="G4" i="1"/>
  <c r="H4" i="1" s="1"/>
  <c r="G5" i="1"/>
  <c r="G6" i="1"/>
  <c r="G7" i="1"/>
  <c r="G3" i="1"/>
  <c r="H5" i="1"/>
  <c r="H6" i="1"/>
  <c r="H7" i="1"/>
  <c r="H3" i="1" l="1"/>
</calcChain>
</file>

<file path=xl/sharedStrings.xml><?xml version="1.0" encoding="utf-8"?>
<sst xmlns="http://schemas.openxmlformats.org/spreadsheetml/2006/main" count="63" uniqueCount="21">
  <si>
    <t>ITEM</t>
  </si>
  <si>
    <t>DESCRIPCION</t>
  </si>
  <si>
    <t>FECHA DE ADQUISICION</t>
  </si>
  <si>
    <t>VALOR SEGÚN LIBROS</t>
  </si>
  <si>
    <t>INPC AL 30-09-2019</t>
  </si>
  <si>
    <t>VALOR ACTUALIZADO</t>
  </si>
  <si>
    <t>VARIACION INPC</t>
  </si>
  <si>
    <t>INPC FECHA ADQUISICION</t>
  </si>
  <si>
    <t>MOB Y EQUIPO LOCAL</t>
  </si>
  <si>
    <t>TOTAL</t>
  </si>
  <si>
    <t>INSTALACIONES</t>
  </si>
  <si>
    <t>MAQUINARIAS</t>
  </si>
  <si>
    <t>HERRAMIENTAS</t>
  </si>
  <si>
    <t>MOB Y EQUIPO DE OFICINA</t>
  </si>
  <si>
    <t>INPC  AL 30-10-2019</t>
  </si>
  <si>
    <t>INPC AL 30-09-2020</t>
  </si>
  <si>
    <t>BASE DE EXENCION</t>
  </si>
  <si>
    <t>DIFERENCIA A FAVOR</t>
  </si>
  <si>
    <t>INPC  AL 30-10-2020</t>
  </si>
  <si>
    <t>INPC AL 30-09-2021</t>
  </si>
  <si>
    <t>RECONVERSION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</si>
</sst>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right"/>
    </xf>
    <xf numFmtId="4" fontId="0" fillId="0" borderId="0" xfId="0" applyNumberFormat="1" applyFont="1" applyBorder="1" applyAlignment="1">
      <alignment horizontal="right"/>
    </xf>
    <xf numFmtId="4" fontId="0" fillId="0" borderId="1" xfId="0" applyNumberFormat="1" applyBorder="1"/>
    <xf numFmtId="0" fontId="0" fillId="2" borderId="0" xfId="0" applyFill="1"/>
    <xf numFmtId="4" fontId="0" fillId="2" borderId="0" xfId="0" applyNumberFormat="1" applyFill="1"/>
    <xf numFmtId="17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0" fillId="2" borderId="1" xfId="0" applyNumberFormat="1" applyFill="1" applyBorder="1"/>
    <xf numFmtId="43" fontId="0" fillId="0" borderId="0" xfId="1" applyFont="1"/>
    <xf numFmtId="43" fontId="0" fillId="0" borderId="1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tabSelected="1" workbookViewId="0">
      <selection activeCell="Q10" sqref="A1:Q10"/>
    </sheetView>
  </sheetViews>
  <sheetFormatPr baseColWidth="10" defaultRowHeight="15" x14ac:dyDescent="0.25"/>
  <cols>
    <col min="1" max="1" width="8.7109375" style="2" customWidth="1"/>
    <col min="2" max="2" width="26.7109375" customWidth="1"/>
    <col min="3" max="3" width="17.42578125" customWidth="1"/>
    <col min="4" max="4" width="19" customWidth="1"/>
    <col min="5" max="5" width="17.28515625" style="2" customWidth="1"/>
    <col min="6" max="8" width="18.7109375" style="2" customWidth="1"/>
    <col min="9" max="10" width="19.7109375" style="10" customWidth="1"/>
    <col min="11" max="11" width="19.85546875" style="11" bestFit="1" customWidth="1"/>
    <col min="12" max="12" width="20.7109375" style="10" customWidth="1"/>
    <col min="13" max="14" width="19.7109375" customWidth="1"/>
    <col min="15" max="15" width="19.85546875" style="1" bestFit="1" customWidth="1"/>
    <col min="16" max="16" width="20.7109375" customWidth="1"/>
    <col min="17" max="17" width="15" bestFit="1" customWidth="1"/>
  </cols>
  <sheetData>
    <row r="1" spans="1:17" x14ac:dyDescent="0.25">
      <c r="H1" s="5">
        <v>43709</v>
      </c>
      <c r="L1" s="12">
        <v>44075</v>
      </c>
      <c r="P1" s="5">
        <v>44440</v>
      </c>
    </row>
    <row r="2" spans="1:17" ht="30" x14ac:dyDescent="0.25">
      <c r="A2" s="2" t="s">
        <v>0</v>
      </c>
      <c r="B2" s="2" t="s">
        <v>1</v>
      </c>
      <c r="C2" s="6" t="s">
        <v>2</v>
      </c>
      <c r="D2" s="6" t="s">
        <v>3</v>
      </c>
      <c r="E2" s="6" t="s">
        <v>7</v>
      </c>
      <c r="F2" s="2" t="s">
        <v>4</v>
      </c>
      <c r="G2" s="2" t="s">
        <v>6</v>
      </c>
      <c r="H2" s="6" t="s">
        <v>5</v>
      </c>
      <c r="I2" s="13" t="s">
        <v>14</v>
      </c>
      <c r="J2" s="14" t="s">
        <v>15</v>
      </c>
      <c r="K2" s="13" t="s">
        <v>6</v>
      </c>
      <c r="L2" s="14" t="s">
        <v>5</v>
      </c>
      <c r="M2" s="6" t="s">
        <v>18</v>
      </c>
      <c r="N2" s="2" t="s">
        <v>19</v>
      </c>
      <c r="O2" s="6" t="s">
        <v>6</v>
      </c>
      <c r="P2" s="2" t="s">
        <v>5</v>
      </c>
      <c r="Q2" t="s">
        <v>20</v>
      </c>
    </row>
    <row r="3" spans="1:17" x14ac:dyDescent="0.25">
      <c r="A3" s="2">
        <v>1</v>
      </c>
      <c r="B3" t="s">
        <v>13</v>
      </c>
      <c r="C3" s="3">
        <v>42674</v>
      </c>
      <c r="D3" s="4">
        <v>46.56</v>
      </c>
      <c r="E3" s="4">
        <v>6873.9</v>
      </c>
      <c r="F3" s="4">
        <v>5286006314.6999998</v>
      </c>
      <c r="G3" s="4">
        <f>(F3/E3)</f>
        <v>768996.68524418457</v>
      </c>
      <c r="H3" s="7">
        <f>(G3*D3)</f>
        <v>35804485.664969236</v>
      </c>
      <c r="I3" s="15">
        <v>5286006314.6999998</v>
      </c>
      <c r="J3" s="15">
        <v>101126220212.8</v>
      </c>
      <c r="K3" s="15">
        <f>(J3/I3)</f>
        <v>19.13093064826187</v>
      </c>
      <c r="L3" s="11">
        <f>(K3*H3)</f>
        <v>684973132.15321279</v>
      </c>
      <c r="M3" s="4">
        <v>101126220212.8</v>
      </c>
      <c r="N3" s="4">
        <v>2069027697276.3999</v>
      </c>
      <c r="O3" s="4">
        <f>(N3/M3)</f>
        <v>20.45985396193532</v>
      </c>
      <c r="P3" s="1">
        <f>(O3*L3)</f>
        <v>14014450251.704157</v>
      </c>
      <c r="Q3" s="17">
        <f>+P3/1000000</f>
        <v>14014.450251704156</v>
      </c>
    </row>
    <row r="4" spans="1:17" x14ac:dyDescent="0.25">
      <c r="A4" s="2">
        <v>2</v>
      </c>
      <c r="B4" t="s">
        <v>8</v>
      </c>
      <c r="C4" s="3">
        <v>42735</v>
      </c>
      <c r="D4" s="4">
        <v>3603.66</v>
      </c>
      <c r="E4" s="4">
        <v>8826.9</v>
      </c>
      <c r="F4" s="4">
        <v>5286006314.6999998</v>
      </c>
      <c r="G4" s="4">
        <f t="shared" ref="G4:G9" si="0">(F4/E4)</f>
        <v>598851.95421948819</v>
      </c>
      <c r="H4" s="7">
        <f t="shared" ref="H4:H9" si="1">(G4*D4)</f>
        <v>2158058833.3426008</v>
      </c>
      <c r="I4" s="15">
        <v>5286006314.6999998</v>
      </c>
      <c r="J4" s="15">
        <v>101126220212.8</v>
      </c>
      <c r="K4" s="15">
        <f t="shared" ref="K4:K9" si="2">(J4/I4)</f>
        <v>19.13093064826187</v>
      </c>
      <c r="L4" s="11">
        <f t="shared" ref="L4:L9" si="3">(K4*H4)</f>
        <v>41285673875.546219</v>
      </c>
      <c r="M4" s="4">
        <v>101126220212.8</v>
      </c>
      <c r="N4" s="4">
        <v>2069027697276.3999</v>
      </c>
      <c r="O4" s="4">
        <f t="shared" ref="O4:O9" si="4">(N4/M4)</f>
        <v>20.45985396193532</v>
      </c>
      <c r="P4" s="1">
        <f t="shared" ref="P4:P9" si="5">(O4*L4)</f>
        <v>844698858213.76379</v>
      </c>
      <c r="Q4" s="17">
        <f t="shared" ref="Q4:Q10" si="6">+P4/1000000</f>
        <v>844698.8582137638</v>
      </c>
    </row>
    <row r="5" spans="1:17" x14ac:dyDescent="0.25">
      <c r="A5" s="2">
        <v>3</v>
      </c>
      <c r="B5" t="s">
        <v>8</v>
      </c>
      <c r="C5" s="3">
        <v>43039</v>
      </c>
      <c r="D5" s="4">
        <v>596.92999999999995</v>
      </c>
      <c r="E5" s="4">
        <v>39473.9</v>
      </c>
      <c r="F5" s="4">
        <v>5286006314.6999998</v>
      </c>
      <c r="G5" s="4">
        <f t="shared" si="0"/>
        <v>133911.42792326066</v>
      </c>
      <c r="H5" s="7">
        <f t="shared" si="1"/>
        <v>79935748.670231983</v>
      </c>
      <c r="I5" s="15">
        <v>5286006314.6999998</v>
      </c>
      <c r="J5" s="15">
        <v>101126220212.8</v>
      </c>
      <c r="K5" s="15">
        <f t="shared" si="2"/>
        <v>19.13093064826187</v>
      </c>
      <c r="L5" s="11">
        <f t="shared" si="3"/>
        <v>1529245264.127099</v>
      </c>
      <c r="M5" s="4">
        <v>101126220212.8</v>
      </c>
      <c r="N5" s="4">
        <v>2069027697276.3999</v>
      </c>
      <c r="O5" s="4">
        <f t="shared" si="4"/>
        <v>20.45985396193532</v>
      </c>
      <c r="P5" s="1">
        <f t="shared" si="5"/>
        <v>31288134776.021652</v>
      </c>
      <c r="Q5" s="17">
        <f t="shared" si="6"/>
        <v>31288.134776021652</v>
      </c>
    </row>
    <row r="6" spans="1:17" x14ac:dyDescent="0.25">
      <c r="A6" s="2">
        <v>4</v>
      </c>
      <c r="B6" t="s">
        <v>10</v>
      </c>
      <c r="C6" s="3">
        <v>42735</v>
      </c>
      <c r="D6" s="4">
        <v>3619.59</v>
      </c>
      <c r="E6" s="4">
        <v>8826.9</v>
      </c>
      <c r="F6" s="4">
        <v>5286006314.6999998</v>
      </c>
      <c r="G6" s="4">
        <f t="shared" si="0"/>
        <v>598851.95421948819</v>
      </c>
      <c r="H6" s="7">
        <f t="shared" si="1"/>
        <v>2167598544.9733171</v>
      </c>
      <c r="I6" s="15">
        <v>5286006314.6999998</v>
      </c>
      <c r="J6" s="15">
        <v>101126220212.8</v>
      </c>
      <c r="K6" s="15">
        <f t="shared" si="2"/>
        <v>19.13093064826187</v>
      </c>
      <c r="L6" s="11">
        <f t="shared" si="3"/>
        <v>41468177437.157867</v>
      </c>
      <c r="M6" s="4">
        <v>101126220212.8</v>
      </c>
      <c r="N6" s="4">
        <v>2069027697276.3999</v>
      </c>
      <c r="O6" s="4">
        <f t="shared" si="4"/>
        <v>20.45985396193532</v>
      </c>
      <c r="P6" s="1">
        <f t="shared" si="5"/>
        <v>848432854431.87122</v>
      </c>
      <c r="Q6" s="17">
        <f t="shared" si="6"/>
        <v>848432.85443187121</v>
      </c>
    </row>
    <row r="7" spans="1:17" x14ac:dyDescent="0.25">
      <c r="A7" s="2">
        <v>5</v>
      </c>
      <c r="B7" t="s">
        <v>10</v>
      </c>
      <c r="C7" s="3">
        <v>43100</v>
      </c>
      <c r="D7" s="4">
        <v>39.950000000000003</v>
      </c>
      <c r="E7" s="4">
        <v>84970.3</v>
      </c>
      <c r="F7" s="4">
        <v>5286006314.6999998</v>
      </c>
      <c r="G7" s="4">
        <f t="shared" si="0"/>
        <v>62210.046506838269</v>
      </c>
      <c r="H7" s="8">
        <f t="shared" si="1"/>
        <v>2485291.3579481891</v>
      </c>
      <c r="I7" s="15">
        <v>5286006314.6999998</v>
      </c>
      <c r="J7" s="15">
        <v>101126220212.8</v>
      </c>
      <c r="K7" s="15">
        <f t="shared" si="2"/>
        <v>19.13093064826187</v>
      </c>
      <c r="L7" s="11">
        <f t="shared" si="3"/>
        <v>47545936.609631374</v>
      </c>
      <c r="M7" s="4">
        <v>101126220212.8</v>
      </c>
      <c r="N7" s="4">
        <v>2069027697276.3999</v>
      </c>
      <c r="O7" s="4">
        <f t="shared" si="4"/>
        <v>20.45985396193532</v>
      </c>
      <c r="P7" s="1">
        <f t="shared" si="5"/>
        <v>972782919.51649201</v>
      </c>
      <c r="Q7" s="17">
        <f t="shared" si="6"/>
        <v>972.78291951649203</v>
      </c>
    </row>
    <row r="8" spans="1:17" x14ac:dyDescent="0.25">
      <c r="A8" s="2">
        <v>6</v>
      </c>
      <c r="B8" t="s">
        <v>11</v>
      </c>
      <c r="C8" s="3">
        <v>43465</v>
      </c>
      <c r="D8" s="4">
        <v>59097366.299999997</v>
      </c>
      <c r="E8" s="4">
        <v>110597550.2</v>
      </c>
      <c r="F8" s="4">
        <v>5286006314.6999998</v>
      </c>
      <c r="G8" s="4">
        <f t="shared" si="0"/>
        <v>47.794967475690072</v>
      </c>
      <c r="H8" s="8">
        <f t="shared" si="1"/>
        <v>2824556700.2074423</v>
      </c>
      <c r="I8" s="15">
        <v>5286006314.6999998</v>
      </c>
      <c r="J8" s="15">
        <v>101126220212.8</v>
      </c>
      <c r="K8" s="15">
        <f t="shared" si="2"/>
        <v>19.13093064826187</v>
      </c>
      <c r="L8" s="11">
        <f t="shared" si="3"/>
        <v>54036398343.751976</v>
      </c>
      <c r="M8" s="4">
        <v>101126220212.8</v>
      </c>
      <c r="N8" s="4">
        <v>2069027697276.3999</v>
      </c>
      <c r="O8" s="4">
        <f t="shared" si="4"/>
        <v>20.45985396193532</v>
      </c>
      <c r="P8" s="1">
        <f t="shared" si="5"/>
        <v>1105576818742.1289</v>
      </c>
      <c r="Q8" s="17">
        <f t="shared" si="6"/>
        <v>1105576.818742129</v>
      </c>
    </row>
    <row r="9" spans="1:17" x14ac:dyDescent="0.25">
      <c r="A9" s="2">
        <v>7</v>
      </c>
      <c r="B9" t="s">
        <v>12</v>
      </c>
      <c r="C9" s="3">
        <v>42643</v>
      </c>
      <c r="D9" s="4">
        <v>0.25</v>
      </c>
      <c r="E9" s="4">
        <v>6364.4</v>
      </c>
      <c r="F9" s="4">
        <v>5286006314.6999998</v>
      </c>
      <c r="G9" s="4">
        <f t="shared" si="0"/>
        <v>830558.46815096471</v>
      </c>
      <c r="H9" s="8">
        <f t="shared" si="1"/>
        <v>207639.61703774118</v>
      </c>
      <c r="I9" s="15">
        <v>5286006314.6999998</v>
      </c>
      <c r="J9" s="15">
        <v>101126220212.8</v>
      </c>
      <c r="K9" s="15">
        <f t="shared" si="2"/>
        <v>19.13093064826187</v>
      </c>
      <c r="L9" s="16">
        <f t="shared" si="3"/>
        <v>3972339.1133806803</v>
      </c>
      <c r="M9" s="4">
        <v>101126220212.8</v>
      </c>
      <c r="N9" s="4">
        <v>2069027697276.3999</v>
      </c>
      <c r="O9" s="4">
        <f t="shared" si="4"/>
        <v>20.45985396193532</v>
      </c>
      <c r="P9" s="9">
        <f t="shared" si="5"/>
        <v>81273478.147052348</v>
      </c>
      <c r="Q9" s="18">
        <f t="shared" si="6"/>
        <v>81.273478147052344</v>
      </c>
    </row>
    <row r="10" spans="1:17" x14ac:dyDescent="0.25">
      <c r="C10" s="2"/>
      <c r="D10" s="4"/>
      <c r="E10" s="4"/>
      <c r="F10" s="4"/>
      <c r="G10" s="2" t="s">
        <v>9</v>
      </c>
      <c r="H10" s="7">
        <v>7268647243.8299999</v>
      </c>
      <c r="L10" s="11">
        <f>SUM(L3:L9)</f>
        <v>139055986328.45938</v>
      </c>
      <c r="P10" s="1">
        <f>SUM(P3:P9)</f>
        <v>2845065172813.1533</v>
      </c>
      <c r="Q10" s="17">
        <f t="shared" si="6"/>
        <v>2845065.1728131534</v>
      </c>
    </row>
    <row r="11" spans="1:17" x14ac:dyDescent="0.25">
      <c r="C11" s="2"/>
      <c r="D11" s="4"/>
      <c r="E11" s="4"/>
      <c r="F11" s="4"/>
      <c r="H11" s="4"/>
    </row>
    <row r="12" spans="1:17" x14ac:dyDescent="0.25">
      <c r="C12" s="2"/>
      <c r="D12" s="4"/>
      <c r="E12" s="4"/>
      <c r="F12" s="4"/>
      <c r="H12" s="4"/>
      <c r="L12" s="11"/>
      <c r="P12" s="1"/>
    </row>
    <row r="13" spans="1:17" x14ac:dyDescent="0.25">
      <c r="D13" s="1"/>
      <c r="L13" s="11"/>
      <c r="O13" s="1">
        <v>20000</v>
      </c>
      <c r="P13" s="1">
        <v>150000000</v>
      </c>
    </row>
    <row r="14" spans="1:17" x14ac:dyDescent="0.25">
      <c r="F14" s="4"/>
      <c r="O14" s="1">
        <f>+O13/1000000</f>
        <v>0.02</v>
      </c>
      <c r="P14" s="17">
        <f>+P13*O14</f>
        <v>3000000</v>
      </c>
    </row>
    <row r="15" spans="1:17" x14ac:dyDescent="0.25">
      <c r="F15" s="4"/>
    </row>
    <row r="16" spans="1:17" x14ac:dyDescent="0.25">
      <c r="F16" s="4"/>
    </row>
    <row r="17" spans="4:6" x14ac:dyDescent="0.25">
      <c r="F17" s="4"/>
    </row>
    <row r="18" spans="4:6" x14ac:dyDescent="0.25">
      <c r="F18" s="4"/>
    </row>
    <row r="20" spans="4:6" x14ac:dyDescent="0.25">
      <c r="D20" s="1"/>
      <c r="E20" s="4"/>
      <c r="F20" s="4"/>
    </row>
    <row r="21" spans="4:6" x14ac:dyDescent="0.25">
      <c r="D21" s="1"/>
      <c r="E21" s="4"/>
      <c r="F21" s="4"/>
    </row>
    <row r="22" spans="4:6" x14ac:dyDescent="0.25">
      <c r="F22" s="4"/>
    </row>
    <row r="23" spans="4:6" x14ac:dyDescent="0.25">
      <c r="F23" s="4"/>
    </row>
    <row r="24" spans="4:6" x14ac:dyDescent="0.25">
      <c r="F24" s="4"/>
    </row>
    <row r="25" spans="4:6" x14ac:dyDescent="0.25">
      <c r="F25" s="4"/>
    </row>
  </sheetData>
  <pageMargins left="0.70866141732283472" right="0.70866141732283472" top="0.74803149606299213" bottom="0.74803149606299213" header="0.31496062992125984" footer="0.31496062992125984"/>
  <pageSetup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opLeftCell="F1" workbookViewId="0">
      <selection activeCell="E14" sqref="E14"/>
    </sheetView>
  </sheetViews>
  <sheetFormatPr baseColWidth="10" defaultRowHeight="15" x14ac:dyDescent="0.25"/>
  <cols>
    <col min="1" max="1" width="8.7109375" style="2" customWidth="1"/>
    <col min="2" max="2" width="26.7109375" customWidth="1"/>
    <col min="3" max="3" width="17.42578125" customWidth="1"/>
    <col min="4" max="4" width="19" customWidth="1"/>
    <col min="5" max="5" width="17.28515625" style="2" customWidth="1"/>
    <col min="6" max="8" width="18.7109375" style="2" customWidth="1"/>
    <col min="9" max="10" width="19.7109375" customWidth="1"/>
    <col min="11" max="11" width="19.85546875" style="1" bestFit="1" customWidth="1"/>
    <col min="12" max="12" width="20.7109375" customWidth="1"/>
  </cols>
  <sheetData>
    <row r="1" spans="1:12" x14ac:dyDescent="0.25">
      <c r="H1" s="5">
        <v>43709</v>
      </c>
      <c r="L1" s="5">
        <v>44075</v>
      </c>
    </row>
    <row r="2" spans="1:12" ht="30" x14ac:dyDescent="0.25">
      <c r="A2" s="2" t="s">
        <v>0</v>
      </c>
      <c r="B2" s="2" t="s">
        <v>1</v>
      </c>
      <c r="C2" s="6" t="s">
        <v>2</v>
      </c>
      <c r="D2" s="6" t="s">
        <v>3</v>
      </c>
      <c r="E2" s="6" t="s">
        <v>7</v>
      </c>
      <c r="F2" s="2" t="s">
        <v>4</v>
      </c>
      <c r="G2" s="2" t="s">
        <v>6</v>
      </c>
      <c r="H2" s="6" t="s">
        <v>5</v>
      </c>
      <c r="I2" s="6" t="s">
        <v>14</v>
      </c>
      <c r="J2" s="2" t="s">
        <v>15</v>
      </c>
      <c r="K2" s="6" t="s">
        <v>6</v>
      </c>
      <c r="L2" s="2" t="s">
        <v>5</v>
      </c>
    </row>
    <row r="3" spans="1:12" x14ac:dyDescent="0.25">
      <c r="A3" s="2">
        <v>1</v>
      </c>
      <c r="B3" t="s">
        <v>13</v>
      </c>
      <c r="C3" s="3">
        <v>42674</v>
      </c>
      <c r="D3" s="4">
        <v>46.56</v>
      </c>
      <c r="E3" s="4">
        <v>6873.9</v>
      </c>
      <c r="F3" s="4">
        <v>5286006314.6999998</v>
      </c>
      <c r="G3" s="4">
        <f>(F3/E3)</f>
        <v>768996.68524418457</v>
      </c>
      <c r="H3" s="7">
        <f>(G3*D3)</f>
        <v>35804485.664969236</v>
      </c>
      <c r="I3" s="4">
        <v>5286006314.6999998</v>
      </c>
      <c r="J3" s="4">
        <v>101126220212.8</v>
      </c>
      <c r="K3" s="4">
        <f>(J3/I3)</f>
        <v>19.13093064826187</v>
      </c>
      <c r="L3" s="1">
        <f>(K3*H3)</f>
        <v>684973132.15321279</v>
      </c>
    </row>
    <row r="4" spans="1:12" x14ac:dyDescent="0.25">
      <c r="A4" s="2">
        <v>2</v>
      </c>
      <c r="B4" t="s">
        <v>8</v>
      </c>
      <c r="C4" s="3">
        <v>42735</v>
      </c>
      <c r="D4" s="4">
        <v>3603.66</v>
      </c>
      <c r="E4" s="4">
        <v>8826.9</v>
      </c>
      <c r="F4" s="4">
        <v>5286006314.6999998</v>
      </c>
      <c r="G4" s="4">
        <f t="shared" ref="G4:G9" si="0">(F4/E4)</f>
        <v>598851.95421948819</v>
      </c>
      <c r="H4" s="7">
        <f t="shared" ref="H4:H9" si="1">(G4*D4)</f>
        <v>2158058833.3426008</v>
      </c>
      <c r="I4" s="4">
        <v>5286006314.6999998</v>
      </c>
      <c r="J4" s="4">
        <v>101126220212.8</v>
      </c>
      <c r="K4" s="4">
        <f t="shared" ref="K4:K9" si="2">(J4/I4)</f>
        <v>19.13093064826187</v>
      </c>
      <c r="L4" s="1">
        <f t="shared" ref="L4:L9" si="3">(K4*H4)</f>
        <v>41285673875.546219</v>
      </c>
    </row>
    <row r="5" spans="1:12" x14ac:dyDescent="0.25">
      <c r="A5" s="2">
        <v>3</v>
      </c>
      <c r="B5" t="s">
        <v>8</v>
      </c>
      <c r="C5" s="3">
        <v>43039</v>
      </c>
      <c r="D5" s="4">
        <v>596.92999999999995</v>
      </c>
      <c r="E5" s="4">
        <v>39473.9</v>
      </c>
      <c r="F5" s="4">
        <v>5286006314.6999998</v>
      </c>
      <c r="G5" s="4">
        <f t="shared" si="0"/>
        <v>133911.42792326066</v>
      </c>
      <c r="H5" s="7">
        <f t="shared" si="1"/>
        <v>79935748.670231983</v>
      </c>
      <c r="I5" s="4">
        <v>5286006314.6999998</v>
      </c>
      <c r="J5" s="4">
        <v>101126220212.8</v>
      </c>
      <c r="K5" s="4">
        <f t="shared" si="2"/>
        <v>19.13093064826187</v>
      </c>
      <c r="L5" s="1">
        <f t="shared" si="3"/>
        <v>1529245264.127099</v>
      </c>
    </row>
    <row r="6" spans="1:12" x14ac:dyDescent="0.25">
      <c r="A6" s="2">
        <v>4</v>
      </c>
      <c r="B6" t="s">
        <v>10</v>
      </c>
      <c r="C6" s="3">
        <v>42735</v>
      </c>
      <c r="D6" s="4">
        <v>3619.59</v>
      </c>
      <c r="E6" s="4">
        <v>8826.9</v>
      </c>
      <c r="F6" s="4">
        <v>5286006314.6999998</v>
      </c>
      <c r="G6" s="4">
        <f t="shared" si="0"/>
        <v>598851.95421948819</v>
      </c>
      <c r="H6" s="7">
        <f t="shared" si="1"/>
        <v>2167598544.9733171</v>
      </c>
      <c r="I6" s="4">
        <v>5286006314.6999998</v>
      </c>
      <c r="J6" s="4">
        <v>101126220212.8</v>
      </c>
      <c r="K6" s="4">
        <f t="shared" si="2"/>
        <v>19.13093064826187</v>
      </c>
      <c r="L6" s="1">
        <f t="shared" si="3"/>
        <v>41468177437.157867</v>
      </c>
    </row>
    <row r="7" spans="1:12" x14ac:dyDescent="0.25">
      <c r="A7" s="2">
        <v>5</v>
      </c>
      <c r="B7" t="s">
        <v>10</v>
      </c>
      <c r="C7" s="3">
        <v>43100</v>
      </c>
      <c r="D7" s="4">
        <v>39.950000000000003</v>
      </c>
      <c r="E7" s="4">
        <v>84970.3</v>
      </c>
      <c r="F7" s="4">
        <v>5286006314.6999998</v>
      </c>
      <c r="G7" s="4">
        <f t="shared" si="0"/>
        <v>62210.046506838269</v>
      </c>
      <c r="H7" s="8">
        <f t="shared" si="1"/>
        <v>2485291.3579481891</v>
      </c>
      <c r="I7" s="4">
        <v>5286006314.6999998</v>
      </c>
      <c r="J7" s="4">
        <v>101126220212.8</v>
      </c>
      <c r="K7" s="4">
        <f t="shared" si="2"/>
        <v>19.13093064826187</v>
      </c>
      <c r="L7" s="1">
        <f t="shared" si="3"/>
        <v>47545936.609631374</v>
      </c>
    </row>
    <row r="8" spans="1:12" x14ac:dyDescent="0.25">
      <c r="A8" s="2">
        <v>6</v>
      </c>
      <c r="B8" t="s">
        <v>11</v>
      </c>
      <c r="C8" s="3">
        <v>43465</v>
      </c>
      <c r="D8" s="4">
        <v>59097366.299999997</v>
      </c>
      <c r="E8" s="4">
        <v>110597550.2</v>
      </c>
      <c r="F8" s="4">
        <v>5286006314.6999998</v>
      </c>
      <c r="G8" s="4">
        <f t="shared" si="0"/>
        <v>47.794967475690072</v>
      </c>
      <c r="H8" s="8">
        <f t="shared" si="1"/>
        <v>2824556700.2074423</v>
      </c>
      <c r="I8" s="4">
        <v>5286006314.6999998</v>
      </c>
      <c r="J8" s="4">
        <v>101126220212.8</v>
      </c>
      <c r="K8" s="4">
        <f t="shared" si="2"/>
        <v>19.13093064826187</v>
      </c>
      <c r="L8" s="1">
        <f t="shared" si="3"/>
        <v>54036398343.751976</v>
      </c>
    </row>
    <row r="9" spans="1:12" x14ac:dyDescent="0.25">
      <c r="A9" s="2">
        <v>7</v>
      </c>
      <c r="B9" t="s">
        <v>12</v>
      </c>
      <c r="C9" s="3">
        <v>42643</v>
      </c>
      <c r="D9" s="4">
        <v>0.25</v>
      </c>
      <c r="E9" s="4">
        <v>6364.4</v>
      </c>
      <c r="F9" s="4">
        <v>5286006314.6999998</v>
      </c>
      <c r="G9" s="4">
        <f t="shared" si="0"/>
        <v>830558.46815096471</v>
      </c>
      <c r="H9" s="8">
        <f t="shared" si="1"/>
        <v>207639.61703774118</v>
      </c>
      <c r="I9" s="4">
        <v>5286006314.6999998</v>
      </c>
      <c r="J9" s="4">
        <v>101126220212.8</v>
      </c>
      <c r="K9" s="4">
        <f t="shared" si="2"/>
        <v>19.13093064826187</v>
      </c>
      <c r="L9" s="9">
        <f t="shared" si="3"/>
        <v>3972339.1133806803</v>
      </c>
    </row>
    <row r="10" spans="1:12" x14ac:dyDescent="0.25">
      <c r="C10" s="2"/>
      <c r="D10" s="4"/>
      <c r="E10" s="4"/>
      <c r="F10" s="4"/>
      <c r="G10" s="2" t="s">
        <v>9</v>
      </c>
      <c r="H10" s="7">
        <v>7268647243.8299999</v>
      </c>
      <c r="L10" s="1">
        <f>SUM(L3:L9)</f>
        <v>139055986328.45938</v>
      </c>
    </row>
    <row r="11" spans="1:12" x14ac:dyDescent="0.25">
      <c r="C11" s="2"/>
      <c r="D11" s="4"/>
      <c r="E11" s="4"/>
      <c r="F11" s="4"/>
      <c r="H11" s="4"/>
    </row>
    <row r="12" spans="1:12" x14ac:dyDescent="0.25">
      <c r="C12" s="2"/>
      <c r="D12" s="4"/>
      <c r="E12" s="4"/>
      <c r="F12" s="4"/>
      <c r="H12" s="4"/>
      <c r="K12" s="1" t="s">
        <v>16</v>
      </c>
      <c r="L12" s="1">
        <v>225000000000</v>
      </c>
    </row>
    <row r="13" spans="1:12" x14ac:dyDescent="0.25">
      <c r="D13" s="1"/>
      <c r="K13" s="1" t="s">
        <v>17</v>
      </c>
      <c r="L13" s="1">
        <f>(L12-L10)</f>
        <v>85944013671.540619</v>
      </c>
    </row>
    <row r="14" spans="1:12" x14ac:dyDescent="0.25">
      <c r="F14" s="4"/>
    </row>
    <row r="15" spans="1:12" x14ac:dyDescent="0.25">
      <c r="F15" s="4"/>
    </row>
    <row r="16" spans="1:12" x14ac:dyDescent="0.25">
      <c r="F16" s="4"/>
    </row>
    <row r="17" spans="4:6" x14ac:dyDescent="0.25">
      <c r="F17" s="4"/>
    </row>
    <row r="18" spans="4:6" x14ac:dyDescent="0.25">
      <c r="F18" s="4"/>
    </row>
    <row r="20" spans="4:6" x14ac:dyDescent="0.25">
      <c r="D20" s="1"/>
      <c r="E20" s="4"/>
      <c r="F20" s="4"/>
    </row>
    <row r="21" spans="4:6" x14ac:dyDescent="0.25">
      <c r="D21" s="1"/>
      <c r="E21" s="4"/>
      <c r="F21" s="4"/>
    </row>
    <row r="22" spans="4:6" x14ac:dyDescent="0.25">
      <c r="F22" s="4"/>
    </row>
    <row r="23" spans="4:6" x14ac:dyDescent="0.25">
      <c r="F23" s="4"/>
    </row>
    <row r="24" spans="4:6" x14ac:dyDescent="0.25">
      <c r="F24" s="4"/>
    </row>
    <row r="25" spans="4:6" x14ac:dyDescent="0.25">
      <c r="F25" s="4"/>
    </row>
  </sheetData>
  <pageMargins left="0.70866141732283472" right="0.70866141732283472" top="0.74803149606299213" bottom="0.74803149606299213" header="0.31496062992125984" footer="0.31496062992125984"/>
  <pageSetup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F3" sqref="F3"/>
    </sheetView>
  </sheetViews>
  <sheetFormatPr baseColWidth="10" defaultRowHeight="15" x14ac:dyDescent="0.25"/>
  <cols>
    <col min="1" max="1" width="8.7109375" style="2" customWidth="1"/>
    <col min="2" max="2" width="26.7109375" customWidth="1"/>
    <col min="3" max="3" width="25" customWidth="1"/>
    <col min="4" max="4" width="24.7109375" customWidth="1"/>
    <col min="5" max="8" width="24.7109375" style="2" customWidth="1"/>
    <col min="9" max="9" width="11.7109375" bestFit="1" customWidth="1"/>
    <col min="10" max="10" width="16.42578125" customWidth="1"/>
    <col min="11" max="11" width="23.140625" style="1" customWidth="1"/>
  </cols>
  <sheetData>
    <row r="1" spans="1:11" x14ac:dyDescent="0.25">
      <c r="H1" s="5">
        <v>43709</v>
      </c>
    </row>
    <row r="2" spans="1:1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7</v>
      </c>
      <c r="F2" s="2" t="s">
        <v>4</v>
      </c>
      <c r="G2" s="2" t="s">
        <v>6</v>
      </c>
      <c r="H2" s="2" t="s">
        <v>5</v>
      </c>
      <c r="I2" s="2"/>
      <c r="J2" s="2"/>
    </row>
    <row r="3" spans="1:11" x14ac:dyDescent="0.25">
      <c r="A3" s="2">
        <v>1</v>
      </c>
      <c r="B3" t="s">
        <v>13</v>
      </c>
      <c r="C3" s="3">
        <v>42674</v>
      </c>
      <c r="D3" s="4">
        <v>46.56</v>
      </c>
      <c r="E3" s="4">
        <v>6873.9</v>
      </c>
      <c r="F3" s="4">
        <v>5286006314.6999998</v>
      </c>
      <c r="G3" s="4">
        <f>(F3/E3)</f>
        <v>768996.68524418457</v>
      </c>
      <c r="H3" s="7">
        <f>(G3*D3)</f>
        <v>35804485.664969236</v>
      </c>
      <c r="I3" s="4"/>
      <c r="J3" s="4"/>
      <c r="K3" s="4"/>
    </row>
    <row r="4" spans="1:11" x14ac:dyDescent="0.25">
      <c r="A4" s="2">
        <v>2</v>
      </c>
      <c r="B4" t="s">
        <v>8</v>
      </c>
      <c r="C4" s="3">
        <v>42735</v>
      </c>
      <c r="D4" s="4">
        <v>3603.66</v>
      </c>
      <c r="E4" s="4">
        <v>8826.9</v>
      </c>
      <c r="F4" s="4">
        <v>5286006314.6999998</v>
      </c>
      <c r="G4" s="4">
        <f t="shared" ref="G4:G9" si="0">(F4/E4)</f>
        <v>598851.95421948819</v>
      </c>
      <c r="H4" s="7">
        <f t="shared" ref="H4:H9" si="1">(G4*D4)</f>
        <v>2158058833.3426008</v>
      </c>
    </row>
    <row r="5" spans="1:11" x14ac:dyDescent="0.25">
      <c r="A5" s="2">
        <v>3</v>
      </c>
      <c r="B5" t="s">
        <v>8</v>
      </c>
      <c r="C5" s="3">
        <v>43039</v>
      </c>
      <c r="D5" s="4">
        <v>596.92999999999995</v>
      </c>
      <c r="E5" s="4">
        <v>39473.9</v>
      </c>
      <c r="F5" s="4">
        <v>5286006314.6999998</v>
      </c>
      <c r="G5" s="4">
        <f t="shared" si="0"/>
        <v>133911.42792326066</v>
      </c>
      <c r="H5" s="7">
        <f t="shared" si="1"/>
        <v>79935748.670231983</v>
      </c>
    </row>
    <row r="6" spans="1:11" x14ac:dyDescent="0.25">
      <c r="A6" s="2">
        <v>4</v>
      </c>
      <c r="B6" t="s">
        <v>10</v>
      </c>
      <c r="C6" s="3">
        <v>42735</v>
      </c>
      <c r="D6" s="4">
        <v>3619.59</v>
      </c>
      <c r="E6" s="4">
        <v>8826.9</v>
      </c>
      <c r="F6" s="4">
        <v>5286006314.6999998</v>
      </c>
      <c r="G6" s="4">
        <f t="shared" si="0"/>
        <v>598851.95421948819</v>
      </c>
      <c r="H6" s="7">
        <f t="shared" si="1"/>
        <v>2167598544.9733171</v>
      </c>
    </row>
    <row r="7" spans="1:11" x14ac:dyDescent="0.25">
      <c r="A7" s="2">
        <v>5</v>
      </c>
      <c r="B7" t="s">
        <v>10</v>
      </c>
      <c r="C7" s="3">
        <v>43100</v>
      </c>
      <c r="D7" s="4">
        <v>39.950000000000003</v>
      </c>
      <c r="E7" s="4">
        <v>84970.3</v>
      </c>
      <c r="F7" s="4">
        <v>5286006314.6999998</v>
      </c>
      <c r="G7" s="4">
        <f t="shared" si="0"/>
        <v>62210.046506838269</v>
      </c>
      <c r="H7" s="8">
        <f t="shared" si="1"/>
        <v>2485291.3579481891</v>
      </c>
    </row>
    <row r="8" spans="1:11" x14ac:dyDescent="0.25">
      <c r="A8" s="2">
        <v>6</v>
      </c>
      <c r="B8" t="s">
        <v>11</v>
      </c>
      <c r="C8" s="3">
        <v>43465</v>
      </c>
      <c r="D8" s="4">
        <v>59097366.299999997</v>
      </c>
      <c r="E8" s="4">
        <v>110597550.2</v>
      </c>
      <c r="F8" s="4">
        <v>5286006314.6999998</v>
      </c>
      <c r="G8" s="4">
        <f t="shared" si="0"/>
        <v>47.794967475690072</v>
      </c>
      <c r="H8" s="8">
        <f t="shared" si="1"/>
        <v>2824556700.2074423</v>
      </c>
    </row>
    <row r="9" spans="1:11" x14ac:dyDescent="0.25">
      <c r="A9" s="2">
        <v>7</v>
      </c>
      <c r="B9" t="s">
        <v>12</v>
      </c>
      <c r="C9" s="3">
        <v>42643</v>
      </c>
      <c r="D9" s="4">
        <v>0.25</v>
      </c>
      <c r="E9" s="4">
        <v>6364.4</v>
      </c>
      <c r="F9" s="4">
        <v>5286006314.6999998</v>
      </c>
      <c r="G9" s="4">
        <f t="shared" si="0"/>
        <v>830558.46815096471</v>
      </c>
      <c r="H9" s="8">
        <f t="shared" si="1"/>
        <v>207639.61703774118</v>
      </c>
    </row>
    <row r="10" spans="1:11" x14ac:dyDescent="0.25">
      <c r="A10" s="2">
        <v>8</v>
      </c>
      <c r="C10" s="2"/>
      <c r="D10" s="4"/>
      <c r="E10" s="4"/>
      <c r="F10" s="4"/>
      <c r="G10" s="2" t="s">
        <v>9</v>
      </c>
      <c r="H10" s="7">
        <v>7268647243.8299999</v>
      </c>
    </row>
    <row r="11" spans="1:11" x14ac:dyDescent="0.25">
      <c r="A11" s="2">
        <v>9</v>
      </c>
      <c r="C11" s="2"/>
      <c r="D11" s="4"/>
      <c r="E11" s="4"/>
      <c r="F11" s="4"/>
      <c r="H11" s="4"/>
    </row>
    <row r="12" spans="1:11" x14ac:dyDescent="0.25">
      <c r="A12" s="2">
        <v>10</v>
      </c>
      <c r="C12" s="2"/>
      <c r="D12" s="4"/>
      <c r="E12" s="4"/>
      <c r="F12" s="4"/>
      <c r="H12" s="4"/>
    </row>
    <row r="13" spans="1:11" x14ac:dyDescent="0.25">
      <c r="D13" s="1"/>
    </row>
    <row r="14" spans="1:11" x14ac:dyDescent="0.25">
      <c r="F14" s="4"/>
    </row>
    <row r="15" spans="1:11" x14ac:dyDescent="0.25">
      <c r="F15" s="4"/>
    </row>
    <row r="16" spans="1:11" x14ac:dyDescent="0.25">
      <c r="F16" s="4"/>
    </row>
    <row r="17" spans="4:6" x14ac:dyDescent="0.25">
      <c r="F17" s="4"/>
    </row>
    <row r="18" spans="4:6" x14ac:dyDescent="0.25">
      <c r="F18" s="4"/>
    </row>
    <row r="20" spans="4:6" x14ac:dyDescent="0.25">
      <c r="D20" s="1"/>
      <c r="E20" s="4"/>
      <c r="F20" s="4"/>
    </row>
    <row r="21" spans="4:6" x14ac:dyDescent="0.25">
      <c r="D21" s="1"/>
      <c r="E21" s="4"/>
      <c r="F21" s="4"/>
    </row>
    <row r="22" spans="4:6" x14ac:dyDescent="0.25">
      <c r="F22" s="4"/>
    </row>
    <row r="23" spans="4:6" x14ac:dyDescent="0.25">
      <c r="F23" s="4"/>
    </row>
    <row r="24" spans="4:6" x14ac:dyDescent="0.25">
      <c r="F24" s="4"/>
    </row>
    <row r="25" spans="4:6" x14ac:dyDescent="0.25">
      <c r="F25" s="4"/>
    </row>
  </sheetData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AJUSTE INI. ACTIVOS AUTOMER 21</vt:lpstr>
      <vt:lpstr>AJUSTE INI. ACTIVOS AUTOMER2020</vt:lpstr>
      <vt:lpstr>AJUSTE INI. ACTIVOS AUTOMER2019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cp:lastPrinted>2021-11-11T19:33:39Z</cp:lastPrinted>
  <dcterms:created xsi:type="dcterms:W3CDTF">2019-11-09T16:31:58Z</dcterms:created>
  <dcterms:modified xsi:type="dcterms:W3CDTF">2021-11-11T19:33:43Z</dcterms:modified>
</cp:coreProperties>
</file>