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 activeTab="4"/>
  </bookViews>
  <sheets>
    <sheet name="Hoja1" sheetId="1" r:id="rId1"/>
    <sheet name="AUTOMERCADO" sheetId="2" r:id="rId2"/>
    <sheet name="HIPER MODELO" sheetId="4" r:id="rId3"/>
    <sheet name="EXQUISITECES MODELO" sheetId="5" r:id="rId4"/>
    <sheet name="CARRIZAL" sheetId="6" r:id="rId5"/>
    <sheet name="ROMA" sheetId="7" r:id="rId6"/>
    <sheet name="Hoja3" sheetId="3" r:id="rId7"/>
  </sheets>
  <calcPr calcId="162913"/>
</workbook>
</file>

<file path=xl/calcChain.xml><?xml version="1.0" encoding="utf-8"?>
<calcChain xmlns="http://schemas.openxmlformats.org/spreadsheetml/2006/main">
  <c r="K35" i="7" l="1"/>
  <c r="J35" i="7"/>
  <c r="I35" i="7"/>
  <c r="H35" i="7"/>
  <c r="E35" i="7"/>
  <c r="D35" i="7"/>
  <c r="K34" i="7"/>
  <c r="J34" i="7"/>
  <c r="L34" i="7" s="1"/>
  <c r="I34" i="7"/>
  <c r="H34" i="7"/>
  <c r="E34" i="7"/>
  <c r="D34" i="7"/>
  <c r="K33" i="7"/>
  <c r="J33" i="7"/>
  <c r="I33" i="7"/>
  <c r="H33" i="7"/>
  <c r="E33" i="7"/>
  <c r="D33" i="7"/>
  <c r="K32" i="7"/>
  <c r="J32" i="7"/>
  <c r="I32" i="7"/>
  <c r="H32" i="7"/>
  <c r="E32" i="7"/>
  <c r="D32" i="7"/>
  <c r="K31" i="7"/>
  <c r="J31" i="7"/>
  <c r="I31" i="7"/>
  <c r="H31" i="7"/>
  <c r="E31" i="7"/>
  <c r="D31" i="7"/>
  <c r="K30" i="7"/>
  <c r="J30" i="7"/>
  <c r="I30" i="7"/>
  <c r="H30" i="7"/>
  <c r="E30" i="7"/>
  <c r="D30" i="7"/>
  <c r="K29" i="7"/>
  <c r="J29" i="7"/>
  <c r="I29" i="7"/>
  <c r="H29" i="7"/>
  <c r="E29" i="7"/>
  <c r="D29" i="7"/>
  <c r="K28" i="7"/>
  <c r="J28" i="7"/>
  <c r="I28" i="7"/>
  <c r="H28" i="7"/>
  <c r="E28" i="7"/>
  <c r="D28" i="7"/>
  <c r="K27" i="7"/>
  <c r="J27" i="7"/>
  <c r="I27" i="7"/>
  <c r="H27" i="7"/>
  <c r="E27" i="7"/>
  <c r="D27" i="7"/>
  <c r="K26" i="7"/>
  <c r="J26" i="7"/>
  <c r="I26" i="7"/>
  <c r="H26" i="7"/>
  <c r="E26" i="7"/>
  <c r="D26" i="7"/>
  <c r="K25" i="7"/>
  <c r="J25" i="7"/>
  <c r="I25" i="7"/>
  <c r="H25" i="7"/>
  <c r="E25" i="7"/>
  <c r="D25" i="7"/>
  <c r="K24" i="7"/>
  <c r="J24" i="7"/>
  <c r="I24" i="7"/>
  <c r="H24" i="7"/>
  <c r="E24" i="7"/>
  <c r="D24" i="7"/>
  <c r="K23" i="7"/>
  <c r="J23" i="7"/>
  <c r="I23" i="7"/>
  <c r="H23" i="7"/>
  <c r="E23" i="7"/>
  <c r="D23" i="7"/>
  <c r="K22" i="7"/>
  <c r="J22" i="7"/>
  <c r="I22" i="7"/>
  <c r="H22" i="7"/>
  <c r="E22" i="7"/>
  <c r="D22" i="7"/>
  <c r="K21" i="7"/>
  <c r="J21" i="7"/>
  <c r="I21" i="7"/>
  <c r="H21" i="7"/>
  <c r="E21" i="7"/>
  <c r="D21" i="7"/>
  <c r="K20" i="7"/>
  <c r="J20" i="7"/>
  <c r="I20" i="7"/>
  <c r="H20" i="7"/>
  <c r="E20" i="7"/>
  <c r="D20" i="7"/>
  <c r="K19" i="7"/>
  <c r="J19" i="7"/>
  <c r="I19" i="7"/>
  <c r="H19" i="7"/>
  <c r="E19" i="7"/>
  <c r="D19" i="7"/>
  <c r="K18" i="7"/>
  <c r="J18" i="7"/>
  <c r="I18" i="7"/>
  <c r="H18" i="7"/>
  <c r="E18" i="7"/>
  <c r="D18" i="7"/>
  <c r="K17" i="7"/>
  <c r="J17" i="7"/>
  <c r="I17" i="7"/>
  <c r="H17" i="7"/>
  <c r="E17" i="7"/>
  <c r="D17" i="7"/>
  <c r="K16" i="7"/>
  <c r="J16" i="7"/>
  <c r="I16" i="7"/>
  <c r="H16" i="7"/>
  <c r="E16" i="7"/>
  <c r="D16" i="7"/>
  <c r="K15" i="7"/>
  <c r="J15" i="7"/>
  <c r="I15" i="7"/>
  <c r="H15" i="7"/>
  <c r="E15" i="7"/>
  <c r="D15" i="7"/>
  <c r="K14" i="7"/>
  <c r="J14" i="7"/>
  <c r="I14" i="7"/>
  <c r="H14" i="7"/>
  <c r="E14" i="7"/>
  <c r="D14" i="7"/>
  <c r="K13" i="7"/>
  <c r="J13" i="7"/>
  <c r="I13" i="7"/>
  <c r="H13" i="7"/>
  <c r="E13" i="7"/>
  <c r="D13" i="7"/>
  <c r="G37" i="7"/>
  <c r="F37" i="7"/>
  <c r="C37" i="7"/>
  <c r="B37" i="7"/>
  <c r="K36" i="7"/>
  <c r="J36" i="7"/>
  <c r="L36" i="7" s="1"/>
  <c r="I36" i="7"/>
  <c r="H36" i="7"/>
  <c r="E36" i="7"/>
  <c r="D36" i="7"/>
  <c r="K12" i="7"/>
  <c r="J12" i="7"/>
  <c r="I12" i="7"/>
  <c r="H12" i="7"/>
  <c r="E12" i="7"/>
  <c r="D12" i="7"/>
  <c r="K11" i="7"/>
  <c r="J11" i="7"/>
  <c r="I11" i="7"/>
  <c r="H11" i="7"/>
  <c r="E11" i="7"/>
  <c r="D11" i="7"/>
  <c r="K10" i="7"/>
  <c r="J10" i="7"/>
  <c r="I10" i="7"/>
  <c r="H10" i="7"/>
  <c r="E10" i="7"/>
  <c r="D10" i="7"/>
  <c r="K9" i="7"/>
  <c r="J9" i="7"/>
  <c r="I9" i="7"/>
  <c r="H9" i="7"/>
  <c r="E9" i="7"/>
  <c r="D9" i="7"/>
  <c r="K8" i="7"/>
  <c r="J8" i="7"/>
  <c r="I8" i="7"/>
  <c r="H8" i="7"/>
  <c r="E8" i="7"/>
  <c r="D8" i="7"/>
  <c r="K7" i="7"/>
  <c r="J7" i="7"/>
  <c r="L7" i="7" s="1"/>
  <c r="I7" i="7"/>
  <c r="H7" i="7"/>
  <c r="E7" i="7"/>
  <c r="D7" i="7"/>
  <c r="K6" i="7"/>
  <c r="K37" i="7" s="1"/>
  <c r="J6" i="7"/>
  <c r="I6" i="7"/>
  <c r="I37" i="7" s="1"/>
  <c r="I39" i="7" s="1"/>
  <c r="H6" i="7"/>
  <c r="E6" i="7"/>
  <c r="E37" i="7" s="1"/>
  <c r="E39" i="7" s="1"/>
  <c r="L39" i="7" s="1"/>
  <c r="D6" i="7"/>
  <c r="G14" i="6"/>
  <c r="F14" i="6"/>
  <c r="C14" i="6"/>
  <c r="B14" i="6"/>
  <c r="K13" i="6"/>
  <c r="J13" i="6"/>
  <c r="I13" i="6"/>
  <c r="H13" i="6"/>
  <c r="E13" i="6"/>
  <c r="D13" i="6"/>
  <c r="K12" i="6"/>
  <c r="J12" i="6"/>
  <c r="I12" i="6"/>
  <c r="H12" i="6"/>
  <c r="E12" i="6"/>
  <c r="D12" i="6"/>
  <c r="K11" i="6"/>
  <c r="J11" i="6"/>
  <c r="L11" i="6" s="1"/>
  <c r="I11" i="6"/>
  <c r="H11" i="6"/>
  <c r="E11" i="6"/>
  <c r="D11" i="6"/>
  <c r="K10" i="6"/>
  <c r="J10" i="6"/>
  <c r="I10" i="6"/>
  <c r="H10" i="6"/>
  <c r="E10" i="6"/>
  <c r="D10" i="6"/>
  <c r="K9" i="6"/>
  <c r="J9" i="6"/>
  <c r="L9" i="6" s="1"/>
  <c r="I9" i="6"/>
  <c r="H9" i="6"/>
  <c r="E9" i="6"/>
  <c r="D9" i="6"/>
  <c r="K8" i="6"/>
  <c r="J8" i="6"/>
  <c r="I8" i="6"/>
  <c r="H8" i="6"/>
  <c r="E8" i="6"/>
  <c r="D8" i="6"/>
  <c r="K7" i="6"/>
  <c r="J7" i="6"/>
  <c r="I7" i="6"/>
  <c r="H7" i="6"/>
  <c r="E7" i="6"/>
  <c r="D7" i="6"/>
  <c r="K6" i="6"/>
  <c r="J6" i="6"/>
  <c r="I6" i="6"/>
  <c r="I14" i="6" s="1"/>
  <c r="I16" i="6" s="1"/>
  <c r="H6" i="6"/>
  <c r="E6" i="6"/>
  <c r="D6" i="6"/>
  <c r="K12" i="5"/>
  <c r="J12" i="5"/>
  <c r="L12" i="5" s="1"/>
  <c r="I12" i="5"/>
  <c r="H12" i="5"/>
  <c r="E12" i="5"/>
  <c r="D12" i="5"/>
  <c r="G18" i="5"/>
  <c r="F18" i="5"/>
  <c r="C18" i="5"/>
  <c r="B18" i="5"/>
  <c r="K17" i="5"/>
  <c r="J17" i="5"/>
  <c r="L17" i="5" s="1"/>
  <c r="I17" i="5"/>
  <c r="H17" i="5"/>
  <c r="E17" i="5"/>
  <c r="D17" i="5"/>
  <c r="K16" i="5"/>
  <c r="J16" i="5"/>
  <c r="L16" i="5" s="1"/>
  <c r="I16" i="5"/>
  <c r="H16" i="5"/>
  <c r="E16" i="5"/>
  <c r="D16" i="5"/>
  <c r="K15" i="5"/>
  <c r="J15" i="5"/>
  <c r="L15" i="5" s="1"/>
  <c r="I15" i="5"/>
  <c r="H15" i="5"/>
  <c r="E15" i="5"/>
  <c r="D15" i="5"/>
  <c r="K14" i="5"/>
  <c r="J14" i="5"/>
  <c r="L14" i="5" s="1"/>
  <c r="I14" i="5"/>
  <c r="H14" i="5"/>
  <c r="E14" i="5"/>
  <c r="D14" i="5"/>
  <c r="K13" i="5"/>
  <c r="J13" i="5"/>
  <c r="L13" i="5" s="1"/>
  <c r="I13" i="5"/>
  <c r="H13" i="5"/>
  <c r="E13" i="5"/>
  <c r="D13" i="5"/>
  <c r="K11" i="5"/>
  <c r="J11" i="5"/>
  <c r="I11" i="5"/>
  <c r="H11" i="5"/>
  <c r="E11" i="5"/>
  <c r="D11" i="5"/>
  <c r="K10" i="5"/>
  <c r="J10" i="5"/>
  <c r="I10" i="5"/>
  <c r="H10" i="5"/>
  <c r="E10" i="5"/>
  <c r="D10" i="5"/>
  <c r="K9" i="5"/>
  <c r="J9" i="5"/>
  <c r="I9" i="5"/>
  <c r="H9" i="5"/>
  <c r="E9" i="5"/>
  <c r="D9" i="5"/>
  <c r="K8" i="5"/>
  <c r="J8" i="5"/>
  <c r="I8" i="5"/>
  <c r="H8" i="5"/>
  <c r="E8" i="5"/>
  <c r="D8" i="5"/>
  <c r="K7" i="5"/>
  <c r="J7" i="5"/>
  <c r="I7" i="5"/>
  <c r="H7" i="5"/>
  <c r="E7" i="5"/>
  <c r="D7" i="5"/>
  <c r="K6" i="5"/>
  <c r="K18" i="5" s="1"/>
  <c r="J6" i="5"/>
  <c r="J18" i="5" s="1"/>
  <c r="I6" i="5"/>
  <c r="I18" i="5" s="1"/>
  <c r="I20" i="5" s="1"/>
  <c r="H6" i="5"/>
  <c r="E6" i="5"/>
  <c r="E18" i="5" s="1"/>
  <c r="E20" i="5" s="1"/>
  <c r="L20" i="5" s="1"/>
  <c r="D6" i="5"/>
  <c r="D18" i="5" s="1"/>
  <c r="G18" i="4"/>
  <c r="F18" i="4"/>
  <c r="C18" i="4"/>
  <c r="B18" i="4"/>
  <c r="K7" i="4"/>
  <c r="J7" i="4"/>
  <c r="L7" i="4" s="1"/>
  <c r="I7" i="4"/>
  <c r="H7" i="4"/>
  <c r="E7" i="4"/>
  <c r="D7" i="4"/>
  <c r="D6" i="4"/>
  <c r="E6" i="4"/>
  <c r="H6" i="4"/>
  <c r="I6" i="4"/>
  <c r="J6" i="4"/>
  <c r="K6" i="4"/>
  <c r="L6" i="4" s="1"/>
  <c r="K17" i="4"/>
  <c r="J17" i="4"/>
  <c r="L17" i="4" s="1"/>
  <c r="I17" i="4"/>
  <c r="H17" i="4"/>
  <c r="E17" i="4"/>
  <c r="D17" i="4"/>
  <c r="K16" i="4"/>
  <c r="J16" i="4"/>
  <c r="L16" i="4" s="1"/>
  <c r="I16" i="4"/>
  <c r="H16" i="4"/>
  <c r="E16" i="4"/>
  <c r="D16" i="4"/>
  <c r="K15" i="4"/>
  <c r="J15" i="4"/>
  <c r="L15" i="4" s="1"/>
  <c r="I15" i="4"/>
  <c r="H15" i="4"/>
  <c r="E15" i="4"/>
  <c r="D15" i="4"/>
  <c r="K14" i="4"/>
  <c r="J14" i="4"/>
  <c r="L14" i="4" s="1"/>
  <c r="I14" i="4"/>
  <c r="H14" i="4"/>
  <c r="E14" i="4"/>
  <c r="D14" i="4"/>
  <c r="K13" i="4"/>
  <c r="J13" i="4"/>
  <c r="L13" i="4" s="1"/>
  <c r="I13" i="4"/>
  <c r="H13" i="4"/>
  <c r="E13" i="4"/>
  <c r="D13" i="4"/>
  <c r="K12" i="4"/>
  <c r="J12" i="4"/>
  <c r="I12" i="4"/>
  <c r="H12" i="4"/>
  <c r="E12" i="4"/>
  <c r="D12" i="4"/>
  <c r="K11" i="4"/>
  <c r="J11" i="4"/>
  <c r="I11" i="4"/>
  <c r="H11" i="4"/>
  <c r="E11" i="4"/>
  <c r="D11" i="4"/>
  <c r="K10" i="4"/>
  <c r="J10" i="4"/>
  <c r="I10" i="4"/>
  <c r="H10" i="4"/>
  <c r="E10" i="4"/>
  <c r="D10" i="4"/>
  <c r="K9" i="4"/>
  <c r="J9" i="4"/>
  <c r="I9" i="4"/>
  <c r="H9" i="4"/>
  <c r="E9" i="4"/>
  <c r="D9" i="4"/>
  <c r="K8" i="4"/>
  <c r="J8" i="4"/>
  <c r="I8" i="4"/>
  <c r="H8" i="4"/>
  <c r="E8" i="4"/>
  <c r="D8" i="4"/>
  <c r="G16" i="2"/>
  <c r="F16" i="2"/>
  <c r="C16" i="2"/>
  <c r="B16" i="2"/>
  <c r="K15" i="2"/>
  <c r="K14" i="2"/>
  <c r="K13" i="2"/>
  <c r="K12" i="2"/>
  <c r="K11" i="2"/>
  <c r="K10" i="2"/>
  <c r="K9" i="2"/>
  <c r="K8" i="2"/>
  <c r="K7" i="2"/>
  <c r="J15" i="2"/>
  <c r="L15" i="2" s="1"/>
  <c r="J14" i="2"/>
  <c r="J13" i="2"/>
  <c r="J12" i="2"/>
  <c r="J11" i="2"/>
  <c r="L11" i="2" s="1"/>
  <c r="J10" i="2"/>
  <c r="J9" i="2"/>
  <c r="J8" i="2"/>
  <c r="J7" i="2"/>
  <c r="L7" i="2" s="1"/>
  <c r="I15" i="2"/>
  <c r="M15" i="2" s="1"/>
  <c r="I14" i="2"/>
  <c r="I13" i="2"/>
  <c r="I12" i="2"/>
  <c r="I11" i="2"/>
  <c r="M11" i="2" s="1"/>
  <c r="I10" i="2"/>
  <c r="I9" i="2"/>
  <c r="I8" i="2"/>
  <c r="I7" i="2"/>
  <c r="M7" i="2" s="1"/>
  <c r="H15" i="2"/>
  <c r="H14" i="2"/>
  <c r="H13" i="2"/>
  <c r="H12" i="2"/>
  <c r="H11" i="2"/>
  <c r="H10" i="2"/>
  <c r="H9" i="2"/>
  <c r="H8" i="2"/>
  <c r="H7" i="2"/>
  <c r="E15" i="2"/>
  <c r="E14" i="2"/>
  <c r="E13" i="2"/>
  <c r="E12" i="2"/>
  <c r="E11" i="2"/>
  <c r="E10" i="2"/>
  <c r="M10" i="2" s="1"/>
  <c r="E9" i="2"/>
  <c r="M9" i="2" s="1"/>
  <c r="E8" i="2"/>
  <c r="M8" i="2" s="1"/>
  <c r="E7" i="2"/>
  <c r="D15" i="2"/>
  <c r="D14" i="2"/>
  <c r="D13" i="2"/>
  <c r="D12" i="2"/>
  <c r="D11" i="2"/>
  <c r="D10" i="2"/>
  <c r="D9" i="2"/>
  <c r="D8" i="2"/>
  <c r="D7" i="2"/>
  <c r="K6" i="2"/>
  <c r="K16" i="2" s="1"/>
  <c r="J6" i="2"/>
  <c r="I6" i="2"/>
  <c r="H6" i="2"/>
  <c r="E6" i="2"/>
  <c r="E16" i="2" s="1"/>
  <c r="E18" i="2" s="1"/>
  <c r="D6" i="2"/>
  <c r="G5" i="1"/>
  <c r="D5" i="1"/>
  <c r="G4" i="1"/>
  <c r="G7" i="1" s="1"/>
  <c r="D4" i="1"/>
  <c r="D7" i="1" s="1"/>
  <c r="L12" i="6" l="1"/>
  <c r="L10" i="6"/>
  <c r="D14" i="6"/>
  <c r="K14" i="6"/>
  <c r="J14" i="6"/>
  <c r="E14" i="6"/>
  <c r="E16" i="6" s="1"/>
  <c r="L16" i="6" s="1"/>
  <c r="I16" i="2"/>
  <c r="I18" i="2" s="1"/>
  <c r="M18" i="2" s="1"/>
  <c r="M13" i="2"/>
  <c r="H18" i="5"/>
  <c r="H14" i="6"/>
  <c r="L13" i="6"/>
  <c r="D16" i="2"/>
  <c r="L6" i="2"/>
  <c r="M14" i="2"/>
  <c r="L13" i="2"/>
  <c r="L12" i="2"/>
  <c r="L33" i="7"/>
  <c r="L35" i="7"/>
  <c r="H16" i="2"/>
  <c r="M12" i="2"/>
  <c r="L14" i="2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D37" i="7"/>
  <c r="H37" i="7"/>
  <c r="J37" i="7"/>
  <c r="L12" i="7"/>
  <c r="L11" i="7"/>
  <c r="L10" i="7"/>
  <c r="L9" i="7"/>
  <c r="L8" i="7"/>
  <c r="L6" i="7"/>
  <c r="L7" i="6"/>
  <c r="L8" i="6"/>
  <c r="L6" i="6"/>
  <c r="D18" i="4"/>
  <c r="H18" i="4"/>
  <c r="J18" i="4"/>
  <c r="E18" i="4"/>
  <c r="E20" i="4" s="1"/>
  <c r="I18" i="4"/>
  <c r="I20" i="4" s="1"/>
  <c r="K18" i="4"/>
  <c r="L8" i="5"/>
  <c r="L7" i="5"/>
  <c r="L9" i="5"/>
  <c r="L10" i="5"/>
  <c r="L11" i="5"/>
  <c r="L6" i="5"/>
  <c r="L12" i="4"/>
  <c r="L11" i="4"/>
  <c r="L10" i="4"/>
  <c r="L9" i="4"/>
  <c r="L8" i="4"/>
  <c r="J16" i="2"/>
  <c r="M6" i="2"/>
  <c r="M16" i="2" s="1"/>
  <c r="L8" i="2"/>
  <c r="L10" i="2"/>
  <c r="L9" i="2"/>
  <c r="L16" i="2" l="1"/>
  <c r="L37" i="7"/>
  <c r="L14" i="6"/>
  <c r="L18" i="4"/>
  <c r="L20" i="4"/>
  <c r="L18" i="5"/>
</calcChain>
</file>

<file path=xl/sharedStrings.xml><?xml version="1.0" encoding="utf-8"?>
<sst xmlns="http://schemas.openxmlformats.org/spreadsheetml/2006/main" count="136" uniqueCount="59">
  <si>
    <t>AÑO</t>
  </si>
  <si>
    <t>INGRESOS BRUTOS</t>
  </si>
  <si>
    <t>VALOR DÓLAR A LA FECHA</t>
  </si>
  <si>
    <t>TOTAL DÓLAR</t>
  </si>
  <si>
    <t>UTILIDAD</t>
  </si>
  <si>
    <t>PERIODO</t>
  </si>
  <si>
    <t>EXENTO</t>
  </si>
  <si>
    <t>GRAVADO</t>
  </si>
  <si>
    <t>TOTAL</t>
  </si>
  <si>
    <t>VENTAS</t>
  </si>
  <si>
    <t>COMPRAS</t>
  </si>
  <si>
    <t>01-02-2021 AL 15-02-2021</t>
  </si>
  <si>
    <t>EXENTA</t>
  </si>
  <si>
    <t>GRAVADA</t>
  </si>
  <si>
    <t>DIFERENCIA</t>
  </si>
  <si>
    <t>16-02-2021 AL 28-02-2021</t>
  </si>
  <si>
    <t>01-03-2021 AL 15-03-2021</t>
  </si>
  <si>
    <t>16-03-2021 AL 31-03-2021</t>
  </si>
  <si>
    <t>01-04-2021 AL 15-04-2021</t>
  </si>
  <si>
    <t>NOMBRE EMPRESA: HIPERMODELO</t>
  </si>
  <si>
    <t>01-01-2021 AL 15-01-2021</t>
  </si>
  <si>
    <t>16-01-2021 AL 31-01-2021</t>
  </si>
  <si>
    <t>NOMBRE: AUTOMERCADO 27 07</t>
  </si>
  <si>
    <t>NOMBRE EMPRESA: EXQUISITECESMODELO</t>
  </si>
  <si>
    <t>TOTAL ACUMULADO</t>
  </si>
  <si>
    <t>TOTAL DIFERENCIA</t>
  </si>
  <si>
    <t>01-01-2021 AL 31-01-2021</t>
  </si>
  <si>
    <t>01-02-2021 AL 38-02-2021</t>
  </si>
  <si>
    <t>01-03-2021 AL 31-03-2021</t>
  </si>
  <si>
    <t>NOMBRE EMPRESA: AUTOMERCADO EXPRESS CARRIZAL, C.A.</t>
  </si>
  <si>
    <t>01-05-2020 AL 10-05-2020</t>
  </si>
  <si>
    <t>11-05-2020 AL 17-05-2020</t>
  </si>
  <si>
    <t>18-05-2020 AL 24-05-2020</t>
  </si>
  <si>
    <t>25-05-2020 AL 31-05-2020</t>
  </si>
  <si>
    <t>01-06-2020 AL 07-06-2020</t>
  </si>
  <si>
    <t>08-06-2020 AL 14-06-2020</t>
  </si>
  <si>
    <t>15-06-2020 AL 21-06-2020</t>
  </si>
  <si>
    <t>22-06-2020 AL 28-06-2020</t>
  </si>
  <si>
    <t>29-06-2020 AL 05-07-2020</t>
  </si>
  <si>
    <t>06-07-2020 AL 12-07-2020</t>
  </si>
  <si>
    <t>13-07-2020 AL 19-07-2020</t>
  </si>
  <si>
    <t>20-07-2020 AL 26-07-2020</t>
  </si>
  <si>
    <t>27-07-2020 AL 02-08-2020</t>
  </si>
  <si>
    <t>03-08-2020 AL 09-08-2020</t>
  </si>
  <si>
    <t>10-08-2020 AL 16-08-2020</t>
  </si>
  <si>
    <t>17-08-2020 AL 23-08-2020</t>
  </si>
  <si>
    <t>24-08-2020 AL 30-08-2020</t>
  </si>
  <si>
    <t>01-09-2020 AL 15-09-2020</t>
  </si>
  <si>
    <t>16-09-2020 AL 30-09-2020</t>
  </si>
  <si>
    <t>01-10-2020 AL 15-10-2020</t>
  </si>
  <si>
    <t>16-10-2020 AL 31-10-2020</t>
  </si>
  <si>
    <t>01-11-2020 AL 15-11-2020</t>
  </si>
  <si>
    <t>16-11-2020 AL 30-11-2020</t>
  </si>
  <si>
    <t>01-12-2020 AL 14-12-2020</t>
  </si>
  <si>
    <t>16-12-2020 AL 31-12-2020</t>
  </si>
  <si>
    <t>01-04-2021 AL 30-04-2021</t>
  </si>
  <si>
    <t>01-05-2021 AL 31-05-2021</t>
  </si>
  <si>
    <t>01-06-2021 AL 30-06-2021</t>
  </si>
  <si>
    <t>01-07-2021 AL31-07-2021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</si>
</sst>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K11" sqref="K11"/>
    </sheetView>
  </sheetViews>
  <sheetFormatPr baseColWidth="10" defaultRowHeight="15" x14ac:dyDescent="0.25"/>
  <cols>
    <col min="1" max="1" width="11.42578125" style="1"/>
    <col min="2" max="2" width="19.7109375" customWidth="1"/>
    <col min="3" max="3" width="14" customWidth="1"/>
    <col min="5" max="5" width="15.28515625" bestFit="1" customWidth="1"/>
  </cols>
  <sheetData>
    <row r="3" spans="1:7" ht="45" x14ac:dyDescent="0.25">
      <c r="A3" s="1" t="s">
        <v>0</v>
      </c>
      <c r="B3" s="1" t="s">
        <v>1</v>
      </c>
      <c r="C3" s="3" t="s">
        <v>2</v>
      </c>
      <c r="D3" s="4" t="s">
        <v>3</v>
      </c>
      <c r="E3" s="1" t="s">
        <v>4</v>
      </c>
      <c r="F3" s="4" t="s">
        <v>2</v>
      </c>
      <c r="G3" s="4" t="s">
        <v>3</v>
      </c>
    </row>
    <row r="4" spans="1:7" x14ac:dyDescent="0.25">
      <c r="A4" s="1">
        <v>2018</v>
      </c>
      <c r="B4" s="2">
        <v>43650832.840000004</v>
      </c>
      <c r="C4" s="2">
        <v>240.86</v>
      </c>
      <c r="D4" s="2">
        <f>(B4/C4)</f>
        <v>181229.06601345181</v>
      </c>
      <c r="E4" s="2">
        <v>5365626.8899999997</v>
      </c>
      <c r="F4" s="2">
        <v>240.86</v>
      </c>
      <c r="G4" s="2">
        <f>(E4/F4)</f>
        <v>22276.952960225855</v>
      </c>
    </row>
    <row r="5" spans="1:7" x14ac:dyDescent="0.25">
      <c r="A5" s="1">
        <v>2019</v>
      </c>
      <c r="B5" s="2">
        <v>7300856127.8500004</v>
      </c>
      <c r="C5" s="2">
        <v>54804</v>
      </c>
      <c r="D5" s="2">
        <f>(B5/C5)</f>
        <v>133217.57769232173</v>
      </c>
      <c r="E5" s="2">
        <v>1290415451.4400001</v>
      </c>
      <c r="F5" s="2">
        <v>54804</v>
      </c>
      <c r="G5" s="2">
        <f>(E5/F5)</f>
        <v>23546.008529304432</v>
      </c>
    </row>
    <row r="6" spans="1:7" x14ac:dyDescent="0.25">
      <c r="B6" s="2"/>
      <c r="C6" s="2"/>
      <c r="D6" s="2"/>
      <c r="E6" s="2"/>
    </row>
    <row r="7" spans="1:7" x14ac:dyDescent="0.25">
      <c r="B7" s="2"/>
      <c r="C7" s="2"/>
      <c r="D7" s="2">
        <f>SUM(D4:D6)</f>
        <v>314446.64370577352</v>
      </c>
      <c r="E7" s="2"/>
      <c r="G7" s="2">
        <f>SUM(G4:G6)</f>
        <v>45822.961489530288</v>
      </c>
    </row>
    <row r="8" spans="1:7" x14ac:dyDescent="0.25">
      <c r="B8" s="2"/>
      <c r="C8" s="2"/>
      <c r="D8" s="2"/>
      <c r="E8" s="2"/>
    </row>
    <row r="9" spans="1:7" x14ac:dyDescent="0.25">
      <c r="B9" s="2"/>
      <c r="C9" s="2"/>
      <c r="D9" s="2"/>
      <c r="E9" s="2"/>
    </row>
    <row r="10" spans="1:7" x14ac:dyDescent="0.25">
      <c r="B10" s="2"/>
      <c r="C10" s="2"/>
      <c r="D10" s="2"/>
      <c r="E10" s="2"/>
    </row>
    <row r="11" spans="1:7" x14ac:dyDescent="0.25">
      <c r="B11" s="2"/>
      <c r="C11" s="2"/>
      <c r="D11" s="2"/>
      <c r="E11" s="2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workbookViewId="0">
      <selection activeCell="C24" sqref="C24"/>
    </sheetView>
  </sheetViews>
  <sheetFormatPr baseColWidth="10" defaultRowHeight="15" x14ac:dyDescent="0.25"/>
  <cols>
    <col min="1" max="1" width="25" customWidth="1"/>
    <col min="2" max="3" width="17.7109375" customWidth="1"/>
    <col min="4" max="4" width="16.7109375" customWidth="1"/>
    <col min="5" max="5" width="18.7109375" customWidth="1"/>
    <col min="6" max="6" width="17.7109375" customWidth="1"/>
    <col min="7" max="7" width="17.42578125" bestFit="1" customWidth="1"/>
    <col min="8" max="8" width="17" customWidth="1"/>
    <col min="9" max="9" width="17.42578125" bestFit="1" customWidth="1"/>
    <col min="10" max="10" width="21.140625" customWidth="1"/>
    <col min="11" max="11" width="17.140625" bestFit="1" customWidth="1"/>
    <col min="12" max="13" width="18.140625" bestFit="1" customWidth="1"/>
  </cols>
  <sheetData>
    <row r="2" spans="1:13" x14ac:dyDescent="0.25">
      <c r="A2" t="s">
        <v>22</v>
      </c>
    </row>
    <row r="4" spans="1:13" x14ac:dyDescent="0.25">
      <c r="B4" s="9" t="s">
        <v>9</v>
      </c>
      <c r="C4" s="9"/>
      <c r="D4" s="9"/>
      <c r="E4" s="9"/>
      <c r="F4" s="9" t="s">
        <v>10</v>
      </c>
      <c r="G4" s="9"/>
      <c r="H4" s="9"/>
      <c r="I4" s="9"/>
      <c r="J4" s="9" t="s">
        <v>14</v>
      </c>
      <c r="K4" s="9"/>
      <c r="L4" s="9"/>
      <c r="M4" s="9"/>
    </row>
    <row r="5" spans="1:13" x14ac:dyDescent="0.25">
      <c r="A5" s="1" t="s">
        <v>5</v>
      </c>
      <c r="B5" s="1" t="s">
        <v>6</v>
      </c>
      <c r="C5" s="1" t="s">
        <v>7</v>
      </c>
      <c r="D5" s="6">
        <v>0.16</v>
      </c>
      <c r="E5" s="1" t="s">
        <v>8</v>
      </c>
      <c r="F5" s="1" t="s">
        <v>6</v>
      </c>
      <c r="G5" s="1" t="s">
        <v>7</v>
      </c>
      <c r="H5" s="6">
        <v>0.16</v>
      </c>
      <c r="I5" s="1" t="s">
        <v>8</v>
      </c>
      <c r="J5" t="s">
        <v>12</v>
      </c>
      <c r="K5" t="s">
        <v>13</v>
      </c>
      <c r="L5" t="s">
        <v>8</v>
      </c>
      <c r="M5" t="s">
        <v>14</v>
      </c>
    </row>
    <row r="6" spans="1:13" x14ac:dyDescent="0.25">
      <c r="A6" s="1" t="s">
        <v>11</v>
      </c>
      <c r="B6" s="2">
        <v>171485698710.66</v>
      </c>
      <c r="C6" s="2">
        <v>45979420655.720001</v>
      </c>
      <c r="D6" s="2">
        <f>(C6*16%)</f>
        <v>7356707304.9152002</v>
      </c>
      <c r="E6" s="2">
        <f>(C6+B6)</f>
        <v>217465119366.38</v>
      </c>
      <c r="F6" s="2">
        <v>88785047962.639999</v>
      </c>
      <c r="G6" s="2">
        <v>33329815101.77</v>
      </c>
      <c r="H6" s="2">
        <f>(G6*16%)</f>
        <v>5332770416.2832003</v>
      </c>
      <c r="I6" s="2">
        <f>(G6+F6)</f>
        <v>122114863064.41</v>
      </c>
      <c r="J6" s="2">
        <f>(F6-B6)</f>
        <v>-82700650748.020004</v>
      </c>
      <c r="K6" s="2">
        <f>(G6-C6)</f>
        <v>-12649605553.950001</v>
      </c>
      <c r="L6" s="2">
        <f>(J6+K6)</f>
        <v>-95350256301.970001</v>
      </c>
      <c r="M6" s="2">
        <f>(I6-E6)</f>
        <v>-95350256301.970001</v>
      </c>
    </row>
    <row r="7" spans="1:13" x14ac:dyDescent="0.25">
      <c r="A7" s="1" t="s">
        <v>15</v>
      </c>
      <c r="B7" s="2">
        <v>156490071926.72</v>
      </c>
      <c r="C7" s="2">
        <v>39360949431</v>
      </c>
      <c r="D7" s="2">
        <f t="shared" ref="D7:D15" si="0">(C7*16%)</f>
        <v>6297751908.96</v>
      </c>
      <c r="E7" s="2">
        <f t="shared" ref="E7:E15" si="1">(C7+B7)</f>
        <v>195851021357.72</v>
      </c>
      <c r="F7" s="2">
        <v>101152701159.03999</v>
      </c>
      <c r="G7" s="2">
        <v>61154078919.18</v>
      </c>
      <c r="H7" s="2">
        <f t="shared" ref="H7:H15" si="2">(G7*16%)</f>
        <v>9784652627.0688</v>
      </c>
      <c r="I7" s="2">
        <f t="shared" ref="I7:I15" si="3">(G7+F7)</f>
        <v>162306780078.22</v>
      </c>
      <c r="J7" s="2">
        <f t="shared" ref="J7:J15" si="4">(F7-B7)</f>
        <v>-55337370767.680008</v>
      </c>
      <c r="K7" s="2">
        <f t="shared" ref="K7:K15" si="5">(G7-C7)</f>
        <v>21793129488.18</v>
      </c>
      <c r="L7" s="2">
        <f t="shared" ref="L7:L15" si="6">(J7+K7)</f>
        <v>-33544241279.500008</v>
      </c>
      <c r="M7" s="2">
        <f t="shared" ref="M7:M15" si="7">(I7-E7)</f>
        <v>-33544241279.5</v>
      </c>
    </row>
    <row r="8" spans="1:13" x14ac:dyDescent="0.25">
      <c r="A8" s="1" t="s">
        <v>16</v>
      </c>
      <c r="B8" s="2">
        <v>178780852785.22</v>
      </c>
      <c r="C8" s="2">
        <v>46223114820.290001</v>
      </c>
      <c r="D8" s="2">
        <f t="shared" si="0"/>
        <v>7395698371.2463999</v>
      </c>
      <c r="E8" s="2">
        <f t="shared" si="1"/>
        <v>225003967605.51001</v>
      </c>
      <c r="F8" s="2">
        <v>82988194549.639999</v>
      </c>
      <c r="G8" s="2">
        <v>45759143565.389999</v>
      </c>
      <c r="H8" s="2">
        <f t="shared" si="2"/>
        <v>7321462970.4624004</v>
      </c>
      <c r="I8" s="2">
        <f t="shared" si="3"/>
        <v>128747338115.03</v>
      </c>
      <c r="J8" s="2">
        <f t="shared" si="4"/>
        <v>-95792658235.580002</v>
      </c>
      <c r="K8" s="2">
        <f t="shared" si="5"/>
        <v>-463971254.90000153</v>
      </c>
      <c r="L8" s="2">
        <f t="shared" si="6"/>
        <v>-96256629490.480011</v>
      </c>
      <c r="M8" s="2">
        <f t="shared" si="7"/>
        <v>-96256629490.480011</v>
      </c>
    </row>
    <row r="9" spans="1:13" x14ac:dyDescent="0.25">
      <c r="A9" s="1" t="s">
        <v>17</v>
      </c>
      <c r="B9" s="2">
        <v>213107158180.09</v>
      </c>
      <c r="C9" s="2">
        <v>57077999950.440002</v>
      </c>
      <c r="D9" s="2">
        <f t="shared" si="0"/>
        <v>9132479992.0704002</v>
      </c>
      <c r="E9" s="2">
        <f t="shared" si="1"/>
        <v>270185158130.53</v>
      </c>
      <c r="F9" s="2">
        <v>152882882011.95999</v>
      </c>
      <c r="G9" s="2">
        <v>62504034703.949997</v>
      </c>
      <c r="H9" s="2">
        <f t="shared" si="2"/>
        <v>10000645552.632</v>
      </c>
      <c r="I9" s="2">
        <f t="shared" si="3"/>
        <v>215386916715.90997</v>
      </c>
      <c r="J9" s="2">
        <f t="shared" si="4"/>
        <v>-60224276168.130005</v>
      </c>
      <c r="K9" s="2">
        <f t="shared" si="5"/>
        <v>5426034753.5099945</v>
      </c>
      <c r="L9" s="2">
        <f t="shared" si="6"/>
        <v>-54798241414.62001</v>
      </c>
      <c r="M9" s="2">
        <f t="shared" si="7"/>
        <v>-54798241414.620026</v>
      </c>
    </row>
    <row r="10" spans="1:13" x14ac:dyDescent="0.25">
      <c r="A10" s="1" t="s">
        <v>18</v>
      </c>
      <c r="B10" s="2">
        <v>235445819824.88</v>
      </c>
      <c r="C10" s="2">
        <v>63035670483.629997</v>
      </c>
      <c r="D10" s="2">
        <f t="shared" si="0"/>
        <v>10085707277.3808</v>
      </c>
      <c r="E10" s="2">
        <f t="shared" si="1"/>
        <v>298481490308.51001</v>
      </c>
      <c r="F10" s="2">
        <v>147132479420.79001</v>
      </c>
      <c r="G10" s="2">
        <v>80915912108.679993</v>
      </c>
      <c r="H10" s="2">
        <f t="shared" si="2"/>
        <v>12946545937.3888</v>
      </c>
      <c r="I10" s="2">
        <f t="shared" si="3"/>
        <v>228048391529.47</v>
      </c>
      <c r="J10" s="2">
        <f t="shared" si="4"/>
        <v>-88313340404.089996</v>
      </c>
      <c r="K10" s="2">
        <f t="shared" si="5"/>
        <v>17880241625.049995</v>
      </c>
      <c r="L10" s="2">
        <f t="shared" si="6"/>
        <v>-70433098779.040009</v>
      </c>
      <c r="M10" s="2">
        <f t="shared" si="7"/>
        <v>-70433098779.040009</v>
      </c>
    </row>
    <row r="11" spans="1:13" x14ac:dyDescent="0.25">
      <c r="A11" s="1"/>
      <c r="B11" s="2"/>
      <c r="C11" s="2"/>
      <c r="D11" s="2">
        <f t="shared" si="0"/>
        <v>0</v>
      </c>
      <c r="E11" s="2">
        <f t="shared" si="1"/>
        <v>0</v>
      </c>
      <c r="F11" s="2"/>
      <c r="G11" s="2"/>
      <c r="H11" s="2">
        <f t="shared" si="2"/>
        <v>0</v>
      </c>
      <c r="I11" s="2">
        <f t="shared" si="3"/>
        <v>0</v>
      </c>
      <c r="J11" s="2">
        <f t="shared" si="4"/>
        <v>0</v>
      </c>
      <c r="K11" s="2">
        <f t="shared" si="5"/>
        <v>0</v>
      </c>
      <c r="L11" s="2">
        <f t="shared" si="6"/>
        <v>0</v>
      </c>
      <c r="M11" s="2">
        <f t="shared" si="7"/>
        <v>0</v>
      </c>
    </row>
    <row r="12" spans="1:13" x14ac:dyDescent="0.25">
      <c r="A12" s="1"/>
      <c r="B12" s="2"/>
      <c r="C12" s="2"/>
      <c r="D12" s="2">
        <f t="shared" si="0"/>
        <v>0</v>
      </c>
      <c r="E12" s="2">
        <f t="shared" si="1"/>
        <v>0</v>
      </c>
      <c r="F12" s="2"/>
      <c r="G12" s="2"/>
      <c r="H12" s="2">
        <f t="shared" si="2"/>
        <v>0</v>
      </c>
      <c r="I12" s="2">
        <f t="shared" si="3"/>
        <v>0</v>
      </c>
      <c r="J12" s="2">
        <f t="shared" si="4"/>
        <v>0</v>
      </c>
      <c r="K12" s="2">
        <f t="shared" si="5"/>
        <v>0</v>
      </c>
      <c r="L12" s="2">
        <f t="shared" si="6"/>
        <v>0</v>
      </c>
      <c r="M12" s="2">
        <f t="shared" si="7"/>
        <v>0</v>
      </c>
    </row>
    <row r="13" spans="1:13" x14ac:dyDescent="0.25">
      <c r="A13" s="1"/>
      <c r="B13" s="2"/>
      <c r="C13" s="2"/>
      <c r="D13" s="2">
        <f t="shared" si="0"/>
        <v>0</v>
      </c>
      <c r="E13" s="2">
        <f t="shared" si="1"/>
        <v>0</v>
      </c>
      <c r="F13" s="2"/>
      <c r="G13" s="2"/>
      <c r="H13" s="2">
        <f t="shared" si="2"/>
        <v>0</v>
      </c>
      <c r="I13" s="2">
        <f t="shared" si="3"/>
        <v>0</v>
      </c>
      <c r="J13" s="2">
        <f t="shared" si="4"/>
        <v>0</v>
      </c>
      <c r="K13" s="2">
        <f t="shared" si="5"/>
        <v>0</v>
      </c>
      <c r="L13" s="2">
        <f t="shared" si="6"/>
        <v>0</v>
      </c>
      <c r="M13" s="2">
        <f t="shared" si="7"/>
        <v>0</v>
      </c>
    </row>
    <row r="14" spans="1:13" x14ac:dyDescent="0.25">
      <c r="A14" s="1"/>
      <c r="B14" s="2"/>
      <c r="C14" s="2"/>
      <c r="D14" s="2">
        <f t="shared" si="0"/>
        <v>0</v>
      </c>
      <c r="E14" s="2">
        <f t="shared" si="1"/>
        <v>0</v>
      </c>
      <c r="F14" s="2"/>
      <c r="G14" s="2"/>
      <c r="H14" s="2">
        <f t="shared" si="2"/>
        <v>0</v>
      </c>
      <c r="I14" s="2">
        <f t="shared" si="3"/>
        <v>0</v>
      </c>
      <c r="J14" s="2">
        <f t="shared" si="4"/>
        <v>0</v>
      </c>
      <c r="K14" s="2">
        <f t="shared" si="5"/>
        <v>0</v>
      </c>
      <c r="L14" s="2">
        <f t="shared" si="6"/>
        <v>0</v>
      </c>
      <c r="M14" s="2">
        <f t="shared" si="7"/>
        <v>0</v>
      </c>
    </row>
    <row r="15" spans="1:13" x14ac:dyDescent="0.25">
      <c r="B15" s="2"/>
      <c r="C15" s="2"/>
      <c r="D15" s="2">
        <f t="shared" si="0"/>
        <v>0</v>
      </c>
      <c r="E15" s="2">
        <f t="shared" si="1"/>
        <v>0</v>
      </c>
      <c r="F15" s="2"/>
      <c r="G15" s="2"/>
      <c r="H15" s="2">
        <f t="shared" si="2"/>
        <v>0</v>
      </c>
      <c r="I15" s="2">
        <f t="shared" si="3"/>
        <v>0</v>
      </c>
      <c r="J15" s="2">
        <f t="shared" si="4"/>
        <v>0</v>
      </c>
      <c r="K15" s="2">
        <f t="shared" si="5"/>
        <v>0</v>
      </c>
      <c r="L15" s="2">
        <f t="shared" si="6"/>
        <v>0</v>
      </c>
      <c r="M15" s="2">
        <f t="shared" si="7"/>
        <v>0</v>
      </c>
    </row>
    <row r="16" spans="1:13" x14ac:dyDescent="0.25">
      <c r="B16" s="2">
        <f>SUM(B6:B15)</f>
        <v>955309601427.56995</v>
      </c>
      <c r="C16" s="2">
        <f t="shared" ref="C16:M16" si="8">SUM(C6:C15)</f>
        <v>251677155341.08002</v>
      </c>
      <c r="D16" s="2">
        <f t="shared" si="8"/>
        <v>40268344854.5728</v>
      </c>
      <c r="E16" s="2">
        <f t="shared" si="8"/>
        <v>1206986756768.6499</v>
      </c>
      <c r="F16" s="2">
        <f t="shared" si="8"/>
        <v>572941305104.07007</v>
      </c>
      <c r="G16" s="2">
        <f t="shared" si="8"/>
        <v>283662984398.96997</v>
      </c>
      <c r="H16" s="2">
        <f t="shared" si="8"/>
        <v>45386077503.835197</v>
      </c>
      <c r="I16" s="2">
        <f t="shared" si="8"/>
        <v>856604289503.04004</v>
      </c>
      <c r="J16" s="2">
        <f t="shared" si="8"/>
        <v>-382368296323.5</v>
      </c>
      <c r="K16" s="2">
        <f t="shared" si="8"/>
        <v>31985829057.889988</v>
      </c>
      <c r="L16" s="2">
        <f t="shared" si="8"/>
        <v>-350382467265.60999</v>
      </c>
      <c r="M16" s="2">
        <f t="shared" si="8"/>
        <v>-350382467265.61011</v>
      </c>
    </row>
    <row r="17" spans="2:13" x14ac:dyDescent="0.25">
      <c r="B17" s="2"/>
      <c r="C17" s="2"/>
      <c r="D17" s="2"/>
      <c r="E17" s="2">
        <v>2500000</v>
      </c>
      <c r="F17" s="2"/>
      <c r="G17" s="2"/>
      <c r="H17" s="2"/>
      <c r="I17" s="2">
        <v>2500000</v>
      </c>
      <c r="J17" s="2"/>
      <c r="K17" s="2"/>
      <c r="L17" s="2"/>
      <c r="M17" s="2"/>
    </row>
    <row r="18" spans="2:13" x14ac:dyDescent="0.25">
      <c r="B18" s="2"/>
      <c r="C18" s="2"/>
      <c r="D18" s="2"/>
      <c r="E18" s="2">
        <f>(E16/E17)</f>
        <v>482794.70270745998</v>
      </c>
      <c r="F18" s="2"/>
      <c r="G18" s="2"/>
      <c r="H18" s="2"/>
      <c r="I18" s="2">
        <f>(I16/I17)</f>
        <v>342641.71580121602</v>
      </c>
      <c r="J18" s="2"/>
      <c r="K18" s="2"/>
      <c r="L18" s="2"/>
      <c r="M18" s="2">
        <f>(E18-I18)</f>
        <v>140152.98690624395</v>
      </c>
    </row>
    <row r="19" spans="2:13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3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2:13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3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3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3" x14ac:dyDescent="0.25">
      <c r="B30" s="2"/>
      <c r="C30" s="2"/>
      <c r="D30" s="2"/>
      <c r="E30" s="2"/>
      <c r="F30" s="2"/>
      <c r="G30" s="2"/>
      <c r="H30" s="2"/>
      <c r="I30" s="2"/>
    </row>
  </sheetData>
  <mergeCells count="3">
    <mergeCell ref="B4:E4"/>
    <mergeCell ref="F4:I4"/>
    <mergeCell ref="J4:M4"/>
  </mergeCells>
  <pageMargins left="0.28000000000000003" right="0.31496062992125984" top="0.74803149606299213" bottom="0.35433070866141736" header="0.31496062992125984" footer="0.31496062992125984"/>
  <pageSetup paperSize="5" scale="7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workbookViewId="0">
      <selection activeCell="E34" sqref="E34"/>
    </sheetView>
  </sheetViews>
  <sheetFormatPr baseColWidth="10" defaultRowHeight="15" x14ac:dyDescent="0.25"/>
  <cols>
    <col min="1" max="1" width="25" customWidth="1"/>
    <col min="2" max="3" width="17.7109375" customWidth="1"/>
    <col min="4" max="4" width="16.7109375" customWidth="1"/>
    <col min="5" max="5" width="18.7109375" customWidth="1"/>
    <col min="6" max="6" width="17.7109375" customWidth="1"/>
    <col min="7" max="7" width="17.42578125" bestFit="1" customWidth="1"/>
    <col min="8" max="8" width="17" customWidth="1"/>
    <col min="9" max="9" width="17.42578125" bestFit="1" customWidth="1"/>
    <col min="10" max="10" width="21.140625" customWidth="1"/>
    <col min="11" max="11" width="17.140625" bestFit="1" customWidth="1"/>
    <col min="12" max="12" width="18.140625" bestFit="1" customWidth="1"/>
  </cols>
  <sheetData>
    <row r="2" spans="1:12" x14ac:dyDescent="0.25">
      <c r="A2" t="s">
        <v>19</v>
      </c>
    </row>
    <row r="4" spans="1:12" x14ac:dyDescent="0.25">
      <c r="B4" s="9" t="s">
        <v>9</v>
      </c>
      <c r="C4" s="9"/>
      <c r="D4" s="9"/>
      <c r="E4" s="9"/>
      <c r="F4" s="9" t="s">
        <v>10</v>
      </c>
      <c r="G4" s="9"/>
      <c r="H4" s="9"/>
      <c r="I4" s="9"/>
      <c r="J4" s="9" t="s">
        <v>14</v>
      </c>
      <c r="K4" s="9"/>
      <c r="L4" s="9"/>
    </row>
    <row r="5" spans="1:12" x14ac:dyDescent="0.25">
      <c r="A5" s="5" t="s">
        <v>5</v>
      </c>
      <c r="B5" s="5" t="s">
        <v>6</v>
      </c>
      <c r="C5" s="5" t="s">
        <v>7</v>
      </c>
      <c r="D5" s="6">
        <v>0.16</v>
      </c>
      <c r="E5" s="5" t="s">
        <v>8</v>
      </c>
      <c r="F5" s="5" t="s">
        <v>6</v>
      </c>
      <c r="G5" s="5" t="s">
        <v>7</v>
      </c>
      <c r="H5" s="6">
        <v>0.16</v>
      </c>
      <c r="I5" s="5" t="s">
        <v>8</v>
      </c>
      <c r="J5" t="s">
        <v>12</v>
      </c>
      <c r="K5" t="s">
        <v>13</v>
      </c>
      <c r="L5" t="s">
        <v>25</v>
      </c>
    </row>
    <row r="6" spans="1:12" x14ac:dyDescent="0.25">
      <c r="A6" s="5" t="s">
        <v>20</v>
      </c>
      <c r="B6" s="8">
        <v>49219865465.739998</v>
      </c>
      <c r="C6" s="8">
        <v>14081974271.73</v>
      </c>
      <c r="D6" s="8">
        <f>(C6*16%)</f>
        <v>2253115883.4768</v>
      </c>
      <c r="E6" s="8">
        <f>(C6+B6)</f>
        <v>63301839737.470001</v>
      </c>
      <c r="F6" s="8">
        <v>21657158870.119999</v>
      </c>
      <c r="G6" s="8">
        <v>14929452473.190001</v>
      </c>
      <c r="H6" s="8">
        <f>(G6*16%)</f>
        <v>2388712395.7104001</v>
      </c>
      <c r="I6" s="8">
        <f>(G6+F6)</f>
        <v>36586611343.309998</v>
      </c>
      <c r="J6" s="8">
        <f t="shared" ref="J6:K8" si="0">(F6-B6)</f>
        <v>-27562706595.619999</v>
      </c>
      <c r="K6" s="8">
        <f t="shared" si="0"/>
        <v>847478201.46000099</v>
      </c>
      <c r="L6" s="8">
        <f>(J6+K6)</f>
        <v>-26715228394.159996</v>
      </c>
    </row>
    <row r="7" spans="1:12" x14ac:dyDescent="0.25">
      <c r="A7" s="5" t="s">
        <v>21</v>
      </c>
      <c r="B7" s="8">
        <v>45174553206.57</v>
      </c>
      <c r="C7" s="8">
        <v>18331853891.599998</v>
      </c>
      <c r="D7" s="8">
        <f>(C7*16%)</f>
        <v>2933096622.6559997</v>
      </c>
      <c r="E7" s="8">
        <f>(C7+B7)</f>
        <v>63506407098.169998</v>
      </c>
      <c r="F7" s="8">
        <v>52684342701.540001</v>
      </c>
      <c r="G7" s="8">
        <v>18362497752.689999</v>
      </c>
      <c r="H7" s="8">
        <f>(G7*16%)</f>
        <v>2937999640.4303999</v>
      </c>
      <c r="I7" s="8">
        <f>(G7+F7)</f>
        <v>71046840454.229996</v>
      </c>
      <c r="J7" s="8">
        <f t="shared" si="0"/>
        <v>7509789494.9700012</v>
      </c>
      <c r="K7" s="8">
        <f t="shared" si="0"/>
        <v>30643861.090000153</v>
      </c>
      <c r="L7" s="8">
        <f>(J7+K7)</f>
        <v>7540433356.0600014</v>
      </c>
    </row>
    <row r="8" spans="1:12" x14ac:dyDescent="0.25">
      <c r="A8" s="5" t="s">
        <v>11</v>
      </c>
      <c r="B8" s="8">
        <v>36187449282.650002</v>
      </c>
      <c r="C8" s="8">
        <v>15127613789.41</v>
      </c>
      <c r="D8" s="8">
        <f>(C8*16%)</f>
        <v>2420418206.3056002</v>
      </c>
      <c r="E8" s="8">
        <f>(C8+B8)</f>
        <v>51315063072.059998</v>
      </c>
      <c r="F8" s="8">
        <v>14584208210.66</v>
      </c>
      <c r="G8" s="8">
        <v>15901004523.879999</v>
      </c>
      <c r="H8" s="8">
        <f>(G8*16%)</f>
        <v>2544160723.8207998</v>
      </c>
      <c r="I8" s="8">
        <f>(G8+F8)</f>
        <v>30485212734.540001</v>
      </c>
      <c r="J8" s="8">
        <f t="shared" si="0"/>
        <v>-21603241071.990002</v>
      </c>
      <c r="K8" s="8">
        <f t="shared" si="0"/>
        <v>773390734.46999931</v>
      </c>
      <c r="L8" s="8">
        <f>(J8+K8)</f>
        <v>-20829850337.520004</v>
      </c>
    </row>
    <row r="9" spans="1:12" x14ac:dyDescent="0.25">
      <c r="A9" s="5" t="s">
        <v>15</v>
      </c>
      <c r="B9" s="8">
        <v>35481149174.300003</v>
      </c>
      <c r="C9" s="8">
        <v>21338589798.060001</v>
      </c>
      <c r="D9" s="8">
        <f t="shared" ref="D9:D17" si="1">(C9*16%)</f>
        <v>3414174367.6896005</v>
      </c>
      <c r="E9" s="8">
        <f t="shared" ref="E9:E17" si="2">(C9+B9)</f>
        <v>56819738972.360001</v>
      </c>
      <c r="F9" s="8">
        <v>42535409110.480003</v>
      </c>
      <c r="G9" s="8">
        <v>26849026402.060001</v>
      </c>
      <c r="H9" s="8">
        <f t="shared" ref="H9:H17" si="3">(G9*16%)</f>
        <v>4295844224.3296003</v>
      </c>
      <c r="I9" s="8">
        <f t="shared" ref="I9:I17" si="4">(G9+F9)</f>
        <v>69384435512.540009</v>
      </c>
      <c r="J9" s="8">
        <f t="shared" ref="J9:K17" si="5">(F9-B9)</f>
        <v>7054259936.1800003</v>
      </c>
      <c r="K9" s="8">
        <f t="shared" si="5"/>
        <v>5510436604</v>
      </c>
      <c r="L9" s="8">
        <f t="shared" ref="L9:L17" si="6">(J9+K9)</f>
        <v>12564696540.18</v>
      </c>
    </row>
    <row r="10" spans="1:12" x14ac:dyDescent="0.25">
      <c r="A10" s="5" t="s">
        <v>16</v>
      </c>
      <c r="B10" s="8">
        <v>51767157054</v>
      </c>
      <c r="C10" s="8">
        <v>17640705521.119999</v>
      </c>
      <c r="D10" s="8">
        <f t="shared" si="1"/>
        <v>2822512883.3792</v>
      </c>
      <c r="E10" s="8">
        <f t="shared" si="2"/>
        <v>69407862575.119995</v>
      </c>
      <c r="F10" s="8">
        <v>34399237418.970001</v>
      </c>
      <c r="G10" s="8">
        <v>17686998763.439999</v>
      </c>
      <c r="H10" s="8">
        <f t="shared" si="3"/>
        <v>2829919802.1503997</v>
      </c>
      <c r="I10" s="8">
        <f t="shared" si="4"/>
        <v>52086236182.410004</v>
      </c>
      <c r="J10" s="8">
        <f t="shared" si="5"/>
        <v>-17367919635.029999</v>
      </c>
      <c r="K10" s="8">
        <f t="shared" si="5"/>
        <v>46293242.319999695</v>
      </c>
      <c r="L10" s="8">
        <f t="shared" si="6"/>
        <v>-17321626392.709999</v>
      </c>
    </row>
    <row r="11" spans="1:12" x14ac:dyDescent="0.25">
      <c r="A11" s="5" t="s">
        <v>17</v>
      </c>
      <c r="B11" s="8">
        <v>57371914200.059998</v>
      </c>
      <c r="C11" s="8">
        <v>25468794225.279999</v>
      </c>
      <c r="D11" s="8">
        <f t="shared" si="1"/>
        <v>4075007076.0447998</v>
      </c>
      <c r="E11" s="8">
        <f t="shared" si="2"/>
        <v>82840708425.339996</v>
      </c>
      <c r="F11" s="8">
        <v>38917113889.129997</v>
      </c>
      <c r="G11" s="8">
        <v>26050739714.439999</v>
      </c>
      <c r="H11" s="8">
        <f t="shared" si="3"/>
        <v>4168118354.3104</v>
      </c>
      <c r="I11" s="8">
        <f t="shared" si="4"/>
        <v>64967853603.569992</v>
      </c>
      <c r="J11" s="8">
        <f t="shared" si="5"/>
        <v>-18454800310.93</v>
      </c>
      <c r="K11" s="8">
        <f t="shared" si="5"/>
        <v>581945489.15999985</v>
      </c>
      <c r="L11" s="8">
        <f t="shared" si="6"/>
        <v>-17872854821.77</v>
      </c>
    </row>
    <row r="12" spans="1:12" x14ac:dyDescent="0.25">
      <c r="A12" s="5" t="s">
        <v>18</v>
      </c>
      <c r="B12" s="8">
        <v>61752032709.910004</v>
      </c>
      <c r="C12" s="8">
        <v>22648178449.43</v>
      </c>
      <c r="D12" s="8">
        <f t="shared" si="1"/>
        <v>3623708551.9088001</v>
      </c>
      <c r="E12" s="8">
        <f t="shared" si="2"/>
        <v>84400211159.339996</v>
      </c>
      <c r="F12" s="8">
        <v>136888520971.62</v>
      </c>
      <c r="G12" s="8">
        <v>22780683669.25</v>
      </c>
      <c r="H12" s="8">
        <f t="shared" si="3"/>
        <v>3644909387.0799999</v>
      </c>
      <c r="I12" s="8">
        <f t="shared" si="4"/>
        <v>159669204640.87</v>
      </c>
      <c r="J12" s="8">
        <f t="shared" si="5"/>
        <v>75136488261.709991</v>
      </c>
      <c r="K12" s="8">
        <f t="shared" si="5"/>
        <v>132505219.81999969</v>
      </c>
      <c r="L12" s="8">
        <f t="shared" si="6"/>
        <v>75268993481.529999</v>
      </c>
    </row>
    <row r="13" spans="1:12" x14ac:dyDescent="0.25">
      <c r="A13" s="5"/>
      <c r="B13" s="8"/>
      <c r="C13" s="8"/>
      <c r="D13" s="8">
        <f t="shared" si="1"/>
        <v>0</v>
      </c>
      <c r="E13" s="8">
        <f t="shared" si="2"/>
        <v>0</v>
      </c>
      <c r="F13" s="8"/>
      <c r="G13" s="8"/>
      <c r="H13" s="8">
        <f t="shared" si="3"/>
        <v>0</v>
      </c>
      <c r="I13" s="8">
        <f t="shared" si="4"/>
        <v>0</v>
      </c>
      <c r="J13" s="8">
        <f t="shared" si="5"/>
        <v>0</v>
      </c>
      <c r="K13" s="8">
        <f t="shared" si="5"/>
        <v>0</v>
      </c>
      <c r="L13" s="8">
        <f t="shared" si="6"/>
        <v>0</v>
      </c>
    </row>
    <row r="14" spans="1:12" x14ac:dyDescent="0.25">
      <c r="A14" s="5"/>
      <c r="B14" s="8"/>
      <c r="C14" s="8"/>
      <c r="D14" s="8">
        <f t="shared" si="1"/>
        <v>0</v>
      </c>
      <c r="E14" s="8">
        <f t="shared" si="2"/>
        <v>0</v>
      </c>
      <c r="F14" s="8"/>
      <c r="G14" s="8"/>
      <c r="H14" s="8">
        <f t="shared" si="3"/>
        <v>0</v>
      </c>
      <c r="I14" s="8">
        <f t="shared" si="4"/>
        <v>0</v>
      </c>
      <c r="J14" s="8">
        <f t="shared" si="5"/>
        <v>0</v>
      </c>
      <c r="K14" s="8">
        <f t="shared" si="5"/>
        <v>0</v>
      </c>
      <c r="L14" s="8">
        <f t="shared" si="6"/>
        <v>0</v>
      </c>
    </row>
    <row r="15" spans="1:12" x14ac:dyDescent="0.25">
      <c r="A15" s="5"/>
      <c r="B15" s="8"/>
      <c r="C15" s="8"/>
      <c r="D15" s="8">
        <f t="shared" si="1"/>
        <v>0</v>
      </c>
      <c r="E15" s="8">
        <f t="shared" si="2"/>
        <v>0</v>
      </c>
      <c r="F15" s="8"/>
      <c r="G15" s="8"/>
      <c r="H15" s="8">
        <f t="shared" si="3"/>
        <v>0</v>
      </c>
      <c r="I15" s="8">
        <f t="shared" si="4"/>
        <v>0</v>
      </c>
      <c r="J15" s="8">
        <f t="shared" si="5"/>
        <v>0</v>
      </c>
      <c r="K15" s="8">
        <f t="shared" si="5"/>
        <v>0</v>
      </c>
      <c r="L15" s="8">
        <f t="shared" si="6"/>
        <v>0</v>
      </c>
    </row>
    <row r="16" spans="1:12" x14ac:dyDescent="0.25">
      <c r="A16" s="5"/>
      <c r="B16" s="8"/>
      <c r="C16" s="8"/>
      <c r="D16" s="8">
        <f t="shared" si="1"/>
        <v>0</v>
      </c>
      <c r="E16" s="8">
        <f t="shared" si="2"/>
        <v>0</v>
      </c>
      <c r="F16" s="8"/>
      <c r="G16" s="8"/>
      <c r="H16" s="8">
        <f t="shared" si="3"/>
        <v>0</v>
      </c>
      <c r="I16" s="8">
        <f t="shared" si="4"/>
        <v>0</v>
      </c>
      <c r="J16" s="8">
        <f t="shared" si="5"/>
        <v>0</v>
      </c>
      <c r="K16" s="8">
        <f t="shared" si="5"/>
        <v>0</v>
      </c>
      <c r="L16" s="8">
        <f t="shared" si="6"/>
        <v>0</v>
      </c>
    </row>
    <row r="17" spans="1:12" x14ac:dyDescent="0.25">
      <c r="B17" s="8"/>
      <c r="C17" s="8"/>
      <c r="D17" s="8">
        <f t="shared" si="1"/>
        <v>0</v>
      </c>
      <c r="E17" s="8">
        <f t="shared" si="2"/>
        <v>0</v>
      </c>
      <c r="F17" s="8"/>
      <c r="G17" s="8"/>
      <c r="H17" s="8">
        <f t="shared" si="3"/>
        <v>0</v>
      </c>
      <c r="I17" s="8">
        <f t="shared" si="4"/>
        <v>0</v>
      </c>
      <c r="J17" s="8">
        <f t="shared" si="5"/>
        <v>0</v>
      </c>
      <c r="K17" s="8">
        <f t="shared" si="5"/>
        <v>0</v>
      </c>
      <c r="L17" s="8">
        <f t="shared" si="6"/>
        <v>0</v>
      </c>
    </row>
    <row r="18" spans="1:12" x14ac:dyDescent="0.25">
      <c r="A18" t="s">
        <v>24</v>
      </c>
      <c r="B18" s="8">
        <f>SUM(B6:B17)</f>
        <v>336954121093.22998</v>
      </c>
      <c r="C18" s="8">
        <f t="shared" ref="C18:L18" si="7">SUM(C6:C17)</f>
        <v>134637709946.63</v>
      </c>
      <c r="D18" s="8">
        <f t="shared" si="7"/>
        <v>21542033591.4608</v>
      </c>
      <c r="E18" s="8">
        <f t="shared" si="7"/>
        <v>471591831039.85999</v>
      </c>
      <c r="F18" s="8">
        <f t="shared" si="7"/>
        <v>341665991172.52002</v>
      </c>
      <c r="G18" s="8">
        <f t="shared" si="7"/>
        <v>142560403298.95001</v>
      </c>
      <c r="H18" s="8">
        <f t="shared" si="7"/>
        <v>22809664527.832001</v>
      </c>
      <c r="I18" s="8">
        <f t="shared" si="7"/>
        <v>484226394471.46997</v>
      </c>
      <c r="J18" s="8">
        <f t="shared" si="7"/>
        <v>4711870079.2899933</v>
      </c>
      <c r="K18" s="8">
        <f t="shared" si="7"/>
        <v>7922693352.3199997</v>
      </c>
      <c r="L18" s="8">
        <f t="shared" si="7"/>
        <v>12634563431.610001</v>
      </c>
    </row>
    <row r="19" spans="1:12" x14ac:dyDescent="0.25">
      <c r="B19" s="2"/>
      <c r="C19" s="2"/>
      <c r="D19" s="2"/>
      <c r="E19" s="2">
        <v>2500000</v>
      </c>
      <c r="F19" s="2"/>
      <c r="G19" s="2"/>
      <c r="H19" s="2"/>
      <c r="I19" s="2">
        <v>2500000</v>
      </c>
      <c r="J19" s="2"/>
      <c r="K19" s="2"/>
      <c r="L19" s="2"/>
    </row>
    <row r="20" spans="1:12" x14ac:dyDescent="0.25">
      <c r="B20" s="2"/>
      <c r="C20" s="2"/>
      <c r="D20" s="2"/>
      <c r="E20" s="2">
        <f>(E18/E19)</f>
        <v>188636.73241594399</v>
      </c>
      <c r="F20" s="2"/>
      <c r="G20" s="2"/>
      <c r="H20" s="2"/>
      <c r="I20" s="2">
        <f>(I18/I19)</f>
        <v>193690.55778858799</v>
      </c>
      <c r="J20" s="2"/>
      <c r="K20" s="2"/>
      <c r="L20" s="2">
        <f>(E20-I20)</f>
        <v>-5053.8253726440016</v>
      </c>
    </row>
    <row r="21" spans="1:1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2"/>
      <c r="C32" s="2"/>
      <c r="D32" s="2"/>
      <c r="E32" s="2"/>
      <c r="F32" s="2"/>
      <c r="G32" s="2"/>
      <c r="H32" s="2"/>
      <c r="I32" s="2"/>
    </row>
  </sheetData>
  <mergeCells count="3">
    <mergeCell ref="B4:E4"/>
    <mergeCell ref="F4:I4"/>
    <mergeCell ref="J4:L4"/>
  </mergeCells>
  <pageMargins left="0.47244094488188981" right="0.31496062992125984" top="0.74803149606299213" bottom="0.35433070866141736" header="0.31496062992125984" footer="0.31496062992125984"/>
  <pageSetup paperSize="5" scale="7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workbookViewId="0">
      <selection activeCell="C22" sqref="C22"/>
    </sheetView>
  </sheetViews>
  <sheetFormatPr baseColWidth="10" defaultRowHeight="15" x14ac:dyDescent="0.25"/>
  <cols>
    <col min="1" max="1" width="25" customWidth="1"/>
    <col min="2" max="3" width="17.7109375" customWidth="1"/>
    <col min="4" max="4" width="16.7109375" customWidth="1"/>
    <col min="5" max="5" width="18.7109375" customWidth="1"/>
    <col min="6" max="6" width="17.7109375" customWidth="1"/>
    <col min="7" max="7" width="17.42578125" bestFit="1" customWidth="1"/>
    <col min="8" max="8" width="17" customWidth="1"/>
    <col min="9" max="9" width="17.42578125" bestFit="1" customWidth="1"/>
    <col min="10" max="10" width="21.140625" customWidth="1"/>
    <col min="11" max="11" width="17.140625" bestFit="1" customWidth="1"/>
    <col min="12" max="12" width="18.140625" bestFit="1" customWidth="1"/>
  </cols>
  <sheetData>
    <row r="2" spans="1:12" x14ac:dyDescent="0.25">
      <c r="A2" t="s">
        <v>23</v>
      </c>
    </row>
    <row r="4" spans="1:12" x14ac:dyDescent="0.25">
      <c r="B4" s="9" t="s">
        <v>9</v>
      </c>
      <c r="C4" s="9"/>
      <c r="D4" s="9"/>
      <c r="E4" s="9"/>
      <c r="F4" s="9" t="s">
        <v>10</v>
      </c>
      <c r="G4" s="9"/>
      <c r="H4" s="9"/>
      <c r="I4" s="9"/>
      <c r="J4" s="9" t="s">
        <v>14</v>
      </c>
      <c r="K4" s="9"/>
      <c r="L4" s="9"/>
    </row>
    <row r="5" spans="1:12" x14ac:dyDescent="0.25">
      <c r="A5" s="5" t="s">
        <v>5</v>
      </c>
      <c r="B5" s="5" t="s">
        <v>6</v>
      </c>
      <c r="C5" s="5" t="s">
        <v>7</v>
      </c>
      <c r="D5" s="6">
        <v>0.16</v>
      </c>
      <c r="E5" s="5" t="s">
        <v>8</v>
      </c>
      <c r="F5" s="5" t="s">
        <v>6</v>
      </c>
      <c r="G5" s="5" t="s">
        <v>7</v>
      </c>
      <c r="H5" s="6">
        <v>0.16</v>
      </c>
      <c r="I5" s="5" t="s">
        <v>8</v>
      </c>
      <c r="J5" t="s">
        <v>12</v>
      </c>
      <c r="K5" t="s">
        <v>13</v>
      </c>
      <c r="L5" t="s">
        <v>25</v>
      </c>
    </row>
    <row r="6" spans="1:12" x14ac:dyDescent="0.25">
      <c r="A6" s="5" t="s">
        <v>20</v>
      </c>
      <c r="B6" s="8">
        <v>13610274758.6</v>
      </c>
      <c r="C6" s="8">
        <v>7182073736.79</v>
      </c>
      <c r="D6" s="8">
        <f>(C6*16%)</f>
        <v>1149131797.8864</v>
      </c>
      <c r="E6" s="8">
        <f>(C6+B6)</f>
        <v>20792348495.389999</v>
      </c>
      <c r="F6" s="8">
        <v>6232926717.9399996</v>
      </c>
      <c r="G6" s="8">
        <v>7501371584.6300001</v>
      </c>
      <c r="H6" s="8">
        <f>(G6*16%)</f>
        <v>1200219453.5408001</v>
      </c>
      <c r="I6" s="8">
        <f>(G6+F6)</f>
        <v>13734298302.57</v>
      </c>
      <c r="J6" s="8">
        <f t="shared" ref="J6:K8" si="0">(F6-B6)</f>
        <v>-7377348040.6600008</v>
      </c>
      <c r="K6" s="8">
        <f t="shared" si="0"/>
        <v>319297847.84000015</v>
      </c>
      <c r="L6" s="8">
        <f>(J6+K6)</f>
        <v>-7058050192.8200006</v>
      </c>
    </row>
    <row r="7" spans="1:12" x14ac:dyDescent="0.25">
      <c r="A7" s="5" t="s">
        <v>21</v>
      </c>
      <c r="B7" s="8">
        <v>27103151666.23</v>
      </c>
      <c r="C7" s="8">
        <v>11867745219.950001</v>
      </c>
      <c r="D7" s="8">
        <f>(C7*16%)</f>
        <v>1898839235.1920002</v>
      </c>
      <c r="E7" s="8">
        <f>(C7+B7)</f>
        <v>38970896886.18</v>
      </c>
      <c r="F7" s="8">
        <v>35846327226.650002</v>
      </c>
      <c r="G7" s="8">
        <v>14529143412.879999</v>
      </c>
      <c r="H7" s="8">
        <f>(G7*16%)</f>
        <v>2324662946.0608001</v>
      </c>
      <c r="I7" s="8">
        <f>(G7+F7)</f>
        <v>50375470639.529999</v>
      </c>
      <c r="J7" s="8">
        <f t="shared" si="0"/>
        <v>8743175560.420002</v>
      </c>
      <c r="K7" s="8">
        <f t="shared" si="0"/>
        <v>2661398192.9299984</v>
      </c>
      <c r="L7" s="8">
        <f>(J7+K7)</f>
        <v>11404573753.35</v>
      </c>
    </row>
    <row r="8" spans="1:12" x14ac:dyDescent="0.25">
      <c r="A8" s="5" t="s">
        <v>11</v>
      </c>
      <c r="B8" s="8">
        <v>13963900088.5</v>
      </c>
      <c r="C8" s="8">
        <v>11055230935.26</v>
      </c>
      <c r="D8" s="8">
        <f>(C8*16%)</f>
        <v>1768836949.6416001</v>
      </c>
      <c r="E8" s="8">
        <f>(C8+B8)</f>
        <v>25019131023.760002</v>
      </c>
      <c r="F8" s="8">
        <v>6358113252.6499996</v>
      </c>
      <c r="G8" s="8">
        <v>9816177283.6299992</v>
      </c>
      <c r="H8" s="8">
        <f>(G8*16%)</f>
        <v>1570588365.3808</v>
      </c>
      <c r="I8" s="8">
        <f>(G8+F8)</f>
        <v>16174290536.279999</v>
      </c>
      <c r="J8" s="8">
        <f t="shared" si="0"/>
        <v>-7605786835.8500004</v>
      </c>
      <c r="K8" s="8">
        <f t="shared" si="0"/>
        <v>-1239053651.6300011</v>
      </c>
      <c r="L8" s="8">
        <f>(J8+K8)</f>
        <v>-8844840487.4800014</v>
      </c>
    </row>
    <row r="9" spans="1:12" x14ac:dyDescent="0.25">
      <c r="A9" s="5" t="s">
        <v>15</v>
      </c>
      <c r="B9" s="8">
        <v>21244339415.25</v>
      </c>
      <c r="C9" s="8">
        <v>10238596767</v>
      </c>
      <c r="D9" s="8">
        <f t="shared" ref="D9:D17" si="1">(C9*16%)</f>
        <v>1638175482.72</v>
      </c>
      <c r="E9" s="8">
        <f t="shared" ref="E9:E17" si="2">(C9+B9)</f>
        <v>31482936182.25</v>
      </c>
      <c r="F9" s="8">
        <v>8468245879.8100004</v>
      </c>
      <c r="G9" s="8">
        <v>15423538983.190001</v>
      </c>
      <c r="H9" s="8">
        <f t="shared" ref="H9:H17" si="3">(G9*16%)</f>
        <v>2467766237.3104</v>
      </c>
      <c r="I9" s="8">
        <f t="shared" ref="I9:I17" si="4">(G9+F9)</f>
        <v>23891784863</v>
      </c>
      <c r="J9" s="8">
        <f t="shared" ref="J9:K17" si="5">(F9-B9)</f>
        <v>-12776093535.439999</v>
      </c>
      <c r="K9" s="8">
        <f t="shared" si="5"/>
        <v>5184942216.1900005</v>
      </c>
      <c r="L9" s="8">
        <f t="shared" ref="L9:L17" si="6">(J9+K9)</f>
        <v>-7591151319.2499981</v>
      </c>
    </row>
    <row r="10" spans="1:12" x14ac:dyDescent="0.25">
      <c r="A10" s="5" t="s">
        <v>16</v>
      </c>
      <c r="B10" s="8">
        <v>21494506662.5</v>
      </c>
      <c r="C10" s="8">
        <v>11016817229.85</v>
      </c>
      <c r="D10" s="8">
        <f t="shared" si="1"/>
        <v>1762690756.776</v>
      </c>
      <c r="E10" s="8">
        <f t="shared" si="2"/>
        <v>32511323892.349998</v>
      </c>
      <c r="F10" s="8">
        <v>87637372049.889999</v>
      </c>
      <c r="G10" s="8">
        <v>6740614319.8800001</v>
      </c>
      <c r="H10" s="8">
        <f t="shared" si="3"/>
        <v>1078498291.1808</v>
      </c>
      <c r="I10" s="8">
        <f t="shared" si="4"/>
        <v>94377986369.770004</v>
      </c>
      <c r="J10" s="8">
        <f t="shared" si="5"/>
        <v>66142865387.389999</v>
      </c>
      <c r="K10" s="8">
        <f t="shared" si="5"/>
        <v>-4276202909.9700003</v>
      </c>
      <c r="L10" s="8">
        <f t="shared" si="6"/>
        <v>61866662477.419998</v>
      </c>
    </row>
    <row r="11" spans="1:12" x14ac:dyDescent="0.25">
      <c r="A11" s="5" t="s">
        <v>17</v>
      </c>
      <c r="B11" s="8">
        <v>26487143221.709999</v>
      </c>
      <c r="C11" s="8">
        <v>13513433141.24</v>
      </c>
      <c r="D11" s="8">
        <f t="shared" si="1"/>
        <v>2162149302.5984001</v>
      </c>
      <c r="E11" s="8">
        <f t="shared" si="2"/>
        <v>40000576362.949997</v>
      </c>
      <c r="F11" s="8">
        <v>30941270342.400002</v>
      </c>
      <c r="G11" s="8">
        <v>14698647607.309999</v>
      </c>
      <c r="H11" s="8">
        <f t="shared" si="3"/>
        <v>2351783617.1696</v>
      </c>
      <c r="I11" s="8">
        <f t="shared" si="4"/>
        <v>45639917949.709999</v>
      </c>
      <c r="J11" s="8">
        <f t="shared" si="5"/>
        <v>4454127120.6900024</v>
      </c>
      <c r="K11" s="8">
        <f t="shared" si="5"/>
        <v>1185214466.0699997</v>
      </c>
      <c r="L11" s="8">
        <f t="shared" si="6"/>
        <v>5639341586.7600021</v>
      </c>
    </row>
    <row r="12" spans="1:12" x14ac:dyDescent="0.25">
      <c r="A12" s="5" t="s">
        <v>18</v>
      </c>
      <c r="B12" s="8">
        <v>37683582152.419998</v>
      </c>
      <c r="C12" s="8">
        <v>14052317753.5</v>
      </c>
      <c r="D12" s="8">
        <f t="shared" si="1"/>
        <v>2248370840.5599999</v>
      </c>
      <c r="E12" s="8">
        <f t="shared" si="2"/>
        <v>51735899905.919998</v>
      </c>
      <c r="F12" s="8">
        <v>79925869807.619995</v>
      </c>
      <c r="G12" s="8">
        <v>20165088244.939999</v>
      </c>
      <c r="H12" s="8">
        <f t="shared" si="3"/>
        <v>3226414119.1903996</v>
      </c>
      <c r="I12" s="8">
        <f t="shared" si="4"/>
        <v>100090958052.56</v>
      </c>
      <c r="J12" s="8">
        <f t="shared" si="5"/>
        <v>42242287655.199997</v>
      </c>
      <c r="K12" s="8">
        <f t="shared" si="5"/>
        <v>6112770491.4399986</v>
      </c>
      <c r="L12" s="8">
        <f t="shared" si="6"/>
        <v>48355058146.639999</v>
      </c>
    </row>
    <row r="13" spans="1:12" x14ac:dyDescent="0.25">
      <c r="A13" s="5"/>
      <c r="B13" s="8"/>
      <c r="C13" s="8"/>
      <c r="D13" s="8">
        <f t="shared" si="1"/>
        <v>0</v>
      </c>
      <c r="E13" s="8">
        <f t="shared" si="2"/>
        <v>0</v>
      </c>
      <c r="F13" s="8"/>
      <c r="G13" s="8"/>
      <c r="H13" s="8">
        <f t="shared" si="3"/>
        <v>0</v>
      </c>
      <c r="I13" s="8">
        <f t="shared" si="4"/>
        <v>0</v>
      </c>
      <c r="J13" s="8">
        <f t="shared" si="5"/>
        <v>0</v>
      </c>
      <c r="K13" s="8">
        <f t="shared" si="5"/>
        <v>0</v>
      </c>
      <c r="L13" s="8">
        <f t="shared" si="6"/>
        <v>0</v>
      </c>
    </row>
    <row r="14" spans="1:12" x14ac:dyDescent="0.25">
      <c r="A14" s="5"/>
      <c r="B14" s="8"/>
      <c r="C14" s="8"/>
      <c r="D14" s="8">
        <f t="shared" si="1"/>
        <v>0</v>
      </c>
      <c r="E14" s="8">
        <f t="shared" si="2"/>
        <v>0</v>
      </c>
      <c r="F14" s="8"/>
      <c r="G14" s="8"/>
      <c r="H14" s="8">
        <f t="shared" si="3"/>
        <v>0</v>
      </c>
      <c r="I14" s="8">
        <f t="shared" si="4"/>
        <v>0</v>
      </c>
      <c r="J14" s="8">
        <f t="shared" si="5"/>
        <v>0</v>
      </c>
      <c r="K14" s="8">
        <f t="shared" si="5"/>
        <v>0</v>
      </c>
      <c r="L14" s="8">
        <f t="shared" si="6"/>
        <v>0</v>
      </c>
    </row>
    <row r="15" spans="1:12" x14ac:dyDescent="0.25">
      <c r="A15" s="5"/>
      <c r="B15" s="8"/>
      <c r="C15" s="8"/>
      <c r="D15" s="8">
        <f t="shared" si="1"/>
        <v>0</v>
      </c>
      <c r="E15" s="8">
        <f t="shared" si="2"/>
        <v>0</v>
      </c>
      <c r="F15" s="8"/>
      <c r="G15" s="8"/>
      <c r="H15" s="8">
        <f t="shared" si="3"/>
        <v>0</v>
      </c>
      <c r="I15" s="8">
        <f t="shared" si="4"/>
        <v>0</v>
      </c>
      <c r="J15" s="8">
        <f t="shared" si="5"/>
        <v>0</v>
      </c>
      <c r="K15" s="8">
        <f t="shared" si="5"/>
        <v>0</v>
      </c>
      <c r="L15" s="8">
        <f t="shared" si="6"/>
        <v>0</v>
      </c>
    </row>
    <row r="16" spans="1:12" x14ac:dyDescent="0.25">
      <c r="A16" s="5"/>
      <c r="B16" s="8"/>
      <c r="C16" s="8"/>
      <c r="D16" s="8">
        <f t="shared" si="1"/>
        <v>0</v>
      </c>
      <c r="E16" s="8">
        <f t="shared" si="2"/>
        <v>0</v>
      </c>
      <c r="F16" s="8"/>
      <c r="G16" s="8"/>
      <c r="H16" s="8">
        <f t="shared" si="3"/>
        <v>0</v>
      </c>
      <c r="I16" s="8">
        <f t="shared" si="4"/>
        <v>0</v>
      </c>
      <c r="J16" s="8">
        <f t="shared" si="5"/>
        <v>0</v>
      </c>
      <c r="K16" s="8">
        <f t="shared" si="5"/>
        <v>0</v>
      </c>
      <c r="L16" s="8">
        <f t="shared" si="6"/>
        <v>0</v>
      </c>
    </row>
    <row r="17" spans="1:12" x14ac:dyDescent="0.25">
      <c r="B17" s="8"/>
      <c r="C17" s="8"/>
      <c r="D17" s="8">
        <f t="shared" si="1"/>
        <v>0</v>
      </c>
      <c r="E17" s="8">
        <f t="shared" si="2"/>
        <v>0</v>
      </c>
      <c r="F17" s="8"/>
      <c r="G17" s="8"/>
      <c r="H17" s="8">
        <f t="shared" si="3"/>
        <v>0</v>
      </c>
      <c r="I17" s="8">
        <f t="shared" si="4"/>
        <v>0</v>
      </c>
      <c r="J17" s="8">
        <f t="shared" si="5"/>
        <v>0</v>
      </c>
      <c r="K17" s="8">
        <f t="shared" si="5"/>
        <v>0</v>
      </c>
      <c r="L17" s="8">
        <f t="shared" si="6"/>
        <v>0</v>
      </c>
    </row>
    <row r="18" spans="1:12" x14ac:dyDescent="0.25">
      <c r="A18" t="s">
        <v>24</v>
      </c>
      <c r="B18" s="8">
        <f>SUM(B6:B17)</f>
        <v>161586897965.21002</v>
      </c>
      <c r="C18" s="8">
        <f t="shared" ref="C18:L18" si="7">SUM(C6:C17)</f>
        <v>78926214783.589996</v>
      </c>
      <c r="D18" s="8">
        <f t="shared" si="7"/>
        <v>12628194365.374399</v>
      </c>
      <c r="E18" s="8">
        <f t="shared" si="7"/>
        <v>240513112748.79999</v>
      </c>
      <c r="F18" s="8">
        <f t="shared" si="7"/>
        <v>255410125276.95999</v>
      </c>
      <c r="G18" s="8">
        <f t="shared" si="7"/>
        <v>88874581436.459991</v>
      </c>
      <c r="H18" s="8">
        <f t="shared" si="7"/>
        <v>14219933029.833599</v>
      </c>
      <c r="I18" s="8">
        <f t="shared" si="7"/>
        <v>344284706713.42004</v>
      </c>
      <c r="J18" s="8">
        <f t="shared" si="7"/>
        <v>93823227311.75</v>
      </c>
      <c r="K18" s="8">
        <f t="shared" si="7"/>
        <v>9948366652.8699951</v>
      </c>
      <c r="L18" s="8">
        <f t="shared" si="7"/>
        <v>103771593964.62</v>
      </c>
    </row>
    <row r="19" spans="1:12" x14ac:dyDescent="0.25">
      <c r="B19" s="2"/>
      <c r="C19" s="2"/>
      <c r="D19" s="2"/>
      <c r="E19" s="2">
        <v>2500000</v>
      </c>
      <c r="F19" s="2"/>
      <c r="G19" s="2"/>
      <c r="H19" s="2"/>
      <c r="I19" s="2">
        <v>2500000</v>
      </c>
      <c r="J19" s="2"/>
      <c r="K19" s="2"/>
      <c r="L19" s="2"/>
    </row>
    <row r="20" spans="1:12" x14ac:dyDescent="0.25">
      <c r="B20" s="2"/>
      <c r="C20" s="2"/>
      <c r="D20" s="2"/>
      <c r="E20" s="2">
        <f>(E18/E19)</f>
        <v>96205.245099519991</v>
      </c>
      <c r="F20" s="2"/>
      <c r="G20" s="2"/>
      <c r="H20" s="2"/>
      <c r="I20" s="2">
        <f>(I18/I19)</f>
        <v>137713.88268536801</v>
      </c>
      <c r="J20" s="2"/>
      <c r="K20" s="2"/>
      <c r="L20" s="2">
        <f>(E20-I20)</f>
        <v>-41508.637585848017</v>
      </c>
    </row>
    <row r="21" spans="1:1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2"/>
      <c r="C32" s="2"/>
      <c r="D32" s="2"/>
      <c r="E32" s="2"/>
      <c r="F32" s="2"/>
      <c r="G32" s="2"/>
      <c r="H32" s="2"/>
      <c r="I32" s="2"/>
    </row>
  </sheetData>
  <mergeCells count="3">
    <mergeCell ref="B4:E4"/>
    <mergeCell ref="F4:I4"/>
    <mergeCell ref="J4:L4"/>
  </mergeCells>
  <pageMargins left="0.47244094488188981" right="0.31496062992125984" top="0.74803149606299213" bottom="0.35433070866141736" header="0.31496062992125984" footer="0.31496062992125984"/>
  <pageSetup paperSize="5" scale="70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topLeftCell="F1" workbookViewId="0">
      <selection activeCell="L19" sqref="L19"/>
    </sheetView>
  </sheetViews>
  <sheetFormatPr baseColWidth="10" defaultRowHeight="15" x14ac:dyDescent="0.25"/>
  <cols>
    <col min="1" max="1" width="25" customWidth="1"/>
    <col min="2" max="3" width="17.7109375" customWidth="1"/>
    <col min="4" max="4" width="16.7109375" customWidth="1"/>
    <col min="5" max="5" width="18.7109375" customWidth="1"/>
    <col min="6" max="6" width="17.7109375" customWidth="1"/>
    <col min="7" max="7" width="17.42578125" bestFit="1" customWidth="1"/>
    <col min="8" max="8" width="17" customWidth="1"/>
    <col min="9" max="9" width="17.42578125" bestFit="1" customWidth="1"/>
    <col min="10" max="10" width="21.140625" customWidth="1"/>
    <col min="11" max="11" width="17.140625" bestFit="1" customWidth="1"/>
    <col min="12" max="12" width="18.140625" bestFit="1" customWidth="1"/>
  </cols>
  <sheetData>
    <row r="2" spans="1:12" x14ac:dyDescent="0.25">
      <c r="A2" t="s">
        <v>29</v>
      </c>
    </row>
    <row r="4" spans="1:12" x14ac:dyDescent="0.25">
      <c r="B4" s="9" t="s">
        <v>9</v>
      </c>
      <c r="C4" s="9"/>
      <c r="D4" s="9"/>
      <c r="E4" s="9"/>
      <c r="F4" s="9" t="s">
        <v>10</v>
      </c>
      <c r="G4" s="9"/>
      <c r="H4" s="9"/>
      <c r="I4" s="9"/>
      <c r="J4" s="9" t="s">
        <v>14</v>
      </c>
      <c r="K4" s="9"/>
      <c r="L4" s="9"/>
    </row>
    <row r="5" spans="1:12" x14ac:dyDescent="0.25">
      <c r="A5" s="5" t="s">
        <v>5</v>
      </c>
      <c r="B5" s="5" t="s">
        <v>6</v>
      </c>
      <c r="C5" s="5" t="s">
        <v>7</v>
      </c>
      <c r="D5" s="6">
        <v>0.16</v>
      </c>
      <c r="E5" s="5" t="s">
        <v>8</v>
      </c>
      <c r="F5" s="5" t="s">
        <v>6</v>
      </c>
      <c r="G5" s="5" t="s">
        <v>7</v>
      </c>
      <c r="H5" s="6">
        <v>0.16</v>
      </c>
      <c r="I5" s="5" t="s">
        <v>8</v>
      </c>
      <c r="J5" t="s">
        <v>12</v>
      </c>
      <c r="K5" t="s">
        <v>13</v>
      </c>
      <c r="L5" t="s">
        <v>25</v>
      </c>
    </row>
    <row r="6" spans="1:12" x14ac:dyDescent="0.25">
      <c r="A6" s="5" t="s">
        <v>26</v>
      </c>
      <c r="B6" s="8">
        <v>47614594243.599998</v>
      </c>
      <c r="C6" s="8">
        <v>8358183893.2799997</v>
      </c>
      <c r="D6" s="8">
        <f>(C6*16%)</f>
        <v>1337309422.9247999</v>
      </c>
      <c r="E6" s="8">
        <f>(C6+B6)</f>
        <v>55972778136.879997</v>
      </c>
      <c r="F6" s="8">
        <v>9735292859.9300003</v>
      </c>
      <c r="G6" s="8">
        <v>7663008198.8800001</v>
      </c>
      <c r="H6" s="8">
        <f>(G6*16%)</f>
        <v>1226081311.8208001</v>
      </c>
      <c r="I6" s="8">
        <f>(G6+F6)</f>
        <v>17398301058.810001</v>
      </c>
      <c r="J6" s="8">
        <f>(F6-B6)</f>
        <v>-37879301383.669998</v>
      </c>
      <c r="K6" s="8">
        <f>(G6-C6)</f>
        <v>-695175694.39999962</v>
      </c>
      <c r="L6" s="8">
        <f>(J6+K6)</f>
        <v>-38574477078.07</v>
      </c>
    </row>
    <row r="7" spans="1:12" x14ac:dyDescent="0.25">
      <c r="A7" s="5" t="s">
        <v>27</v>
      </c>
      <c r="B7" s="8">
        <v>42599604194.449997</v>
      </c>
      <c r="C7" s="8">
        <v>8395920808.3000002</v>
      </c>
      <c r="D7" s="8">
        <f>(C7*16%)</f>
        <v>1343347329.3280001</v>
      </c>
      <c r="E7" s="8">
        <f>(C7+B7)</f>
        <v>50995525002.75</v>
      </c>
      <c r="F7" s="8">
        <v>12057669094.5</v>
      </c>
      <c r="G7" s="8">
        <v>5380736922.8900003</v>
      </c>
      <c r="H7" s="8">
        <f>(G7*16%)</f>
        <v>860917907.66240013</v>
      </c>
      <c r="I7" s="8">
        <f>(G7+F7)</f>
        <v>17438406017.389999</v>
      </c>
      <c r="J7" s="8">
        <f>(F7-B7)</f>
        <v>-30541935099.949997</v>
      </c>
      <c r="K7" s="8">
        <f>(G7-C7)</f>
        <v>-3015183885.4099998</v>
      </c>
      <c r="L7" s="8">
        <f>(J7+K7)</f>
        <v>-33557118985.359997</v>
      </c>
    </row>
    <row r="8" spans="1:12" x14ac:dyDescent="0.25">
      <c r="A8" s="5" t="s">
        <v>28</v>
      </c>
      <c r="B8" s="8">
        <v>47859163958.699997</v>
      </c>
      <c r="C8" s="8">
        <v>7820555121.6499996</v>
      </c>
      <c r="D8" s="8">
        <f t="shared" ref="D8:D13" si="0">(C8*16%)</f>
        <v>1251288819.464</v>
      </c>
      <c r="E8" s="8">
        <f t="shared" ref="E8:E13" si="1">(C8+B8)</f>
        <v>55679719080.349998</v>
      </c>
      <c r="F8" s="8">
        <v>43402774943.360001</v>
      </c>
      <c r="G8" s="8">
        <v>7548262018.25</v>
      </c>
      <c r="H8" s="8">
        <f t="shared" ref="H8:H13" si="2">(G8*16%)</f>
        <v>1207721922.9200001</v>
      </c>
      <c r="I8" s="8">
        <f t="shared" ref="I8:I13" si="3">(G8+F8)</f>
        <v>50951036961.610001</v>
      </c>
      <c r="J8" s="8">
        <f t="shared" ref="J8:K13" si="4">(F8-B8)</f>
        <v>-4456389015.3399963</v>
      </c>
      <c r="K8" s="8">
        <f t="shared" si="4"/>
        <v>-272293103.39999962</v>
      </c>
      <c r="L8" s="8">
        <f t="shared" ref="L8:L13" si="5">(J8+K8)</f>
        <v>-4728682118.739996</v>
      </c>
    </row>
    <row r="9" spans="1:12" x14ac:dyDescent="0.25">
      <c r="A9" s="5" t="s">
        <v>55</v>
      </c>
      <c r="B9" s="8">
        <v>62310280999.550003</v>
      </c>
      <c r="C9" s="8">
        <v>10759650181.77</v>
      </c>
      <c r="D9" s="8">
        <f t="shared" si="0"/>
        <v>1721544029.0832002</v>
      </c>
      <c r="E9" s="8">
        <f t="shared" si="1"/>
        <v>73069931181.320007</v>
      </c>
      <c r="F9" s="8">
        <v>30164290783.02</v>
      </c>
      <c r="G9" s="8">
        <v>5876342739.8100004</v>
      </c>
      <c r="H9" s="8">
        <f t="shared" si="2"/>
        <v>940214838.36960006</v>
      </c>
      <c r="I9" s="8">
        <f t="shared" si="3"/>
        <v>36040633522.830002</v>
      </c>
      <c r="J9" s="8">
        <f t="shared" si="4"/>
        <v>-32145990216.530003</v>
      </c>
      <c r="K9" s="8">
        <f t="shared" si="4"/>
        <v>-4883307441.96</v>
      </c>
      <c r="L9" s="8">
        <f t="shared" si="5"/>
        <v>-37029297658.490005</v>
      </c>
    </row>
    <row r="10" spans="1:12" x14ac:dyDescent="0.25">
      <c r="A10" s="5" t="s">
        <v>56</v>
      </c>
      <c r="B10" s="8">
        <v>73530128743.029999</v>
      </c>
      <c r="C10" s="8">
        <v>13757448461.41</v>
      </c>
      <c r="D10" s="8">
        <f t="shared" si="0"/>
        <v>2201191753.8256001</v>
      </c>
      <c r="E10" s="8">
        <f t="shared" si="1"/>
        <v>87287577204.440002</v>
      </c>
      <c r="F10" s="8">
        <v>22337426114.75</v>
      </c>
      <c r="G10" s="8">
        <v>7894039974.9700003</v>
      </c>
      <c r="H10" s="8">
        <f t="shared" si="2"/>
        <v>1263046395.9952002</v>
      </c>
      <c r="I10" s="8">
        <f t="shared" si="3"/>
        <v>30231466089.720001</v>
      </c>
      <c r="J10" s="8">
        <f t="shared" si="4"/>
        <v>-51192702628.279999</v>
      </c>
      <c r="K10" s="8">
        <f t="shared" si="4"/>
        <v>-5863408486.4399996</v>
      </c>
      <c r="L10" s="8">
        <f t="shared" si="5"/>
        <v>-57056111114.720001</v>
      </c>
    </row>
    <row r="11" spans="1:12" x14ac:dyDescent="0.25">
      <c r="A11" s="5" t="s">
        <v>57</v>
      </c>
      <c r="B11" s="8">
        <v>77748695081.899994</v>
      </c>
      <c r="C11" s="8">
        <v>13367635919.440001</v>
      </c>
      <c r="D11" s="8">
        <f t="shared" si="0"/>
        <v>2138821747.1104002</v>
      </c>
      <c r="E11" s="8">
        <f t="shared" si="1"/>
        <v>91116331001.339996</v>
      </c>
      <c r="F11" s="8">
        <v>32325694784.990002</v>
      </c>
      <c r="G11" s="8">
        <v>5102844114.2399998</v>
      </c>
      <c r="H11" s="8">
        <f t="shared" si="2"/>
        <v>816455058.27839994</v>
      </c>
      <c r="I11" s="8">
        <f t="shared" si="3"/>
        <v>37428538899.230003</v>
      </c>
      <c r="J11" s="8">
        <f t="shared" si="4"/>
        <v>-45423000296.909988</v>
      </c>
      <c r="K11" s="8">
        <f t="shared" si="4"/>
        <v>-8264791805.2000008</v>
      </c>
      <c r="L11" s="8">
        <f t="shared" si="5"/>
        <v>-53687792102.109985</v>
      </c>
    </row>
    <row r="12" spans="1:12" x14ac:dyDescent="0.25">
      <c r="A12" s="5" t="s">
        <v>58</v>
      </c>
      <c r="B12" s="8">
        <v>109338025768.11</v>
      </c>
      <c r="C12" s="8">
        <v>18715672085.049999</v>
      </c>
      <c r="D12" s="8">
        <f t="shared" si="0"/>
        <v>2994507533.6079998</v>
      </c>
      <c r="E12" s="8">
        <f t="shared" si="1"/>
        <v>128053697853.16</v>
      </c>
      <c r="F12" s="8">
        <v>42095984300</v>
      </c>
      <c r="G12" s="8">
        <v>9881679009.3199997</v>
      </c>
      <c r="H12" s="8">
        <f t="shared" si="2"/>
        <v>1581068641.4912</v>
      </c>
      <c r="I12" s="8">
        <f t="shared" si="3"/>
        <v>51977663309.32</v>
      </c>
      <c r="J12" s="8">
        <f t="shared" si="4"/>
        <v>-67242041468.110001</v>
      </c>
      <c r="K12" s="8">
        <f t="shared" si="4"/>
        <v>-8833993075.7299995</v>
      </c>
      <c r="L12" s="8">
        <f t="shared" si="5"/>
        <v>-76076034543.839996</v>
      </c>
    </row>
    <row r="13" spans="1:12" x14ac:dyDescent="0.25">
      <c r="B13" s="8"/>
      <c r="C13" s="8"/>
      <c r="D13" s="8">
        <f t="shared" si="0"/>
        <v>0</v>
      </c>
      <c r="E13" s="8">
        <f t="shared" si="1"/>
        <v>0</v>
      </c>
      <c r="F13" s="8"/>
      <c r="G13" s="8"/>
      <c r="H13" s="8">
        <f t="shared" si="2"/>
        <v>0</v>
      </c>
      <c r="I13" s="8">
        <f t="shared" si="3"/>
        <v>0</v>
      </c>
      <c r="J13" s="8">
        <f t="shared" si="4"/>
        <v>0</v>
      </c>
      <c r="K13" s="8">
        <f t="shared" si="4"/>
        <v>0</v>
      </c>
      <c r="L13" s="8">
        <f t="shared" si="5"/>
        <v>0</v>
      </c>
    </row>
    <row r="14" spans="1:12" x14ac:dyDescent="0.25">
      <c r="A14" t="s">
        <v>24</v>
      </c>
      <c r="B14" s="8">
        <f>SUM(B6:B13)</f>
        <v>461000492989.33997</v>
      </c>
      <c r="C14" s="8">
        <f t="shared" ref="C14:L14" si="6">SUM(C6:C13)</f>
        <v>81175066470.900009</v>
      </c>
      <c r="D14" s="8">
        <f t="shared" si="6"/>
        <v>12988010635.344</v>
      </c>
      <c r="E14" s="8">
        <f t="shared" si="6"/>
        <v>542175559460.23999</v>
      </c>
      <c r="F14" s="8">
        <f t="shared" si="6"/>
        <v>192119132880.54999</v>
      </c>
      <c r="G14" s="8">
        <f t="shared" si="6"/>
        <v>49346912978.360001</v>
      </c>
      <c r="H14" s="8">
        <f t="shared" si="6"/>
        <v>7895506076.5375996</v>
      </c>
      <c r="I14" s="8">
        <f t="shared" si="6"/>
        <v>241466045858.91</v>
      </c>
      <c r="J14" s="8">
        <f t="shared" si="6"/>
        <v>-268881360108.78998</v>
      </c>
      <c r="K14" s="8">
        <f t="shared" si="6"/>
        <v>-31828153492.539997</v>
      </c>
      <c r="L14" s="8">
        <f t="shared" si="6"/>
        <v>-300709513601.32996</v>
      </c>
    </row>
    <row r="15" spans="1:12" x14ac:dyDescent="0.25">
      <c r="B15" s="2"/>
      <c r="C15" s="2"/>
      <c r="D15" s="2"/>
      <c r="E15" s="2">
        <v>4100000</v>
      </c>
      <c r="F15" s="2"/>
      <c r="G15" s="2"/>
      <c r="H15" s="2"/>
      <c r="I15" s="2">
        <v>4100000</v>
      </c>
      <c r="J15" s="2"/>
      <c r="K15" s="2"/>
      <c r="L15" s="2"/>
    </row>
    <row r="16" spans="1:12" x14ac:dyDescent="0.25">
      <c r="B16" s="2"/>
      <c r="C16" s="2"/>
      <c r="D16" s="2"/>
      <c r="E16" s="2">
        <f>(E14/E15)</f>
        <v>132237.94133176585</v>
      </c>
      <c r="F16" s="2"/>
      <c r="G16" s="2"/>
      <c r="H16" s="2"/>
      <c r="I16" s="2">
        <f>(I14/I15)</f>
        <v>58894.157526563416</v>
      </c>
      <c r="J16" s="2"/>
      <c r="K16" s="2"/>
      <c r="L16" s="2">
        <f>(E16-I16)</f>
        <v>73343.783805202431</v>
      </c>
    </row>
    <row r="17" spans="2:12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2" x14ac:dyDescent="0.25">
      <c r="B28" s="2"/>
      <c r="C28" s="2"/>
      <c r="D28" s="2"/>
      <c r="E28" s="2"/>
      <c r="F28" s="2"/>
      <c r="G28" s="2"/>
      <c r="H28" s="2"/>
      <c r="I28" s="2"/>
    </row>
  </sheetData>
  <mergeCells count="3">
    <mergeCell ref="B4:E4"/>
    <mergeCell ref="F4:I4"/>
    <mergeCell ref="J4:L4"/>
  </mergeCells>
  <pageMargins left="0.47244094488188981" right="0.31496062992125984" top="0.74803149606299213" bottom="0.35433070866141736" header="0.31496062992125984" footer="0.31496062992125984"/>
  <pageSetup scale="58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workbookViewId="0">
      <selection activeCell="B33" sqref="B33"/>
    </sheetView>
  </sheetViews>
  <sheetFormatPr baseColWidth="10" defaultRowHeight="15" x14ac:dyDescent="0.25"/>
  <cols>
    <col min="1" max="1" width="25" customWidth="1"/>
    <col min="2" max="3" width="17.7109375" customWidth="1"/>
    <col min="4" max="4" width="16.7109375" customWidth="1"/>
    <col min="5" max="5" width="18.7109375" customWidth="1"/>
    <col min="6" max="6" width="17.7109375" customWidth="1"/>
    <col min="7" max="7" width="17.42578125" bestFit="1" customWidth="1"/>
    <col min="8" max="8" width="17" customWidth="1"/>
    <col min="9" max="9" width="17.42578125" bestFit="1" customWidth="1"/>
    <col min="10" max="10" width="21.140625" customWidth="1"/>
    <col min="11" max="11" width="17.140625" bestFit="1" customWidth="1"/>
    <col min="12" max="12" width="18.140625" bestFit="1" customWidth="1"/>
  </cols>
  <sheetData>
    <row r="2" spans="1:12" x14ac:dyDescent="0.25">
      <c r="A2" t="s">
        <v>29</v>
      </c>
    </row>
    <row r="4" spans="1:12" x14ac:dyDescent="0.25">
      <c r="B4" s="9" t="s">
        <v>9</v>
      </c>
      <c r="C4" s="9"/>
      <c r="D4" s="9"/>
      <c r="E4" s="9"/>
      <c r="F4" s="9" t="s">
        <v>10</v>
      </c>
      <c r="G4" s="9"/>
      <c r="H4" s="9"/>
      <c r="I4" s="9"/>
      <c r="J4" s="9" t="s">
        <v>14</v>
      </c>
      <c r="K4" s="9"/>
      <c r="L4" s="9"/>
    </row>
    <row r="5" spans="1:12" x14ac:dyDescent="0.25">
      <c r="A5" s="7" t="s">
        <v>5</v>
      </c>
      <c r="B5" s="7" t="s">
        <v>6</v>
      </c>
      <c r="C5" s="7" t="s">
        <v>7</v>
      </c>
      <c r="D5" s="6">
        <v>0.16</v>
      </c>
      <c r="E5" s="7" t="s">
        <v>8</v>
      </c>
      <c r="F5" s="7" t="s">
        <v>6</v>
      </c>
      <c r="G5" s="7" t="s">
        <v>7</v>
      </c>
      <c r="H5" s="6">
        <v>0.16</v>
      </c>
      <c r="I5" s="7" t="s">
        <v>8</v>
      </c>
      <c r="J5" t="s">
        <v>12</v>
      </c>
      <c r="K5" t="s">
        <v>13</v>
      </c>
      <c r="L5" t="s">
        <v>25</v>
      </c>
    </row>
    <row r="6" spans="1:12" x14ac:dyDescent="0.25">
      <c r="A6" s="7" t="s">
        <v>30</v>
      </c>
      <c r="B6" s="8">
        <v>832117538.88999999</v>
      </c>
      <c r="C6" s="8">
        <v>189743671.66999999</v>
      </c>
      <c r="D6" s="8">
        <f>(C6*16%)</f>
        <v>30358987.4672</v>
      </c>
      <c r="E6" s="8">
        <f>(C6+B6)</f>
        <v>1021861210.5599999</v>
      </c>
      <c r="F6" s="8">
        <v>602005379.61000001</v>
      </c>
      <c r="G6" s="8">
        <v>5208976.4400000004</v>
      </c>
      <c r="H6" s="8">
        <f>(G6*16%)</f>
        <v>833436.23040000012</v>
      </c>
      <c r="I6" s="8">
        <f>(G6+F6)</f>
        <v>607214356.05000007</v>
      </c>
      <c r="J6" s="8">
        <f>(F6-B6)</f>
        <v>-230112159.27999997</v>
      </c>
      <c r="K6" s="8">
        <f>(G6-C6)</f>
        <v>-184534695.22999999</v>
      </c>
      <c r="L6" s="8">
        <f>(J6+K6)</f>
        <v>-414646854.50999999</v>
      </c>
    </row>
    <row r="7" spans="1:12" x14ac:dyDescent="0.25">
      <c r="A7" s="7" t="s">
        <v>31</v>
      </c>
      <c r="B7" s="8">
        <v>525552991.95999998</v>
      </c>
      <c r="C7" s="8">
        <v>113769240.59999999</v>
      </c>
      <c r="D7" s="8">
        <f>(C7*16%)</f>
        <v>18203078.495999999</v>
      </c>
      <c r="E7" s="8">
        <f>(C7+B7)</f>
        <v>639322232.55999994</v>
      </c>
      <c r="F7" s="8">
        <v>1029504448.38</v>
      </c>
      <c r="G7" s="8">
        <v>150481551.80000001</v>
      </c>
      <c r="H7" s="8">
        <f>(G7*16%)</f>
        <v>24077048.288000003</v>
      </c>
      <c r="I7" s="8">
        <f>(G7+F7)</f>
        <v>1179986000.1800001</v>
      </c>
      <c r="J7" s="8">
        <f>(F7-B7)</f>
        <v>503951456.42000002</v>
      </c>
      <c r="K7" s="8">
        <f>(G7-C7)</f>
        <v>36712311.200000018</v>
      </c>
      <c r="L7" s="8">
        <f>(J7+K7)</f>
        <v>540663767.62</v>
      </c>
    </row>
    <row r="8" spans="1:12" x14ac:dyDescent="0.25">
      <c r="A8" s="7" t="s">
        <v>32</v>
      </c>
      <c r="B8" s="8">
        <v>493832744.43000001</v>
      </c>
      <c r="C8" s="8">
        <v>119941274.66</v>
      </c>
      <c r="D8" s="8">
        <f t="shared" ref="D8:D35" si="0">(C8*16%)</f>
        <v>19190603.945599999</v>
      </c>
      <c r="E8" s="8">
        <f t="shared" ref="E8:E35" si="1">(C8+B8)</f>
        <v>613774019.09000003</v>
      </c>
      <c r="F8" s="8">
        <v>363697914</v>
      </c>
      <c r="G8" s="8">
        <v>72671590.109999999</v>
      </c>
      <c r="H8" s="8">
        <f t="shared" ref="H8:H35" si="2">(G8*16%)</f>
        <v>11627454.4176</v>
      </c>
      <c r="I8" s="8">
        <f t="shared" ref="I8:I35" si="3">(G8+F8)</f>
        <v>436369504.11000001</v>
      </c>
      <c r="J8" s="8">
        <f t="shared" ref="J8:K23" si="4">(F8-B8)</f>
        <v>-130134830.43000001</v>
      </c>
      <c r="K8" s="8">
        <f t="shared" si="4"/>
        <v>-47269684.549999997</v>
      </c>
      <c r="L8" s="8">
        <f t="shared" ref="L8:L35" si="5">(J8+K8)</f>
        <v>-177404514.98000002</v>
      </c>
    </row>
    <row r="9" spans="1:12" x14ac:dyDescent="0.25">
      <c r="A9" s="7" t="s">
        <v>33</v>
      </c>
      <c r="B9" s="8">
        <v>532684213.56</v>
      </c>
      <c r="C9" s="8">
        <v>127944290.08</v>
      </c>
      <c r="D9" s="8">
        <f t="shared" si="0"/>
        <v>20471086.412799999</v>
      </c>
      <c r="E9" s="8">
        <f t="shared" si="1"/>
        <v>660628503.63999999</v>
      </c>
      <c r="F9" s="8">
        <v>131894490</v>
      </c>
      <c r="G9" s="8">
        <v>106612254.59</v>
      </c>
      <c r="H9" s="8">
        <f t="shared" si="2"/>
        <v>17057960.7344</v>
      </c>
      <c r="I9" s="8">
        <f t="shared" si="3"/>
        <v>238506744.59</v>
      </c>
      <c r="J9" s="8">
        <f t="shared" si="4"/>
        <v>-400789723.56</v>
      </c>
      <c r="K9" s="8">
        <f t="shared" si="4"/>
        <v>-21332035.489999995</v>
      </c>
      <c r="L9" s="8">
        <f t="shared" si="5"/>
        <v>-422121759.05000001</v>
      </c>
    </row>
    <row r="10" spans="1:12" x14ac:dyDescent="0.25">
      <c r="A10" s="7" t="s">
        <v>34</v>
      </c>
      <c r="B10" s="8">
        <v>1020179290.3099999</v>
      </c>
      <c r="C10" s="8">
        <v>200252254.18000001</v>
      </c>
      <c r="D10" s="8">
        <f t="shared" si="0"/>
        <v>32040360.6688</v>
      </c>
      <c r="E10" s="8">
        <f t="shared" si="1"/>
        <v>1220431544.49</v>
      </c>
      <c r="F10" s="8">
        <v>2330719065.4499998</v>
      </c>
      <c r="G10" s="8">
        <v>104940449.33</v>
      </c>
      <c r="H10" s="8">
        <f t="shared" si="2"/>
        <v>16790471.8928</v>
      </c>
      <c r="I10" s="8">
        <f t="shared" si="3"/>
        <v>2435659514.7799997</v>
      </c>
      <c r="J10" s="8">
        <f t="shared" si="4"/>
        <v>1310539775.1399999</v>
      </c>
      <c r="K10" s="8">
        <f t="shared" si="4"/>
        <v>-95311804.850000009</v>
      </c>
      <c r="L10" s="8">
        <f t="shared" si="5"/>
        <v>1215227970.29</v>
      </c>
    </row>
    <row r="11" spans="1:12" x14ac:dyDescent="0.25">
      <c r="A11" s="7" t="s">
        <v>35</v>
      </c>
      <c r="B11" s="8">
        <v>1280531053.24</v>
      </c>
      <c r="C11" s="8">
        <v>150899015.72</v>
      </c>
      <c r="D11" s="8">
        <f t="shared" si="0"/>
        <v>24143842.5152</v>
      </c>
      <c r="E11" s="8">
        <f t="shared" si="1"/>
        <v>1431430068.96</v>
      </c>
      <c r="F11" s="8">
        <v>852161868.79999995</v>
      </c>
      <c r="G11" s="8">
        <v>49039595.710000001</v>
      </c>
      <c r="H11" s="8">
        <f t="shared" si="2"/>
        <v>7846335.3136</v>
      </c>
      <c r="I11" s="8">
        <f t="shared" si="3"/>
        <v>901201464.50999999</v>
      </c>
      <c r="J11" s="8">
        <f t="shared" si="4"/>
        <v>-428369184.44000006</v>
      </c>
      <c r="K11" s="8">
        <f t="shared" si="4"/>
        <v>-101859420.00999999</v>
      </c>
      <c r="L11" s="8">
        <f t="shared" si="5"/>
        <v>-530228604.45000005</v>
      </c>
    </row>
    <row r="12" spans="1:12" x14ac:dyDescent="0.25">
      <c r="A12" s="7" t="s">
        <v>36</v>
      </c>
      <c r="B12" s="8">
        <v>1164911185.6400001</v>
      </c>
      <c r="C12" s="8">
        <v>245985530.34</v>
      </c>
      <c r="D12" s="8">
        <f t="shared" si="0"/>
        <v>39357684.854400001</v>
      </c>
      <c r="E12" s="8">
        <f t="shared" si="1"/>
        <v>1410896715.98</v>
      </c>
      <c r="F12" s="8">
        <v>1284274418.76</v>
      </c>
      <c r="G12" s="8">
        <v>189372745.53999999</v>
      </c>
      <c r="H12" s="8">
        <f t="shared" si="2"/>
        <v>30299639.286399998</v>
      </c>
      <c r="I12" s="8">
        <f t="shared" si="3"/>
        <v>1473647164.3</v>
      </c>
      <c r="J12" s="8">
        <f t="shared" si="4"/>
        <v>119363233.11999989</v>
      </c>
      <c r="K12" s="8">
        <f t="shared" si="4"/>
        <v>-56612784.800000012</v>
      </c>
      <c r="L12" s="8">
        <f t="shared" si="5"/>
        <v>62750448.319999874</v>
      </c>
    </row>
    <row r="13" spans="1:12" x14ac:dyDescent="0.25">
      <c r="A13" s="7" t="s">
        <v>37</v>
      </c>
      <c r="B13" s="8">
        <v>1048275274.8200001</v>
      </c>
      <c r="C13" s="8">
        <v>161944706.34</v>
      </c>
      <c r="D13" s="8">
        <f t="shared" si="0"/>
        <v>25911153.014400002</v>
      </c>
      <c r="E13" s="8">
        <f t="shared" si="1"/>
        <v>1210219981.1600001</v>
      </c>
      <c r="F13" s="8">
        <v>2311292650.1199999</v>
      </c>
      <c r="G13" s="8">
        <v>67710565.930000007</v>
      </c>
      <c r="H13" s="8">
        <f t="shared" si="2"/>
        <v>10833690.548800001</v>
      </c>
      <c r="I13" s="8">
        <f t="shared" si="3"/>
        <v>2379003216.0499997</v>
      </c>
      <c r="J13" s="8">
        <f t="shared" si="4"/>
        <v>1263017375.2999997</v>
      </c>
      <c r="K13" s="8">
        <f t="shared" si="4"/>
        <v>-94234140.409999996</v>
      </c>
      <c r="L13" s="8">
        <f t="shared" si="5"/>
        <v>1168783234.8899996</v>
      </c>
    </row>
    <row r="14" spans="1:12" x14ac:dyDescent="0.25">
      <c r="A14" s="7" t="s">
        <v>38</v>
      </c>
      <c r="B14" s="8">
        <v>526926766.06</v>
      </c>
      <c r="C14" s="8">
        <v>131042154.55</v>
      </c>
      <c r="D14" s="8">
        <f t="shared" si="0"/>
        <v>20966744.728</v>
      </c>
      <c r="E14" s="8">
        <f t="shared" si="1"/>
        <v>657968920.61000001</v>
      </c>
      <c r="F14" s="8">
        <v>67047476.009999998</v>
      </c>
      <c r="G14" s="8">
        <v>82413581.780000001</v>
      </c>
      <c r="H14" s="8">
        <f t="shared" si="2"/>
        <v>13186173.084800001</v>
      </c>
      <c r="I14" s="8">
        <f t="shared" si="3"/>
        <v>149461057.78999999</v>
      </c>
      <c r="J14" s="8">
        <f t="shared" si="4"/>
        <v>-459879290.05000001</v>
      </c>
      <c r="K14" s="8">
        <f t="shared" si="4"/>
        <v>-48628572.769999996</v>
      </c>
      <c r="L14" s="8">
        <f t="shared" si="5"/>
        <v>-508507862.81999999</v>
      </c>
    </row>
    <row r="15" spans="1:12" x14ac:dyDescent="0.25">
      <c r="A15" s="7" t="s">
        <v>39</v>
      </c>
      <c r="B15" s="8">
        <v>748732609.22000003</v>
      </c>
      <c r="C15" s="8">
        <v>176152046.44999999</v>
      </c>
      <c r="D15" s="8">
        <f t="shared" si="0"/>
        <v>28184327.432</v>
      </c>
      <c r="E15" s="8">
        <f t="shared" si="1"/>
        <v>924884655.67000008</v>
      </c>
      <c r="F15" s="8">
        <v>237250728.75999999</v>
      </c>
      <c r="G15" s="8">
        <v>146752075.15000001</v>
      </c>
      <c r="H15" s="8">
        <f t="shared" si="2"/>
        <v>23480332.024</v>
      </c>
      <c r="I15" s="8">
        <f t="shared" si="3"/>
        <v>384002803.90999997</v>
      </c>
      <c r="J15" s="8">
        <f t="shared" si="4"/>
        <v>-511481880.46000004</v>
      </c>
      <c r="K15" s="8">
        <f t="shared" si="4"/>
        <v>-29399971.299999982</v>
      </c>
      <c r="L15" s="8">
        <f t="shared" si="5"/>
        <v>-540881851.75999999</v>
      </c>
    </row>
    <row r="16" spans="1:12" x14ac:dyDescent="0.25">
      <c r="A16" s="7" t="s">
        <v>40</v>
      </c>
      <c r="B16" s="8">
        <v>771388777.89999998</v>
      </c>
      <c r="C16" s="8">
        <v>245258721.03999999</v>
      </c>
      <c r="D16" s="8">
        <f t="shared" si="0"/>
        <v>39241395.366399996</v>
      </c>
      <c r="E16" s="8">
        <f t="shared" si="1"/>
        <v>1016647498.9399999</v>
      </c>
      <c r="F16" s="8">
        <v>703427191.73000002</v>
      </c>
      <c r="G16" s="8">
        <v>115898752.08</v>
      </c>
      <c r="H16" s="8">
        <f t="shared" si="2"/>
        <v>18543800.332800001</v>
      </c>
      <c r="I16" s="8">
        <f t="shared" si="3"/>
        <v>819325943.81000006</v>
      </c>
      <c r="J16" s="8">
        <f t="shared" si="4"/>
        <v>-67961586.169999957</v>
      </c>
      <c r="K16" s="8">
        <f t="shared" si="4"/>
        <v>-129359968.95999999</v>
      </c>
      <c r="L16" s="8">
        <f t="shared" si="5"/>
        <v>-197321555.12999994</v>
      </c>
    </row>
    <row r="17" spans="1:12" x14ac:dyDescent="0.25">
      <c r="A17" s="7" t="s">
        <v>41</v>
      </c>
      <c r="B17" s="8">
        <v>672652736.02999997</v>
      </c>
      <c r="C17" s="8">
        <v>196405479.16999999</v>
      </c>
      <c r="D17" s="8">
        <f t="shared" si="0"/>
        <v>31424876.667199999</v>
      </c>
      <c r="E17" s="8">
        <f t="shared" si="1"/>
        <v>869058215.19999993</v>
      </c>
      <c r="F17" s="8">
        <v>760166322.50999999</v>
      </c>
      <c r="G17" s="8">
        <v>212798680.74000001</v>
      </c>
      <c r="H17" s="8">
        <f t="shared" si="2"/>
        <v>34047788.918400005</v>
      </c>
      <c r="I17" s="8">
        <f t="shared" si="3"/>
        <v>972965003.25</v>
      </c>
      <c r="J17" s="8">
        <f t="shared" si="4"/>
        <v>87513586.480000019</v>
      </c>
      <c r="K17" s="8">
        <f t="shared" si="4"/>
        <v>16393201.570000023</v>
      </c>
      <c r="L17" s="8">
        <f t="shared" si="5"/>
        <v>103906788.05000004</v>
      </c>
    </row>
    <row r="18" spans="1:12" x14ac:dyDescent="0.25">
      <c r="A18" s="7" t="s">
        <v>42</v>
      </c>
      <c r="B18" s="8">
        <v>547964023.70000005</v>
      </c>
      <c r="C18" s="8">
        <v>127168786.68000001</v>
      </c>
      <c r="D18" s="8">
        <f t="shared" si="0"/>
        <v>20347005.868800003</v>
      </c>
      <c r="E18" s="8">
        <f t="shared" si="1"/>
        <v>675132810.38000011</v>
      </c>
      <c r="F18" s="8">
        <v>995173554.55999994</v>
      </c>
      <c r="G18" s="8">
        <v>150917399.86000001</v>
      </c>
      <c r="H18" s="8">
        <f t="shared" si="2"/>
        <v>24146783.977600005</v>
      </c>
      <c r="I18" s="8">
        <f t="shared" si="3"/>
        <v>1146090954.4200001</v>
      </c>
      <c r="J18" s="8">
        <f t="shared" si="4"/>
        <v>447209530.8599999</v>
      </c>
      <c r="K18" s="8">
        <f t="shared" si="4"/>
        <v>23748613.180000007</v>
      </c>
      <c r="L18" s="8">
        <f t="shared" si="5"/>
        <v>470958144.0399999</v>
      </c>
    </row>
    <row r="19" spans="1:12" x14ac:dyDescent="0.25">
      <c r="A19" s="7" t="s">
        <v>43</v>
      </c>
      <c r="B19" s="8">
        <v>1097666699.54</v>
      </c>
      <c r="C19" s="8">
        <v>290328432.69999999</v>
      </c>
      <c r="D19" s="8">
        <f t="shared" si="0"/>
        <v>46452549.232000001</v>
      </c>
      <c r="E19" s="8">
        <f t="shared" si="1"/>
        <v>1387995132.24</v>
      </c>
      <c r="F19" s="8">
        <v>766855337.79999995</v>
      </c>
      <c r="G19" s="8">
        <v>40714757.399999999</v>
      </c>
      <c r="H19" s="8">
        <f t="shared" si="2"/>
        <v>6514361.1840000004</v>
      </c>
      <c r="I19" s="8">
        <f t="shared" si="3"/>
        <v>807570095.19999993</v>
      </c>
      <c r="J19" s="8">
        <f t="shared" si="4"/>
        <v>-330811361.74000001</v>
      </c>
      <c r="K19" s="8">
        <f t="shared" si="4"/>
        <v>-249613675.29999998</v>
      </c>
      <c r="L19" s="8">
        <f t="shared" si="5"/>
        <v>-580425037.03999996</v>
      </c>
    </row>
    <row r="20" spans="1:12" x14ac:dyDescent="0.25">
      <c r="A20" s="7" t="s">
        <v>44</v>
      </c>
      <c r="B20" s="8">
        <v>1259951770.54</v>
      </c>
      <c r="C20" s="8">
        <v>381756309.89999998</v>
      </c>
      <c r="D20" s="8">
        <f t="shared" si="0"/>
        <v>61081009.583999999</v>
      </c>
      <c r="E20" s="8">
        <f t="shared" si="1"/>
        <v>1641708080.4400001</v>
      </c>
      <c r="F20" s="8">
        <v>1134194107.2</v>
      </c>
      <c r="G20" s="8">
        <v>175591602.72999999</v>
      </c>
      <c r="H20" s="8">
        <f t="shared" si="2"/>
        <v>28094656.436799999</v>
      </c>
      <c r="I20" s="8">
        <f t="shared" si="3"/>
        <v>1309785709.9300001</v>
      </c>
      <c r="J20" s="8">
        <f t="shared" si="4"/>
        <v>-125757663.33999991</v>
      </c>
      <c r="K20" s="8">
        <f t="shared" si="4"/>
        <v>-206164707.16999999</v>
      </c>
      <c r="L20" s="8">
        <f t="shared" si="5"/>
        <v>-331922370.50999987</v>
      </c>
    </row>
    <row r="21" spans="1:12" x14ac:dyDescent="0.25">
      <c r="A21" s="7" t="s">
        <v>45</v>
      </c>
      <c r="B21" s="8">
        <v>1302026079.1600001</v>
      </c>
      <c r="C21" s="8">
        <v>298652779.77999997</v>
      </c>
      <c r="D21" s="8">
        <f t="shared" si="0"/>
        <v>47784444.764799997</v>
      </c>
      <c r="E21" s="8">
        <f t="shared" si="1"/>
        <v>1600678858.9400001</v>
      </c>
      <c r="F21" s="8">
        <v>216983249.97</v>
      </c>
      <c r="G21" s="8">
        <v>116223817.45</v>
      </c>
      <c r="H21" s="8">
        <f t="shared" si="2"/>
        <v>18595810.791999999</v>
      </c>
      <c r="I21" s="8">
        <f t="shared" si="3"/>
        <v>333207067.42000002</v>
      </c>
      <c r="J21" s="8">
        <f t="shared" si="4"/>
        <v>-1085042829.1900001</v>
      </c>
      <c r="K21" s="8">
        <f t="shared" si="4"/>
        <v>-182428962.32999998</v>
      </c>
      <c r="L21" s="8">
        <f t="shared" si="5"/>
        <v>-1267471791.52</v>
      </c>
    </row>
    <row r="22" spans="1:12" x14ac:dyDescent="0.25">
      <c r="A22" s="7" t="s">
        <v>46</v>
      </c>
      <c r="B22" s="8">
        <v>1772806370.0599999</v>
      </c>
      <c r="C22" s="8">
        <v>449444702.27999997</v>
      </c>
      <c r="D22" s="8">
        <f t="shared" si="0"/>
        <v>71911152.364799991</v>
      </c>
      <c r="E22" s="8">
        <f t="shared" si="1"/>
        <v>2222251072.3400002</v>
      </c>
      <c r="F22" s="8">
        <v>654135016.47000003</v>
      </c>
      <c r="G22" s="8">
        <v>94721111.640000001</v>
      </c>
      <c r="H22" s="8">
        <f t="shared" si="2"/>
        <v>15155377.862400001</v>
      </c>
      <c r="I22" s="8">
        <f t="shared" si="3"/>
        <v>748856128.11000001</v>
      </c>
      <c r="J22" s="8">
        <f t="shared" si="4"/>
        <v>-1118671353.5899999</v>
      </c>
      <c r="K22" s="8">
        <f t="shared" si="4"/>
        <v>-354723590.63999999</v>
      </c>
      <c r="L22" s="8">
        <f t="shared" si="5"/>
        <v>-1473394944.23</v>
      </c>
    </row>
    <row r="23" spans="1:12" x14ac:dyDescent="0.25">
      <c r="A23" s="7" t="s">
        <v>47</v>
      </c>
      <c r="B23" s="8">
        <v>2968164235.8899999</v>
      </c>
      <c r="C23" s="8">
        <v>597965614.53999996</v>
      </c>
      <c r="D23" s="8">
        <f t="shared" si="0"/>
        <v>95674498.326399997</v>
      </c>
      <c r="E23" s="8">
        <f t="shared" si="1"/>
        <v>3566129850.4299998</v>
      </c>
      <c r="F23" s="8">
        <v>1695312747.3800001</v>
      </c>
      <c r="G23" s="8">
        <v>224026132.72999999</v>
      </c>
      <c r="H23" s="8">
        <f t="shared" si="2"/>
        <v>35844181.2368</v>
      </c>
      <c r="I23" s="8">
        <f t="shared" si="3"/>
        <v>1919338880.1100001</v>
      </c>
      <c r="J23" s="8">
        <f t="shared" si="4"/>
        <v>-1272851488.5099998</v>
      </c>
      <c r="K23" s="8">
        <f t="shared" si="4"/>
        <v>-373939481.80999994</v>
      </c>
      <c r="L23" s="8">
        <f t="shared" si="5"/>
        <v>-1646790970.3199997</v>
      </c>
    </row>
    <row r="24" spans="1:12" x14ac:dyDescent="0.25">
      <c r="A24" s="7" t="s">
        <v>48</v>
      </c>
      <c r="B24" s="8">
        <v>3703862773.7800002</v>
      </c>
      <c r="C24" s="8">
        <v>897834599.50999999</v>
      </c>
      <c r="D24" s="8">
        <f t="shared" si="0"/>
        <v>143653535.92160001</v>
      </c>
      <c r="E24" s="8">
        <f t="shared" si="1"/>
        <v>4601697373.29</v>
      </c>
      <c r="F24" s="8">
        <v>1378081430.5699999</v>
      </c>
      <c r="G24" s="8">
        <v>426344585.50999999</v>
      </c>
      <c r="H24" s="8">
        <f t="shared" si="2"/>
        <v>68215133.681600004</v>
      </c>
      <c r="I24" s="8">
        <f t="shared" si="3"/>
        <v>1804426016.0799999</v>
      </c>
      <c r="J24" s="8">
        <f t="shared" ref="J24:J35" si="6">(F24-B24)</f>
        <v>-2325781343.21</v>
      </c>
      <c r="K24" s="8">
        <f t="shared" ref="K24:K35" si="7">(G24-C24)</f>
        <v>-471490014</v>
      </c>
      <c r="L24" s="8">
        <f t="shared" si="5"/>
        <v>-2797271357.21</v>
      </c>
    </row>
    <row r="25" spans="1:12" x14ac:dyDescent="0.25">
      <c r="A25" s="7" t="s">
        <v>49</v>
      </c>
      <c r="B25" s="8">
        <v>3604966330.6799998</v>
      </c>
      <c r="C25" s="8">
        <v>813427690.98000002</v>
      </c>
      <c r="D25" s="8">
        <f t="shared" si="0"/>
        <v>130148430.55680001</v>
      </c>
      <c r="E25" s="8">
        <f t="shared" si="1"/>
        <v>4418394021.6599998</v>
      </c>
      <c r="F25" s="8">
        <v>2978987316.23</v>
      </c>
      <c r="G25" s="8">
        <v>421348359.56</v>
      </c>
      <c r="H25" s="8">
        <f t="shared" si="2"/>
        <v>67415737.529599994</v>
      </c>
      <c r="I25" s="8">
        <f t="shared" si="3"/>
        <v>3400335675.79</v>
      </c>
      <c r="J25" s="8">
        <f t="shared" si="6"/>
        <v>-625979014.44999981</v>
      </c>
      <c r="K25" s="8">
        <f t="shared" si="7"/>
        <v>-392079331.42000002</v>
      </c>
      <c r="L25" s="8">
        <f t="shared" si="5"/>
        <v>-1018058345.8699999</v>
      </c>
    </row>
    <row r="26" spans="1:12" x14ac:dyDescent="0.25">
      <c r="A26" s="7" t="s">
        <v>50</v>
      </c>
      <c r="B26" s="8">
        <v>5849978895.8900003</v>
      </c>
      <c r="C26" s="8">
        <v>1003237832.53</v>
      </c>
      <c r="D26" s="8">
        <f t="shared" si="0"/>
        <v>160518053.20480001</v>
      </c>
      <c r="E26" s="8">
        <f t="shared" si="1"/>
        <v>6853216728.4200001</v>
      </c>
      <c r="F26" s="8">
        <v>2412660092.1999998</v>
      </c>
      <c r="G26" s="8">
        <v>557299218.40999997</v>
      </c>
      <c r="H26" s="8">
        <f t="shared" si="2"/>
        <v>89167874.945600003</v>
      </c>
      <c r="I26" s="8">
        <f t="shared" si="3"/>
        <v>2969959310.6099997</v>
      </c>
      <c r="J26" s="8">
        <f t="shared" si="6"/>
        <v>-3437318803.6900005</v>
      </c>
      <c r="K26" s="8">
        <f t="shared" si="7"/>
        <v>-445938614.12</v>
      </c>
      <c r="L26" s="8">
        <f t="shared" si="5"/>
        <v>-3883257417.8100004</v>
      </c>
    </row>
    <row r="27" spans="1:12" x14ac:dyDescent="0.25">
      <c r="A27" s="7" t="s">
        <v>51</v>
      </c>
      <c r="B27" s="8">
        <v>9236412920.5100002</v>
      </c>
      <c r="C27" s="8">
        <v>1539621216.1400001</v>
      </c>
      <c r="D27" s="8">
        <f t="shared" si="0"/>
        <v>246339394.58240002</v>
      </c>
      <c r="E27" s="8">
        <f t="shared" si="1"/>
        <v>10776034136.65</v>
      </c>
      <c r="F27" s="8">
        <v>3764894907.8699999</v>
      </c>
      <c r="G27" s="8">
        <v>782219045.67999995</v>
      </c>
      <c r="H27" s="8">
        <f t="shared" si="2"/>
        <v>125155047.3088</v>
      </c>
      <c r="I27" s="8">
        <f t="shared" si="3"/>
        <v>4547113953.5500002</v>
      </c>
      <c r="J27" s="8">
        <f t="shared" si="6"/>
        <v>-5471518012.6400003</v>
      </c>
      <c r="K27" s="8">
        <f t="shared" si="7"/>
        <v>-757402170.46000016</v>
      </c>
      <c r="L27" s="8">
        <f t="shared" si="5"/>
        <v>-6228920183.1000004</v>
      </c>
    </row>
    <row r="28" spans="1:12" x14ac:dyDescent="0.25">
      <c r="A28" s="7" t="s">
        <v>52</v>
      </c>
      <c r="B28" s="8">
        <v>14562986036.58</v>
      </c>
      <c r="C28" s="8">
        <v>2451678445.6900001</v>
      </c>
      <c r="D28" s="8">
        <f t="shared" si="0"/>
        <v>392268551.31040001</v>
      </c>
      <c r="E28" s="8">
        <f t="shared" si="1"/>
        <v>17014664482.27</v>
      </c>
      <c r="F28" s="8">
        <v>825213375.38999999</v>
      </c>
      <c r="G28" s="8">
        <v>680787164.34000003</v>
      </c>
      <c r="H28" s="8">
        <f t="shared" si="2"/>
        <v>108925946.29440001</v>
      </c>
      <c r="I28" s="8">
        <f t="shared" si="3"/>
        <v>1506000539.73</v>
      </c>
      <c r="J28" s="8">
        <f t="shared" si="6"/>
        <v>-13737772661.190001</v>
      </c>
      <c r="K28" s="8">
        <f t="shared" si="7"/>
        <v>-1770891281.3499999</v>
      </c>
      <c r="L28" s="8">
        <f t="shared" si="5"/>
        <v>-15508663942.540001</v>
      </c>
    </row>
    <row r="29" spans="1:12" x14ac:dyDescent="0.25">
      <c r="A29" s="7" t="s">
        <v>53</v>
      </c>
      <c r="B29" s="8">
        <v>17521314419.77</v>
      </c>
      <c r="C29" s="8">
        <v>3258320969.0900002</v>
      </c>
      <c r="D29" s="8">
        <f t="shared" si="0"/>
        <v>521331355.05440003</v>
      </c>
      <c r="E29" s="8">
        <f t="shared" si="1"/>
        <v>20779635388.860001</v>
      </c>
      <c r="F29" s="8">
        <v>10677141253.219999</v>
      </c>
      <c r="G29" s="8">
        <v>1991065962.0799999</v>
      </c>
      <c r="H29" s="8">
        <f t="shared" si="2"/>
        <v>318570553.93279999</v>
      </c>
      <c r="I29" s="8">
        <f t="shared" si="3"/>
        <v>12668207215.299999</v>
      </c>
      <c r="J29" s="8">
        <f t="shared" si="6"/>
        <v>-6844173166.5500011</v>
      </c>
      <c r="K29" s="8">
        <f t="shared" si="7"/>
        <v>-1267255007.0100002</v>
      </c>
      <c r="L29" s="8">
        <f t="shared" si="5"/>
        <v>-8111428173.5600014</v>
      </c>
    </row>
    <row r="30" spans="1:12" x14ac:dyDescent="0.25">
      <c r="A30" s="7" t="s">
        <v>54</v>
      </c>
      <c r="B30" s="8">
        <v>19945337888.549999</v>
      </c>
      <c r="C30" s="8">
        <v>6273637294.8599997</v>
      </c>
      <c r="D30" s="8">
        <f t="shared" si="0"/>
        <v>1003781967.1775999</v>
      </c>
      <c r="E30" s="8">
        <f t="shared" si="1"/>
        <v>26218975183.41</v>
      </c>
      <c r="F30" s="8">
        <v>5882322037.2399998</v>
      </c>
      <c r="G30" s="8">
        <v>2161412890.54</v>
      </c>
      <c r="H30" s="8">
        <f t="shared" si="2"/>
        <v>345826062.48640001</v>
      </c>
      <c r="I30" s="8">
        <f t="shared" si="3"/>
        <v>8043734927.7799997</v>
      </c>
      <c r="J30" s="8">
        <f t="shared" si="6"/>
        <v>-14063015851.309999</v>
      </c>
      <c r="K30" s="8">
        <f t="shared" si="7"/>
        <v>-4112224404.3199997</v>
      </c>
      <c r="L30" s="8">
        <f t="shared" si="5"/>
        <v>-18175240255.629997</v>
      </c>
    </row>
    <row r="31" spans="1:12" x14ac:dyDescent="0.25">
      <c r="A31" s="7" t="s">
        <v>20</v>
      </c>
      <c r="B31" s="8">
        <v>20695187212.740002</v>
      </c>
      <c r="C31" s="8">
        <v>3537452381.4099998</v>
      </c>
      <c r="D31" s="8">
        <f t="shared" si="0"/>
        <v>565992381.02559996</v>
      </c>
      <c r="E31" s="8">
        <f t="shared" si="1"/>
        <v>24232639594.150002</v>
      </c>
      <c r="F31" s="8">
        <v>7054469157.6899996</v>
      </c>
      <c r="G31" s="8">
        <v>2075204804.4200001</v>
      </c>
      <c r="H31" s="8">
        <f t="shared" si="2"/>
        <v>332032768.70719999</v>
      </c>
      <c r="I31" s="8">
        <f t="shared" si="3"/>
        <v>9129673962.1100006</v>
      </c>
      <c r="J31" s="8">
        <f t="shared" si="6"/>
        <v>-13640718055.050003</v>
      </c>
      <c r="K31" s="8">
        <f t="shared" si="7"/>
        <v>-1462247576.9899998</v>
      </c>
      <c r="L31" s="8">
        <f t="shared" si="5"/>
        <v>-15102965632.040003</v>
      </c>
    </row>
    <row r="32" spans="1:12" x14ac:dyDescent="0.25">
      <c r="A32" s="7" t="s">
        <v>21</v>
      </c>
      <c r="B32" s="8">
        <v>26840973102.630001</v>
      </c>
      <c r="C32" s="8">
        <v>4813539179.1599998</v>
      </c>
      <c r="D32" s="8">
        <f t="shared" si="0"/>
        <v>770166268.66559994</v>
      </c>
      <c r="E32" s="8">
        <f t="shared" si="1"/>
        <v>31654512281.790001</v>
      </c>
      <c r="F32" s="8">
        <v>10035242252.24</v>
      </c>
      <c r="G32" s="8">
        <v>5313980928.6700001</v>
      </c>
      <c r="H32" s="8">
        <f t="shared" si="2"/>
        <v>850236948.58720005</v>
      </c>
      <c r="I32" s="8">
        <f t="shared" si="3"/>
        <v>15349223180.91</v>
      </c>
      <c r="J32" s="8">
        <f t="shared" si="6"/>
        <v>-16805730850.390001</v>
      </c>
      <c r="K32" s="8">
        <f t="shared" si="7"/>
        <v>500441749.51000023</v>
      </c>
      <c r="L32" s="8">
        <f t="shared" si="5"/>
        <v>-16305289100.880001</v>
      </c>
    </row>
    <row r="33" spans="1:12" x14ac:dyDescent="0.25">
      <c r="A33" s="7" t="s">
        <v>11</v>
      </c>
      <c r="B33" s="8"/>
      <c r="C33" s="8"/>
      <c r="D33" s="8">
        <f t="shared" si="0"/>
        <v>0</v>
      </c>
      <c r="E33" s="8">
        <f t="shared" si="1"/>
        <v>0</v>
      </c>
      <c r="F33" s="8"/>
      <c r="G33" s="8"/>
      <c r="H33" s="8">
        <f t="shared" si="2"/>
        <v>0</v>
      </c>
      <c r="I33" s="8">
        <f t="shared" si="3"/>
        <v>0</v>
      </c>
      <c r="J33" s="8">
        <f t="shared" si="6"/>
        <v>0</v>
      </c>
      <c r="K33" s="8">
        <f t="shared" si="7"/>
        <v>0</v>
      </c>
      <c r="L33" s="8">
        <f t="shared" si="5"/>
        <v>0</v>
      </c>
    </row>
    <row r="34" spans="1:12" x14ac:dyDescent="0.25">
      <c r="B34" s="8"/>
      <c r="C34" s="8"/>
      <c r="D34" s="8">
        <f t="shared" si="0"/>
        <v>0</v>
      </c>
      <c r="E34" s="8">
        <f t="shared" si="1"/>
        <v>0</v>
      </c>
      <c r="F34" s="8"/>
      <c r="G34" s="8"/>
      <c r="H34" s="8">
        <f t="shared" si="2"/>
        <v>0</v>
      </c>
      <c r="I34" s="8">
        <f t="shared" si="3"/>
        <v>0</v>
      </c>
      <c r="J34" s="8">
        <f t="shared" si="6"/>
        <v>0</v>
      </c>
      <c r="K34" s="8">
        <f t="shared" si="7"/>
        <v>0</v>
      </c>
      <c r="L34" s="8">
        <f t="shared" si="5"/>
        <v>0</v>
      </c>
    </row>
    <row r="35" spans="1:12" x14ac:dyDescent="0.25">
      <c r="B35" s="8"/>
      <c r="C35" s="8"/>
      <c r="D35" s="8">
        <f t="shared" si="0"/>
        <v>0</v>
      </c>
      <c r="E35" s="8">
        <f t="shared" si="1"/>
        <v>0</v>
      </c>
      <c r="F35" s="8"/>
      <c r="G35" s="8"/>
      <c r="H35" s="8">
        <f t="shared" si="2"/>
        <v>0</v>
      </c>
      <c r="I35" s="8">
        <f t="shared" si="3"/>
        <v>0</v>
      </c>
      <c r="J35" s="8">
        <f t="shared" si="6"/>
        <v>0</v>
      </c>
      <c r="K35" s="8">
        <f t="shared" si="7"/>
        <v>0</v>
      </c>
      <c r="L35" s="8">
        <f t="shared" si="5"/>
        <v>0</v>
      </c>
    </row>
    <row r="36" spans="1:12" x14ac:dyDescent="0.25">
      <c r="B36" s="8"/>
      <c r="C36" s="8"/>
      <c r="D36" s="8">
        <f>(C36*16%)</f>
        <v>0</v>
      </c>
      <c r="E36" s="8">
        <f>(C36+B36)</f>
        <v>0</v>
      </c>
      <c r="F36" s="8"/>
      <c r="G36" s="8"/>
      <c r="H36" s="8">
        <f>(G36*16%)</f>
        <v>0</v>
      </c>
      <c r="I36" s="8">
        <f>(G36+F36)</f>
        <v>0</v>
      </c>
      <c r="J36" s="8">
        <f>(F36-B36)</f>
        <v>0</v>
      </c>
      <c r="K36" s="8">
        <f>(G36-C36)</f>
        <v>0</v>
      </c>
      <c r="L36" s="8">
        <f>(J36+K36)</f>
        <v>0</v>
      </c>
    </row>
    <row r="37" spans="1:12" x14ac:dyDescent="0.25">
      <c r="A37" t="s">
        <v>24</v>
      </c>
      <c r="B37" s="8">
        <f t="shared" ref="B37:L37" si="8">SUM(B6:B36)</f>
        <v>140527383942.08002</v>
      </c>
      <c r="C37" s="8">
        <f t="shared" si="8"/>
        <v>28793404620.049999</v>
      </c>
      <c r="D37" s="8">
        <f t="shared" si="8"/>
        <v>4606944739.2080002</v>
      </c>
      <c r="E37" s="8">
        <f t="shared" si="8"/>
        <v>169320788562.13004</v>
      </c>
      <c r="F37" s="8">
        <f t="shared" si="8"/>
        <v>61145107790.159996</v>
      </c>
      <c r="G37" s="8">
        <f t="shared" si="8"/>
        <v>16515758600.220001</v>
      </c>
      <c r="H37" s="8">
        <f t="shared" si="8"/>
        <v>2642521376.0352001</v>
      </c>
      <c r="I37" s="8">
        <f t="shared" si="8"/>
        <v>77660866390.380005</v>
      </c>
      <c r="J37" s="8">
        <f t="shared" si="8"/>
        <v>-79382276151.920013</v>
      </c>
      <c r="K37" s="8">
        <f t="shared" si="8"/>
        <v>-12277646019.829998</v>
      </c>
      <c r="L37" s="8">
        <f t="shared" si="8"/>
        <v>-91659922171.75</v>
      </c>
    </row>
    <row r="38" spans="1:12" x14ac:dyDescent="0.25">
      <c r="B38" s="2"/>
      <c r="C38" s="2"/>
      <c r="D38" s="2"/>
      <c r="E38" s="2">
        <v>2500000</v>
      </c>
      <c r="F38" s="2"/>
      <c r="G38" s="2"/>
      <c r="H38" s="2"/>
      <c r="I38" s="2">
        <v>2500000</v>
      </c>
      <c r="J38" s="2"/>
      <c r="K38" s="2"/>
      <c r="L38" s="2"/>
    </row>
    <row r="39" spans="1:12" x14ac:dyDescent="0.25">
      <c r="B39" s="2"/>
      <c r="C39" s="2"/>
      <c r="D39" s="2"/>
      <c r="E39" s="2">
        <f>(E37/E38)</f>
        <v>67728.315424852015</v>
      </c>
      <c r="F39" s="2"/>
      <c r="G39" s="2"/>
      <c r="H39" s="2"/>
      <c r="I39" s="2">
        <f>(I37/I38)</f>
        <v>31064.346556152002</v>
      </c>
      <c r="J39" s="2"/>
      <c r="K39" s="2"/>
      <c r="L39" s="2">
        <f>(E39-I39)</f>
        <v>36663.968868700016</v>
      </c>
    </row>
  </sheetData>
  <mergeCells count="3">
    <mergeCell ref="B4:E4"/>
    <mergeCell ref="F4:I4"/>
    <mergeCell ref="J4:L4"/>
  </mergeCells>
  <pageMargins left="0.47244094488188981" right="0.31496062992125984" top="0.74803149606299213" bottom="0.35433070866141736" header="0.31496062992125984" footer="0.31496062992125984"/>
  <pageSetup paperSize="5" scale="70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AUTOMERCADO</vt:lpstr>
      <vt:lpstr>HIPER MODELO</vt:lpstr>
      <vt:lpstr>EXQUISITECES MODELO</vt:lpstr>
      <vt:lpstr>CARRIZAL</vt:lpstr>
      <vt:lpstr>ROMA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2021-09-03T16:52:07Z</dcterms:modified>
</cp:coreProperties>
</file>