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 activeTab="1"/>
  </bookViews>
  <sheets>
    <sheet name="Hoja1" sheetId="1" r:id="rId1"/>
    <sheet name="AUTOMERCADO" sheetId="2" r:id="rId2"/>
    <sheet name="HIPER MODELO" sheetId="4" r:id="rId3"/>
    <sheet name="EXQUISITECES MODELO" sheetId="5" r:id="rId4"/>
    <sheet name="CARRIZAL" sheetId="6" r:id="rId5"/>
    <sheet name="ROMA" sheetId="7" r:id="rId6"/>
    <sheet name="Hoja3" sheetId="3" r:id="rId7"/>
    <sheet name="FARMASTOP" sheetId="8" r:id="rId8"/>
  </sheets>
  <calcPr calcId="162913"/>
</workbook>
</file>

<file path=xl/calcChain.xml><?xml version="1.0" encoding="utf-8"?>
<calcChain xmlns="http://schemas.openxmlformats.org/spreadsheetml/2006/main">
  <c r="M35" i="4" l="1"/>
  <c r="L35" i="4"/>
  <c r="K35" i="4"/>
  <c r="J35" i="4"/>
  <c r="J38" i="4" s="1"/>
  <c r="I35" i="4"/>
  <c r="H35" i="4"/>
  <c r="G35" i="4"/>
  <c r="F35" i="4"/>
  <c r="F38" i="4" s="1"/>
  <c r="E35" i="4"/>
  <c r="D35" i="4"/>
  <c r="C35" i="4"/>
  <c r="B35" i="4"/>
  <c r="B38" i="4" s="1"/>
  <c r="K38" i="4"/>
  <c r="H38" i="4"/>
  <c r="G38" i="4"/>
  <c r="E38" i="4"/>
  <c r="D38" i="4"/>
  <c r="C38" i="4"/>
  <c r="K21" i="4"/>
  <c r="I38" i="4" l="1"/>
  <c r="L38" i="4"/>
  <c r="M38" i="4"/>
  <c r="K26" i="2"/>
  <c r="J26" i="2"/>
  <c r="I26" i="2"/>
  <c r="H26" i="2"/>
  <c r="E26" i="2"/>
  <c r="D26" i="2"/>
  <c r="E21" i="5"/>
  <c r="D21" i="5"/>
  <c r="M26" i="2" l="1"/>
  <c r="L26" i="2"/>
  <c r="H16" i="5"/>
  <c r="I16" i="5"/>
  <c r="K16" i="5"/>
  <c r="L16" i="5"/>
  <c r="J16" i="5"/>
  <c r="H15" i="5"/>
  <c r="I15" i="5"/>
  <c r="K15" i="5"/>
  <c r="L15" i="5"/>
  <c r="J15" i="5"/>
  <c r="H14" i="5"/>
  <c r="I14" i="5"/>
  <c r="K14" i="5"/>
  <c r="L14" i="5"/>
  <c r="J14" i="5"/>
  <c r="H13" i="5"/>
  <c r="I13" i="5"/>
  <c r="K13" i="5"/>
  <c r="L13" i="5"/>
  <c r="J13" i="5"/>
  <c r="E16" i="5"/>
  <c r="D16" i="5"/>
  <c r="E15" i="5"/>
  <c r="D15" i="5"/>
  <c r="E14" i="5"/>
  <c r="D14" i="5"/>
  <c r="E13" i="5"/>
  <c r="D13" i="5"/>
  <c r="M17" i="2"/>
  <c r="L17" i="2"/>
  <c r="K29" i="4"/>
  <c r="K28" i="4"/>
  <c r="K27" i="4"/>
  <c r="K26" i="4"/>
  <c r="K25" i="4"/>
  <c r="K24" i="4"/>
  <c r="K23" i="4"/>
  <c r="K22" i="4"/>
  <c r="K20" i="4"/>
  <c r="K19" i="4"/>
  <c r="K18" i="4"/>
  <c r="K17" i="4"/>
  <c r="K16" i="4"/>
  <c r="J29" i="4"/>
  <c r="L29" i="4" s="1"/>
  <c r="J28" i="4"/>
  <c r="L28" i="4" s="1"/>
  <c r="J27" i="4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J20" i="4"/>
  <c r="J19" i="4"/>
  <c r="J18" i="4"/>
  <c r="L18" i="4" s="1"/>
  <c r="J17" i="4"/>
  <c r="J16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G32" i="4"/>
  <c r="F32" i="4"/>
  <c r="C32" i="4"/>
  <c r="B32" i="4"/>
  <c r="K22" i="2"/>
  <c r="K21" i="2"/>
  <c r="K20" i="2"/>
  <c r="K19" i="2"/>
  <c r="K18" i="2"/>
  <c r="K17" i="2"/>
  <c r="K16" i="2"/>
  <c r="K15" i="2"/>
  <c r="J22" i="2"/>
  <c r="L22" i="2" s="1"/>
  <c r="J21" i="2"/>
  <c r="L21" i="2" s="1"/>
  <c r="J20" i="2"/>
  <c r="L20" i="2" s="1"/>
  <c r="J19" i="2"/>
  <c r="L19" i="2" s="1"/>
  <c r="J18" i="2"/>
  <c r="L18" i="2" s="1"/>
  <c r="J17" i="2"/>
  <c r="J16" i="2"/>
  <c r="L16" i="2" s="1"/>
  <c r="J15" i="2"/>
  <c r="L15" i="2" s="1"/>
  <c r="I22" i="2"/>
  <c r="I21" i="2"/>
  <c r="I20" i="2"/>
  <c r="I19" i="2"/>
  <c r="I18" i="2"/>
  <c r="I17" i="2"/>
  <c r="I16" i="2"/>
  <c r="I15" i="2"/>
  <c r="H22" i="2"/>
  <c r="H21" i="2"/>
  <c r="H20" i="2"/>
  <c r="H19" i="2"/>
  <c r="H18" i="2"/>
  <c r="H17" i="2"/>
  <c r="H16" i="2"/>
  <c r="H15" i="2"/>
  <c r="E22" i="2"/>
  <c r="E21" i="2"/>
  <c r="E20" i="2"/>
  <c r="E19" i="2"/>
  <c r="E18" i="2"/>
  <c r="E17" i="2"/>
  <c r="E16" i="2"/>
  <c r="E15" i="2"/>
  <c r="D22" i="2"/>
  <c r="D21" i="2"/>
  <c r="D20" i="2"/>
  <c r="D19" i="2"/>
  <c r="D18" i="2"/>
  <c r="D17" i="2"/>
  <c r="D16" i="2"/>
  <c r="D15" i="2"/>
  <c r="G23" i="2"/>
  <c r="G25" i="2" s="1"/>
  <c r="G27" i="2" s="1"/>
  <c r="F23" i="2"/>
  <c r="F25" i="2" s="1"/>
  <c r="F27" i="2" s="1"/>
  <c r="C23" i="2"/>
  <c r="C25" i="2" s="1"/>
  <c r="C27" i="2" s="1"/>
  <c r="B23" i="2"/>
  <c r="B25" i="2" s="1"/>
  <c r="B27" i="2" s="1"/>
  <c r="K7" i="8"/>
  <c r="K6" i="8"/>
  <c r="I7" i="8"/>
  <c r="M7" i="8" s="1"/>
  <c r="I6" i="8"/>
  <c r="I18" i="8" s="1"/>
  <c r="E7" i="8"/>
  <c r="E6" i="8"/>
  <c r="G18" i="8"/>
  <c r="F18" i="8"/>
  <c r="C18" i="8"/>
  <c r="B18" i="8"/>
  <c r="H7" i="8"/>
  <c r="H6" i="8"/>
  <c r="D7" i="8"/>
  <c r="D6" i="8"/>
  <c r="D18" i="8" s="1"/>
  <c r="K17" i="8"/>
  <c r="J17" i="8"/>
  <c r="L17" i="8" s="1"/>
  <c r="I17" i="8"/>
  <c r="H17" i="8"/>
  <c r="E17" i="8"/>
  <c r="D17" i="8"/>
  <c r="K16" i="8"/>
  <c r="J16" i="8"/>
  <c r="L16" i="8" s="1"/>
  <c r="I16" i="8"/>
  <c r="H16" i="8"/>
  <c r="E16" i="8"/>
  <c r="D16" i="8"/>
  <c r="K15" i="8"/>
  <c r="J15" i="8"/>
  <c r="I15" i="8"/>
  <c r="H15" i="8"/>
  <c r="E15" i="8"/>
  <c r="D15" i="8"/>
  <c r="K14" i="8"/>
  <c r="J14" i="8"/>
  <c r="I14" i="8"/>
  <c r="H14" i="8"/>
  <c r="E14" i="8"/>
  <c r="D14" i="8"/>
  <c r="K13" i="8"/>
  <c r="J13" i="8"/>
  <c r="I13" i="8"/>
  <c r="H13" i="8"/>
  <c r="E13" i="8"/>
  <c r="D13" i="8"/>
  <c r="K12" i="8"/>
  <c r="J12" i="8"/>
  <c r="I12" i="8"/>
  <c r="H12" i="8"/>
  <c r="E12" i="8"/>
  <c r="D12" i="8"/>
  <c r="K11" i="8"/>
  <c r="J11" i="8"/>
  <c r="I11" i="8"/>
  <c r="H11" i="8"/>
  <c r="E11" i="8"/>
  <c r="D11" i="8"/>
  <c r="K10" i="8"/>
  <c r="J10" i="8"/>
  <c r="I10" i="8"/>
  <c r="H10" i="8"/>
  <c r="E10" i="8"/>
  <c r="D10" i="8"/>
  <c r="K9" i="8"/>
  <c r="J9" i="8"/>
  <c r="I9" i="8"/>
  <c r="H9" i="8"/>
  <c r="H18" i="8" s="1"/>
  <c r="E9" i="8"/>
  <c r="D9" i="8"/>
  <c r="K8" i="8"/>
  <c r="J8" i="8"/>
  <c r="I8" i="8"/>
  <c r="H8" i="8"/>
  <c r="E8" i="8"/>
  <c r="D8" i="8"/>
  <c r="D11" i="2"/>
  <c r="E11" i="2"/>
  <c r="M11" i="2" s="1"/>
  <c r="H11" i="2"/>
  <c r="I11" i="2"/>
  <c r="J11" i="2"/>
  <c r="K11" i="2"/>
  <c r="D12" i="2"/>
  <c r="E12" i="2"/>
  <c r="H12" i="2"/>
  <c r="I12" i="2"/>
  <c r="J12" i="2"/>
  <c r="L12" i="2" s="1"/>
  <c r="K12" i="2"/>
  <c r="K37" i="7"/>
  <c r="J37" i="7"/>
  <c r="I37" i="7"/>
  <c r="H37" i="7"/>
  <c r="E37" i="7"/>
  <c r="D37" i="7"/>
  <c r="K36" i="7"/>
  <c r="J36" i="7"/>
  <c r="I36" i="7"/>
  <c r="H36" i="7"/>
  <c r="E36" i="7"/>
  <c r="D36" i="7"/>
  <c r="M18" i="2" l="1"/>
  <c r="M15" i="2"/>
  <c r="L11" i="2"/>
  <c r="M16" i="2"/>
  <c r="M20" i="2"/>
  <c r="M19" i="2"/>
  <c r="M12" i="2"/>
  <c r="L19" i="4"/>
  <c r="L20" i="4"/>
  <c r="L21" i="4"/>
  <c r="M22" i="2"/>
  <c r="M21" i="2"/>
  <c r="L17" i="4"/>
  <c r="M6" i="8"/>
  <c r="E18" i="8"/>
  <c r="L16" i="4"/>
  <c r="J7" i="8"/>
  <c r="L7" i="8" s="1"/>
  <c r="I20" i="8"/>
  <c r="J6" i="8"/>
  <c r="L6" i="8" s="1"/>
  <c r="E20" i="8"/>
  <c r="M20" i="8" s="1"/>
  <c r="M15" i="8"/>
  <c r="M16" i="8"/>
  <c r="M17" i="8"/>
  <c r="L15" i="8"/>
  <c r="L9" i="8"/>
  <c r="L10" i="8"/>
  <c r="L11" i="8"/>
  <c r="L12" i="8"/>
  <c r="L13" i="8"/>
  <c r="L14" i="8"/>
  <c r="M9" i="8"/>
  <c r="M10" i="8"/>
  <c r="M11" i="8"/>
  <c r="M12" i="8"/>
  <c r="M13" i="8"/>
  <c r="M14" i="8"/>
  <c r="M8" i="8"/>
  <c r="L8" i="8"/>
  <c r="L37" i="7"/>
  <c r="L36" i="7"/>
  <c r="J18" i="8" l="1"/>
  <c r="K35" i="7"/>
  <c r="J35" i="7"/>
  <c r="L35" i="7" s="1"/>
  <c r="I35" i="7"/>
  <c r="H35" i="7"/>
  <c r="E35" i="7"/>
  <c r="D35" i="7"/>
  <c r="K34" i="7"/>
  <c r="J34" i="7"/>
  <c r="I34" i="7"/>
  <c r="H34" i="7"/>
  <c r="E34" i="7"/>
  <c r="D34" i="7"/>
  <c r="K33" i="7"/>
  <c r="J33" i="7"/>
  <c r="L33" i="7" s="1"/>
  <c r="I33" i="7"/>
  <c r="H33" i="7"/>
  <c r="E33" i="7"/>
  <c r="D33" i="7"/>
  <c r="K32" i="7"/>
  <c r="J32" i="7"/>
  <c r="I32" i="7"/>
  <c r="H32" i="7"/>
  <c r="E32" i="7"/>
  <c r="D32" i="7"/>
  <c r="K31" i="7"/>
  <c r="J31" i="7"/>
  <c r="L31" i="7" s="1"/>
  <c r="I31" i="7"/>
  <c r="H31" i="7"/>
  <c r="E31" i="7"/>
  <c r="D31" i="7"/>
  <c r="K30" i="7"/>
  <c r="J30" i="7"/>
  <c r="I30" i="7"/>
  <c r="H30" i="7"/>
  <c r="E30" i="7"/>
  <c r="D30" i="7"/>
  <c r="K29" i="7"/>
  <c r="J29" i="7"/>
  <c r="I29" i="7"/>
  <c r="H29" i="7"/>
  <c r="E29" i="7"/>
  <c r="D29" i="7"/>
  <c r="K28" i="7"/>
  <c r="J28" i="7"/>
  <c r="I28" i="7"/>
  <c r="H28" i="7"/>
  <c r="E28" i="7"/>
  <c r="D28" i="7"/>
  <c r="K27" i="7"/>
  <c r="J27" i="7"/>
  <c r="I27" i="7"/>
  <c r="H27" i="7"/>
  <c r="E27" i="7"/>
  <c r="D27" i="7"/>
  <c r="K26" i="7"/>
  <c r="J26" i="7"/>
  <c r="I26" i="7"/>
  <c r="H26" i="7"/>
  <c r="E26" i="7"/>
  <c r="D26" i="7"/>
  <c r="K25" i="7"/>
  <c r="J25" i="7"/>
  <c r="I25" i="7"/>
  <c r="H25" i="7"/>
  <c r="E25" i="7"/>
  <c r="D25" i="7"/>
  <c r="K24" i="7"/>
  <c r="J24" i="7"/>
  <c r="I24" i="7"/>
  <c r="H24" i="7"/>
  <c r="E24" i="7"/>
  <c r="D24" i="7"/>
  <c r="K23" i="7"/>
  <c r="J23" i="7"/>
  <c r="I23" i="7"/>
  <c r="H23" i="7"/>
  <c r="E23" i="7"/>
  <c r="D23" i="7"/>
  <c r="K22" i="7"/>
  <c r="J22" i="7"/>
  <c r="I22" i="7"/>
  <c r="H22" i="7"/>
  <c r="E22" i="7"/>
  <c r="D22" i="7"/>
  <c r="K21" i="7"/>
  <c r="J21" i="7"/>
  <c r="I21" i="7"/>
  <c r="H21" i="7"/>
  <c r="E21" i="7"/>
  <c r="D21" i="7"/>
  <c r="K20" i="7"/>
  <c r="J20" i="7"/>
  <c r="I20" i="7"/>
  <c r="H20" i="7"/>
  <c r="E20" i="7"/>
  <c r="D20" i="7"/>
  <c r="K19" i="7"/>
  <c r="J19" i="7"/>
  <c r="I19" i="7"/>
  <c r="H19" i="7"/>
  <c r="E19" i="7"/>
  <c r="D19" i="7"/>
  <c r="K18" i="7"/>
  <c r="J18" i="7"/>
  <c r="I18" i="7"/>
  <c r="H18" i="7"/>
  <c r="E18" i="7"/>
  <c r="D18" i="7"/>
  <c r="K17" i="7"/>
  <c r="J17" i="7"/>
  <c r="I17" i="7"/>
  <c r="H17" i="7"/>
  <c r="E17" i="7"/>
  <c r="D17" i="7"/>
  <c r="K16" i="7"/>
  <c r="J16" i="7"/>
  <c r="I16" i="7"/>
  <c r="H16" i="7"/>
  <c r="E16" i="7"/>
  <c r="D16" i="7"/>
  <c r="K15" i="7"/>
  <c r="J15" i="7"/>
  <c r="I15" i="7"/>
  <c r="H15" i="7"/>
  <c r="E15" i="7"/>
  <c r="D15" i="7"/>
  <c r="K14" i="7"/>
  <c r="J14" i="7"/>
  <c r="I14" i="7"/>
  <c r="H14" i="7"/>
  <c r="E14" i="7"/>
  <c r="D14" i="7"/>
  <c r="K13" i="7"/>
  <c r="J13" i="7"/>
  <c r="I13" i="7"/>
  <c r="H13" i="7"/>
  <c r="E13" i="7"/>
  <c r="D13" i="7"/>
  <c r="G39" i="7"/>
  <c r="F39" i="7"/>
  <c r="C39" i="7"/>
  <c r="B39" i="7"/>
  <c r="K38" i="7"/>
  <c r="J38" i="7"/>
  <c r="I38" i="7"/>
  <c r="H38" i="7"/>
  <c r="E38" i="7"/>
  <c r="D38" i="7"/>
  <c r="K12" i="7"/>
  <c r="J12" i="7"/>
  <c r="I12" i="7"/>
  <c r="H12" i="7"/>
  <c r="E12" i="7"/>
  <c r="D12" i="7"/>
  <c r="K11" i="7"/>
  <c r="J11" i="7"/>
  <c r="I11" i="7"/>
  <c r="H11" i="7"/>
  <c r="E11" i="7"/>
  <c r="D11" i="7"/>
  <c r="K10" i="7"/>
  <c r="J10" i="7"/>
  <c r="I10" i="7"/>
  <c r="H10" i="7"/>
  <c r="E10" i="7"/>
  <c r="D10" i="7"/>
  <c r="K9" i="7"/>
  <c r="J9" i="7"/>
  <c r="I9" i="7"/>
  <c r="H9" i="7"/>
  <c r="E9" i="7"/>
  <c r="D9" i="7"/>
  <c r="K8" i="7"/>
  <c r="J8" i="7"/>
  <c r="I8" i="7"/>
  <c r="H8" i="7"/>
  <c r="E8" i="7"/>
  <c r="D8" i="7"/>
  <c r="K7" i="7"/>
  <c r="J7" i="7"/>
  <c r="I7" i="7"/>
  <c r="H7" i="7"/>
  <c r="E7" i="7"/>
  <c r="D7" i="7"/>
  <c r="K6" i="7"/>
  <c r="J6" i="7"/>
  <c r="I6" i="7"/>
  <c r="I39" i="7" s="1"/>
  <c r="I41" i="7" s="1"/>
  <c r="H6" i="7"/>
  <c r="E6" i="7"/>
  <c r="D6" i="7"/>
  <c r="G14" i="6"/>
  <c r="F14" i="6"/>
  <c r="C14" i="6"/>
  <c r="B14" i="6"/>
  <c r="K13" i="6"/>
  <c r="J13" i="6"/>
  <c r="I13" i="6"/>
  <c r="H13" i="6"/>
  <c r="E13" i="6"/>
  <c r="D13" i="6"/>
  <c r="K12" i="6"/>
  <c r="J12" i="6"/>
  <c r="L12" i="6" s="1"/>
  <c r="I12" i="6"/>
  <c r="H12" i="6"/>
  <c r="E12" i="6"/>
  <c r="D12" i="6"/>
  <c r="K11" i="6"/>
  <c r="J11" i="6"/>
  <c r="I11" i="6"/>
  <c r="H11" i="6"/>
  <c r="E11" i="6"/>
  <c r="D11" i="6"/>
  <c r="K10" i="6"/>
  <c r="J10" i="6"/>
  <c r="L10" i="6" s="1"/>
  <c r="I10" i="6"/>
  <c r="H10" i="6"/>
  <c r="E10" i="6"/>
  <c r="D10" i="6"/>
  <c r="K9" i="6"/>
  <c r="J9" i="6"/>
  <c r="I9" i="6"/>
  <c r="H9" i="6"/>
  <c r="E9" i="6"/>
  <c r="D9" i="6"/>
  <c r="K8" i="6"/>
  <c r="J8" i="6"/>
  <c r="I8" i="6"/>
  <c r="H8" i="6"/>
  <c r="E8" i="6"/>
  <c r="D8" i="6"/>
  <c r="K7" i="6"/>
  <c r="J7" i="6"/>
  <c r="I7" i="6"/>
  <c r="H7" i="6"/>
  <c r="E7" i="6"/>
  <c r="D7" i="6"/>
  <c r="K6" i="6"/>
  <c r="J6" i="6"/>
  <c r="J14" i="6" s="1"/>
  <c r="I6" i="6"/>
  <c r="I14" i="6" s="1"/>
  <c r="I16" i="6" s="1"/>
  <c r="H6" i="6"/>
  <c r="E6" i="6"/>
  <c r="D6" i="6"/>
  <c r="K12" i="5"/>
  <c r="J12" i="5"/>
  <c r="I12" i="5"/>
  <c r="H12" i="5"/>
  <c r="E12" i="5"/>
  <c r="D12" i="5"/>
  <c r="G25" i="5"/>
  <c r="F25" i="5"/>
  <c r="C25" i="5"/>
  <c r="B25" i="5"/>
  <c r="K21" i="5"/>
  <c r="J21" i="5"/>
  <c r="I21" i="5"/>
  <c r="H21" i="5"/>
  <c r="K20" i="5"/>
  <c r="J20" i="5"/>
  <c r="I20" i="5"/>
  <c r="H20" i="5"/>
  <c r="E20" i="5"/>
  <c r="D20" i="5"/>
  <c r="K19" i="5"/>
  <c r="J19" i="5"/>
  <c r="I19" i="5"/>
  <c r="H19" i="5"/>
  <c r="E19" i="5"/>
  <c r="D19" i="5"/>
  <c r="K18" i="5"/>
  <c r="J18" i="5"/>
  <c r="I18" i="5"/>
  <c r="H18" i="5"/>
  <c r="E18" i="5"/>
  <c r="D18" i="5"/>
  <c r="K17" i="5"/>
  <c r="J17" i="5"/>
  <c r="L17" i="5" s="1"/>
  <c r="I17" i="5"/>
  <c r="H17" i="5"/>
  <c r="E17" i="5"/>
  <c r="D17" i="5"/>
  <c r="K11" i="5"/>
  <c r="J11" i="5"/>
  <c r="I11" i="5"/>
  <c r="H11" i="5"/>
  <c r="E11" i="5"/>
  <c r="D11" i="5"/>
  <c r="K10" i="5"/>
  <c r="J10" i="5"/>
  <c r="I10" i="5"/>
  <c r="H10" i="5"/>
  <c r="E10" i="5"/>
  <c r="D10" i="5"/>
  <c r="K9" i="5"/>
  <c r="J9" i="5"/>
  <c r="I9" i="5"/>
  <c r="H9" i="5"/>
  <c r="E9" i="5"/>
  <c r="D9" i="5"/>
  <c r="K8" i="5"/>
  <c r="J8" i="5"/>
  <c r="I8" i="5"/>
  <c r="H8" i="5"/>
  <c r="E8" i="5"/>
  <c r="D8" i="5"/>
  <c r="K7" i="5"/>
  <c r="J7" i="5"/>
  <c r="I7" i="5"/>
  <c r="H7" i="5"/>
  <c r="E7" i="5"/>
  <c r="D7" i="5"/>
  <c r="K6" i="5"/>
  <c r="J6" i="5"/>
  <c r="I6" i="5"/>
  <c r="H6" i="5"/>
  <c r="E6" i="5"/>
  <c r="D6" i="5"/>
  <c r="K7" i="4"/>
  <c r="J7" i="4"/>
  <c r="I7" i="4"/>
  <c r="H7" i="4"/>
  <c r="E7" i="4"/>
  <c r="D7" i="4"/>
  <c r="D6" i="4"/>
  <c r="E6" i="4"/>
  <c r="H6" i="4"/>
  <c r="H32" i="4" s="1"/>
  <c r="I6" i="4"/>
  <c r="J6" i="4"/>
  <c r="K6" i="4"/>
  <c r="K31" i="4"/>
  <c r="J31" i="4"/>
  <c r="I31" i="4"/>
  <c r="H31" i="4"/>
  <c r="E31" i="4"/>
  <c r="D31" i="4"/>
  <c r="K30" i="4"/>
  <c r="J30" i="4"/>
  <c r="L30" i="4" s="1"/>
  <c r="I30" i="4"/>
  <c r="H30" i="4"/>
  <c r="E30" i="4"/>
  <c r="D30" i="4"/>
  <c r="K15" i="4"/>
  <c r="J15" i="4"/>
  <c r="I15" i="4"/>
  <c r="H15" i="4"/>
  <c r="E15" i="4"/>
  <c r="D15" i="4"/>
  <c r="K14" i="4"/>
  <c r="J14" i="4"/>
  <c r="L14" i="4" s="1"/>
  <c r="I14" i="4"/>
  <c r="H14" i="4"/>
  <c r="E14" i="4"/>
  <c r="D14" i="4"/>
  <c r="K13" i="4"/>
  <c r="J13" i="4"/>
  <c r="I13" i="4"/>
  <c r="H13" i="4"/>
  <c r="E13" i="4"/>
  <c r="D13" i="4"/>
  <c r="K12" i="4"/>
  <c r="J12" i="4"/>
  <c r="I12" i="4"/>
  <c r="H12" i="4"/>
  <c r="E12" i="4"/>
  <c r="D12" i="4"/>
  <c r="K11" i="4"/>
  <c r="J11" i="4"/>
  <c r="I11" i="4"/>
  <c r="H11" i="4"/>
  <c r="E11" i="4"/>
  <c r="D11" i="4"/>
  <c r="K10" i="4"/>
  <c r="J10" i="4"/>
  <c r="I10" i="4"/>
  <c r="H10" i="4"/>
  <c r="E10" i="4"/>
  <c r="D10" i="4"/>
  <c r="K9" i="4"/>
  <c r="J9" i="4"/>
  <c r="I9" i="4"/>
  <c r="H9" i="4"/>
  <c r="E9" i="4"/>
  <c r="D9" i="4"/>
  <c r="K8" i="4"/>
  <c r="J8" i="4"/>
  <c r="I8" i="4"/>
  <c r="H8" i="4"/>
  <c r="E8" i="4"/>
  <c r="D8" i="4"/>
  <c r="K14" i="2"/>
  <c r="K13" i="2"/>
  <c r="K10" i="2"/>
  <c r="K9" i="2"/>
  <c r="K8" i="2"/>
  <c r="K7" i="2"/>
  <c r="J14" i="2"/>
  <c r="J13" i="2"/>
  <c r="J10" i="2"/>
  <c r="J9" i="2"/>
  <c r="J8" i="2"/>
  <c r="J7" i="2"/>
  <c r="I14" i="2"/>
  <c r="I13" i="2"/>
  <c r="I10" i="2"/>
  <c r="I9" i="2"/>
  <c r="I8" i="2"/>
  <c r="I7" i="2"/>
  <c r="H14" i="2"/>
  <c r="H13" i="2"/>
  <c r="H10" i="2"/>
  <c r="H9" i="2"/>
  <c r="H8" i="2"/>
  <c r="H7" i="2"/>
  <c r="E14" i="2"/>
  <c r="E13" i="2"/>
  <c r="E10" i="2"/>
  <c r="M10" i="2" s="1"/>
  <c r="E9" i="2"/>
  <c r="M9" i="2" s="1"/>
  <c r="E8" i="2"/>
  <c r="E7" i="2"/>
  <c r="D14" i="2"/>
  <c r="D13" i="2"/>
  <c r="D10" i="2"/>
  <c r="D9" i="2"/>
  <c r="D8" i="2"/>
  <c r="D7" i="2"/>
  <c r="K6" i="2"/>
  <c r="J6" i="2"/>
  <c r="I6" i="2"/>
  <c r="H6" i="2"/>
  <c r="E6" i="2"/>
  <c r="D6" i="2"/>
  <c r="G5" i="1"/>
  <c r="D5" i="1"/>
  <c r="G4" i="1"/>
  <c r="G7" i="1" s="1"/>
  <c r="D4" i="1"/>
  <c r="D7" i="1" s="1"/>
  <c r="I23" i="2" l="1"/>
  <c r="I25" i="2" s="1"/>
  <c r="I27" i="2" s="1"/>
  <c r="L6" i="2"/>
  <c r="M7" i="2"/>
  <c r="L7" i="2"/>
  <c r="L13" i="2"/>
  <c r="L21" i="5"/>
  <c r="L19" i="5"/>
  <c r="I25" i="5"/>
  <c r="I27" i="5" s="1"/>
  <c r="D25" i="5"/>
  <c r="J25" i="5"/>
  <c r="J23" i="2"/>
  <c r="J25" i="2" s="1"/>
  <c r="J27" i="2" s="1"/>
  <c r="L6" i="4"/>
  <c r="K32" i="4"/>
  <c r="K23" i="2"/>
  <c r="K25" i="2" s="1"/>
  <c r="K27" i="2" s="1"/>
  <c r="J32" i="4"/>
  <c r="D32" i="4"/>
  <c r="E25" i="5"/>
  <c r="E27" i="5" s="1"/>
  <c r="K25" i="5"/>
  <c r="E14" i="6"/>
  <c r="E16" i="6" s="1"/>
  <c r="L16" i="6" s="1"/>
  <c r="K14" i="6"/>
  <c r="E39" i="7"/>
  <c r="E41" i="7" s="1"/>
  <c r="L41" i="7" s="1"/>
  <c r="K39" i="7"/>
  <c r="D23" i="2"/>
  <c r="D25" i="2" s="1"/>
  <c r="D27" i="2" s="1"/>
  <c r="E32" i="4"/>
  <c r="H23" i="2"/>
  <c r="H25" i="2" s="1"/>
  <c r="H27" i="2" s="1"/>
  <c r="M8" i="2"/>
  <c r="E23" i="2"/>
  <c r="E25" i="2" s="1"/>
  <c r="E27" i="2" s="1"/>
  <c r="L13" i="4"/>
  <c r="L15" i="4"/>
  <c r="L31" i="4"/>
  <c r="I32" i="4"/>
  <c r="L7" i="4"/>
  <c r="H25" i="5"/>
  <c r="L18" i="5"/>
  <c r="L20" i="5"/>
  <c r="L12" i="5"/>
  <c r="H14" i="6"/>
  <c r="L11" i="6"/>
  <c r="L13" i="6"/>
  <c r="L7" i="7"/>
  <c r="L38" i="7"/>
  <c r="L30" i="7"/>
  <c r="L32" i="7"/>
  <c r="L34" i="7"/>
  <c r="K18" i="8"/>
  <c r="D14" i="6"/>
  <c r="L9" i="6"/>
  <c r="M14" i="2"/>
  <c r="L14" i="2"/>
  <c r="M13" i="2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D39" i="7"/>
  <c r="H39" i="7"/>
  <c r="J39" i="7"/>
  <c r="L12" i="7"/>
  <c r="L11" i="7"/>
  <c r="L10" i="7"/>
  <c r="L9" i="7"/>
  <c r="L8" i="7"/>
  <c r="L6" i="7"/>
  <c r="L7" i="6"/>
  <c r="L8" i="6"/>
  <c r="L6" i="6"/>
  <c r="L8" i="5"/>
  <c r="L7" i="5"/>
  <c r="L9" i="5"/>
  <c r="L10" i="5"/>
  <c r="L11" i="5"/>
  <c r="L6" i="5"/>
  <c r="L12" i="4"/>
  <c r="L11" i="4"/>
  <c r="L10" i="4"/>
  <c r="L9" i="4"/>
  <c r="L8" i="4"/>
  <c r="M6" i="2"/>
  <c r="L8" i="2"/>
  <c r="L10" i="2"/>
  <c r="L9" i="2"/>
  <c r="L27" i="5" l="1"/>
  <c r="M23" i="2"/>
  <c r="M25" i="2" s="1"/>
  <c r="M27" i="2" s="1"/>
  <c r="L32" i="4"/>
  <c r="L23" i="2"/>
  <c r="L25" i="2" s="1"/>
  <c r="L27" i="2" s="1"/>
  <c r="M18" i="8"/>
  <c r="L18" i="8"/>
  <c r="L39" i="7"/>
  <c r="L14" i="6"/>
  <c r="L25" i="5"/>
</calcChain>
</file>

<file path=xl/sharedStrings.xml><?xml version="1.0" encoding="utf-8"?>
<sst xmlns="http://schemas.openxmlformats.org/spreadsheetml/2006/main" count="202" uniqueCount="81">
  <si>
    <t>AÑO</t>
  </si>
  <si>
    <t>INGRESOS BRUTOS</t>
  </si>
  <si>
    <t>VALOR DÓLAR A LA FECHA</t>
  </si>
  <si>
    <t>TOTAL DÓLAR</t>
  </si>
  <si>
    <t>UTILIDAD</t>
  </si>
  <si>
    <t>PERIODO</t>
  </si>
  <si>
    <t>EXENTO</t>
  </si>
  <si>
    <t>GRAVADO</t>
  </si>
  <si>
    <t>TOTAL</t>
  </si>
  <si>
    <t>VENTAS</t>
  </si>
  <si>
    <t>COMPRAS</t>
  </si>
  <si>
    <t>01-02-2021 AL 15-02-2021</t>
  </si>
  <si>
    <t>EXENTA</t>
  </si>
  <si>
    <t>GRAVADA</t>
  </si>
  <si>
    <t>DIFERENCIA</t>
  </si>
  <si>
    <t>16-02-2021 AL 28-02-2021</t>
  </si>
  <si>
    <t>01-03-2021 AL 15-03-2021</t>
  </si>
  <si>
    <t>16-03-2021 AL 31-03-2021</t>
  </si>
  <si>
    <t>01-04-2021 AL 15-04-2021</t>
  </si>
  <si>
    <t>NOMBRE EMPRESA: HIPERMODELO</t>
  </si>
  <si>
    <t>01-01-2021 AL 15-01-2021</t>
  </si>
  <si>
    <t>16-01-2021 AL 31-01-2021</t>
  </si>
  <si>
    <t>NOMBRE: AUTOMERCADO 27 07</t>
  </si>
  <si>
    <t>NOMBRE EMPRESA: EXQUISITECESMODELO</t>
  </si>
  <si>
    <t>TOTAL ACUMULADO</t>
  </si>
  <si>
    <t>TOTAL DIFERENCIA</t>
  </si>
  <si>
    <t>01-01-2021 AL 31-01-2021</t>
  </si>
  <si>
    <t>01-03-2021 AL 31-03-2021</t>
  </si>
  <si>
    <t>NOMBRE EMPRESA: AUTOMERCADO EXPRESS CARRIZAL, C.A.</t>
  </si>
  <si>
    <t>01-05-2020 AL 10-05-2020</t>
  </si>
  <si>
    <t>11-05-2020 AL 17-05-2020</t>
  </si>
  <si>
    <t>18-05-2020 AL 24-05-2020</t>
  </si>
  <si>
    <t>25-05-2020 AL 31-05-2020</t>
  </si>
  <si>
    <t>01-06-2020 AL 07-06-2020</t>
  </si>
  <si>
    <t>08-06-2020 AL 14-06-2020</t>
  </si>
  <si>
    <t>15-06-2020 AL 21-06-2020</t>
  </si>
  <si>
    <t>22-06-2020 AL 28-06-2020</t>
  </si>
  <si>
    <t>29-06-2020 AL 05-07-2020</t>
  </si>
  <si>
    <t>06-07-2020 AL 12-07-2020</t>
  </si>
  <si>
    <t>13-07-2020 AL 19-07-2020</t>
  </si>
  <si>
    <t>20-07-2020 AL 26-07-2020</t>
  </si>
  <si>
    <t>27-07-2020 AL 02-08-2020</t>
  </si>
  <si>
    <t>03-08-2020 AL 09-08-2020</t>
  </si>
  <si>
    <t>10-08-2020 AL 16-08-2020</t>
  </si>
  <si>
    <t>17-08-2020 AL 23-08-2020</t>
  </si>
  <si>
    <t>24-08-2020 AL 30-08-2020</t>
  </si>
  <si>
    <t>01-09-2020 AL 15-09-2020</t>
  </si>
  <si>
    <t>16-09-2020 AL 30-09-2020</t>
  </si>
  <si>
    <t>01-10-2020 AL 15-10-2020</t>
  </si>
  <si>
    <t>16-10-2020 AL 31-10-2020</t>
  </si>
  <si>
    <t>01-11-2020 AL 15-11-2020</t>
  </si>
  <si>
    <t>16-11-2020 AL 30-11-2020</t>
  </si>
  <si>
    <t>01-12-2020 AL 14-12-2020</t>
  </si>
  <si>
    <t>16-12-2020 AL 31-12-2020</t>
  </si>
  <si>
    <t>01-01-2021 al 15-01-2021</t>
  </si>
  <si>
    <t>16-01-2021 al 31-01-2021</t>
  </si>
  <si>
    <t>01-02-2021 al 15-02-2021</t>
  </si>
  <si>
    <t>NOMBRE EMPRESA: LUNCHERIA Y PANADERIA ROMA, C.A.</t>
  </si>
  <si>
    <t>01-05-2021 al 15-05-2021</t>
  </si>
  <si>
    <t>16-04-2021 AL 30-04-2021</t>
  </si>
  <si>
    <t>01-02-2021 AL 28-02-2021</t>
  </si>
  <si>
    <t>NOMBRE: FARMA STOP</t>
  </si>
  <si>
    <t>TOTAL VENTAS 2021</t>
  </si>
  <si>
    <t>30-04-2021 AL 30-04-2021</t>
  </si>
  <si>
    <t>01-05-2021 AL 15-05-2021</t>
  </si>
  <si>
    <t>16-05-2021 AL 31-05-2021</t>
  </si>
  <si>
    <t>01-06-2021 AL 15-06-2021</t>
  </si>
  <si>
    <t>16-06-2021 AL 30-06-2021</t>
  </si>
  <si>
    <t>01-07-2021 AL 15-07-2021</t>
  </si>
  <si>
    <t>16-07-2021 AL 31-07-2021</t>
  </si>
  <si>
    <t>01-08-2021 AL 15-08-2021</t>
  </si>
  <si>
    <t>01-04-2021 AL 31-04-2021</t>
  </si>
  <si>
    <t>01-05-2021 AL 31-05-2021</t>
  </si>
  <si>
    <t>01-06-2021 AL 31-06-2021</t>
  </si>
  <si>
    <t>16-08-2021 AL 31-08-2021</t>
  </si>
  <si>
    <t>10-09-2021 AL 15-09-2021</t>
  </si>
  <si>
    <t>16-09-2021 AL 30-09-2021</t>
  </si>
  <si>
    <t>CONVERTIDO</t>
  </si>
  <si>
    <t>TOTA VENTAS BS DIGITAL</t>
  </si>
  <si>
    <t>FACTOR DE CONVERSION</t>
  </si>
  <si>
    <t>01-08-2021 A 31-08-2021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</si>
</sst>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1" applyNumberFormat="1" applyFont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K11" sqref="K11"/>
    </sheetView>
  </sheetViews>
  <sheetFormatPr baseColWidth="10" defaultRowHeight="15" x14ac:dyDescent="0.25"/>
  <cols>
    <col min="1" max="1" width="11.42578125" style="1"/>
    <col min="2" max="2" width="19.7109375" customWidth="1"/>
    <col min="3" max="3" width="14" customWidth="1"/>
    <col min="5" max="5" width="15.28515625" bestFit="1" customWidth="1"/>
  </cols>
  <sheetData>
    <row r="3" spans="1:7" ht="45" x14ac:dyDescent="0.25">
      <c r="A3" s="1" t="s">
        <v>0</v>
      </c>
      <c r="B3" s="1" t="s">
        <v>1</v>
      </c>
      <c r="C3" s="3" t="s">
        <v>2</v>
      </c>
      <c r="D3" s="4" t="s">
        <v>3</v>
      </c>
      <c r="E3" s="1" t="s">
        <v>4</v>
      </c>
      <c r="F3" s="4" t="s">
        <v>2</v>
      </c>
      <c r="G3" s="4" t="s">
        <v>3</v>
      </c>
    </row>
    <row r="4" spans="1:7" x14ac:dyDescent="0.25">
      <c r="A4" s="1">
        <v>2018</v>
      </c>
      <c r="B4" s="2">
        <v>43650832.840000004</v>
      </c>
      <c r="C4" s="2">
        <v>240.86</v>
      </c>
      <c r="D4" s="2">
        <f>(B4/C4)</f>
        <v>181229.06601345181</v>
      </c>
      <c r="E4" s="2">
        <v>5365626.8899999997</v>
      </c>
      <c r="F4" s="2">
        <v>240.86</v>
      </c>
      <c r="G4" s="2">
        <f>(E4/F4)</f>
        <v>22276.952960225855</v>
      </c>
    </row>
    <row r="5" spans="1:7" x14ac:dyDescent="0.25">
      <c r="A5" s="1">
        <v>2019</v>
      </c>
      <c r="B5" s="2">
        <v>7300856127.8500004</v>
      </c>
      <c r="C5" s="2">
        <v>54804</v>
      </c>
      <c r="D5" s="2">
        <f>(B5/C5)</f>
        <v>133217.57769232173</v>
      </c>
      <c r="E5" s="2">
        <v>1290415451.4400001</v>
      </c>
      <c r="F5" s="2">
        <v>54804</v>
      </c>
      <c r="G5" s="2">
        <f>(E5/F5)</f>
        <v>23546.008529304432</v>
      </c>
    </row>
    <row r="6" spans="1:7" x14ac:dyDescent="0.25">
      <c r="B6" s="2"/>
      <c r="C6" s="2"/>
      <c r="D6" s="2"/>
      <c r="E6" s="2"/>
    </row>
    <row r="7" spans="1:7" x14ac:dyDescent="0.25">
      <c r="B7" s="2"/>
      <c r="C7" s="2"/>
      <c r="D7" s="2">
        <f>SUM(D4:D6)</f>
        <v>314446.64370577352</v>
      </c>
      <c r="E7" s="2"/>
      <c r="G7" s="2">
        <f>SUM(G4:G6)</f>
        <v>45822.961489530288</v>
      </c>
    </row>
    <row r="8" spans="1:7" x14ac:dyDescent="0.25">
      <c r="B8" s="2"/>
      <c r="C8" s="2"/>
      <c r="D8" s="2"/>
      <c r="E8" s="2"/>
    </row>
    <row r="9" spans="1:7" x14ac:dyDescent="0.25">
      <c r="B9" s="2"/>
      <c r="C9" s="2"/>
      <c r="D9" s="2"/>
      <c r="E9" s="2"/>
    </row>
    <row r="10" spans="1:7" x14ac:dyDescent="0.25">
      <c r="B10" s="2"/>
      <c r="C10" s="2"/>
      <c r="D10" s="2"/>
      <c r="E10" s="2"/>
    </row>
    <row r="11" spans="1:7" x14ac:dyDescent="0.25">
      <c r="B11" s="2"/>
      <c r="C11" s="2"/>
      <c r="D11" s="2"/>
      <c r="E11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topLeftCell="A16" workbookViewId="0">
      <selection activeCell="A35" sqref="A35"/>
    </sheetView>
  </sheetViews>
  <sheetFormatPr baseColWidth="10" defaultRowHeight="15" x14ac:dyDescent="0.25"/>
  <cols>
    <col min="1" max="1" width="23.42578125" customWidth="1"/>
    <col min="2" max="2" width="19" bestFit="1" customWidth="1"/>
    <col min="3" max="3" width="19.7109375" customWidth="1"/>
    <col min="4" max="4" width="18.5703125" customWidth="1"/>
    <col min="5" max="5" width="18.7109375" customWidth="1"/>
    <col min="6" max="6" width="19" bestFit="1" customWidth="1"/>
    <col min="7" max="7" width="19.85546875" customWidth="1"/>
    <col min="8" max="8" width="17" customWidth="1"/>
    <col min="9" max="9" width="20.7109375" customWidth="1"/>
    <col min="10" max="10" width="21.140625" customWidth="1"/>
    <col min="11" max="11" width="17.140625" bestFit="1" customWidth="1"/>
    <col min="12" max="13" width="18.7109375" customWidth="1"/>
  </cols>
  <sheetData>
    <row r="2" spans="1:13" x14ac:dyDescent="0.25">
      <c r="A2" t="s">
        <v>22</v>
      </c>
    </row>
    <row r="4" spans="1:13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  <c r="M4" s="18"/>
    </row>
    <row r="5" spans="1:13" x14ac:dyDescent="0.25">
      <c r="A5" s="1" t="s">
        <v>5</v>
      </c>
      <c r="B5" s="1" t="s">
        <v>6</v>
      </c>
      <c r="C5" s="1" t="s">
        <v>7</v>
      </c>
      <c r="D5" s="6">
        <v>0.16</v>
      </c>
      <c r="E5" s="1" t="s">
        <v>8</v>
      </c>
      <c r="F5" s="1" t="s">
        <v>6</v>
      </c>
      <c r="G5" s="1" t="s">
        <v>7</v>
      </c>
      <c r="H5" s="6">
        <v>0.16</v>
      </c>
      <c r="I5" s="1" t="s">
        <v>8</v>
      </c>
      <c r="J5" t="s">
        <v>12</v>
      </c>
      <c r="K5" t="s">
        <v>13</v>
      </c>
      <c r="L5" t="s">
        <v>8</v>
      </c>
      <c r="M5" t="s">
        <v>14</v>
      </c>
    </row>
    <row r="6" spans="1:13" x14ac:dyDescent="0.25">
      <c r="A6" s="10" t="s">
        <v>11</v>
      </c>
      <c r="B6" s="2">
        <v>171485698710.66</v>
      </c>
      <c r="C6" s="2">
        <v>45979420655.720001</v>
      </c>
      <c r="D6" s="2">
        <f>(C6*16%)</f>
        <v>7356707304.9152002</v>
      </c>
      <c r="E6" s="2">
        <f>(C6+B6)</f>
        <v>217465119366.38</v>
      </c>
      <c r="F6" s="2">
        <v>88785047962.639999</v>
      </c>
      <c r="G6" s="2">
        <v>33329815101.77</v>
      </c>
      <c r="H6" s="2">
        <f>(G6*16%)</f>
        <v>5332770416.2832003</v>
      </c>
      <c r="I6" s="2">
        <f>(G6+F6)</f>
        <v>122114863064.41</v>
      </c>
      <c r="J6" s="2">
        <f>(F6-B6)</f>
        <v>-82700650748.020004</v>
      </c>
      <c r="K6" s="2">
        <f>(G6-C6)</f>
        <v>-12649605553.950001</v>
      </c>
      <c r="L6" s="2">
        <f>(J6+K6)</f>
        <v>-95350256301.970001</v>
      </c>
      <c r="M6" s="2">
        <f>(I6-E6)</f>
        <v>-95350256301.970001</v>
      </c>
    </row>
    <row r="7" spans="1:13" x14ac:dyDescent="0.25">
      <c r="A7" s="10" t="s">
        <v>15</v>
      </c>
      <c r="B7" s="2">
        <v>156490071926.72</v>
      </c>
      <c r="C7" s="2">
        <v>39360949431</v>
      </c>
      <c r="D7" s="2">
        <f t="shared" ref="D7:D22" si="0">(C7*16%)</f>
        <v>6297751908.96</v>
      </c>
      <c r="E7" s="2">
        <f t="shared" ref="E7:E22" si="1">(C7+B7)</f>
        <v>195851021357.72</v>
      </c>
      <c r="F7" s="2">
        <v>101152701159.03999</v>
      </c>
      <c r="G7" s="2">
        <v>61154078919.18</v>
      </c>
      <c r="H7" s="2">
        <f t="shared" ref="H7:H22" si="2">(G7*16%)</f>
        <v>9784652627.0688</v>
      </c>
      <c r="I7" s="2">
        <f t="shared" ref="I7:I22" si="3">(G7+F7)</f>
        <v>162306780078.22</v>
      </c>
      <c r="J7" s="2">
        <f t="shared" ref="J7:J22" si="4">(F7-B7)</f>
        <v>-55337370767.680008</v>
      </c>
      <c r="K7" s="2">
        <f t="shared" ref="K7:K22" si="5">(G7-C7)</f>
        <v>21793129488.18</v>
      </c>
      <c r="L7" s="2">
        <f t="shared" ref="L7:L14" si="6">(J7+K7)</f>
        <v>-33544241279.500008</v>
      </c>
      <c r="M7" s="2">
        <f t="shared" ref="M7:M14" si="7">(I7-E7)</f>
        <v>-33544241279.5</v>
      </c>
    </row>
    <row r="8" spans="1:13" x14ac:dyDescent="0.25">
      <c r="A8" s="10" t="s">
        <v>16</v>
      </c>
      <c r="B8" s="2">
        <v>178780852785.22</v>
      </c>
      <c r="C8" s="2">
        <v>46223114820.290001</v>
      </c>
      <c r="D8" s="2">
        <f t="shared" si="0"/>
        <v>7395698371.2463999</v>
      </c>
      <c r="E8" s="2">
        <f t="shared" si="1"/>
        <v>225003967605.51001</v>
      </c>
      <c r="F8" s="2">
        <v>82988194549.639999</v>
      </c>
      <c r="G8" s="2">
        <v>45759143565.389999</v>
      </c>
      <c r="H8" s="2">
        <f t="shared" si="2"/>
        <v>7321462970.4624004</v>
      </c>
      <c r="I8" s="2">
        <f t="shared" si="3"/>
        <v>128747338115.03</v>
      </c>
      <c r="J8" s="2">
        <f t="shared" si="4"/>
        <v>-95792658235.580002</v>
      </c>
      <c r="K8" s="2">
        <f t="shared" si="5"/>
        <v>-463971254.90000153</v>
      </c>
      <c r="L8" s="2">
        <f t="shared" si="6"/>
        <v>-96256629490.480011</v>
      </c>
      <c r="M8" s="2">
        <f t="shared" si="7"/>
        <v>-96256629490.480011</v>
      </c>
    </row>
    <row r="9" spans="1:13" x14ac:dyDescent="0.25">
      <c r="A9" s="10" t="s">
        <v>17</v>
      </c>
      <c r="B9" s="2">
        <v>213107158180.09</v>
      </c>
      <c r="C9" s="2">
        <v>57077999950.440002</v>
      </c>
      <c r="D9" s="2">
        <f t="shared" si="0"/>
        <v>9132479992.0704002</v>
      </c>
      <c r="E9" s="2">
        <f t="shared" si="1"/>
        <v>270185158130.53</v>
      </c>
      <c r="F9" s="2">
        <v>152882882011.95999</v>
      </c>
      <c r="G9" s="2">
        <v>62504034703.949997</v>
      </c>
      <c r="H9" s="2">
        <f t="shared" si="2"/>
        <v>10000645552.632</v>
      </c>
      <c r="I9" s="2">
        <f t="shared" si="3"/>
        <v>215386916715.90997</v>
      </c>
      <c r="J9" s="2">
        <f t="shared" si="4"/>
        <v>-60224276168.130005</v>
      </c>
      <c r="K9" s="2">
        <f t="shared" si="5"/>
        <v>5426034753.5099945</v>
      </c>
      <c r="L9" s="2">
        <f t="shared" si="6"/>
        <v>-54798241414.62001</v>
      </c>
      <c r="M9" s="2">
        <f t="shared" si="7"/>
        <v>-54798241414.620026</v>
      </c>
    </row>
    <row r="10" spans="1:13" x14ac:dyDescent="0.25">
      <c r="A10" s="10" t="s">
        <v>18</v>
      </c>
      <c r="B10" s="2">
        <v>235445819824.88</v>
      </c>
      <c r="C10" s="2">
        <v>63035670483.629997</v>
      </c>
      <c r="D10" s="2">
        <f t="shared" si="0"/>
        <v>10085707277.3808</v>
      </c>
      <c r="E10" s="2">
        <f t="shared" si="1"/>
        <v>298481490308.51001</v>
      </c>
      <c r="F10" s="2">
        <v>147132479420.79001</v>
      </c>
      <c r="G10" s="2">
        <v>80915912108.679993</v>
      </c>
      <c r="H10" s="2">
        <f t="shared" si="2"/>
        <v>12946545937.3888</v>
      </c>
      <c r="I10" s="2">
        <f t="shared" si="3"/>
        <v>228048391529.47</v>
      </c>
      <c r="J10" s="2">
        <f t="shared" si="4"/>
        <v>-88313340404.089996</v>
      </c>
      <c r="K10" s="2">
        <f t="shared" si="5"/>
        <v>17880241625.049995</v>
      </c>
      <c r="L10" s="2">
        <f t="shared" si="6"/>
        <v>-70433098779.040009</v>
      </c>
      <c r="M10" s="2">
        <f t="shared" si="7"/>
        <v>-70433098779.040009</v>
      </c>
    </row>
    <row r="11" spans="1:13" x14ac:dyDescent="0.25">
      <c r="A11" s="10" t="s">
        <v>59</v>
      </c>
      <c r="B11" s="2">
        <v>279393367228.38</v>
      </c>
      <c r="C11" s="2">
        <v>74881279577.289993</v>
      </c>
      <c r="D11" s="2">
        <f t="shared" si="0"/>
        <v>11981004732.3664</v>
      </c>
      <c r="E11" s="2">
        <f t="shared" si="1"/>
        <v>354274646805.66998</v>
      </c>
      <c r="F11" s="2">
        <v>374196547337.46002</v>
      </c>
      <c r="G11" s="2">
        <v>90455304842.270004</v>
      </c>
      <c r="H11" s="2">
        <f t="shared" si="2"/>
        <v>14472848774.763201</v>
      </c>
      <c r="I11" s="2">
        <f t="shared" si="3"/>
        <v>464651852179.73004</v>
      </c>
      <c r="J11" s="2">
        <f t="shared" si="4"/>
        <v>94803180109.080017</v>
      </c>
      <c r="K11" s="2">
        <f t="shared" si="5"/>
        <v>15574025264.980011</v>
      </c>
      <c r="L11" s="2">
        <f t="shared" si="6"/>
        <v>110377205374.06003</v>
      </c>
      <c r="M11" s="2">
        <f t="shared" si="7"/>
        <v>110377205374.06006</v>
      </c>
    </row>
    <row r="12" spans="1:13" x14ac:dyDescent="0.25">
      <c r="A12" s="10" t="s">
        <v>64</v>
      </c>
      <c r="B12" s="2">
        <v>315507919098.16998</v>
      </c>
      <c r="C12" s="2">
        <v>89576360061.479996</v>
      </c>
      <c r="D12" s="2">
        <f>(C12*16%)</f>
        <v>14332217609.8368</v>
      </c>
      <c r="E12" s="2">
        <f>(C12+B12)</f>
        <v>405084279159.64996</v>
      </c>
      <c r="F12" s="2">
        <v>200429059936.17999</v>
      </c>
      <c r="G12" s="2">
        <v>63190391871.650002</v>
      </c>
      <c r="H12" s="2">
        <f>(G12*16%)</f>
        <v>10110462699.464001</v>
      </c>
      <c r="I12" s="2">
        <f>(G12+F12)</f>
        <v>263619451807.82999</v>
      </c>
      <c r="J12" s="2">
        <f>(F12-B12)</f>
        <v>-115078859161.98999</v>
      </c>
      <c r="K12" s="2">
        <f>(G12-C12)</f>
        <v>-26385968189.829994</v>
      </c>
      <c r="L12" s="2">
        <f>(J12+K12)</f>
        <v>-141464827351.81998</v>
      </c>
      <c r="M12" s="2">
        <f>(I12-E12)</f>
        <v>-141464827351.81998</v>
      </c>
    </row>
    <row r="13" spans="1:13" x14ac:dyDescent="0.25">
      <c r="A13" s="12" t="s">
        <v>65</v>
      </c>
      <c r="B13" s="2">
        <v>333840841551.31</v>
      </c>
      <c r="C13" s="2">
        <v>93600816901.639999</v>
      </c>
      <c r="D13" s="2">
        <f t="shared" si="0"/>
        <v>14976130704.2624</v>
      </c>
      <c r="E13" s="2">
        <f t="shared" si="1"/>
        <v>427441658452.95001</v>
      </c>
      <c r="F13" s="2">
        <v>800248362865.33997</v>
      </c>
      <c r="G13" s="2">
        <v>97739904874.970001</v>
      </c>
      <c r="H13" s="2">
        <f t="shared" si="2"/>
        <v>15638384779.995201</v>
      </c>
      <c r="I13" s="2">
        <f t="shared" si="3"/>
        <v>897988267740.30994</v>
      </c>
      <c r="J13" s="2">
        <f t="shared" si="4"/>
        <v>466407521314.02997</v>
      </c>
      <c r="K13" s="2">
        <f t="shared" si="5"/>
        <v>4139087973.3300018</v>
      </c>
      <c r="L13" s="2">
        <f t="shared" si="6"/>
        <v>470546609287.35999</v>
      </c>
      <c r="M13" s="2">
        <f t="shared" si="7"/>
        <v>470546609287.35992</v>
      </c>
    </row>
    <row r="14" spans="1:13" x14ac:dyDescent="0.25">
      <c r="A14" s="12" t="s">
        <v>66</v>
      </c>
      <c r="B14" s="2">
        <v>327864853113.73999</v>
      </c>
      <c r="C14" s="2">
        <v>93281279903.889999</v>
      </c>
      <c r="D14" s="2">
        <f t="shared" si="0"/>
        <v>14925004784.6224</v>
      </c>
      <c r="E14" s="2">
        <f t="shared" si="1"/>
        <v>421146133017.63</v>
      </c>
      <c r="F14" s="2">
        <v>248441826507.41</v>
      </c>
      <c r="G14" s="2">
        <v>130874602443.94</v>
      </c>
      <c r="H14" s="2">
        <f t="shared" si="2"/>
        <v>20939936391.030399</v>
      </c>
      <c r="I14" s="2">
        <f t="shared" si="3"/>
        <v>379316428951.34998</v>
      </c>
      <c r="J14" s="2">
        <f t="shared" si="4"/>
        <v>-79423026606.329987</v>
      </c>
      <c r="K14" s="2">
        <f t="shared" si="5"/>
        <v>37593322540.050003</v>
      </c>
      <c r="L14" s="2">
        <f t="shared" si="6"/>
        <v>-41829704066.279984</v>
      </c>
      <c r="M14" s="2">
        <f t="shared" si="7"/>
        <v>-41829704066.280029</v>
      </c>
    </row>
    <row r="15" spans="1:13" x14ac:dyDescent="0.25">
      <c r="A15" s="12" t="s">
        <v>65</v>
      </c>
      <c r="B15" s="2">
        <v>333840841551.31</v>
      </c>
      <c r="C15" s="2">
        <v>93600816901.649994</v>
      </c>
      <c r="D15" s="2">
        <f t="shared" si="0"/>
        <v>14976130704.264</v>
      </c>
      <c r="E15" s="2">
        <f t="shared" si="1"/>
        <v>427441658452.95996</v>
      </c>
      <c r="F15" s="2">
        <v>800248362865.33997</v>
      </c>
      <c r="G15" s="2">
        <v>97739904874.970001</v>
      </c>
      <c r="H15" s="2">
        <f t="shared" si="2"/>
        <v>15638384779.995201</v>
      </c>
      <c r="I15" s="2">
        <f t="shared" si="3"/>
        <v>897988267740.30994</v>
      </c>
      <c r="J15" s="2">
        <f t="shared" si="4"/>
        <v>466407521314.02997</v>
      </c>
      <c r="K15" s="2">
        <f t="shared" si="5"/>
        <v>4139087973.3200073</v>
      </c>
      <c r="L15" s="2">
        <f t="shared" ref="L15" si="8">(J15+K15)</f>
        <v>470546609287.34998</v>
      </c>
      <c r="M15" s="2">
        <f t="shared" ref="M15" si="9">(I15-E15)</f>
        <v>470546609287.34998</v>
      </c>
    </row>
    <row r="16" spans="1:13" x14ac:dyDescent="0.25">
      <c r="A16" s="12" t="s">
        <v>66</v>
      </c>
      <c r="B16" s="2">
        <v>327864853113.73999</v>
      </c>
      <c r="C16" s="2">
        <v>93281279903.889999</v>
      </c>
      <c r="D16" s="2">
        <f t="shared" si="0"/>
        <v>14925004784.6224</v>
      </c>
      <c r="E16" s="2">
        <f t="shared" si="1"/>
        <v>421146133017.63</v>
      </c>
      <c r="F16" s="2">
        <v>248441826507.41</v>
      </c>
      <c r="G16" s="2">
        <v>130874602443.94</v>
      </c>
      <c r="H16" s="2">
        <f t="shared" si="2"/>
        <v>20939936391.030399</v>
      </c>
      <c r="I16" s="2">
        <f t="shared" si="3"/>
        <v>379316428951.34998</v>
      </c>
      <c r="J16" s="2">
        <f t="shared" si="4"/>
        <v>-79423026606.329987</v>
      </c>
      <c r="K16" s="2">
        <f t="shared" si="5"/>
        <v>37593322540.050003</v>
      </c>
      <c r="L16" s="2">
        <f t="shared" ref="L16:L22" si="10">(J16+K16)</f>
        <v>-41829704066.279984</v>
      </c>
      <c r="M16" s="2">
        <f t="shared" ref="M16:M22" si="11">(I16-E16)</f>
        <v>-41829704066.280029</v>
      </c>
    </row>
    <row r="17" spans="1:13" x14ac:dyDescent="0.25">
      <c r="A17" s="12" t="s">
        <v>67</v>
      </c>
      <c r="B17" s="2">
        <v>374822468366.32001</v>
      </c>
      <c r="C17" s="2">
        <v>104651442514.22</v>
      </c>
      <c r="D17" s="2">
        <f t="shared" si="0"/>
        <v>16744230802.2752</v>
      </c>
      <c r="E17" s="2">
        <f t="shared" si="1"/>
        <v>479473910880.54004</v>
      </c>
      <c r="F17" s="2">
        <v>714318172003.78003</v>
      </c>
      <c r="G17" s="2">
        <v>155750556828.95001</v>
      </c>
      <c r="H17" s="2">
        <f t="shared" si="2"/>
        <v>24920089092.632004</v>
      </c>
      <c r="I17" s="2">
        <f t="shared" si="3"/>
        <v>870068728832.72998</v>
      </c>
      <c r="J17" s="2">
        <f t="shared" si="4"/>
        <v>339495703637.46002</v>
      </c>
      <c r="K17" s="2">
        <f t="shared" si="5"/>
        <v>51099114314.730011</v>
      </c>
      <c r="L17" s="2">
        <f t="shared" si="10"/>
        <v>390594817952.19006</v>
      </c>
      <c r="M17" s="2">
        <f t="shared" si="11"/>
        <v>390594817952.18994</v>
      </c>
    </row>
    <row r="18" spans="1:13" x14ac:dyDescent="0.25">
      <c r="A18" s="12" t="s">
        <v>68</v>
      </c>
      <c r="B18" s="2">
        <v>426178013442.06</v>
      </c>
      <c r="C18" s="2">
        <v>112377326032.41</v>
      </c>
      <c r="D18" s="2">
        <f t="shared" si="0"/>
        <v>17980372165.1856</v>
      </c>
      <c r="E18" s="2">
        <f t="shared" si="1"/>
        <v>538555339474.46997</v>
      </c>
      <c r="F18" s="2">
        <v>179476114262.64999</v>
      </c>
      <c r="G18" s="2">
        <v>128870982097.69</v>
      </c>
      <c r="H18" s="2">
        <f t="shared" si="2"/>
        <v>20619357135.630402</v>
      </c>
      <c r="I18" s="2">
        <f t="shared" si="3"/>
        <v>308347096360.33997</v>
      </c>
      <c r="J18" s="2">
        <f t="shared" si="4"/>
        <v>-246701899179.41</v>
      </c>
      <c r="K18" s="2">
        <f t="shared" si="5"/>
        <v>16493656065.279999</v>
      </c>
      <c r="L18" s="2">
        <f t="shared" si="10"/>
        <v>-230208243114.13</v>
      </c>
      <c r="M18" s="2">
        <f t="shared" si="11"/>
        <v>-230208243114.13</v>
      </c>
    </row>
    <row r="19" spans="1:13" x14ac:dyDescent="0.25">
      <c r="A19" s="12" t="s">
        <v>69</v>
      </c>
      <c r="B19" s="2">
        <v>563209996004.65002</v>
      </c>
      <c r="C19" s="2">
        <v>148919762566.67999</v>
      </c>
      <c r="D19" s="2">
        <f t="shared" si="0"/>
        <v>23827162010.6688</v>
      </c>
      <c r="E19" s="2">
        <f t="shared" si="1"/>
        <v>712129758571.33008</v>
      </c>
      <c r="F19" s="2">
        <v>602728970924.42004</v>
      </c>
      <c r="G19" s="2">
        <v>155749100775.57999</v>
      </c>
      <c r="H19" s="2">
        <f t="shared" si="2"/>
        <v>24919856124.0928</v>
      </c>
      <c r="I19" s="2">
        <f t="shared" si="3"/>
        <v>758478071700</v>
      </c>
      <c r="J19" s="2">
        <f t="shared" si="4"/>
        <v>39518974919.77002</v>
      </c>
      <c r="K19" s="2">
        <f t="shared" si="5"/>
        <v>6829338208.8999939</v>
      </c>
      <c r="L19" s="2">
        <f t="shared" si="10"/>
        <v>46348313128.670013</v>
      </c>
      <c r="M19" s="2">
        <f t="shared" si="11"/>
        <v>46348313128.669922</v>
      </c>
    </row>
    <row r="20" spans="1:13" x14ac:dyDescent="0.25">
      <c r="A20" s="12" t="s">
        <v>70</v>
      </c>
      <c r="B20" s="2">
        <v>568749679692.21997</v>
      </c>
      <c r="C20" s="2">
        <v>142174608297.64001</v>
      </c>
      <c r="D20" s="2">
        <f t="shared" si="0"/>
        <v>22747937327.622402</v>
      </c>
      <c r="E20" s="2">
        <f t="shared" si="1"/>
        <v>710924287989.85999</v>
      </c>
      <c r="F20" s="2">
        <v>309053514995.75</v>
      </c>
      <c r="G20" s="2">
        <v>182979517740.70999</v>
      </c>
      <c r="H20" s="2">
        <f t="shared" si="2"/>
        <v>29276722838.513599</v>
      </c>
      <c r="I20" s="2">
        <f t="shared" si="3"/>
        <v>492033032736.45996</v>
      </c>
      <c r="J20" s="2">
        <f t="shared" si="4"/>
        <v>-259696164696.46997</v>
      </c>
      <c r="K20" s="2">
        <f t="shared" si="5"/>
        <v>40804909443.069977</v>
      </c>
      <c r="L20" s="2">
        <f t="shared" si="10"/>
        <v>-218891255253.39999</v>
      </c>
      <c r="M20" s="2">
        <f t="shared" si="11"/>
        <v>-218891255253.40002</v>
      </c>
    </row>
    <row r="21" spans="1:13" x14ac:dyDescent="0.25">
      <c r="A21" s="12" t="s">
        <v>74</v>
      </c>
      <c r="B21" s="2">
        <v>584162366839.15002</v>
      </c>
      <c r="C21" s="2">
        <v>149644825665.10001</v>
      </c>
      <c r="D21" s="2">
        <f t="shared" si="0"/>
        <v>23943172106.416</v>
      </c>
      <c r="E21" s="2">
        <f t="shared" si="1"/>
        <v>733807192504.25</v>
      </c>
      <c r="F21" s="2">
        <v>1073188066896.0699</v>
      </c>
      <c r="G21" s="2">
        <v>227564420243.23001</v>
      </c>
      <c r="H21" s="2">
        <f t="shared" si="2"/>
        <v>36410307238.916801</v>
      </c>
      <c r="I21" s="2">
        <f t="shared" si="3"/>
        <v>1300752487139.3</v>
      </c>
      <c r="J21" s="2">
        <f t="shared" si="4"/>
        <v>489025700056.91992</v>
      </c>
      <c r="K21" s="2">
        <f t="shared" si="5"/>
        <v>77919594578.130005</v>
      </c>
      <c r="L21" s="2">
        <f t="shared" si="10"/>
        <v>566945294635.04993</v>
      </c>
      <c r="M21" s="2">
        <f t="shared" si="11"/>
        <v>566945294635.05005</v>
      </c>
    </row>
    <row r="22" spans="1:13" x14ac:dyDescent="0.25">
      <c r="A22" s="12" t="s">
        <v>75</v>
      </c>
      <c r="B22" s="2">
        <v>613394876321.04004</v>
      </c>
      <c r="C22" s="2">
        <v>150773007545.64001</v>
      </c>
      <c r="D22" s="2">
        <f t="shared" si="0"/>
        <v>24123681207.302402</v>
      </c>
      <c r="E22" s="2">
        <f t="shared" si="1"/>
        <v>764167883866.68005</v>
      </c>
      <c r="F22" s="2">
        <v>2762380624582.3101</v>
      </c>
      <c r="G22" s="2">
        <v>216947850318.95001</v>
      </c>
      <c r="H22" s="2">
        <f t="shared" si="2"/>
        <v>34711656051.032005</v>
      </c>
      <c r="I22" s="2">
        <f t="shared" si="3"/>
        <v>2979328474901.2603</v>
      </c>
      <c r="J22" s="2">
        <f t="shared" si="4"/>
        <v>2148985748261.27</v>
      </c>
      <c r="K22" s="2">
        <f t="shared" si="5"/>
        <v>66174842773.309998</v>
      </c>
      <c r="L22" s="2">
        <f t="shared" si="10"/>
        <v>2215160591034.5801</v>
      </c>
      <c r="M22" s="2">
        <f t="shared" si="11"/>
        <v>2215160591034.5801</v>
      </c>
    </row>
    <row r="23" spans="1:13" x14ac:dyDescent="0.25">
      <c r="A23" t="s">
        <v>62</v>
      </c>
      <c r="B23" s="2">
        <f t="shared" ref="B23:M23" si="12">SUM(B6:B22)</f>
        <v>6004139677749.6602</v>
      </c>
      <c r="C23" s="2">
        <f t="shared" si="12"/>
        <v>1598439961212.6104</v>
      </c>
      <c r="D23" s="2">
        <f t="shared" si="12"/>
        <v>255750393794.01761</v>
      </c>
      <c r="E23" s="2">
        <f t="shared" si="12"/>
        <v>7602579638962.2695</v>
      </c>
      <c r="F23" s="2">
        <f t="shared" si="12"/>
        <v>8886092754788.1914</v>
      </c>
      <c r="G23" s="2">
        <f t="shared" si="12"/>
        <v>1962400123755.8198</v>
      </c>
      <c r="H23" s="2">
        <f t="shared" si="12"/>
        <v>313984019800.93121</v>
      </c>
      <c r="I23" s="2">
        <f t="shared" si="12"/>
        <v>10848492878544.01</v>
      </c>
      <c r="J23" s="2">
        <f t="shared" si="12"/>
        <v>2881953077038.5298</v>
      </c>
      <c r="K23" s="2">
        <f t="shared" si="12"/>
        <v>363960162543.21002</v>
      </c>
      <c r="L23" s="2">
        <f t="shared" si="12"/>
        <v>3245913239581.7402</v>
      </c>
      <c r="M23" s="2">
        <f t="shared" si="12"/>
        <v>3245913239581.7397</v>
      </c>
    </row>
    <row r="24" spans="1:13" x14ac:dyDescent="0.25">
      <c r="A24" s="14" t="s">
        <v>79</v>
      </c>
      <c r="B24" s="2">
        <v>1000000</v>
      </c>
      <c r="C24" s="2">
        <v>1000000</v>
      </c>
      <c r="D24" s="2">
        <v>1000000</v>
      </c>
      <c r="E24" s="2">
        <v>1000000</v>
      </c>
      <c r="F24" s="2">
        <v>1000000</v>
      </c>
      <c r="G24" s="2">
        <v>1000000</v>
      </c>
      <c r="H24" s="2">
        <v>1000000</v>
      </c>
      <c r="I24" s="2">
        <v>1000000</v>
      </c>
      <c r="J24" s="2">
        <v>1000000</v>
      </c>
      <c r="K24" s="2">
        <v>1000000</v>
      </c>
      <c r="L24" s="2">
        <v>1000000</v>
      </c>
      <c r="M24" s="2">
        <v>1000000</v>
      </c>
    </row>
    <row r="25" spans="1:13" x14ac:dyDescent="0.25">
      <c r="A25" s="14" t="s">
        <v>77</v>
      </c>
      <c r="B25" s="2">
        <f>(B23/B24)</f>
        <v>6004139.6777496599</v>
      </c>
      <c r="C25" s="2">
        <f t="shared" ref="C25:M25" si="13">(C23/C24)</f>
        <v>1598439.9612126104</v>
      </c>
      <c r="D25" s="2">
        <f t="shared" si="13"/>
        <v>255750.39379401761</v>
      </c>
      <c r="E25" s="2">
        <f t="shared" si="13"/>
        <v>7602579.6389622698</v>
      </c>
      <c r="F25" s="2">
        <f t="shared" si="13"/>
        <v>8886092.754788192</v>
      </c>
      <c r="G25" s="2">
        <f t="shared" si="13"/>
        <v>1962400.1237558199</v>
      </c>
      <c r="H25" s="2">
        <f t="shared" si="13"/>
        <v>313984.01980093122</v>
      </c>
      <c r="I25" s="2">
        <f t="shared" si="13"/>
        <v>10848492.87854401</v>
      </c>
      <c r="J25" s="2">
        <f t="shared" si="13"/>
        <v>2881953.0770385298</v>
      </c>
      <c r="K25" s="2">
        <f t="shared" si="13"/>
        <v>363960.16254321003</v>
      </c>
      <c r="L25" s="2">
        <f t="shared" si="13"/>
        <v>3245913.2395817405</v>
      </c>
      <c r="M25" s="2">
        <f t="shared" si="13"/>
        <v>3245913.2395817395</v>
      </c>
    </row>
    <row r="26" spans="1:13" x14ac:dyDescent="0.25">
      <c r="A26" s="17" t="s">
        <v>76</v>
      </c>
      <c r="B26" s="2">
        <v>701778.71</v>
      </c>
      <c r="C26" s="2">
        <v>177830.2</v>
      </c>
      <c r="D26" s="2">
        <f t="shared" ref="D26" si="14">(C26*16%)</f>
        <v>28452.832000000002</v>
      </c>
      <c r="E26" s="2">
        <f t="shared" ref="E26" si="15">(C26+B26)</f>
        <v>879608.90999999992</v>
      </c>
      <c r="F26" s="2">
        <v>834392.9</v>
      </c>
      <c r="G26" s="2">
        <v>206016.46</v>
      </c>
      <c r="H26" s="2">
        <f t="shared" ref="H26" si="16">(G26*16%)</f>
        <v>32962.633600000001</v>
      </c>
      <c r="I26" s="2">
        <f t="shared" ref="I26" si="17">(G26+F26)</f>
        <v>1040409.36</v>
      </c>
      <c r="J26" s="2">
        <f t="shared" ref="J26:K26" si="18">(F26-B26)</f>
        <v>132614.19000000006</v>
      </c>
      <c r="K26" s="2">
        <f t="shared" si="18"/>
        <v>28186.25999999998</v>
      </c>
      <c r="L26" s="2">
        <f t="shared" ref="L26" si="19">(J26+K26)</f>
        <v>160800.45000000004</v>
      </c>
      <c r="M26" s="2">
        <f t="shared" ref="M26" si="20">(I26-E26)</f>
        <v>160800.45000000007</v>
      </c>
    </row>
    <row r="27" spans="1:13" x14ac:dyDescent="0.25">
      <c r="A27" t="s">
        <v>78</v>
      </c>
      <c r="B27" s="2">
        <f>SUM(B25:B26)</f>
        <v>6705918.3877496598</v>
      </c>
      <c r="C27" s="2">
        <f>SUM(C25:C26)</f>
        <v>1776270.1612126103</v>
      </c>
      <c r="D27" s="2">
        <f>SUM(D25:D26)</f>
        <v>284203.22579401761</v>
      </c>
      <c r="E27" s="2">
        <f>SUM(E25:E26)</f>
        <v>8482188.548962269</v>
      </c>
      <c r="F27" s="2">
        <f>SUM(F25:F26)</f>
        <v>9720485.6547881924</v>
      </c>
      <c r="G27" s="2">
        <f>SUM(G25:G26)</f>
        <v>2168416.5837558201</v>
      </c>
      <c r="H27" s="2">
        <f>SUM(H25:H26)</f>
        <v>346946.65340093122</v>
      </c>
      <c r="I27" s="2">
        <f>SUM(I25:I26)</f>
        <v>11888902.23854401</v>
      </c>
      <c r="J27" s="2">
        <f>SUM(J25:J26)</f>
        <v>3014567.2670385297</v>
      </c>
      <c r="K27" s="2">
        <f>SUM(K25:K26)</f>
        <v>392146.42254320998</v>
      </c>
      <c r="L27" s="2">
        <f>SUM(L25:L26)</f>
        <v>3406713.6895817406</v>
      </c>
      <c r="M27" s="2">
        <f>SUM(M25:M26)</f>
        <v>3406713.6895817397</v>
      </c>
    </row>
    <row r="28" spans="1:13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25">
      <c r="B36" s="2"/>
      <c r="C36" s="2"/>
      <c r="D36" s="2"/>
      <c r="E36" s="2"/>
      <c r="F36" s="2"/>
      <c r="G36" s="2"/>
      <c r="H36" s="2"/>
      <c r="I36" s="2"/>
    </row>
  </sheetData>
  <mergeCells count="3">
    <mergeCell ref="B4:E4"/>
    <mergeCell ref="F4:I4"/>
    <mergeCell ref="J4:M4"/>
  </mergeCells>
  <pageMargins left="0.16" right="0.16" top="0.74803149606299213" bottom="0.35433070866141736" header="0.31496062992125984" footer="0.31496062992125984"/>
  <pageSetup scale="5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opLeftCell="A22" workbookViewId="0">
      <selection activeCell="A37" sqref="A37"/>
    </sheetView>
  </sheetViews>
  <sheetFormatPr baseColWidth="10" defaultRowHeight="15" x14ac:dyDescent="0.25"/>
  <cols>
    <col min="1" max="1" width="25" customWidth="1"/>
    <col min="2" max="2" width="19.5703125" customWidth="1"/>
    <col min="3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9" width="19" bestFit="1" customWidth="1"/>
    <col min="10" max="10" width="21.1406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19</v>
      </c>
    </row>
    <row r="4" spans="1:12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t="s">
        <v>12</v>
      </c>
      <c r="K5" t="s">
        <v>13</v>
      </c>
      <c r="L5" t="s">
        <v>25</v>
      </c>
    </row>
    <row r="6" spans="1:12" x14ac:dyDescent="0.25">
      <c r="A6" s="5" t="s">
        <v>20</v>
      </c>
      <c r="B6" s="8">
        <v>49219865465.739998</v>
      </c>
      <c r="C6" s="8">
        <v>14081974271.73</v>
      </c>
      <c r="D6" s="8">
        <f>(C6*16%)</f>
        <v>2253115883.4768</v>
      </c>
      <c r="E6" s="8">
        <f>(C6+B6)</f>
        <v>63301839737.470001</v>
      </c>
      <c r="F6" s="8">
        <v>21657158870.119999</v>
      </c>
      <c r="G6" s="8">
        <v>14929452473.190001</v>
      </c>
      <c r="H6" s="8">
        <f>(G6*16%)</f>
        <v>2388712395.7104001</v>
      </c>
      <c r="I6" s="8">
        <f>(G6+F6)</f>
        <v>36586611343.309998</v>
      </c>
      <c r="J6" s="8">
        <f t="shared" ref="J6:K8" si="0">(F6-B6)</f>
        <v>-27562706595.619999</v>
      </c>
      <c r="K6" s="8">
        <f t="shared" si="0"/>
        <v>847478201.46000099</v>
      </c>
      <c r="L6" s="8">
        <f>(J6+K6)</f>
        <v>-26715228394.159996</v>
      </c>
    </row>
    <row r="7" spans="1:12" x14ac:dyDescent="0.25">
      <c r="A7" s="5" t="s">
        <v>21</v>
      </c>
      <c r="B7" s="8">
        <v>45174553206.57</v>
      </c>
      <c r="C7" s="8">
        <v>18331853891.599998</v>
      </c>
      <c r="D7" s="8">
        <f>(C7*16%)</f>
        <v>2933096622.6559997</v>
      </c>
      <c r="E7" s="8">
        <f>(C7+B7)</f>
        <v>63506407098.169998</v>
      </c>
      <c r="F7" s="8">
        <v>52684342701.540001</v>
      </c>
      <c r="G7" s="8">
        <v>18362497752.689999</v>
      </c>
      <c r="H7" s="8">
        <f>(G7*16%)</f>
        <v>2937999640.4303999</v>
      </c>
      <c r="I7" s="8">
        <f>(G7+F7)</f>
        <v>71046840454.229996</v>
      </c>
      <c r="J7" s="8">
        <f t="shared" si="0"/>
        <v>7509789494.9700012</v>
      </c>
      <c r="K7" s="8">
        <f t="shared" si="0"/>
        <v>30643861.090000153</v>
      </c>
      <c r="L7" s="8">
        <f>(J7+K7)</f>
        <v>7540433356.0600014</v>
      </c>
    </row>
    <row r="8" spans="1:12" x14ac:dyDescent="0.25">
      <c r="A8" s="5" t="s">
        <v>11</v>
      </c>
      <c r="B8" s="8">
        <v>36187449282.650002</v>
      </c>
      <c r="C8" s="8">
        <v>15127613789.41</v>
      </c>
      <c r="D8" s="8">
        <f>(C8*16%)</f>
        <v>2420418206.3056002</v>
      </c>
      <c r="E8" s="8">
        <f>(C8+B8)</f>
        <v>51315063072.059998</v>
      </c>
      <c r="F8" s="8">
        <v>14584208210.66</v>
      </c>
      <c r="G8" s="8">
        <v>15901004523.879999</v>
      </c>
      <c r="H8" s="8">
        <f>(G8*16%)</f>
        <v>2544160723.8207998</v>
      </c>
      <c r="I8" s="8">
        <f>(G8+F8)</f>
        <v>30485212734.540001</v>
      </c>
      <c r="J8" s="8">
        <f t="shared" si="0"/>
        <v>-21603241071.990002</v>
      </c>
      <c r="K8" s="8">
        <f t="shared" si="0"/>
        <v>773390734.46999931</v>
      </c>
      <c r="L8" s="8">
        <f>(J8+K8)</f>
        <v>-20829850337.520004</v>
      </c>
    </row>
    <row r="9" spans="1:12" x14ac:dyDescent="0.25">
      <c r="A9" s="5" t="s">
        <v>15</v>
      </c>
      <c r="B9" s="8">
        <v>35481149174.300003</v>
      </c>
      <c r="C9" s="8">
        <v>21338589798.060001</v>
      </c>
      <c r="D9" s="8">
        <f t="shared" ref="D9:D31" si="1">(C9*16%)</f>
        <v>3414174367.6896005</v>
      </c>
      <c r="E9" s="8">
        <f t="shared" ref="E9:E31" si="2">(C9+B9)</f>
        <v>56819738972.360001</v>
      </c>
      <c r="F9" s="8">
        <v>42535409110.480003</v>
      </c>
      <c r="G9" s="8">
        <v>26849026402.060001</v>
      </c>
      <c r="H9" s="8">
        <f t="shared" ref="H9:H31" si="3">(G9*16%)</f>
        <v>4295844224.3296003</v>
      </c>
      <c r="I9" s="8">
        <f t="shared" ref="I9:I31" si="4">(G9+F9)</f>
        <v>69384435512.540009</v>
      </c>
      <c r="J9" s="8">
        <f t="shared" ref="J9:K31" si="5">(F9-B9)</f>
        <v>7054259936.1800003</v>
      </c>
      <c r="K9" s="8">
        <f t="shared" si="5"/>
        <v>5510436604</v>
      </c>
      <c r="L9" s="8">
        <f t="shared" ref="L9:L31" si="6">(J9+K9)</f>
        <v>12564696540.18</v>
      </c>
    </row>
    <row r="10" spans="1:12" x14ac:dyDescent="0.25">
      <c r="A10" s="5" t="s">
        <v>16</v>
      </c>
      <c r="B10" s="8">
        <v>51767157054</v>
      </c>
      <c r="C10" s="8">
        <v>17640705521.119999</v>
      </c>
      <c r="D10" s="8">
        <f t="shared" si="1"/>
        <v>2822512883.3792</v>
      </c>
      <c r="E10" s="8">
        <f t="shared" si="2"/>
        <v>69407862575.119995</v>
      </c>
      <c r="F10" s="8">
        <v>34399237418.970001</v>
      </c>
      <c r="G10" s="8">
        <v>17686998763.439999</v>
      </c>
      <c r="H10" s="8">
        <f t="shared" si="3"/>
        <v>2829919802.1503997</v>
      </c>
      <c r="I10" s="8">
        <f t="shared" si="4"/>
        <v>52086236182.410004</v>
      </c>
      <c r="J10" s="8">
        <f t="shared" si="5"/>
        <v>-17367919635.029999</v>
      </c>
      <c r="K10" s="8">
        <f t="shared" si="5"/>
        <v>46293242.319999695</v>
      </c>
      <c r="L10" s="8">
        <f t="shared" si="6"/>
        <v>-17321626392.709999</v>
      </c>
    </row>
    <row r="11" spans="1:12" x14ac:dyDescent="0.25">
      <c r="A11" s="5" t="s">
        <v>17</v>
      </c>
      <c r="B11" s="8">
        <v>57371914200.059998</v>
      </c>
      <c r="C11" s="8">
        <v>25468794225.279999</v>
      </c>
      <c r="D11" s="8">
        <f t="shared" si="1"/>
        <v>4075007076.0447998</v>
      </c>
      <c r="E11" s="8">
        <f t="shared" si="2"/>
        <v>82840708425.339996</v>
      </c>
      <c r="F11" s="8">
        <v>38917113889.129997</v>
      </c>
      <c r="G11" s="8">
        <v>26050739714.439999</v>
      </c>
      <c r="H11" s="8">
        <f t="shared" si="3"/>
        <v>4168118354.3104</v>
      </c>
      <c r="I11" s="8">
        <f t="shared" si="4"/>
        <v>64967853603.569992</v>
      </c>
      <c r="J11" s="8">
        <f t="shared" si="5"/>
        <v>-18454800310.93</v>
      </c>
      <c r="K11" s="8">
        <f t="shared" si="5"/>
        <v>581945489.15999985</v>
      </c>
      <c r="L11" s="8">
        <f t="shared" si="6"/>
        <v>-17872854821.77</v>
      </c>
    </row>
    <row r="12" spans="1:12" x14ac:dyDescent="0.25">
      <c r="A12" s="5" t="s">
        <v>18</v>
      </c>
      <c r="B12" s="8">
        <v>61752032709.910004</v>
      </c>
      <c r="C12" s="8">
        <v>22648178449.43</v>
      </c>
      <c r="D12" s="8">
        <f t="shared" si="1"/>
        <v>3623708551.9088001</v>
      </c>
      <c r="E12" s="8">
        <f t="shared" si="2"/>
        <v>84400211159.339996</v>
      </c>
      <c r="F12" s="8">
        <v>136888520971.62</v>
      </c>
      <c r="G12" s="8">
        <v>22780683669.25</v>
      </c>
      <c r="H12" s="8">
        <f t="shared" si="3"/>
        <v>3644909387.0799999</v>
      </c>
      <c r="I12" s="8">
        <f t="shared" si="4"/>
        <v>159669204640.87</v>
      </c>
      <c r="J12" s="8">
        <f t="shared" si="5"/>
        <v>75136488261.709991</v>
      </c>
      <c r="K12" s="8">
        <f t="shared" si="5"/>
        <v>132505219.81999969</v>
      </c>
      <c r="L12" s="8">
        <f t="shared" si="6"/>
        <v>75268993481.529999</v>
      </c>
    </row>
    <row r="13" spans="1:12" x14ac:dyDescent="0.25">
      <c r="A13" s="12" t="s">
        <v>63</v>
      </c>
      <c r="B13" s="8">
        <v>65896633567.230003</v>
      </c>
      <c r="C13" s="8">
        <v>34071862274.450001</v>
      </c>
      <c r="D13" s="8">
        <f t="shared" si="1"/>
        <v>5451497963.9120007</v>
      </c>
      <c r="E13" s="8">
        <f t="shared" si="2"/>
        <v>99968495841.680008</v>
      </c>
      <c r="F13" s="8">
        <v>35924617471.120003</v>
      </c>
      <c r="G13" s="8">
        <v>29471442084.380001</v>
      </c>
      <c r="H13" s="8">
        <f t="shared" si="3"/>
        <v>4715430733.5008001</v>
      </c>
      <c r="I13" s="8">
        <f t="shared" si="4"/>
        <v>65396059555.5</v>
      </c>
      <c r="J13" s="8">
        <f t="shared" si="5"/>
        <v>-29972016096.110001</v>
      </c>
      <c r="K13" s="8">
        <f t="shared" si="5"/>
        <v>-4600420190.0699997</v>
      </c>
      <c r="L13" s="8">
        <f t="shared" si="6"/>
        <v>-34572436286.18</v>
      </c>
    </row>
    <row r="14" spans="1:12" x14ac:dyDescent="0.25">
      <c r="A14" s="12" t="s">
        <v>64</v>
      </c>
      <c r="B14" s="8">
        <v>92176228204.979996</v>
      </c>
      <c r="C14" s="8">
        <v>26168490630.279999</v>
      </c>
      <c r="D14" s="8">
        <f t="shared" si="1"/>
        <v>4186958500.8448</v>
      </c>
      <c r="E14" s="8">
        <f t="shared" si="2"/>
        <v>118344718835.25999</v>
      </c>
      <c r="F14" s="8">
        <v>108978205428.3</v>
      </c>
      <c r="G14" s="8">
        <v>27680405274.25</v>
      </c>
      <c r="H14" s="8">
        <f t="shared" si="3"/>
        <v>4428864843.8800001</v>
      </c>
      <c r="I14" s="8">
        <f t="shared" si="4"/>
        <v>136658610702.55</v>
      </c>
      <c r="J14" s="8">
        <f t="shared" si="5"/>
        <v>16801977223.320007</v>
      </c>
      <c r="K14" s="8">
        <f t="shared" si="5"/>
        <v>1511914643.9700012</v>
      </c>
      <c r="L14" s="8">
        <f t="shared" si="6"/>
        <v>18313891867.290009</v>
      </c>
    </row>
    <row r="15" spans="1:12" x14ac:dyDescent="0.25">
      <c r="A15" s="12" t="s">
        <v>65</v>
      </c>
      <c r="B15" s="8">
        <v>101263395038.67</v>
      </c>
      <c r="C15" s="8">
        <v>25677105356.119999</v>
      </c>
      <c r="D15" s="8">
        <f t="shared" si="1"/>
        <v>4108336856.9791999</v>
      </c>
      <c r="E15" s="8">
        <f t="shared" si="2"/>
        <v>126940500394.78999</v>
      </c>
      <c r="F15" s="8">
        <v>74346399347.830002</v>
      </c>
      <c r="G15" s="8">
        <v>26013904520.810001</v>
      </c>
      <c r="H15" s="8">
        <f t="shared" si="3"/>
        <v>4162224723.3296003</v>
      </c>
      <c r="I15" s="8">
        <f t="shared" si="4"/>
        <v>100360303868.64</v>
      </c>
      <c r="J15" s="8">
        <f t="shared" si="5"/>
        <v>-26916995690.839996</v>
      </c>
      <c r="K15" s="8">
        <f t="shared" si="5"/>
        <v>336799164.69000244</v>
      </c>
      <c r="L15" s="8">
        <f t="shared" si="6"/>
        <v>-26580196526.149994</v>
      </c>
    </row>
    <row r="16" spans="1:12" x14ac:dyDescent="0.25">
      <c r="A16" s="13" t="s">
        <v>66</v>
      </c>
      <c r="B16" s="8">
        <v>83605979685.679993</v>
      </c>
      <c r="C16" s="8">
        <v>40143677859.629997</v>
      </c>
      <c r="D16" s="8">
        <f t="shared" si="1"/>
        <v>6422988457.5408001</v>
      </c>
      <c r="E16" s="8">
        <f t="shared" si="2"/>
        <v>123749657545.31</v>
      </c>
      <c r="F16" s="8">
        <v>48301399303.059998</v>
      </c>
      <c r="G16" s="8">
        <v>40454037429.809998</v>
      </c>
      <c r="H16" s="8">
        <f t="shared" si="3"/>
        <v>6472645988.7695999</v>
      </c>
      <c r="I16" s="8">
        <f t="shared" si="4"/>
        <v>88755436732.869995</v>
      </c>
      <c r="J16" s="8">
        <f t="shared" si="5"/>
        <v>-35304580382.619995</v>
      </c>
      <c r="K16" s="8">
        <f t="shared" si="5"/>
        <v>310359570.18000031</v>
      </c>
      <c r="L16" s="8">
        <f t="shared" si="6"/>
        <v>-34994220812.439995</v>
      </c>
    </row>
    <row r="17" spans="1:12" x14ac:dyDescent="0.25">
      <c r="A17" s="13" t="s">
        <v>67</v>
      </c>
      <c r="B17" s="8">
        <v>98449664729.149994</v>
      </c>
      <c r="C17" s="8">
        <v>49686764243.110001</v>
      </c>
      <c r="D17" s="8">
        <f t="shared" si="1"/>
        <v>7949882278.8976002</v>
      </c>
      <c r="E17" s="8">
        <f t="shared" si="2"/>
        <v>148136428972.26001</v>
      </c>
      <c r="F17" s="8">
        <v>58142146828.169998</v>
      </c>
      <c r="G17" s="8">
        <v>49878476228.5</v>
      </c>
      <c r="H17" s="8">
        <f t="shared" si="3"/>
        <v>7980556196.5600004</v>
      </c>
      <c r="I17" s="8">
        <f t="shared" si="4"/>
        <v>108020623056.67</v>
      </c>
      <c r="J17" s="8">
        <f t="shared" si="5"/>
        <v>-40307517900.979996</v>
      </c>
      <c r="K17" s="8">
        <f t="shared" si="5"/>
        <v>191711985.38999939</v>
      </c>
      <c r="L17" s="8">
        <f t="shared" si="6"/>
        <v>-40115805915.589996</v>
      </c>
    </row>
    <row r="18" spans="1:12" x14ac:dyDescent="0.25">
      <c r="A18" s="13" t="s">
        <v>68</v>
      </c>
      <c r="B18" s="8">
        <v>104292747382.06</v>
      </c>
      <c r="C18" s="8">
        <v>53022319600.489998</v>
      </c>
      <c r="D18" s="8">
        <f t="shared" si="1"/>
        <v>8483571136.0783997</v>
      </c>
      <c r="E18" s="8">
        <f t="shared" si="2"/>
        <v>157315066982.54999</v>
      </c>
      <c r="F18" s="8">
        <v>64418407934.389999</v>
      </c>
      <c r="G18" s="8">
        <v>53261131774.690002</v>
      </c>
      <c r="H18" s="8">
        <f t="shared" si="3"/>
        <v>8521781083.9504004</v>
      </c>
      <c r="I18" s="8">
        <f t="shared" si="4"/>
        <v>117679539709.08</v>
      </c>
      <c r="J18" s="8">
        <f t="shared" si="5"/>
        <v>-39874339447.669998</v>
      </c>
      <c r="K18" s="8">
        <f t="shared" si="5"/>
        <v>238812174.20000458</v>
      </c>
      <c r="L18" s="8">
        <f t="shared" si="6"/>
        <v>-39635527273.469994</v>
      </c>
    </row>
    <row r="19" spans="1:12" x14ac:dyDescent="0.25">
      <c r="A19" s="13" t="s">
        <v>69</v>
      </c>
      <c r="B19" s="8">
        <v>166946857355.76001</v>
      </c>
      <c r="C19" s="8">
        <v>38023924924.199997</v>
      </c>
      <c r="D19" s="8">
        <f t="shared" si="1"/>
        <v>6083827987.8719997</v>
      </c>
      <c r="E19" s="8">
        <f t="shared" si="2"/>
        <v>204970782279.96002</v>
      </c>
      <c r="F19" s="8">
        <v>226736686043.92001</v>
      </c>
      <c r="G19" s="8">
        <v>40105330420.82</v>
      </c>
      <c r="H19" s="8">
        <f t="shared" si="3"/>
        <v>6416852867.3311996</v>
      </c>
      <c r="I19" s="8">
        <f t="shared" si="4"/>
        <v>266842016464.74002</v>
      </c>
      <c r="J19" s="8">
        <f t="shared" si="5"/>
        <v>59789828688.160004</v>
      </c>
      <c r="K19" s="8">
        <f t="shared" si="5"/>
        <v>2081405496.6200027</v>
      </c>
      <c r="L19" s="8">
        <f t="shared" si="6"/>
        <v>61871234184.780006</v>
      </c>
    </row>
    <row r="20" spans="1:12" x14ac:dyDescent="0.25">
      <c r="A20" s="13" t="s">
        <v>70</v>
      </c>
      <c r="B20" s="8">
        <v>225121726800.17001</v>
      </c>
      <c r="C20" s="8">
        <v>46859906676.699997</v>
      </c>
      <c r="D20" s="8">
        <f t="shared" si="1"/>
        <v>7497585068.2719994</v>
      </c>
      <c r="E20" s="8">
        <f t="shared" si="2"/>
        <v>271981633476.87</v>
      </c>
      <c r="F20" s="8">
        <v>152719656595.04999</v>
      </c>
      <c r="G20" s="8">
        <v>47247039182.559998</v>
      </c>
      <c r="H20" s="8">
        <f t="shared" si="3"/>
        <v>7559526269.2095995</v>
      </c>
      <c r="I20" s="8">
        <f t="shared" si="4"/>
        <v>199966695777.60999</v>
      </c>
      <c r="J20" s="8">
        <f t="shared" si="5"/>
        <v>-72402070205.120026</v>
      </c>
      <c r="K20" s="8">
        <f t="shared" si="5"/>
        <v>387132505.86000061</v>
      </c>
      <c r="L20" s="8">
        <f t="shared" si="6"/>
        <v>-72014937699.260025</v>
      </c>
    </row>
    <row r="21" spans="1:12" x14ac:dyDescent="0.25">
      <c r="A21" s="12" t="s">
        <v>80</v>
      </c>
      <c r="B21" s="8">
        <v>138917031160.94</v>
      </c>
      <c r="C21" s="8">
        <v>68689730471.879997</v>
      </c>
      <c r="D21" s="8">
        <f t="shared" si="1"/>
        <v>10990356875.500799</v>
      </c>
      <c r="E21" s="8">
        <f t="shared" si="2"/>
        <v>207606761632.82001</v>
      </c>
      <c r="F21" s="8">
        <v>220619548501.01999</v>
      </c>
      <c r="G21" s="8">
        <v>64145304225.5</v>
      </c>
      <c r="H21" s="8">
        <f t="shared" si="3"/>
        <v>10263248676.08</v>
      </c>
      <c r="I21" s="8">
        <f t="shared" si="4"/>
        <v>284764852726.52002</v>
      </c>
      <c r="J21" s="8">
        <f t="shared" si="5"/>
        <v>81702517340.079987</v>
      </c>
      <c r="K21" s="8">
        <f t="shared" si="5"/>
        <v>-4544426246.3799973</v>
      </c>
      <c r="L21" s="8">
        <f t="shared" si="6"/>
        <v>77158091093.699982</v>
      </c>
    </row>
    <row r="22" spans="1:12" x14ac:dyDescent="0.25">
      <c r="A22" s="12"/>
      <c r="B22" s="8"/>
      <c r="C22" s="8"/>
      <c r="D22" s="8">
        <f t="shared" si="1"/>
        <v>0</v>
      </c>
      <c r="E22" s="8">
        <f t="shared" si="2"/>
        <v>0</v>
      </c>
      <c r="F22" s="8"/>
      <c r="G22" s="8"/>
      <c r="H22" s="8">
        <f t="shared" si="3"/>
        <v>0</v>
      </c>
      <c r="I22" s="8">
        <f t="shared" si="4"/>
        <v>0</v>
      </c>
      <c r="J22" s="8">
        <f t="shared" si="5"/>
        <v>0</v>
      </c>
      <c r="K22" s="8">
        <f t="shared" si="5"/>
        <v>0</v>
      </c>
      <c r="L22" s="8">
        <f t="shared" si="6"/>
        <v>0</v>
      </c>
    </row>
    <row r="23" spans="1:12" x14ac:dyDescent="0.25">
      <c r="A23" s="12"/>
      <c r="B23" s="8"/>
      <c r="C23" s="8"/>
      <c r="D23" s="8">
        <f t="shared" si="1"/>
        <v>0</v>
      </c>
      <c r="E23" s="8">
        <f t="shared" si="2"/>
        <v>0</v>
      </c>
      <c r="F23" s="8"/>
      <c r="G23" s="8"/>
      <c r="H23" s="8">
        <f t="shared" si="3"/>
        <v>0</v>
      </c>
      <c r="I23" s="8">
        <f t="shared" si="4"/>
        <v>0</v>
      </c>
      <c r="J23" s="8">
        <f t="shared" si="5"/>
        <v>0</v>
      </c>
      <c r="K23" s="8">
        <f t="shared" si="5"/>
        <v>0</v>
      </c>
      <c r="L23" s="8">
        <f t="shared" si="6"/>
        <v>0</v>
      </c>
    </row>
    <row r="24" spans="1:12" x14ac:dyDescent="0.25">
      <c r="A24" s="12"/>
      <c r="B24" s="8"/>
      <c r="C24" s="8"/>
      <c r="D24" s="8">
        <f t="shared" si="1"/>
        <v>0</v>
      </c>
      <c r="E24" s="8">
        <f t="shared" si="2"/>
        <v>0</v>
      </c>
      <c r="F24" s="8"/>
      <c r="G24" s="8"/>
      <c r="H24" s="8">
        <f t="shared" si="3"/>
        <v>0</v>
      </c>
      <c r="I24" s="8">
        <f t="shared" si="4"/>
        <v>0</v>
      </c>
      <c r="J24" s="8">
        <f t="shared" si="5"/>
        <v>0</v>
      </c>
      <c r="K24" s="8">
        <f t="shared" si="5"/>
        <v>0</v>
      </c>
      <c r="L24" s="8">
        <f t="shared" si="6"/>
        <v>0</v>
      </c>
    </row>
    <row r="25" spans="1:12" x14ac:dyDescent="0.25">
      <c r="A25" s="12"/>
      <c r="B25" s="8"/>
      <c r="C25" s="8"/>
      <c r="D25" s="8">
        <f t="shared" si="1"/>
        <v>0</v>
      </c>
      <c r="E25" s="8">
        <f t="shared" si="2"/>
        <v>0</v>
      </c>
      <c r="F25" s="8"/>
      <c r="G25" s="8"/>
      <c r="H25" s="8">
        <f t="shared" si="3"/>
        <v>0</v>
      </c>
      <c r="I25" s="8">
        <f t="shared" si="4"/>
        <v>0</v>
      </c>
      <c r="J25" s="8">
        <f t="shared" si="5"/>
        <v>0</v>
      </c>
      <c r="K25" s="8">
        <f t="shared" si="5"/>
        <v>0</v>
      </c>
      <c r="L25" s="8">
        <f t="shared" si="6"/>
        <v>0</v>
      </c>
    </row>
    <row r="26" spans="1:12" x14ac:dyDescent="0.25">
      <c r="A26" s="12"/>
      <c r="B26" s="8"/>
      <c r="C26" s="8"/>
      <c r="D26" s="8">
        <f t="shared" si="1"/>
        <v>0</v>
      </c>
      <c r="E26" s="8">
        <f t="shared" si="2"/>
        <v>0</v>
      </c>
      <c r="F26" s="8"/>
      <c r="G26" s="8"/>
      <c r="H26" s="8">
        <f t="shared" si="3"/>
        <v>0</v>
      </c>
      <c r="I26" s="8">
        <f t="shared" si="4"/>
        <v>0</v>
      </c>
      <c r="J26" s="8">
        <f t="shared" si="5"/>
        <v>0</v>
      </c>
      <c r="K26" s="8">
        <f t="shared" si="5"/>
        <v>0</v>
      </c>
      <c r="L26" s="8">
        <f t="shared" si="6"/>
        <v>0</v>
      </c>
    </row>
    <row r="27" spans="1:12" x14ac:dyDescent="0.25">
      <c r="A27" s="12"/>
      <c r="B27" s="8"/>
      <c r="C27" s="8"/>
      <c r="D27" s="8">
        <f t="shared" si="1"/>
        <v>0</v>
      </c>
      <c r="E27" s="8">
        <f t="shared" si="2"/>
        <v>0</v>
      </c>
      <c r="F27" s="8"/>
      <c r="G27" s="8"/>
      <c r="H27" s="8">
        <f t="shared" si="3"/>
        <v>0</v>
      </c>
      <c r="I27" s="8">
        <f t="shared" si="4"/>
        <v>0</v>
      </c>
      <c r="J27" s="8">
        <f t="shared" si="5"/>
        <v>0</v>
      </c>
      <c r="K27" s="8">
        <f t="shared" si="5"/>
        <v>0</v>
      </c>
      <c r="L27" s="8">
        <f t="shared" si="6"/>
        <v>0</v>
      </c>
    </row>
    <row r="28" spans="1:12" x14ac:dyDescent="0.25">
      <c r="A28" s="12"/>
      <c r="B28" s="8"/>
      <c r="C28" s="8"/>
      <c r="D28" s="8">
        <f t="shared" si="1"/>
        <v>0</v>
      </c>
      <c r="E28" s="8">
        <f t="shared" si="2"/>
        <v>0</v>
      </c>
      <c r="F28" s="8"/>
      <c r="G28" s="8"/>
      <c r="H28" s="8">
        <f t="shared" si="3"/>
        <v>0</v>
      </c>
      <c r="I28" s="8">
        <f t="shared" si="4"/>
        <v>0</v>
      </c>
      <c r="J28" s="8">
        <f t="shared" si="5"/>
        <v>0</v>
      </c>
      <c r="K28" s="8">
        <f t="shared" si="5"/>
        <v>0</v>
      </c>
      <c r="L28" s="8">
        <f t="shared" si="6"/>
        <v>0</v>
      </c>
    </row>
    <row r="29" spans="1:12" x14ac:dyDescent="0.25">
      <c r="A29" s="12"/>
      <c r="B29" s="8"/>
      <c r="C29" s="8"/>
      <c r="D29" s="8">
        <f t="shared" si="1"/>
        <v>0</v>
      </c>
      <c r="E29" s="8">
        <f t="shared" si="2"/>
        <v>0</v>
      </c>
      <c r="F29" s="8"/>
      <c r="G29" s="8"/>
      <c r="H29" s="8">
        <f t="shared" si="3"/>
        <v>0</v>
      </c>
      <c r="I29" s="8">
        <f t="shared" si="4"/>
        <v>0</v>
      </c>
      <c r="J29" s="8">
        <f t="shared" si="5"/>
        <v>0</v>
      </c>
      <c r="K29" s="8">
        <f t="shared" si="5"/>
        <v>0</v>
      </c>
      <c r="L29" s="8">
        <f t="shared" si="6"/>
        <v>0</v>
      </c>
    </row>
    <row r="30" spans="1:12" x14ac:dyDescent="0.25">
      <c r="A30" s="5"/>
      <c r="B30" s="8"/>
      <c r="C30" s="8"/>
      <c r="D30" s="8">
        <f t="shared" si="1"/>
        <v>0</v>
      </c>
      <c r="E30" s="8">
        <f t="shared" si="2"/>
        <v>0</v>
      </c>
      <c r="F30" s="8"/>
      <c r="G30" s="8"/>
      <c r="H30" s="8">
        <f t="shared" si="3"/>
        <v>0</v>
      </c>
      <c r="I30" s="8">
        <f t="shared" si="4"/>
        <v>0</v>
      </c>
      <c r="J30" s="8">
        <f t="shared" si="5"/>
        <v>0</v>
      </c>
      <c r="K30" s="8">
        <f t="shared" si="5"/>
        <v>0</v>
      </c>
      <c r="L30" s="8">
        <f t="shared" si="6"/>
        <v>0</v>
      </c>
    </row>
    <row r="31" spans="1:12" x14ac:dyDescent="0.25">
      <c r="B31" s="8"/>
      <c r="C31" s="8"/>
      <c r="D31" s="8">
        <f t="shared" si="1"/>
        <v>0</v>
      </c>
      <c r="E31" s="8">
        <f t="shared" si="2"/>
        <v>0</v>
      </c>
      <c r="F31" s="8"/>
      <c r="G31" s="8"/>
      <c r="H31" s="8">
        <f t="shared" si="3"/>
        <v>0</v>
      </c>
      <c r="I31" s="8">
        <f t="shared" si="4"/>
        <v>0</v>
      </c>
      <c r="J31" s="8">
        <f t="shared" si="5"/>
        <v>0</v>
      </c>
      <c r="K31" s="8">
        <f t="shared" si="5"/>
        <v>0</v>
      </c>
      <c r="L31" s="8">
        <f t="shared" si="6"/>
        <v>0</v>
      </c>
    </row>
    <row r="32" spans="1:12" x14ac:dyDescent="0.25">
      <c r="A32" t="s">
        <v>24</v>
      </c>
      <c r="B32" s="8">
        <f>SUM(B6:B31)</f>
        <v>1413624385017.8699</v>
      </c>
      <c r="C32" s="8">
        <f t="shared" ref="C32:L32" si="7">SUM(C6:C31)</f>
        <v>516981491983.49005</v>
      </c>
      <c r="D32" s="8">
        <f t="shared" si="7"/>
        <v>82717038717.358398</v>
      </c>
      <c r="E32" s="8">
        <f t="shared" si="7"/>
        <v>1930605877001.3601</v>
      </c>
      <c r="F32" s="8">
        <f t="shared" si="7"/>
        <v>1331853058625.3801</v>
      </c>
      <c r="G32" s="8">
        <f t="shared" si="7"/>
        <v>520817474440.27002</v>
      </c>
      <c r="H32" s="8">
        <f t="shared" si="7"/>
        <v>83330795910.443207</v>
      </c>
      <c r="I32" s="8">
        <f t="shared" si="7"/>
        <v>1852670533065.6499</v>
      </c>
      <c r="J32" s="8">
        <f t="shared" si="7"/>
        <v>-81771326392.490021</v>
      </c>
      <c r="K32" s="8">
        <f t="shared" si="7"/>
        <v>3835982456.780014</v>
      </c>
      <c r="L32" s="8">
        <f t="shared" si="7"/>
        <v>-77935343935.709991</v>
      </c>
    </row>
    <row r="33" spans="1:13" x14ac:dyDescent="0.25">
      <c r="B33" s="2"/>
      <c r="C33" s="2"/>
      <c r="D33" s="2"/>
      <c r="E33" s="2">
        <v>4000000</v>
      </c>
      <c r="F33" s="2"/>
      <c r="G33" s="2"/>
      <c r="H33" s="2"/>
      <c r="I33" s="2">
        <v>4000000</v>
      </c>
      <c r="J33" s="2"/>
      <c r="K33" s="2"/>
      <c r="L33" s="2"/>
    </row>
    <row r="34" spans="1:13" x14ac:dyDescent="0.25">
      <c r="A34" s="15" t="s">
        <v>79</v>
      </c>
      <c r="B34" s="2">
        <v>1000000</v>
      </c>
      <c r="C34" s="2">
        <v>1000000</v>
      </c>
      <c r="D34" s="2">
        <v>1000000</v>
      </c>
      <c r="E34" s="2">
        <v>1000000</v>
      </c>
      <c r="F34" s="2">
        <v>1000000</v>
      </c>
      <c r="G34" s="2">
        <v>1000000</v>
      </c>
      <c r="H34" s="2">
        <v>1000000</v>
      </c>
      <c r="I34" s="2">
        <v>1000000</v>
      </c>
      <c r="J34" s="2">
        <v>1000000</v>
      </c>
      <c r="K34" s="2">
        <v>1000000</v>
      </c>
      <c r="L34" s="2">
        <v>1000000</v>
      </c>
      <c r="M34" s="2">
        <v>1000000</v>
      </c>
    </row>
    <row r="35" spans="1:13" x14ac:dyDescent="0.25">
      <c r="A35" s="15" t="s">
        <v>77</v>
      </c>
      <c r="B35" s="2">
        <f>(B32/B34)</f>
        <v>1413624.3850178698</v>
      </c>
      <c r="C35" s="2">
        <f t="shared" ref="C35:M35" si="8">(C32/C34)</f>
        <v>516981.49198349006</v>
      </c>
      <c r="D35" s="2">
        <f t="shared" si="8"/>
        <v>82717.038717358402</v>
      </c>
      <c r="E35" s="2">
        <f t="shared" si="8"/>
        <v>1930605.8770013601</v>
      </c>
      <c r="F35" s="2">
        <f t="shared" si="8"/>
        <v>1331853.05862538</v>
      </c>
      <c r="G35" s="2">
        <f t="shared" si="8"/>
        <v>520817.47444027005</v>
      </c>
      <c r="H35" s="2">
        <f t="shared" si="8"/>
        <v>83330.795910443208</v>
      </c>
      <c r="I35" s="2">
        <f t="shared" si="8"/>
        <v>1852670.5330656499</v>
      </c>
      <c r="J35" s="2">
        <f t="shared" si="8"/>
        <v>-81771.326392490024</v>
      </c>
      <c r="K35" s="2">
        <f t="shared" si="8"/>
        <v>3835.9824567800142</v>
      </c>
      <c r="L35" s="2">
        <f t="shared" si="8"/>
        <v>-77935.343935709985</v>
      </c>
      <c r="M35" s="2">
        <f t="shared" si="8"/>
        <v>0</v>
      </c>
    </row>
    <row r="36" spans="1:13" x14ac:dyDescent="0.25">
      <c r="A36" s="17" t="s">
        <v>76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t="s">
        <v>78</v>
      </c>
      <c r="B38" s="2">
        <f>SUM(B35:B37)</f>
        <v>1413624.3850178698</v>
      </c>
      <c r="C38" s="2">
        <f t="shared" ref="C38:M38" si="9">SUM(C35:C37)</f>
        <v>516981.49198349006</v>
      </c>
      <c r="D38" s="2">
        <f t="shared" si="9"/>
        <v>82717.038717358402</v>
      </c>
      <c r="E38" s="2">
        <f t="shared" si="9"/>
        <v>1930605.8770013601</v>
      </c>
      <c r="F38" s="2">
        <f t="shared" si="9"/>
        <v>1331853.05862538</v>
      </c>
      <c r="G38" s="2">
        <f t="shared" si="9"/>
        <v>520817.47444027005</v>
      </c>
      <c r="H38" s="2">
        <f t="shared" si="9"/>
        <v>83330.795910443208</v>
      </c>
      <c r="I38" s="2">
        <f t="shared" si="9"/>
        <v>1852670.5330656499</v>
      </c>
      <c r="J38" s="2">
        <f t="shared" si="9"/>
        <v>-81771.326392490024</v>
      </c>
      <c r="K38" s="2">
        <f t="shared" si="9"/>
        <v>3835.9824567800142</v>
      </c>
      <c r="L38" s="2">
        <f t="shared" si="9"/>
        <v>-77935.343935709985</v>
      </c>
      <c r="M38" s="2">
        <f t="shared" si="9"/>
        <v>0</v>
      </c>
    </row>
    <row r="39" spans="1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25">
      <c r="B46" s="2"/>
      <c r="C46" s="2"/>
      <c r="D46" s="2"/>
      <c r="E46" s="2"/>
      <c r="F46" s="2"/>
      <c r="G46" s="2"/>
      <c r="H46" s="2"/>
      <c r="I46" s="2"/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0" workbookViewId="0">
      <selection activeCell="A29" sqref="A29"/>
    </sheetView>
  </sheetViews>
  <sheetFormatPr baseColWidth="10" defaultRowHeight="15" x14ac:dyDescent="0.25"/>
  <cols>
    <col min="1" max="1" width="25" customWidth="1"/>
    <col min="2" max="3" width="17.7109375" customWidth="1"/>
    <col min="4" max="4" width="16.7109375" customWidth="1"/>
    <col min="5" max="5" width="18.7109375" customWidth="1"/>
    <col min="6" max="6" width="17.7109375" customWidth="1"/>
    <col min="7" max="7" width="17.42578125" bestFit="1" customWidth="1"/>
    <col min="8" max="8" width="17" customWidth="1"/>
    <col min="9" max="10" width="18.8554687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23</v>
      </c>
    </row>
    <row r="4" spans="1:12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t="s">
        <v>12</v>
      </c>
      <c r="K5" t="s">
        <v>13</v>
      </c>
      <c r="L5" t="s">
        <v>25</v>
      </c>
    </row>
    <row r="6" spans="1:12" x14ac:dyDescent="0.25">
      <c r="A6" s="5" t="s">
        <v>20</v>
      </c>
      <c r="B6" s="8">
        <v>13610274758.6</v>
      </c>
      <c r="C6" s="8">
        <v>7182073736.79</v>
      </c>
      <c r="D6" s="8">
        <f>(C6*16%)</f>
        <v>1149131797.8864</v>
      </c>
      <c r="E6" s="8">
        <f>(C6+B6)</f>
        <v>20792348495.389999</v>
      </c>
      <c r="F6" s="8">
        <v>6232926717.9399996</v>
      </c>
      <c r="G6" s="8">
        <v>7501371584.6300001</v>
      </c>
      <c r="H6" s="8">
        <f>(G6*16%)</f>
        <v>1200219453.5408001</v>
      </c>
      <c r="I6" s="8">
        <f>(G6+F6)</f>
        <v>13734298302.57</v>
      </c>
      <c r="J6" s="8">
        <f t="shared" ref="J6:K8" si="0">(F6-B6)</f>
        <v>-7377348040.6600008</v>
      </c>
      <c r="K6" s="8">
        <f t="shared" si="0"/>
        <v>319297847.84000015</v>
      </c>
      <c r="L6" s="8">
        <f>(J6+K6)</f>
        <v>-7058050192.8200006</v>
      </c>
    </row>
    <row r="7" spans="1:12" x14ac:dyDescent="0.25">
      <c r="A7" s="5" t="s">
        <v>21</v>
      </c>
      <c r="B7" s="8">
        <v>27103151666.23</v>
      </c>
      <c r="C7" s="8">
        <v>11867745219.950001</v>
      </c>
      <c r="D7" s="8">
        <f>(C7*16%)</f>
        <v>1898839235.1920002</v>
      </c>
      <c r="E7" s="8">
        <f>(C7+B7)</f>
        <v>38970896886.18</v>
      </c>
      <c r="F7" s="8">
        <v>35846327226.650002</v>
      </c>
      <c r="G7" s="8">
        <v>14529143412.879999</v>
      </c>
      <c r="H7" s="8">
        <f>(G7*16%)</f>
        <v>2324662946.0608001</v>
      </c>
      <c r="I7" s="8">
        <f>(G7+F7)</f>
        <v>50375470639.529999</v>
      </c>
      <c r="J7" s="8">
        <f t="shared" si="0"/>
        <v>8743175560.420002</v>
      </c>
      <c r="K7" s="8">
        <f t="shared" si="0"/>
        <v>2661398192.9299984</v>
      </c>
      <c r="L7" s="8">
        <f>(J7+K7)</f>
        <v>11404573753.35</v>
      </c>
    </row>
    <row r="8" spans="1:12" x14ac:dyDescent="0.25">
      <c r="A8" s="5" t="s">
        <v>11</v>
      </c>
      <c r="B8" s="8">
        <v>13963900088.5</v>
      </c>
      <c r="C8" s="8">
        <v>11055230935.26</v>
      </c>
      <c r="D8" s="8">
        <f>(C8*16%)</f>
        <v>1768836949.6416001</v>
      </c>
      <c r="E8" s="8">
        <f>(C8+B8)</f>
        <v>25019131023.760002</v>
      </c>
      <c r="F8" s="8">
        <v>6358113252.6499996</v>
      </c>
      <c r="G8" s="8">
        <v>9816177283.6299992</v>
      </c>
      <c r="H8" s="8">
        <f>(G8*16%)</f>
        <v>1570588365.3808</v>
      </c>
      <c r="I8" s="8">
        <f>(G8+F8)</f>
        <v>16174290536.279999</v>
      </c>
      <c r="J8" s="8">
        <f t="shared" si="0"/>
        <v>-7605786835.8500004</v>
      </c>
      <c r="K8" s="8">
        <f t="shared" si="0"/>
        <v>-1239053651.6300011</v>
      </c>
      <c r="L8" s="8">
        <f>(J8+K8)</f>
        <v>-8844840487.4800014</v>
      </c>
    </row>
    <row r="9" spans="1:12" x14ac:dyDescent="0.25">
      <c r="A9" s="5" t="s">
        <v>15</v>
      </c>
      <c r="B9" s="8">
        <v>21244339415.25</v>
      </c>
      <c r="C9" s="8">
        <v>10238596767</v>
      </c>
      <c r="D9" s="8">
        <f t="shared" ref="D9:D20" si="1">(C9*16%)</f>
        <v>1638175482.72</v>
      </c>
      <c r="E9" s="8">
        <f t="shared" ref="E9:E20" si="2">(C9+B9)</f>
        <v>31482936182.25</v>
      </c>
      <c r="F9" s="8">
        <v>8468245879.8100004</v>
      </c>
      <c r="G9" s="8">
        <v>15423538983.190001</v>
      </c>
      <c r="H9" s="8">
        <f t="shared" ref="H9:H21" si="3">(G9*16%)</f>
        <v>2467766237.3104</v>
      </c>
      <c r="I9" s="8">
        <f t="shared" ref="I9:I21" si="4">(G9+F9)</f>
        <v>23891784863</v>
      </c>
      <c r="J9" s="8">
        <f t="shared" ref="J9:K21" si="5">(F9-B9)</f>
        <v>-12776093535.439999</v>
      </c>
      <c r="K9" s="8">
        <f t="shared" si="5"/>
        <v>5184942216.1900005</v>
      </c>
      <c r="L9" s="8">
        <f t="shared" ref="L9:L21" si="6">(J9+K9)</f>
        <v>-7591151319.2499981</v>
      </c>
    </row>
    <row r="10" spans="1:12" x14ac:dyDescent="0.25">
      <c r="A10" s="5" t="s">
        <v>16</v>
      </c>
      <c r="B10" s="8">
        <v>21494506662.5</v>
      </c>
      <c r="C10" s="8">
        <v>11016817229.85</v>
      </c>
      <c r="D10" s="8">
        <f t="shared" si="1"/>
        <v>1762690756.776</v>
      </c>
      <c r="E10" s="8">
        <f t="shared" si="2"/>
        <v>32511323892.349998</v>
      </c>
      <c r="F10" s="8">
        <v>87637372049.889999</v>
      </c>
      <c r="G10" s="8">
        <v>6740614319.8800001</v>
      </c>
      <c r="H10" s="8">
        <f t="shared" si="3"/>
        <v>1078498291.1808</v>
      </c>
      <c r="I10" s="8">
        <f t="shared" si="4"/>
        <v>94377986369.770004</v>
      </c>
      <c r="J10" s="8">
        <f t="shared" si="5"/>
        <v>66142865387.389999</v>
      </c>
      <c r="K10" s="8">
        <f t="shared" si="5"/>
        <v>-4276202909.9700003</v>
      </c>
      <c r="L10" s="8">
        <f t="shared" si="6"/>
        <v>61866662477.419998</v>
      </c>
    </row>
    <row r="11" spans="1:12" x14ac:dyDescent="0.25">
      <c r="A11" s="5" t="s">
        <v>17</v>
      </c>
      <c r="B11" s="8">
        <v>26487143221.709999</v>
      </c>
      <c r="C11" s="8">
        <v>13513433141.24</v>
      </c>
      <c r="D11" s="8">
        <f t="shared" si="1"/>
        <v>2162149302.5984001</v>
      </c>
      <c r="E11" s="8">
        <f t="shared" si="2"/>
        <v>40000576362.949997</v>
      </c>
      <c r="F11" s="8">
        <v>30941270342.400002</v>
      </c>
      <c r="G11" s="8">
        <v>14698647607.309999</v>
      </c>
      <c r="H11" s="8">
        <f t="shared" si="3"/>
        <v>2351783617.1696</v>
      </c>
      <c r="I11" s="8">
        <f t="shared" si="4"/>
        <v>45639917949.709999</v>
      </c>
      <c r="J11" s="8">
        <f t="shared" si="5"/>
        <v>4454127120.6900024</v>
      </c>
      <c r="K11" s="8">
        <f t="shared" si="5"/>
        <v>1185214466.0699997</v>
      </c>
      <c r="L11" s="8">
        <f t="shared" si="6"/>
        <v>5639341586.7600021</v>
      </c>
    </row>
    <row r="12" spans="1:12" x14ac:dyDescent="0.25">
      <c r="A12" s="5" t="s">
        <v>18</v>
      </c>
      <c r="B12" s="8">
        <v>37683582152.419998</v>
      </c>
      <c r="C12" s="8">
        <v>14052317753.5</v>
      </c>
      <c r="D12" s="8">
        <f t="shared" si="1"/>
        <v>2248370840.5599999</v>
      </c>
      <c r="E12" s="8">
        <f t="shared" si="2"/>
        <v>51735899905.919998</v>
      </c>
      <c r="F12" s="8">
        <v>79925869807.619995</v>
      </c>
      <c r="G12" s="8">
        <v>20165088244.939999</v>
      </c>
      <c r="H12" s="8">
        <f t="shared" si="3"/>
        <v>3226414119.1903996</v>
      </c>
      <c r="I12" s="8">
        <f t="shared" si="4"/>
        <v>100090958052.56</v>
      </c>
      <c r="J12" s="8">
        <f t="shared" si="5"/>
        <v>42242287655.199997</v>
      </c>
      <c r="K12" s="8">
        <f t="shared" si="5"/>
        <v>6112770491.4399986</v>
      </c>
      <c r="L12" s="8">
        <f t="shared" si="6"/>
        <v>48355058146.639999</v>
      </c>
    </row>
    <row r="13" spans="1:12" x14ac:dyDescent="0.25">
      <c r="A13" s="13" t="s">
        <v>59</v>
      </c>
      <c r="B13" s="8">
        <v>46168151375.75</v>
      </c>
      <c r="C13" s="8">
        <v>16116510644.01</v>
      </c>
      <c r="D13" s="8">
        <f t="shared" ref="D13:D16" si="7">(C13*16%)</f>
        <v>2578641703.0416002</v>
      </c>
      <c r="E13" s="8">
        <f t="shared" ref="E13:E16" si="8">(C13+B13)</f>
        <v>62284662019.760002</v>
      </c>
      <c r="F13" s="8">
        <v>23484189339.34</v>
      </c>
      <c r="G13" s="8">
        <v>23530906469.75</v>
      </c>
      <c r="H13" s="8">
        <f t="shared" si="3"/>
        <v>3764945035.1599998</v>
      </c>
      <c r="I13" s="8">
        <f t="shared" si="4"/>
        <v>47015095809.089996</v>
      </c>
      <c r="J13" s="8">
        <f t="shared" si="5"/>
        <v>-22683962036.41</v>
      </c>
      <c r="K13" s="8">
        <f t="shared" si="5"/>
        <v>7414395825.7399998</v>
      </c>
      <c r="L13" s="8">
        <f t="shared" si="6"/>
        <v>-15269566210.67</v>
      </c>
    </row>
    <row r="14" spans="1:12" x14ac:dyDescent="0.25">
      <c r="A14" s="13" t="s">
        <v>64</v>
      </c>
      <c r="B14" s="8">
        <v>39765591852.93</v>
      </c>
      <c r="C14" s="8">
        <v>20382679023.860001</v>
      </c>
      <c r="D14" s="8">
        <f t="shared" si="7"/>
        <v>3261228643.8176003</v>
      </c>
      <c r="E14" s="8">
        <f t="shared" si="8"/>
        <v>60148270876.790001</v>
      </c>
      <c r="F14" s="8">
        <v>18100256344.860001</v>
      </c>
      <c r="G14" s="8">
        <v>8415363365.4399996</v>
      </c>
      <c r="H14" s="8">
        <f t="shared" si="3"/>
        <v>1346458138.4703999</v>
      </c>
      <c r="I14" s="8">
        <f t="shared" si="4"/>
        <v>26515619710.299999</v>
      </c>
      <c r="J14" s="8">
        <f t="shared" si="5"/>
        <v>-21665335508.07</v>
      </c>
      <c r="K14" s="8">
        <f t="shared" si="5"/>
        <v>-11967315658.420002</v>
      </c>
      <c r="L14" s="8">
        <f t="shared" si="6"/>
        <v>-33632651166.490002</v>
      </c>
    </row>
    <row r="15" spans="1:12" x14ac:dyDescent="0.25">
      <c r="A15" s="13" t="s">
        <v>65</v>
      </c>
      <c r="B15" s="8">
        <v>65331336716.25</v>
      </c>
      <c r="C15" s="8">
        <v>19071471117.43</v>
      </c>
      <c r="D15" s="8">
        <f t="shared" si="7"/>
        <v>3051435378.7888002</v>
      </c>
      <c r="E15" s="8">
        <f t="shared" si="8"/>
        <v>84402807833.679993</v>
      </c>
      <c r="F15" s="8">
        <v>71515360562.220001</v>
      </c>
      <c r="G15" s="8">
        <v>18784579774.880001</v>
      </c>
      <c r="H15" s="8">
        <f t="shared" si="3"/>
        <v>3005532763.9808002</v>
      </c>
      <c r="I15" s="8">
        <f t="shared" si="4"/>
        <v>90299940337.100006</v>
      </c>
      <c r="J15" s="8">
        <f t="shared" si="5"/>
        <v>6184023845.9700012</v>
      </c>
      <c r="K15" s="8">
        <f t="shared" si="5"/>
        <v>-286891342.54999924</v>
      </c>
      <c r="L15" s="8">
        <f t="shared" si="6"/>
        <v>5897132503.420002</v>
      </c>
    </row>
    <row r="16" spans="1:12" x14ac:dyDescent="0.25">
      <c r="A16" s="13" t="s">
        <v>66</v>
      </c>
      <c r="B16" s="8">
        <v>48721159403.300003</v>
      </c>
      <c r="C16" s="8">
        <v>12191308161.08</v>
      </c>
      <c r="D16" s="8">
        <f t="shared" si="7"/>
        <v>1950609305.7728</v>
      </c>
      <c r="E16" s="8">
        <f t="shared" si="8"/>
        <v>60912467564.380005</v>
      </c>
      <c r="F16" s="8">
        <v>17393734280.02</v>
      </c>
      <c r="G16" s="8">
        <v>9410453102.25</v>
      </c>
      <c r="H16" s="8">
        <f t="shared" si="3"/>
        <v>1505672496.3600001</v>
      </c>
      <c r="I16" s="8">
        <f t="shared" si="4"/>
        <v>26804187382.27</v>
      </c>
      <c r="J16" s="8">
        <f t="shared" si="5"/>
        <v>-31327425123.280003</v>
      </c>
      <c r="K16" s="8">
        <f t="shared" si="5"/>
        <v>-2780855058.8299999</v>
      </c>
      <c r="L16" s="8">
        <f t="shared" si="6"/>
        <v>-34108280182.110001</v>
      </c>
    </row>
    <row r="17" spans="1:12" x14ac:dyDescent="0.25">
      <c r="A17" s="13" t="s">
        <v>67</v>
      </c>
      <c r="B17" s="8">
        <v>54610951372</v>
      </c>
      <c r="C17" s="8">
        <v>21638341801.630001</v>
      </c>
      <c r="D17" s="8">
        <f t="shared" si="1"/>
        <v>3462134688.2608004</v>
      </c>
      <c r="E17" s="8">
        <f t="shared" si="2"/>
        <v>76249293173.630005</v>
      </c>
      <c r="F17" s="8">
        <v>105695362572.84</v>
      </c>
      <c r="G17" s="8">
        <v>22399862110.810001</v>
      </c>
      <c r="H17" s="8">
        <f t="shared" si="3"/>
        <v>3583977937.7296004</v>
      </c>
      <c r="I17" s="8">
        <f t="shared" si="4"/>
        <v>128095224683.64999</v>
      </c>
      <c r="J17" s="8">
        <f t="shared" si="5"/>
        <v>51084411200.839996</v>
      </c>
      <c r="K17" s="8">
        <f t="shared" si="5"/>
        <v>761520309.18000031</v>
      </c>
      <c r="L17" s="8">
        <f t="shared" si="6"/>
        <v>51845931510.019997</v>
      </c>
    </row>
    <row r="18" spans="1:12" x14ac:dyDescent="0.25">
      <c r="A18" s="13" t="s">
        <v>68</v>
      </c>
      <c r="B18" s="8">
        <v>52964250273.779999</v>
      </c>
      <c r="C18" s="8">
        <v>19404285497.25</v>
      </c>
      <c r="D18" s="8">
        <f t="shared" si="1"/>
        <v>3104685679.5599999</v>
      </c>
      <c r="E18" s="8">
        <f t="shared" si="2"/>
        <v>72368535771.029999</v>
      </c>
      <c r="F18" s="8">
        <v>27360615466.68</v>
      </c>
      <c r="G18" s="8">
        <v>19795625473.310001</v>
      </c>
      <c r="H18" s="8">
        <f t="shared" si="3"/>
        <v>3167300075.7296004</v>
      </c>
      <c r="I18" s="8">
        <f t="shared" si="4"/>
        <v>47156240939.990005</v>
      </c>
      <c r="J18" s="8">
        <f t="shared" si="5"/>
        <v>-25603634807.099998</v>
      </c>
      <c r="K18" s="8">
        <f t="shared" si="5"/>
        <v>391339976.06000137</v>
      </c>
      <c r="L18" s="8">
        <f t="shared" si="6"/>
        <v>-25212294831.039997</v>
      </c>
    </row>
    <row r="19" spans="1:12" x14ac:dyDescent="0.25">
      <c r="A19" s="13" t="s">
        <v>69</v>
      </c>
      <c r="B19" s="8">
        <v>83942912724.630005</v>
      </c>
      <c r="C19" s="8">
        <v>31206340847.529999</v>
      </c>
      <c r="D19" s="8">
        <f t="shared" si="1"/>
        <v>4993014535.6048002</v>
      </c>
      <c r="E19" s="8">
        <f t="shared" si="2"/>
        <v>115149253572.16</v>
      </c>
      <c r="F19" s="8">
        <v>123945945964.92</v>
      </c>
      <c r="G19" s="8">
        <v>29879161731.610001</v>
      </c>
      <c r="H19" s="8">
        <f t="shared" si="3"/>
        <v>4780665877.0576</v>
      </c>
      <c r="I19" s="8">
        <f t="shared" si="4"/>
        <v>153825107696.53</v>
      </c>
      <c r="J19" s="8">
        <f t="shared" si="5"/>
        <v>40003033240.289993</v>
      </c>
      <c r="K19" s="8">
        <f t="shared" si="5"/>
        <v>-1327179115.9199982</v>
      </c>
      <c r="L19" s="8">
        <f t="shared" si="6"/>
        <v>38675854124.369995</v>
      </c>
    </row>
    <row r="20" spans="1:12" x14ac:dyDescent="0.25">
      <c r="A20" s="13" t="s">
        <v>70</v>
      </c>
      <c r="B20" s="8">
        <v>66687817902.050003</v>
      </c>
      <c r="C20" s="8">
        <v>29221437400.330002</v>
      </c>
      <c r="D20" s="8">
        <f t="shared" si="1"/>
        <v>4675429984.0528002</v>
      </c>
      <c r="E20" s="8">
        <f t="shared" si="2"/>
        <v>95909255302.380005</v>
      </c>
      <c r="F20" s="8">
        <v>17964371510.400002</v>
      </c>
      <c r="G20" s="8">
        <v>39138494986.629997</v>
      </c>
      <c r="H20" s="8">
        <f t="shared" si="3"/>
        <v>6262159197.8607998</v>
      </c>
      <c r="I20" s="8">
        <f t="shared" si="4"/>
        <v>57102866497.029999</v>
      </c>
      <c r="J20" s="8">
        <f t="shared" si="5"/>
        <v>-48723446391.650002</v>
      </c>
      <c r="K20" s="8">
        <f t="shared" si="5"/>
        <v>9917057586.2999954</v>
      </c>
      <c r="L20" s="8">
        <f t="shared" si="6"/>
        <v>-38806388805.350006</v>
      </c>
    </row>
    <row r="21" spans="1:12" x14ac:dyDescent="0.25">
      <c r="A21" s="14" t="s">
        <v>74</v>
      </c>
      <c r="B21" s="16">
        <v>69207810773.669998</v>
      </c>
      <c r="C21" s="8">
        <v>28592018947.349998</v>
      </c>
      <c r="D21" s="8">
        <f t="shared" ref="D21" si="9">(C21*16%)</f>
        <v>4574723031.5760002</v>
      </c>
      <c r="E21" s="8">
        <f t="shared" ref="E21" si="10">(C21+B21)</f>
        <v>97799829721.019989</v>
      </c>
      <c r="F21" s="8">
        <v>46901089247.730003</v>
      </c>
      <c r="G21" s="8">
        <v>44671999437.379997</v>
      </c>
      <c r="H21" s="8">
        <f t="shared" si="3"/>
        <v>7147519909.9807997</v>
      </c>
      <c r="I21" s="8">
        <f t="shared" si="4"/>
        <v>91573088685.110001</v>
      </c>
      <c r="J21" s="8">
        <f t="shared" si="5"/>
        <v>-22306721525.939995</v>
      </c>
      <c r="K21" s="8">
        <f t="shared" si="5"/>
        <v>16079980490.029999</v>
      </c>
      <c r="L21" s="8">
        <f t="shared" si="6"/>
        <v>-6226741035.909996</v>
      </c>
    </row>
    <row r="22" spans="1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t="s">
        <v>24</v>
      </c>
      <c r="B25" s="8">
        <f t="shared" ref="B25:L25" si="11">SUM(B6:B21)</f>
        <v>688986880359.57007</v>
      </c>
      <c r="C25" s="8">
        <f t="shared" si="11"/>
        <v>276750608224.05994</v>
      </c>
      <c r="D25" s="8">
        <f t="shared" si="11"/>
        <v>44280097315.849609</v>
      </c>
      <c r="E25" s="8">
        <f t="shared" si="11"/>
        <v>965737488583.63013</v>
      </c>
      <c r="F25" s="8">
        <f t="shared" si="11"/>
        <v>707771050565.96997</v>
      </c>
      <c r="G25" s="8">
        <f t="shared" si="11"/>
        <v>304901027888.52002</v>
      </c>
      <c r="H25" s="8">
        <f t="shared" si="11"/>
        <v>48784164462.163193</v>
      </c>
      <c r="I25" s="8">
        <f t="shared" si="11"/>
        <v>1012672078454.4901</v>
      </c>
      <c r="J25" s="8">
        <f t="shared" si="11"/>
        <v>18784170206.399994</v>
      </c>
      <c r="K25" s="8">
        <f t="shared" si="11"/>
        <v>28150419664.459991</v>
      </c>
      <c r="L25" s="8">
        <f t="shared" si="11"/>
        <v>46934589870.859978</v>
      </c>
    </row>
    <row r="26" spans="1:12" x14ac:dyDescent="0.25">
      <c r="B26" s="2"/>
      <c r="C26" s="2"/>
      <c r="D26" s="2"/>
      <c r="E26" s="2">
        <v>4000000</v>
      </c>
      <c r="F26" s="2"/>
      <c r="G26" s="2"/>
      <c r="H26" s="2"/>
      <c r="I26" s="2">
        <v>4000000</v>
      </c>
      <c r="J26" s="2"/>
      <c r="K26" s="2"/>
      <c r="L26" s="2"/>
    </row>
    <row r="27" spans="1:12" x14ac:dyDescent="0.25">
      <c r="B27" s="2"/>
      <c r="C27" s="2"/>
      <c r="D27" s="2"/>
      <c r="E27" s="2">
        <f>(E25/E26)</f>
        <v>241434.37214590755</v>
      </c>
      <c r="F27" s="2"/>
      <c r="G27" s="2"/>
      <c r="H27" s="2"/>
      <c r="I27" s="2">
        <f>(I25/I26)</f>
        <v>253168.01961362254</v>
      </c>
      <c r="J27" s="2"/>
      <c r="K27" s="2"/>
      <c r="L27" s="2">
        <f>(E27-I27)</f>
        <v>-11733.647467714996</v>
      </c>
    </row>
    <row r="28" spans="1:1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25">
      <c r="B36" s="2"/>
      <c r="C36" s="2"/>
      <c r="D36" s="2"/>
      <c r="E36" s="2"/>
      <c r="F36" s="2"/>
      <c r="G36" s="2"/>
      <c r="H36" s="2"/>
      <c r="I36" s="2"/>
    </row>
  </sheetData>
  <mergeCells count="3">
    <mergeCell ref="B4:E4"/>
    <mergeCell ref="F4:I4"/>
    <mergeCell ref="J4:L4"/>
  </mergeCells>
  <pageMargins left="0.47244094488188981" right="0.31496062992125984" top="0.74803149606299213" bottom="0.35433070866141736" header="0.31496062992125984" footer="0.31496062992125984"/>
  <pageSetup paperSize="5" scale="7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workbookViewId="0">
      <selection activeCell="C11" sqref="C11"/>
    </sheetView>
  </sheetViews>
  <sheetFormatPr baseColWidth="10" defaultRowHeight="15" x14ac:dyDescent="0.25"/>
  <cols>
    <col min="1" max="1" width="23.5703125" customWidth="1"/>
    <col min="2" max="3" width="17.7109375" customWidth="1"/>
    <col min="4" max="4" width="15.28515625" customWidth="1"/>
    <col min="5" max="5" width="18.7109375" customWidth="1"/>
    <col min="6" max="6" width="17.7109375" customWidth="1"/>
    <col min="7" max="7" width="17.42578125" bestFit="1" customWidth="1"/>
    <col min="8" max="8" width="16.42578125" customWidth="1"/>
    <col min="9" max="9" width="17.42578125" bestFit="1" customWidth="1"/>
    <col min="10" max="10" width="18.140625" bestFit="1" customWidth="1"/>
    <col min="11" max="11" width="16.7109375" customWidth="1"/>
    <col min="12" max="12" width="18.140625" bestFit="1" customWidth="1"/>
  </cols>
  <sheetData>
    <row r="2" spans="1:12" x14ac:dyDescent="0.25">
      <c r="A2" t="s">
        <v>28</v>
      </c>
    </row>
    <row r="4" spans="1:12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</row>
    <row r="5" spans="1:12" x14ac:dyDescent="0.25">
      <c r="A5" s="5" t="s">
        <v>5</v>
      </c>
      <c r="B5" s="5" t="s">
        <v>6</v>
      </c>
      <c r="C5" s="5" t="s">
        <v>7</v>
      </c>
      <c r="D5" s="6">
        <v>0.16</v>
      </c>
      <c r="E5" s="5" t="s">
        <v>8</v>
      </c>
      <c r="F5" s="5" t="s">
        <v>6</v>
      </c>
      <c r="G5" s="5" t="s">
        <v>7</v>
      </c>
      <c r="H5" s="6">
        <v>0.16</v>
      </c>
      <c r="I5" s="5" t="s">
        <v>8</v>
      </c>
      <c r="J5" s="11" t="s">
        <v>12</v>
      </c>
      <c r="K5" t="s">
        <v>13</v>
      </c>
      <c r="L5" t="s">
        <v>25</v>
      </c>
    </row>
    <row r="6" spans="1:12" x14ac:dyDescent="0.25">
      <c r="A6" s="5" t="s">
        <v>26</v>
      </c>
      <c r="B6" s="8">
        <v>47614594243.599998</v>
      </c>
      <c r="C6" s="8">
        <v>8358183893.2799997</v>
      </c>
      <c r="D6" s="8">
        <f>(C6*16%)</f>
        <v>1337309422.9247999</v>
      </c>
      <c r="E6" s="8">
        <f>(C6+B6)</f>
        <v>55972778136.879997</v>
      </c>
      <c r="F6" s="8">
        <v>9735292859.9300003</v>
      </c>
      <c r="G6" s="8">
        <v>7663008198.8800001</v>
      </c>
      <c r="H6" s="8">
        <f>(G6*16%)</f>
        <v>1226081311.8208001</v>
      </c>
      <c r="I6" s="8">
        <f>(G6+F6)</f>
        <v>17398301058.810001</v>
      </c>
      <c r="J6" s="8">
        <f>(F6-B6)</f>
        <v>-37879301383.669998</v>
      </c>
      <c r="K6" s="8">
        <f>(G6-C6)</f>
        <v>-695175694.39999962</v>
      </c>
      <c r="L6" s="8">
        <f>(J6+K6)</f>
        <v>-38574477078.07</v>
      </c>
    </row>
    <row r="7" spans="1:12" x14ac:dyDescent="0.25">
      <c r="A7" s="11" t="s">
        <v>60</v>
      </c>
      <c r="B7" s="8">
        <v>42599604194.449997</v>
      </c>
      <c r="C7" s="8">
        <v>8395920808.3000002</v>
      </c>
      <c r="D7" s="8">
        <f>(C7*16%)</f>
        <v>1343347329.3280001</v>
      </c>
      <c r="E7" s="8">
        <f>(C7+B7)</f>
        <v>50995525002.75</v>
      </c>
      <c r="F7" s="8">
        <v>12057669094.5</v>
      </c>
      <c r="G7" s="8">
        <v>5380736922.8900003</v>
      </c>
      <c r="H7" s="8">
        <f>(G7*16%)</f>
        <v>860917907.66240013</v>
      </c>
      <c r="I7" s="8">
        <f>(G7+F7)</f>
        <v>17438406017.389999</v>
      </c>
      <c r="J7" s="8">
        <f>(F7-B7)</f>
        <v>-30541935099.949997</v>
      </c>
      <c r="K7" s="8">
        <f>(G7-C7)</f>
        <v>-3015183885.4099998</v>
      </c>
      <c r="L7" s="8">
        <f>(J7+K7)</f>
        <v>-33557118985.359997</v>
      </c>
    </row>
    <row r="8" spans="1:12" x14ac:dyDescent="0.25">
      <c r="A8" s="5" t="s">
        <v>27</v>
      </c>
      <c r="B8" s="8">
        <v>47859163958.699997</v>
      </c>
      <c r="C8" s="8">
        <v>7820555121.6499996</v>
      </c>
      <c r="D8" s="8">
        <f t="shared" ref="D8:D13" si="0">(C8*16%)</f>
        <v>1251288819.464</v>
      </c>
      <c r="E8" s="8">
        <f t="shared" ref="E8:E13" si="1">(C8+B8)</f>
        <v>55679719080.349998</v>
      </c>
      <c r="F8" s="8">
        <v>43402774943.360001</v>
      </c>
      <c r="G8" s="8">
        <v>7548262018.25</v>
      </c>
      <c r="H8" s="8">
        <f t="shared" ref="H8:H13" si="2">(G8*16%)</f>
        <v>1207721922.9200001</v>
      </c>
      <c r="I8" s="8">
        <f t="shared" ref="I8:I13" si="3">(G8+F8)</f>
        <v>50951036961.610001</v>
      </c>
      <c r="J8" s="8">
        <f t="shared" ref="J8:K13" si="4">(F8-B8)</f>
        <v>-4456389015.3399963</v>
      </c>
      <c r="K8" s="8">
        <f t="shared" si="4"/>
        <v>-272293103.39999962</v>
      </c>
      <c r="L8" s="8">
        <f t="shared" ref="L8:L13" si="5">(J8+K8)</f>
        <v>-4728682118.739996</v>
      </c>
    </row>
    <row r="9" spans="1:12" x14ac:dyDescent="0.25">
      <c r="A9" s="11" t="s">
        <v>71</v>
      </c>
      <c r="B9" s="8">
        <v>62310280999.550003</v>
      </c>
      <c r="C9" s="8">
        <v>10759650181.77</v>
      </c>
      <c r="D9" s="8">
        <f t="shared" si="0"/>
        <v>1721544029.0832002</v>
      </c>
      <c r="E9" s="8">
        <f t="shared" si="1"/>
        <v>73069931181.320007</v>
      </c>
      <c r="F9" s="8">
        <v>30164290783.02</v>
      </c>
      <c r="G9" s="8">
        <v>5876342739.8100004</v>
      </c>
      <c r="H9" s="8">
        <f t="shared" si="2"/>
        <v>940214838.36960006</v>
      </c>
      <c r="I9" s="8">
        <f t="shared" si="3"/>
        <v>36040633522.830002</v>
      </c>
      <c r="J9" s="8">
        <f t="shared" si="4"/>
        <v>-32145990216.530003</v>
      </c>
      <c r="K9" s="8">
        <f t="shared" si="4"/>
        <v>-4883307441.96</v>
      </c>
      <c r="L9" s="8">
        <f t="shared" si="5"/>
        <v>-37029297658.490005</v>
      </c>
    </row>
    <row r="10" spans="1:12" x14ac:dyDescent="0.25">
      <c r="A10" s="5" t="s">
        <v>72</v>
      </c>
      <c r="B10" s="8"/>
      <c r="C10" s="8"/>
      <c r="D10" s="8">
        <f t="shared" si="0"/>
        <v>0</v>
      </c>
      <c r="E10" s="8">
        <f t="shared" si="1"/>
        <v>0</v>
      </c>
      <c r="F10" s="8"/>
      <c r="G10" s="8"/>
      <c r="H10" s="8">
        <f t="shared" si="2"/>
        <v>0</v>
      </c>
      <c r="I10" s="8">
        <f t="shared" si="3"/>
        <v>0</v>
      </c>
      <c r="J10" s="8">
        <f t="shared" si="4"/>
        <v>0</v>
      </c>
      <c r="K10" s="8">
        <f t="shared" si="4"/>
        <v>0</v>
      </c>
      <c r="L10" s="8">
        <f t="shared" si="5"/>
        <v>0</v>
      </c>
    </row>
    <row r="11" spans="1:12" x14ac:dyDescent="0.25">
      <c r="A11" s="5" t="s">
        <v>73</v>
      </c>
      <c r="B11" s="8"/>
      <c r="C11" s="8"/>
      <c r="D11" s="8">
        <f t="shared" si="0"/>
        <v>0</v>
      </c>
      <c r="E11" s="8">
        <f t="shared" si="1"/>
        <v>0</v>
      </c>
      <c r="F11" s="8"/>
      <c r="G11" s="8"/>
      <c r="H11" s="8">
        <f t="shared" si="2"/>
        <v>0</v>
      </c>
      <c r="I11" s="8">
        <f t="shared" si="3"/>
        <v>0</v>
      </c>
      <c r="J11" s="8">
        <f t="shared" si="4"/>
        <v>0</v>
      </c>
      <c r="K11" s="8">
        <f t="shared" si="4"/>
        <v>0</v>
      </c>
      <c r="L11" s="8">
        <f t="shared" si="5"/>
        <v>0</v>
      </c>
    </row>
    <row r="12" spans="1:12" x14ac:dyDescent="0.25">
      <c r="A12" s="5"/>
      <c r="B12" s="8"/>
      <c r="C12" s="8"/>
      <c r="D12" s="8">
        <f t="shared" si="0"/>
        <v>0</v>
      </c>
      <c r="E12" s="8">
        <f t="shared" si="1"/>
        <v>0</v>
      </c>
      <c r="F12" s="8"/>
      <c r="G12" s="8"/>
      <c r="H12" s="8">
        <f t="shared" si="2"/>
        <v>0</v>
      </c>
      <c r="I12" s="8">
        <f t="shared" si="3"/>
        <v>0</v>
      </c>
      <c r="J12" s="8">
        <f t="shared" si="4"/>
        <v>0</v>
      </c>
      <c r="K12" s="8">
        <f t="shared" si="4"/>
        <v>0</v>
      </c>
      <c r="L12" s="8">
        <f t="shared" si="5"/>
        <v>0</v>
      </c>
    </row>
    <row r="13" spans="1:12" x14ac:dyDescent="0.25">
      <c r="B13" s="8"/>
      <c r="C13" s="8"/>
      <c r="D13" s="8">
        <f t="shared" si="0"/>
        <v>0</v>
      </c>
      <c r="E13" s="8">
        <f t="shared" si="1"/>
        <v>0</v>
      </c>
      <c r="F13" s="8"/>
      <c r="G13" s="8"/>
      <c r="H13" s="8">
        <f t="shared" si="2"/>
        <v>0</v>
      </c>
      <c r="I13" s="8">
        <f t="shared" si="3"/>
        <v>0</v>
      </c>
      <c r="J13" s="8">
        <f t="shared" si="4"/>
        <v>0</v>
      </c>
      <c r="K13" s="8">
        <f t="shared" si="4"/>
        <v>0</v>
      </c>
      <c r="L13" s="8">
        <f t="shared" si="5"/>
        <v>0</v>
      </c>
    </row>
    <row r="14" spans="1:12" x14ac:dyDescent="0.25">
      <c r="A14" t="s">
        <v>24</v>
      </c>
      <c r="B14" s="8">
        <f>SUM(B6:B13)</f>
        <v>200383643396.29999</v>
      </c>
      <c r="C14" s="8">
        <f t="shared" ref="C14:L14" si="6">SUM(C6:C13)</f>
        <v>35334310005</v>
      </c>
      <c r="D14" s="8">
        <f t="shared" si="6"/>
        <v>5653489600.8000002</v>
      </c>
      <c r="E14" s="8">
        <f t="shared" si="6"/>
        <v>235717953401.30002</v>
      </c>
      <c r="F14" s="8">
        <f t="shared" si="6"/>
        <v>95360027680.809998</v>
      </c>
      <c r="G14" s="8">
        <f t="shared" si="6"/>
        <v>26468349879.830002</v>
      </c>
      <c r="H14" s="8">
        <f t="shared" si="6"/>
        <v>4234935980.7728004</v>
      </c>
      <c r="I14" s="8">
        <f t="shared" si="6"/>
        <v>121828377560.64</v>
      </c>
      <c r="J14" s="8">
        <f t="shared" si="6"/>
        <v>-105023615715.48999</v>
      </c>
      <c r="K14" s="8">
        <f t="shared" si="6"/>
        <v>-8865960125.1699982</v>
      </c>
      <c r="L14" s="8">
        <f t="shared" si="6"/>
        <v>-113889575840.65999</v>
      </c>
    </row>
    <row r="15" spans="1:12" x14ac:dyDescent="0.25">
      <c r="B15" s="2"/>
      <c r="C15" s="2"/>
      <c r="D15" s="2"/>
      <c r="E15" s="2">
        <v>4000000</v>
      </c>
      <c r="F15" s="2"/>
      <c r="G15" s="2"/>
      <c r="H15" s="2"/>
      <c r="I15" s="2">
        <v>4000000</v>
      </c>
      <c r="J15" s="2"/>
      <c r="K15" s="2"/>
      <c r="L15" s="2"/>
    </row>
    <row r="16" spans="1:12" x14ac:dyDescent="0.25">
      <c r="B16" s="2"/>
      <c r="C16" s="2"/>
      <c r="D16" s="2"/>
      <c r="E16" s="2">
        <f>(E14/E15)</f>
        <v>58929.488350325002</v>
      </c>
      <c r="F16" s="2"/>
      <c r="G16" s="2"/>
      <c r="H16" s="2"/>
      <c r="I16" s="2">
        <f>(I14/I15)</f>
        <v>30457.09439016</v>
      </c>
      <c r="J16" s="2"/>
      <c r="K16" s="2"/>
      <c r="L16" s="2">
        <f>(E16-I16)</f>
        <v>28472.393960165002</v>
      </c>
    </row>
    <row r="17" spans="2:1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x14ac:dyDescent="0.25">
      <c r="B28" s="2"/>
      <c r="C28" s="2"/>
      <c r="D28" s="2"/>
      <c r="E28" s="2"/>
      <c r="F28" s="2"/>
      <c r="G28" s="2"/>
      <c r="H28" s="2"/>
      <c r="I28" s="2"/>
    </row>
  </sheetData>
  <mergeCells count="3">
    <mergeCell ref="B4:E4"/>
    <mergeCell ref="F4:I4"/>
    <mergeCell ref="J4:L4"/>
  </mergeCells>
  <pageMargins left="0.27559055118110237" right="0.11811023622047245" top="0.74803149606299213" bottom="0.35433070866141736" header="0.31496062992125984" footer="0.31496062992125984"/>
  <pageSetup scale="6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opLeftCell="A13" workbookViewId="0">
      <selection activeCell="O28" sqref="O28"/>
    </sheetView>
  </sheetViews>
  <sheetFormatPr baseColWidth="10" defaultRowHeight="15" x14ac:dyDescent="0.25"/>
  <cols>
    <col min="1" max="1" width="24" customWidth="1"/>
    <col min="2" max="2" width="17.5703125" customWidth="1"/>
    <col min="3" max="3" width="16.7109375" customWidth="1"/>
    <col min="4" max="4" width="15.7109375" customWidth="1"/>
    <col min="5" max="5" width="17.42578125" bestFit="1" customWidth="1"/>
    <col min="6" max="6" width="17.7109375" customWidth="1"/>
    <col min="7" max="7" width="16.42578125" bestFit="1" customWidth="1"/>
    <col min="8" max="8" width="15.7109375" customWidth="1"/>
    <col min="9" max="9" width="17.42578125" bestFit="1" customWidth="1"/>
    <col min="10" max="10" width="18.42578125" customWidth="1"/>
    <col min="11" max="11" width="17.140625" bestFit="1" customWidth="1"/>
    <col min="12" max="12" width="18.140625" bestFit="1" customWidth="1"/>
  </cols>
  <sheetData>
    <row r="2" spans="1:12" x14ac:dyDescent="0.25">
      <c r="A2" t="s">
        <v>57</v>
      </c>
    </row>
    <row r="4" spans="1:12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</row>
    <row r="5" spans="1:12" x14ac:dyDescent="0.25">
      <c r="A5" s="7" t="s">
        <v>5</v>
      </c>
      <c r="B5" s="7" t="s">
        <v>6</v>
      </c>
      <c r="C5" s="7" t="s">
        <v>7</v>
      </c>
      <c r="D5" s="6">
        <v>0.16</v>
      </c>
      <c r="E5" s="7" t="s">
        <v>8</v>
      </c>
      <c r="F5" s="7" t="s">
        <v>6</v>
      </c>
      <c r="G5" s="7" t="s">
        <v>7</v>
      </c>
      <c r="H5" s="6">
        <v>0.16</v>
      </c>
      <c r="I5" s="7" t="s">
        <v>8</v>
      </c>
      <c r="J5" s="9" t="s">
        <v>12</v>
      </c>
      <c r="K5" s="9" t="s">
        <v>13</v>
      </c>
      <c r="L5" s="9" t="s">
        <v>25</v>
      </c>
    </row>
    <row r="6" spans="1:12" x14ac:dyDescent="0.25">
      <c r="A6" s="7" t="s">
        <v>29</v>
      </c>
      <c r="B6" s="8">
        <v>832117538.88999999</v>
      </c>
      <c r="C6" s="8">
        <v>189743671.66999999</v>
      </c>
      <c r="D6" s="8">
        <f>(C6*16%)</f>
        <v>30358987.4672</v>
      </c>
      <c r="E6" s="8">
        <f>(C6+B6)</f>
        <v>1021861210.5599999</v>
      </c>
      <c r="F6" s="8">
        <v>602005379.61000001</v>
      </c>
      <c r="G6" s="8">
        <v>5208976.4400000004</v>
      </c>
      <c r="H6" s="8">
        <f>(G6*16%)</f>
        <v>833436.23040000012</v>
      </c>
      <c r="I6" s="8">
        <f>(G6+F6)</f>
        <v>607214356.05000007</v>
      </c>
      <c r="J6" s="8">
        <f>(F6-B6)</f>
        <v>-230112159.27999997</v>
      </c>
      <c r="K6" s="8">
        <f>(G6-C6)</f>
        <v>-184534695.22999999</v>
      </c>
      <c r="L6" s="8">
        <f>(J6+K6)</f>
        <v>-414646854.50999999</v>
      </c>
    </row>
    <row r="7" spans="1:12" x14ac:dyDescent="0.25">
      <c r="A7" s="7" t="s">
        <v>30</v>
      </c>
      <c r="B7" s="8">
        <v>525552991.95999998</v>
      </c>
      <c r="C7" s="8">
        <v>113769240.59999999</v>
      </c>
      <c r="D7" s="8">
        <f>(C7*16%)</f>
        <v>18203078.495999999</v>
      </c>
      <c r="E7" s="8">
        <f>(C7+B7)</f>
        <v>639322232.55999994</v>
      </c>
      <c r="F7" s="8">
        <v>1029504448.38</v>
      </c>
      <c r="G7" s="8">
        <v>150481551.80000001</v>
      </c>
      <c r="H7" s="8">
        <f>(G7*16%)</f>
        <v>24077048.288000003</v>
      </c>
      <c r="I7" s="8">
        <f>(G7+F7)</f>
        <v>1179986000.1800001</v>
      </c>
      <c r="J7" s="8">
        <f>(F7-B7)</f>
        <v>503951456.42000002</v>
      </c>
      <c r="K7" s="8">
        <f>(G7-C7)</f>
        <v>36712311.200000018</v>
      </c>
      <c r="L7" s="8">
        <f>(J7+K7)</f>
        <v>540663767.62</v>
      </c>
    </row>
    <row r="8" spans="1:12" x14ac:dyDescent="0.25">
      <c r="A8" s="7" t="s">
        <v>31</v>
      </c>
      <c r="B8" s="8">
        <v>493832744.43000001</v>
      </c>
      <c r="C8" s="8">
        <v>119941274.66</v>
      </c>
      <c r="D8" s="8">
        <f t="shared" ref="D8:D37" si="0">(C8*16%)</f>
        <v>19190603.945599999</v>
      </c>
      <c r="E8" s="8">
        <f t="shared" ref="E8:E37" si="1">(C8+B8)</f>
        <v>613774019.09000003</v>
      </c>
      <c r="F8" s="8">
        <v>363697914</v>
      </c>
      <c r="G8" s="8">
        <v>72671590.109999999</v>
      </c>
      <c r="H8" s="8">
        <f t="shared" ref="H8:H37" si="2">(G8*16%)</f>
        <v>11627454.4176</v>
      </c>
      <c r="I8" s="8">
        <f t="shared" ref="I8:I37" si="3">(G8+F8)</f>
        <v>436369504.11000001</v>
      </c>
      <c r="J8" s="8">
        <f t="shared" ref="J8:K23" si="4">(F8-B8)</f>
        <v>-130134830.43000001</v>
      </c>
      <c r="K8" s="8">
        <f t="shared" si="4"/>
        <v>-47269684.549999997</v>
      </c>
      <c r="L8" s="8">
        <f t="shared" ref="L8:L37" si="5">(J8+K8)</f>
        <v>-177404514.98000002</v>
      </c>
    </row>
    <row r="9" spans="1:12" x14ac:dyDescent="0.25">
      <c r="A9" s="7" t="s">
        <v>32</v>
      </c>
      <c r="B9" s="8">
        <v>532684213.56</v>
      </c>
      <c r="C9" s="8">
        <v>127944290.08</v>
      </c>
      <c r="D9" s="8">
        <f t="shared" si="0"/>
        <v>20471086.412799999</v>
      </c>
      <c r="E9" s="8">
        <f t="shared" si="1"/>
        <v>660628503.63999999</v>
      </c>
      <c r="F9" s="8">
        <v>131894490</v>
      </c>
      <c r="G9" s="8">
        <v>106612254.59</v>
      </c>
      <c r="H9" s="8">
        <f t="shared" si="2"/>
        <v>17057960.7344</v>
      </c>
      <c r="I9" s="8">
        <f t="shared" si="3"/>
        <v>238506744.59</v>
      </c>
      <c r="J9" s="8">
        <f t="shared" si="4"/>
        <v>-400789723.56</v>
      </c>
      <c r="K9" s="8">
        <f t="shared" si="4"/>
        <v>-21332035.489999995</v>
      </c>
      <c r="L9" s="8">
        <f t="shared" si="5"/>
        <v>-422121759.05000001</v>
      </c>
    </row>
    <row r="10" spans="1:12" x14ac:dyDescent="0.25">
      <c r="A10" s="7" t="s">
        <v>33</v>
      </c>
      <c r="B10" s="8">
        <v>1020179290.3099999</v>
      </c>
      <c r="C10" s="8">
        <v>200252254.18000001</v>
      </c>
      <c r="D10" s="8">
        <f t="shared" si="0"/>
        <v>32040360.6688</v>
      </c>
      <c r="E10" s="8">
        <f t="shared" si="1"/>
        <v>1220431544.49</v>
      </c>
      <c r="F10" s="8">
        <v>2330719065.4499998</v>
      </c>
      <c r="G10" s="8">
        <v>104940449.33</v>
      </c>
      <c r="H10" s="8">
        <f t="shared" si="2"/>
        <v>16790471.8928</v>
      </c>
      <c r="I10" s="8">
        <f t="shared" si="3"/>
        <v>2435659514.7799997</v>
      </c>
      <c r="J10" s="8">
        <f t="shared" si="4"/>
        <v>1310539775.1399999</v>
      </c>
      <c r="K10" s="8">
        <f t="shared" si="4"/>
        <v>-95311804.850000009</v>
      </c>
      <c r="L10" s="8">
        <f t="shared" si="5"/>
        <v>1215227970.29</v>
      </c>
    </row>
    <row r="11" spans="1:12" x14ac:dyDescent="0.25">
      <c r="A11" s="7" t="s">
        <v>34</v>
      </c>
      <c r="B11" s="8">
        <v>1280531053.24</v>
      </c>
      <c r="C11" s="8">
        <v>150899015.72</v>
      </c>
      <c r="D11" s="8">
        <f t="shared" si="0"/>
        <v>24143842.5152</v>
      </c>
      <c r="E11" s="8">
        <f t="shared" si="1"/>
        <v>1431430068.96</v>
      </c>
      <c r="F11" s="8">
        <v>852161868.79999995</v>
      </c>
      <c r="G11" s="8">
        <v>49039595.710000001</v>
      </c>
      <c r="H11" s="8">
        <f t="shared" si="2"/>
        <v>7846335.3136</v>
      </c>
      <c r="I11" s="8">
        <f t="shared" si="3"/>
        <v>901201464.50999999</v>
      </c>
      <c r="J11" s="8">
        <f t="shared" si="4"/>
        <v>-428369184.44000006</v>
      </c>
      <c r="K11" s="8">
        <f t="shared" si="4"/>
        <v>-101859420.00999999</v>
      </c>
      <c r="L11" s="8">
        <f t="shared" si="5"/>
        <v>-530228604.45000005</v>
      </c>
    </row>
    <row r="12" spans="1:12" x14ac:dyDescent="0.25">
      <c r="A12" s="7" t="s">
        <v>35</v>
      </c>
      <c r="B12" s="8">
        <v>1164911185.6400001</v>
      </c>
      <c r="C12" s="8">
        <v>245985530.34</v>
      </c>
      <c r="D12" s="8">
        <f t="shared" si="0"/>
        <v>39357684.854400001</v>
      </c>
      <c r="E12" s="8">
        <f t="shared" si="1"/>
        <v>1410896715.98</v>
      </c>
      <c r="F12" s="8">
        <v>1284274418.76</v>
      </c>
      <c r="G12" s="8">
        <v>189372745.53999999</v>
      </c>
      <c r="H12" s="8">
        <f t="shared" si="2"/>
        <v>30299639.286399998</v>
      </c>
      <c r="I12" s="8">
        <f t="shared" si="3"/>
        <v>1473647164.3</v>
      </c>
      <c r="J12" s="8">
        <f t="shared" si="4"/>
        <v>119363233.11999989</v>
      </c>
      <c r="K12" s="8">
        <f t="shared" si="4"/>
        <v>-56612784.800000012</v>
      </c>
      <c r="L12" s="8">
        <f t="shared" si="5"/>
        <v>62750448.319999874</v>
      </c>
    </row>
    <row r="13" spans="1:12" x14ac:dyDescent="0.25">
      <c r="A13" s="7" t="s">
        <v>36</v>
      </c>
      <c r="B13" s="8">
        <v>1048275274.8200001</v>
      </c>
      <c r="C13" s="8">
        <v>161944706.34</v>
      </c>
      <c r="D13" s="8">
        <f t="shared" si="0"/>
        <v>25911153.014400002</v>
      </c>
      <c r="E13" s="8">
        <f t="shared" si="1"/>
        <v>1210219981.1600001</v>
      </c>
      <c r="F13" s="8">
        <v>2311292650.1199999</v>
      </c>
      <c r="G13" s="8">
        <v>67710565.930000007</v>
      </c>
      <c r="H13" s="8">
        <f t="shared" si="2"/>
        <v>10833690.548800001</v>
      </c>
      <c r="I13" s="8">
        <f t="shared" si="3"/>
        <v>2379003216.0499997</v>
      </c>
      <c r="J13" s="8">
        <f t="shared" si="4"/>
        <v>1263017375.2999997</v>
      </c>
      <c r="K13" s="8">
        <f t="shared" si="4"/>
        <v>-94234140.409999996</v>
      </c>
      <c r="L13" s="8">
        <f t="shared" si="5"/>
        <v>1168783234.8899996</v>
      </c>
    </row>
    <row r="14" spans="1:12" x14ac:dyDescent="0.25">
      <c r="A14" s="7" t="s">
        <v>37</v>
      </c>
      <c r="B14" s="8">
        <v>526926766.06</v>
      </c>
      <c r="C14" s="8">
        <v>131042154.55</v>
      </c>
      <c r="D14" s="8">
        <f t="shared" si="0"/>
        <v>20966744.728</v>
      </c>
      <c r="E14" s="8">
        <f t="shared" si="1"/>
        <v>657968920.61000001</v>
      </c>
      <c r="F14" s="8">
        <v>67047476.009999998</v>
      </c>
      <c r="G14" s="8">
        <v>82413581.780000001</v>
      </c>
      <c r="H14" s="8">
        <f t="shared" si="2"/>
        <v>13186173.084800001</v>
      </c>
      <c r="I14" s="8">
        <f t="shared" si="3"/>
        <v>149461057.78999999</v>
      </c>
      <c r="J14" s="8">
        <f t="shared" si="4"/>
        <v>-459879290.05000001</v>
      </c>
      <c r="K14" s="8">
        <f t="shared" si="4"/>
        <v>-48628572.769999996</v>
      </c>
      <c r="L14" s="8">
        <f t="shared" si="5"/>
        <v>-508507862.81999999</v>
      </c>
    </row>
    <row r="15" spans="1:12" x14ac:dyDescent="0.25">
      <c r="A15" s="7" t="s">
        <v>38</v>
      </c>
      <c r="B15" s="8">
        <v>748732609.22000003</v>
      </c>
      <c r="C15" s="8">
        <v>176152046.44999999</v>
      </c>
      <c r="D15" s="8">
        <f t="shared" si="0"/>
        <v>28184327.432</v>
      </c>
      <c r="E15" s="8">
        <f t="shared" si="1"/>
        <v>924884655.67000008</v>
      </c>
      <c r="F15" s="8">
        <v>237250728.75999999</v>
      </c>
      <c r="G15" s="8">
        <v>146752075.15000001</v>
      </c>
      <c r="H15" s="8">
        <f t="shared" si="2"/>
        <v>23480332.024</v>
      </c>
      <c r="I15" s="8">
        <f t="shared" si="3"/>
        <v>384002803.90999997</v>
      </c>
      <c r="J15" s="8">
        <f t="shared" si="4"/>
        <v>-511481880.46000004</v>
      </c>
      <c r="K15" s="8">
        <f t="shared" si="4"/>
        <v>-29399971.299999982</v>
      </c>
      <c r="L15" s="8">
        <f t="shared" si="5"/>
        <v>-540881851.75999999</v>
      </c>
    </row>
    <row r="16" spans="1:12" x14ac:dyDescent="0.25">
      <c r="A16" s="7" t="s">
        <v>39</v>
      </c>
      <c r="B16" s="8">
        <v>771388777.89999998</v>
      </c>
      <c r="C16" s="8">
        <v>245258721.03999999</v>
      </c>
      <c r="D16" s="8">
        <f t="shared" si="0"/>
        <v>39241395.366399996</v>
      </c>
      <c r="E16" s="8">
        <f t="shared" si="1"/>
        <v>1016647498.9399999</v>
      </c>
      <c r="F16" s="8">
        <v>703427191.73000002</v>
      </c>
      <c r="G16" s="8">
        <v>115898752.08</v>
      </c>
      <c r="H16" s="8">
        <f t="shared" si="2"/>
        <v>18543800.332800001</v>
      </c>
      <c r="I16" s="8">
        <f t="shared" si="3"/>
        <v>819325943.81000006</v>
      </c>
      <c r="J16" s="8">
        <f t="shared" si="4"/>
        <v>-67961586.169999957</v>
      </c>
      <c r="K16" s="8">
        <f t="shared" si="4"/>
        <v>-129359968.95999999</v>
      </c>
      <c r="L16" s="8">
        <f t="shared" si="5"/>
        <v>-197321555.12999994</v>
      </c>
    </row>
    <row r="17" spans="1:12" x14ac:dyDescent="0.25">
      <c r="A17" s="7" t="s">
        <v>40</v>
      </c>
      <c r="B17" s="8">
        <v>672652736.02999997</v>
      </c>
      <c r="C17" s="8">
        <v>196405479.16999999</v>
      </c>
      <c r="D17" s="8">
        <f t="shared" si="0"/>
        <v>31424876.667199999</v>
      </c>
      <c r="E17" s="8">
        <f t="shared" si="1"/>
        <v>869058215.19999993</v>
      </c>
      <c r="F17" s="8">
        <v>760166322.50999999</v>
      </c>
      <c r="G17" s="8">
        <v>212798680.74000001</v>
      </c>
      <c r="H17" s="8">
        <f t="shared" si="2"/>
        <v>34047788.918400005</v>
      </c>
      <c r="I17" s="8">
        <f t="shared" si="3"/>
        <v>972965003.25</v>
      </c>
      <c r="J17" s="8">
        <f t="shared" si="4"/>
        <v>87513586.480000019</v>
      </c>
      <c r="K17" s="8">
        <f t="shared" si="4"/>
        <v>16393201.570000023</v>
      </c>
      <c r="L17" s="8">
        <f t="shared" si="5"/>
        <v>103906788.05000004</v>
      </c>
    </row>
    <row r="18" spans="1:12" x14ac:dyDescent="0.25">
      <c r="A18" s="7" t="s">
        <v>41</v>
      </c>
      <c r="B18" s="8">
        <v>547964023.70000005</v>
      </c>
      <c r="C18" s="8">
        <v>127168786.68000001</v>
      </c>
      <c r="D18" s="8">
        <f t="shared" si="0"/>
        <v>20347005.868800003</v>
      </c>
      <c r="E18" s="8">
        <f t="shared" si="1"/>
        <v>675132810.38000011</v>
      </c>
      <c r="F18" s="8">
        <v>995173554.55999994</v>
      </c>
      <c r="G18" s="8">
        <v>150917399.86000001</v>
      </c>
      <c r="H18" s="8">
        <f t="shared" si="2"/>
        <v>24146783.977600005</v>
      </c>
      <c r="I18" s="8">
        <f t="shared" si="3"/>
        <v>1146090954.4200001</v>
      </c>
      <c r="J18" s="8">
        <f t="shared" si="4"/>
        <v>447209530.8599999</v>
      </c>
      <c r="K18" s="8">
        <f t="shared" si="4"/>
        <v>23748613.180000007</v>
      </c>
      <c r="L18" s="8">
        <f t="shared" si="5"/>
        <v>470958144.0399999</v>
      </c>
    </row>
    <row r="19" spans="1:12" x14ac:dyDescent="0.25">
      <c r="A19" s="7" t="s">
        <v>42</v>
      </c>
      <c r="B19" s="8">
        <v>1097666699.54</v>
      </c>
      <c r="C19" s="8">
        <v>290328432.69999999</v>
      </c>
      <c r="D19" s="8">
        <f t="shared" si="0"/>
        <v>46452549.232000001</v>
      </c>
      <c r="E19" s="8">
        <f t="shared" si="1"/>
        <v>1387995132.24</v>
      </c>
      <c r="F19" s="8">
        <v>766855337.79999995</v>
      </c>
      <c r="G19" s="8">
        <v>40714757.399999999</v>
      </c>
      <c r="H19" s="8">
        <f t="shared" si="2"/>
        <v>6514361.1840000004</v>
      </c>
      <c r="I19" s="8">
        <f t="shared" si="3"/>
        <v>807570095.19999993</v>
      </c>
      <c r="J19" s="8">
        <f t="shared" si="4"/>
        <v>-330811361.74000001</v>
      </c>
      <c r="K19" s="8">
        <f t="shared" si="4"/>
        <v>-249613675.29999998</v>
      </c>
      <c r="L19" s="8">
        <f t="shared" si="5"/>
        <v>-580425037.03999996</v>
      </c>
    </row>
    <row r="20" spans="1:12" x14ac:dyDescent="0.25">
      <c r="A20" s="7" t="s">
        <v>43</v>
      </c>
      <c r="B20" s="8">
        <v>1259951770.54</v>
      </c>
      <c r="C20" s="8">
        <v>381756309.89999998</v>
      </c>
      <c r="D20" s="8">
        <f t="shared" si="0"/>
        <v>61081009.583999999</v>
      </c>
      <c r="E20" s="8">
        <f t="shared" si="1"/>
        <v>1641708080.4400001</v>
      </c>
      <c r="F20" s="8">
        <v>1134194107.2</v>
      </c>
      <c r="G20" s="8">
        <v>175591602.72999999</v>
      </c>
      <c r="H20" s="8">
        <f t="shared" si="2"/>
        <v>28094656.436799999</v>
      </c>
      <c r="I20" s="8">
        <f t="shared" si="3"/>
        <v>1309785709.9300001</v>
      </c>
      <c r="J20" s="8">
        <f t="shared" si="4"/>
        <v>-125757663.33999991</v>
      </c>
      <c r="K20" s="8">
        <f t="shared" si="4"/>
        <v>-206164707.16999999</v>
      </c>
      <c r="L20" s="8">
        <f t="shared" si="5"/>
        <v>-331922370.50999987</v>
      </c>
    </row>
    <row r="21" spans="1:12" x14ac:dyDescent="0.25">
      <c r="A21" s="7" t="s">
        <v>44</v>
      </c>
      <c r="B21" s="8">
        <v>1302026079.1600001</v>
      </c>
      <c r="C21" s="8">
        <v>298652779.77999997</v>
      </c>
      <c r="D21" s="8">
        <f t="shared" si="0"/>
        <v>47784444.764799997</v>
      </c>
      <c r="E21" s="8">
        <f t="shared" si="1"/>
        <v>1600678858.9400001</v>
      </c>
      <c r="F21" s="8">
        <v>216983249.97</v>
      </c>
      <c r="G21" s="8">
        <v>116223817.45</v>
      </c>
      <c r="H21" s="8">
        <f t="shared" si="2"/>
        <v>18595810.791999999</v>
      </c>
      <c r="I21" s="8">
        <f t="shared" si="3"/>
        <v>333207067.42000002</v>
      </c>
      <c r="J21" s="8">
        <f t="shared" si="4"/>
        <v>-1085042829.1900001</v>
      </c>
      <c r="K21" s="8">
        <f t="shared" si="4"/>
        <v>-182428962.32999998</v>
      </c>
      <c r="L21" s="8">
        <f t="shared" si="5"/>
        <v>-1267471791.52</v>
      </c>
    </row>
    <row r="22" spans="1:12" x14ac:dyDescent="0.25">
      <c r="A22" s="7" t="s">
        <v>45</v>
      </c>
      <c r="B22" s="8">
        <v>1772806370.0599999</v>
      </c>
      <c r="C22" s="8">
        <v>449444702.27999997</v>
      </c>
      <c r="D22" s="8">
        <f t="shared" si="0"/>
        <v>71911152.364799991</v>
      </c>
      <c r="E22" s="8">
        <f t="shared" si="1"/>
        <v>2222251072.3400002</v>
      </c>
      <c r="F22" s="8">
        <v>654135016.47000003</v>
      </c>
      <c r="G22" s="8">
        <v>94721111.640000001</v>
      </c>
      <c r="H22" s="8">
        <f t="shared" si="2"/>
        <v>15155377.862400001</v>
      </c>
      <c r="I22" s="8">
        <f t="shared" si="3"/>
        <v>748856128.11000001</v>
      </c>
      <c r="J22" s="8">
        <f t="shared" si="4"/>
        <v>-1118671353.5899999</v>
      </c>
      <c r="K22" s="8">
        <f t="shared" si="4"/>
        <v>-354723590.63999999</v>
      </c>
      <c r="L22" s="8">
        <f t="shared" si="5"/>
        <v>-1473394944.23</v>
      </c>
    </row>
    <row r="23" spans="1:12" x14ac:dyDescent="0.25">
      <c r="A23" s="7" t="s">
        <v>46</v>
      </c>
      <c r="B23" s="8">
        <v>2968164235.8899999</v>
      </c>
      <c r="C23" s="8">
        <v>597965614.53999996</v>
      </c>
      <c r="D23" s="8">
        <f t="shared" si="0"/>
        <v>95674498.326399997</v>
      </c>
      <c r="E23" s="8">
        <f t="shared" si="1"/>
        <v>3566129850.4299998</v>
      </c>
      <c r="F23" s="8">
        <v>1695312747.3800001</v>
      </c>
      <c r="G23" s="8">
        <v>224026132.72999999</v>
      </c>
      <c r="H23" s="8">
        <f t="shared" si="2"/>
        <v>35844181.2368</v>
      </c>
      <c r="I23" s="8">
        <f t="shared" si="3"/>
        <v>1919338880.1100001</v>
      </c>
      <c r="J23" s="8">
        <f t="shared" si="4"/>
        <v>-1272851488.5099998</v>
      </c>
      <c r="K23" s="8">
        <f t="shared" si="4"/>
        <v>-373939481.80999994</v>
      </c>
      <c r="L23" s="8">
        <f t="shared" si="5"/>
        <v>-1646790970.3199997</v>
      </c>
    </row>
    <row r="24" spans="1:12" x14ac:dyDescent="0.25">
      <c r="A24" s="7" t="s">
        <v>47</v>
      </c>
      <c r="B24" s="8">
        <v>3703862773.7800002</v>
      </c>
      <c r="C24" s="8">
        <v>897834599.50999999</v>
      </c>
      <c r="D24" s="8">
        <f t="shared" si="0"/>
        <v>143653535.92160001</v>
      </c>
      <c r="E24" s="8">
        <f t="shared" si="1"/>
        <v>4601697373.29</v>
      </c>
      <c r="F24" s="8">
        <v>1378081430.5699999</v>
      </c>
      <c r="G24" s="8">
        <v>426344585.50999999</v>
      </c>
      <c r="H24" s="8">
        <f t="shared" si="2"/>
        <v>68215133.681600004</v>
      </c>
      <c r="I24" s="8">
        <f t="shared" si="3"/>
        <v>1804426016.0799999</v>
      </c>
      <c r="J24" s="8">
        <f t="shared" ref="J24:J37" si="6">(F24-B24)</f>
        <v>-2325781343.21</v>
      </c>
      <c r="K24" s="8">
        <f t="shared" ref="K24:K37" si="7">(G24-C24)</f>
        <v>-471490014</v>
      </c>
      <c r="L24" s="8">
        <f t="shared" si="5"/>
        <v>-2797271357.21</v>
      </c>
    </row>
    <row r="25" spans="1:12" x14ac:dyDescent="0.25">
      <c r="A25" s="7" t="s">
        <v>48</v>
      </c>
      <c r="B25" s="8">
        <v>3604966330.6799998</v>
      </c>
      <c r="C25" s="8">
        <v>813427690.98000002</v>
      </c>
      <c r="D25" s="8">
        <f t="shared" si="0"/>
        <v>130148430.55680001</v>
      </c>
      <c r="E25" s="8">
        <f t="shared" si="1"/>
        <v>4418394021.6599998</v>
      </c>
      <c r="F25" s="8">
        <v>2978987316.23</v>
      </c>
      <c r="G25" s="8">
        <v>421348359.56</v>
      </c>
      <c r="H25" s="8">
        <f t="shared" si="2"/>
        <v>67415737.529599994</v>
      </c>
      <c r="I25" s="8">
        <f t="shared" si="3"/>
        <v>3400335675.79</v>
      </c>
      <c r="J25" s="8">
        <f t="shared" si="6"/>
        <v>-625979014.44999981</v>
      </c>
      <c r="K25" s="8">
        <f t="shared" si="7"/>
        <v>-392079331.42000002</v>
      </c>
      <c r="L25" s="8">
        <f t="shared" si="5"/>
        <v>-1018058345.8699999</v>
      </c>
    </row>
    <row r="26" spans="1:12" x14ac:dyDescent="0.25">
      <c r="A26" s="7" t="s">
        <v>49</v>
      </c>
      <c r="B26" s="8">
        <v>5849978895.8900003</v>
      </c>
      <c r="C26" s="8">
        <v>1003237832.53</v>
      </c>
      <c r="D26" s="8">
        <f t="shared" si="0"/>
        <v>160518053.20480001</v>
      </c>
      <c r="E26" s="8">
        <f t="shared" si="1"/>
        <v>6853216728.4200001</v>
      </c>
      <c r="F26" s="8">
        <v>2412660092.1999998</v>
      </c>
      <c r="G26" s="8">
        <v>557299218.40999997</v>
      </c>
      <c r="H26" s="8">
        <f t="shared" si="2"/>
        <v>89167874.945600003</v>
      </c>
      <c r="I26" s="8">
        <f t="shared" si="3"/>
        <v>2969959310.6099997</v>
      </c>
      <c r="J26" s="8">
        <f t="shared" si="6"/>
        <v>-3437318803.6900005</v>
      </c>
      <c r="K26" s="8">
        <f t="shared" si="7"/>
        <v>-445938614.12</v>
      </c>
      <c r="L26" s="8">
        <f t="shared" si="5"/>
        <v>-3883257417.8100004</v>
      </c>
    </row>
    <row r="27" spans="1:12" x14ac:dyDescent="0.25">
      <c r="A27" s="7" t="s">
        <v>50</v>
      </c>
      <c r="B27" s="8">
        <v>9236412920.5100002</v>
      </c>
      <c r="C27" s="8">
        <v>1539621216.1400001</v>
      </c>
      <c r="D27" s="8">
        <f t="shared" si="0"/>
        <v>246339394.58240002</v>
      </c>
      <c r="E27" s="8">
        <f t="shared" si="1"/>
        <v>10776034136.65</v>
      </c>
      <c r="F27" s="8">
        <v>3764894907.8699999</v>
      </c>
      <c r="G27" s="8">
        <v>782219045.67999995</v>
      </c>
      <c r="H27" s="8">
        <f t="shared" si="2"/>
        <v>125155047.3088</v>
      </c>
      <c r="I27" s="8">
        <f t="shared" si="3"/>
        <v>4547113953.5500002</v>
      </c>
      <c r="J27" s="8">
        <f t="shared" si="6"/>
        <v>-5471518012.6400003</v>
      </c>
      <c r="K27" s="8">
        <f t="shared" si="7"/>
        <v>-757402170.46000016</v>
      </c>
      <c r="L27" s="8">
        <f t="shared" si="5"/>
        <v>-6228920183.1000004</v>
      </c>
    </row>
    <row r="28" spans="1:12" x14ac:dyDescent="0.25">
      <c r="A28" s="7" t="s">
        <v>51</v>
      </c>
      <c r="B28" s="8">
        <v>14562986036.58</v>
      </c>
      <c r="C28" s="8">
        <v>2451678445.6900001</v>
      </c>
      <c r="D28" s="8">
        <f t="shared" si="0"/>
        <v>392268551.31040001</v>
      </c>
      <c r="E28" s="8">
        <f t="shared" si="1"/>
        <v>17014664482.27</v>
      </c>
      <c r="F28" s="8">
        <v>825213375.38999999</v>
      </c>
      <c r="G28" s="8">
        <v>680787164.34000003</v>
      </c>
      <c r="H28" s="8">
        <f t="shared" si="2"/>
        <v>108925946.29440001</v>
      </c>
      <c r="I28" s="8">
        <f t="shared" si="3"/>
        <v>1506000539.73</v>
      </c>
      <c r="J28" s="8">
        <f t="shared" si="6"/>
        <v>-13737772661.190001</v>
      </c>
      <c r="K28" s="8">
        <f t="shared" si="7"/>
        <v>-1770891281.3499999</v>
      </c>
      <c r="L28" s="8">
        <f t="shared" si="5"/>
        <v>-15508663942.540001</v>
      </c>
    </row>
    <row r="29" spans="1:12" x14ac:dyDescent="0.25">
      <c r="A29" s="7" t="s">
        <v>52</v>
      </c>
      <c r="B29" s="8">
        <v>17521314419.77</v>
      </c>
      <c r="C29" s="8">
        <v>3258320969.0900002</v>
      </c>
      <c r="D29" s="8">
        <f t="shared" si="0"/>
        <v>521331355.05440003</v>
      </c>
      <c r="E29" s="8">
        <f t="shared" si="1"/>
        <v>20779635388.860001</v>
      </c>
      <c r="F29" s="8">
        <v>10677141253.219999</v>
      </c>
      <c r="G29" s="8">
        <v>1991065962.0799999</v>
      </c>
      <c r="H29" s="8">
        <f t="shared" si="2"/>
        <v>318570553.93279999</v>
      </c>
      <c r="I29" s="8">
        <f t="shared" si="3"/>
        <v>12668207215.299999</v>
      </c>
      <c r="J29" s="8">
        <f t="shared" si="6"/>
        <v>-6844173166.5500011</v>
      </c>
      <c r="K29" s="8">
        <f t="shared" si="7"/>
        <v>-1267255007.0100002</v>
      </c>
      <c r="L29" s="8">
        <f t="shared" si="5"/>
        <v>-8111428173.5600014</v>
      </c>
    </row>
    <row r="30" spans="1:12" x14ac:dyDescent="0.25">
      <c r="A30" s="7" t="s">
        <v>53</v>
      </c>
      <c r="B30" s="8">
        <v>19945337888.549999</v>
      </c>
      <c r="C30" s="8">
        <v>6273637294.8599997</v>
      </c>
      <c r="D30" s="8">
        <f t="shared" si="0"/>
        <v>1003781967.1775999</v>
      </c>
      <c r="E30" s="8">
        <f t="shared" si="1"/>
        <v>26218975183.41</v>
      </c>
      <c r="F30" s="8">
        <v>5882322037.2399998</v>
      </c>
      <c r="G30" s="8">
        <v>2161412890.54</v>
      </c>
      <c r="H30" s="8">
        <f t="shared" si="2"/>
        <v>345826062.48640001</v>
      </c>
      <c r="I30" s="8">
        <f t="shared" si="3"/>
        <v>8043734927.7799997</v>
      </c>
      <c r="J30" s="8">
        <f t="shared" si="6"/>
        <v>-14063015851.309999</v>
      </c>
      <c r="K30" s="8">
        <f t="shared" si="7"/>
        <v>-4112224404.3199997</v>
      </c>
      <c r="L30" s="8">
        <f t="shared" si="5"/>
        <v>-18175240255.629997</v>
      </c>
    </row>
    <row r="31" spans="1:12" x14ac:dyDescent="0.25">
      <c r="A31" s="9" t="s">
        <v>54</v>
      </c>
      <c r="B31" s="8">
        <v>20695187212.740002</v>
      </c>
      <c r="C31" s="8">
        <v>3537452381.4099998</v>
      </c>
      <c r="D31" s="8">
        <f t="shared" si="0"/>
        <v>565992381.02559996</v>
      </c>
      <c r="E31" s="8">
        <f t="shared" si="1"/>
        <v>24232639594.150002</v>
      </c>
      <c r="F31" s="8">
        <v>7054469157.6899996</v>
      </c>
      <c r="G31" s="8">
        <v>2075204804.4200001</v>
      </c>
      <c r="H31" s="8">
        <f t="shared" si="2"/>
        <v>332032768.70719999</v>
      </c>
      <c r="I31" s="8">
        <f t="shared" si="3"/>
        <v>9129673962.1100006</v>
      </c>
      <c r="J31" s="8">
        <f t="shared" si="6"/>
        <v>-13640718055.050003</v>
      </c>
      <c r="K31" s="8">
        <f t="shared" si="7"/>
        <v>-1462247576.9899998</v>
      </c>
      <c r="L31" s="8">
        <f t="shared" si="5"/>
        <v>-15102965632.040003</v>
      </c>
    </row>
    <row r="32" spans="1:12" x14ac:dyDescent="0.25">
      <c r="A32" s="9" t="s">
        <v>55</v>
      </c>
      <c r="B32" s="8">
        <v>26840973102.630001</v>
      </c>
      <c r="C32" s="8">
        <v>4813539179.1599998</v>
      </c>
      <c r="D32" s="8">
        <f t="shared" si="0"/>
        <v>770166268.66559994</v>
      </c>
      <c r="E32" s="8">
        <f t="shared" si="1"/>
        <v>31654512281.790001</v>
      </c>
      <c r="F32" s="8">
        <v>10035242252.24</v>
      </c>
      <c r="G32" s="8">
        <v>5313980928.6700001</v>
      </c>
      <c r="H32" s="8">
        <f t="shared" si="2"/>
        <v>850236948.58720005</v>
      </c>
      <c r="I32" s="8">
        <f t="shared" si="3"/>
        <v>15349223180.91</v>
      </c>
      <c r="J32" s="8">
        <f t="shared" si="6"/>
        <v>-16805730850.390001</v>
      </c>
      <c r="K32" s="8">
        <f t="shared" si="7"/>
        <v>500441749.51000023</v>
      </c>
      <c r="L32" s="8">
        <f t="shared" si="5"/>
        <v>-16305289100.880001</v>
      </c>
    </row>
    <row r="33" spans="1:12" x14ac:dyDescent="0.25">
      <c r="A33" s="9" t="s">
        <v>56</v>
      </c>
      <c r="B33" s="8">
        <v>27758161414.049999</v>
      </c>
      <c r="C33" s="8">
        <v>5721676572.6499996</v>
      </c>
      <c r="D33" s="8">
        <f t="shared" si="0"/>
        <v>915468251.62399995</v>
      </c>
      <c r="E33" s="8">
        <f t="shared" si="1"/>
        <v>33479837986.699997</v>
      </c>
      <c r="F33" s="8">
        <v>7087279886.4799995</v>
      </c>
      <c r="G33" s="8">
        <v>2235710549.1300001</v>
      </c>
      <c r="H33" s="8">
        <f t="shared" si="2"/>
        <v>357713687.86080003</v>
      </c>
      <c r="I33" s="8">
        <f t="shared" si="3"/>
        <v>9322990435.6100006</v>
      </c>
      <c r="J33" s="8">
        <f t="shared" si="6"/>
        <v>-20670881527.57</v>
      </c>
      <c r="K33" s="8">
        <f t="shared" si="7"/>
        <v>-3485966023.5199995</v>
      </c>
      <c r="L33" s="8">
        <f t="shared" si="5"/>
        <v>-24156847551.09</v>
      </c>
    </row>
    <row r="34" spans="1:12" x14ac:dyDescent="0.25">
      <c r="A34" s="9" t="s">
        <v>15</v>
      </c>
      <c r="B34" s="8">
        <v>26192752330.450001</v>
      </c>
      <c r="C34" s="8">
        <v>4801411727</v>
      </c>
      <c r="D34" s="8">
        <f t="shared" si="0"/>
        <v>768225876.32000005</v>
      </c>
      <c r="E34" s="8">
        <f t="shared" si="1"/>
        <v>30994164057.450001</v>
      </c>
      <c r="F34" s="8">
        <v>5595189047.1999998</v>
      </c>
      <c r="G34" s="8">
        <v>3841216854.1199999</v>
      </c>
      <c r="H34" s="8">
        <f t="shared" si="2"/>
        <v>614594696.65919995</v>
      </c>
      <c r="I34" s="8">
        <f t="shared" si="3"/>
        <v>9436405901.3199997</v>
      </c>
      <c r="J34" s="8">
        <f t="shared" si="6"/>
        <v>-20597563283.25</v>
      </c>
      <c r="K34" s="8">
        <f t="shared" si="7"/>
        <v>-960194872.88000011</v>
      </c>
      <c r="L34" s="8">
        <f t="shared" si="5"/>
        <v>-21557758156.130001</v>
      </c>
    </row>
    <row r="35" spans="1:12" x14ac:dyDescent="0.25">
      <c r="A35" s="9" t="s">
        <v>16</v>
      </c>
      <c r="B35" s="8">
        <v>29290045428.5</v>
      </c>
      <c r="C35" s="8">
        <v>6401050987.1000004</v>
      </c>
      <c r="D35" s="8">
        <f t="shared" si="0"/>
        <v>1024168157.9360001</v>
      </c>
      <c r="E35" s="8">
        <f t="shared" si="1"/>
        <v>35691096415.599998</v>
      </c>
      <c r="F35" s="8">
        <v>14699570854.1</v>
      </c>
      <c r="G35" s="8">
        <v>4220052327.6900001</v>
      </c>
      <c r="H35" s="8">
        <f t="shared" si="2"/>
        <v>675208372.43040001</v>
      </c>
      <c r="I35" s="8">
        <f t="shared" si="3"/>
        <v>18919623181.790001</v>
      </c>
      <c r="J35" s="8">
        <f t="shared" si="6"/>
        <v>-14590474574.4</v>
      </c>
      <c r="K35" s="8">
        <f t="shared" si="7"/>
        <v>-2180998659.4100003</v>
      </c>
      <c r="L35" s="8">
        <f t="shared" si="5"/>
        <v>-16771473233.809999</v>
      </c>
    </row>
    <row r="36" spans="1:12" x14ac:dyDescent="0.25">
      <c r="A36" s="9" t="s">
        <v>17</v>
      </c>
      <c r="B36" s="8">
        <v>33846266917.73</v>
      </c>
      <c r="C36" s="8">
        <v>5674486831.54</v>
      </c>
      <c r="D36" s="8">
        <f t="shared" si="0"/>
        <v>907917893.04640007</v>
      </c>
      <c r="E36" s="8">
        <f t="shared" si="1"/>
        <v>39520753749.269997</v>
      </c>
      <c r="F36" s="8">
        <v>11006532340.41</v>
      </c>
      <c r="G36" s="8">
        <v>2734537391.4099998</v>
      </c>
      <c r="H36" s="8">
        <f t="shared" si="2"/>
        <v>437525982.62559998</v>
      </c>
      <c r="I36" s="8">
        <f t="shared" si="3"/>
        <v>13741069731.82</v>
      </c>
      <c r="J36" s="8">
        <f t="shared" si="6"/>
        <v>-22839734577.32</v>
      </c>
      <c r="K36" s="8">
        <f t="shared" si="7"/>
        <v>-2939949440.1300001</v>
      </c>
      <c r="L36" s="8">
        <f t="shared" si="5"/>
        <v>-25779684017.450001</v>
      </c>
    </row>
    <row r="37" spans="1:12" x14ac:dyDescent="0.25">
      <c r="A37" s="9" t="s">
        <v>18</v>
      </c>
      <c r="B37" s="8">
        <v>32463461768.200001</v>
      </c>
      <c r="C37" s="8">
        <v>5764716895.2399998</v>
      </c>
      <c r="D37" s="8">
        <f t="shared" si="0"/>
        <v>922354703.23839998</v>
      </c>
      <c r="E37" s="8">
        <f t="shared" si="1"/>
        <v>38228178663.440002</v>
      </c>
      <c r="F37" s="8">
        <v>9227238562.7000008</v>
      </c>
      <c r="G37" s="8">
        <v>3202825340.7399998</v>
      </c>
      <c r="H37" s="8">
        <f t="shared" si="2"/>
        <v>512452054.51839995</v>
      </c>
      <c r="I37" s="8">
        <f t="shared" si="3"/>
        <v>12430063903.440001</v>
      </c>
      <c r="J37" s="8">
        <f t="shared" si="6"/>
        <v>-23236223205.5</v>
      </c>
      <c r="K37" s="8">
        <f t="shared" si="7"/>
        <v>-2561891554.5</v>
      </c>
      <c r="L37" s="8">
        <f t="shared" si="5"/>
        <v>-25798114760</v>
      </c>
    </row>
    <row r="38" spans="1:12" x14ac:dyDescent="0.25">
      <c r="B38" s="8"/>
      <c r="C38" s="8"/>
      <c r="D38" s="8">
        <f>(C38*16%)</f>
        <v>0</v>
      </c>
      <c r="E38" s="8">
        <f>(C38+B38)</f>
        <v>0</v>
      </c>
      <c r="F38" s="8"/>
      <c r="G38" s="8"/>
      <c r="H38" s="8">
        <f>(G38*16%)</f>
        <v>0</v>
      </c>
      <c r="I38" s="8">
        <f>(G38+F38)</f>
        <v>0</v>
      </c>
      <c r="J38" s="8">
        <f>(F38-B38)</f>
        <v>0</v>
      </c>
      <c r="K38" s="8">
        <f>(G38-C38)</f>
        <v>0</v>
      </c>
      <c r="L38" s="8">
        <f>(J38+K38)</f>
        <v>0</v>
      </c>
    </row>
    <row r="39" spans="1:12" x14ac:dyDescent="0.25">
      <c r="A39" t="s">
        <v>24</v>
      </c>
      <c r="B39" s="8">
        <f t="shared" ref="B39:L39" si="8">SUM(B6:B38)</f>
        <v>290078071801.01001</v>
      </c>
      <c r="C39" s="8">
        <f t="shared" si="8"/>
        <v>57156747633.579994</v>
      </c>
      <c r="D39" s="8">
        <f t="shared" si="8"/>
        <v>9145079621.3727989</v>
      </c>
      <c r="E39" s="8">
        <f t="shared" si="8"/>
        <v>347234819434.59003</v>
      </c>
      <c r="F39" s="8">
        <f t="shared" si="8"/>
        <v>108760918481.05</v>
      </c>
      <c r="G39" s="8">
        <f t="shared" si="8"/>
        <v>32750101063.309998</v>
      </c>
      <c r="H39" s="8">
        <f t="shared" si="8"/>
        <v>5240016170.1295996</v>
      </c>
      <c r="I39" s="8">
        <f t="shared" si="8"/>
        <v>141511019544.36002</v>
      </c>
      <c r="J39" s="8">
        <f t="shared" si="8"/>
        <v>-181317153319.96002</v>
      </c>
      <c r="K39" s="8">
        <f t="shared" si="8"/>
        <v>-24406646570.27</v>
      </c>
      <c r="L39" s="8">
        <f t="shared" si="8"/>
        <v>-205723799890.23001</v>
      </c>
    </row>
    <row r="40" spans="1:12" x14ac:dyDescent="0.25">
      <c r="B40" s="2"/>
      <c r="C40" s="2"/>
      <c r="D40" s="2"/>
      <c r="E40" s="2">
        <v>2500000</v>
      </c>
      <c r="F40" s="2"/>
      <c r="G40" s="2"/>
      <c r="H40" s="2"/>
      <c r="I40" s="2">
        <v>2500000</v>
      </c>
      <c r="J40" s="2"/>
      <c r="K40" s="2"/>
      <c r="L40" s="2"/>
    </row>
    <row r="41" spans="1:12" x14ac:dyDescent="0.25">
      <c r="B41" s="2"/>
      <c r="C41" s="2"/>
      <c r="D41" s="2"/>
      <c r="E41" s="2">
        <f>(E39/E40)</f>
        <v>138893.92777383601</v>
      </c>
      <c r="F41" s="2"/>
      <c r="G41" s="2"/>
      <c r="H41" s="2"/>
      <c r="I41" s="2">
        <f>(I39/I40)</f>
        <v>56604.40781774401</v>
      </c>
      <c r="J41" s="2"/>
      <c r="K41" s="2"/>
      <c r="L41" s="2">
        <f>(E41-I41)</f>
        <v>82289.519956092001</v>
      </c>
    </row>
  </sheetData>
  <mergeCells count="3">
    <mergeCell ref="B4:E4"/>
    <mergeCell ref="F4:I4"/>
    <mergeCell ref="J4:L4"/>
  </mergeCells>
  <pageMargins left="0.47244094488188981" right="0.19685039370078741" top="0.35433070866141736" bottom="0.35433070866141736" header="0.31496062992125984" footer="0.31496062992125984"/>
  <pageSetup scale="60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F29" sqref="F29"/>
    </sheetView>
  </sheetViews>
  <sheetFormatPr baseColWidth="10" defaultRowHeight="15" x14ac:dyDescent="0.25"/>
  <cols>
    <col min="1" max="1" width="23.42578125" customWidth="1"/>
    <col min="2" max="2" width="19" bestFit="1" customWidth="1"/>
    <col min="3" max="3" width="17.42578125" bestFit="1" customWidth="1"/>
    <col min="4" max="4" width="16.7109375" customWidth="1"/>
    <col min="5" max="5" width="18.7109375" customWidth="1"/>
    <col min="6" max="6" width="19" bestFit="1" customWidth="1"/>
    <col min="7" max="7" width="17.42578125" bestFit="1" customWidth="1"/>
    <col min="8" max="8" width="17" customWidth="1"/>
    <col min="9" max="9" width="19" bestFit="1" customWidth="1"/>
    <col min="10" max="10" width="21.140625" customWidth="1"/>
    <col min="11" max="11" width="17.140625" bestFit="1" customWidth="1"/>
    <col min="12" max="13" width="18.7109375" customWidth="1"/>
  </cols>
  <sheetData>
    <row r="2" spans="1:13" x14ac:dyDescent="0.25">
      <c r="A2" t="s">
        <v>61</v>
      </c>
    </row>
    <row r="4" spans="1:13" x14ac:dyDescent="0.25">
      <c r="B4" s="18" t="s">
        <v>9</v>
      </c>
      <c r="C4" s="18"/>
      <c r="D4" s="18"/>
      <c r="E4" s="18"/>
      <c r="F4" s="18" t="s">
        <v>10</v>
      </c>
      <c r="G4" s="18"/>
      <c r="H4" s="18"/>
      <c r="I4" s="18"/>
      <c r="J4" s="18" t="s">
        <v>14</v>
      </c>
      <c r="K4" s="18"/>
      <c r="L4" s="18"/>
      <c r="M4" s="18"/>
    </row>
    <row r="5" spans="1:13" x14ac:dyDescent="0.25">
      <c r="A5" s="11" t="s">
        <v>5</v>
      </c>
      <c r="B5" s="11" t="s">
        <v>6</v>
      </c>
      <c r="C5" s="11" t="s">
        <v>7</v>
      </c>
      <c r="D5" s="6">
        <v>0.16</v>
      </c>
      <c r="E5" s="11" t="s">
        <v>8</v>
      </c>
      <c r="F5" s="11" t="s">
        <v>6</v>
      </c>
      <c r="G5" s="11" t="s">
        <v>7</v>
      </c>
      <c r="H5" s="6">
        <v>0.16</v>
      </c>
      <c r="I5" s="11" t="s">
        <v>8</v>
      </c>
      <c r="J5" t="s">
        <v>12</v>
      </c>
      <c r="K5" t="s">
        <v>13</v>
      </c>
      <c r="L5" t="s">
        <v>8</v>
      </c>
      <c r="M5" t="s">
        <v>14</v>
      </c>
    </row>
    <row r="6" spans="1:13" x14ac:dyDescent="0.25">
      <c r="A6" s="11" t="s">
        <v>20</v>
      </c>
      <c r="B6" s="2">
        <v>6787703020.3500004</v>
      </c>
      <c r="C6" s="2">
        <v>2232320700.6199999</v>
      </c>
      <c r="D6" s="2">
        <f t="shared" ref="D6" si="0">(C6*16%)</f>
        <v>357171312.09920001</v>
      </c>
      <c r="E6" s="2">
        <f t="shared" ref="E6:E7" si="1">(C6+B6)</f>
        <v>9020023720.9700012</v>
      </c>
      <c r="F6" s="2">
        <v>5112681809.9899998</v>
      </c>
      <c r="G6" s="2">
        <v>923965788.73000002</v>
      </c>
      <c r="H6" s="2">
        <f t="shared" ref="H6:J6" si="2">(G6*16%)</f>
        <v>147834526.19679999</v>
      </c>
      <c r="I6" s="2">
        <f t="shared" ref="I6:I7" si="3">(G6+F6)</f>
        <v>6036647598.7199993</v>
      </c>
      <c r="J6" s="2">
        <f t="shared" si="2"/>
        <v>965863615.79519987</v>
      </c>
      <c r="K6" s="2">
        <f t="shared" ref="K6:K7" si="4">(G6-C6)</f>
        <v>-1308354911.8899999</v>
      </c>
      <c r="L6" s="2">
        <f t="shared" ref="L6:L7" si="5">(J6+K6)</f>
        <v>-342491296.0948</v>
      </c>
      <c r="M6" s="2">
        <f t="shared" ref="M6:M7" si="6">(I6-E6)</f>
        <v>-2983376122.2500019</v>
      </c>
    </row>
    <row r="7" spans="1:13" x14ac:dyDescent="0.25">
      <c r="A7" s="11" t="s">
        <v>21</v>
      </c>
      <c r="B7" s="2">
        <v>7460500282.0500002</v>
      </c>
      <c r="C7" s="2">
        <v>2412975445.46</v>
      </c>
      <c r="D7" s="2">
        <f t="shared" ref="D7" si="7">(C7*16%)</f>
        <v>386076071.27360004</v>
      </c>
      <c r="E7" s="2">
        <f t="shared" si="1"/>
        <v>9873475727.5100002</v>
      </c>
      <c r="F7" s="2">
        <v>6902360969.2399998</v>
      </c>
      <c r="G7" s="2">
        <v>1208466071.23</v>
      </c>
      <c r="H7" s="2">
        <f t="shared" ref="H7:J7" si="8">(G7*16%)</f>
        <v>193354571.39680001</v>
      </c>
      <c r="I7" s="2">
        <f t="shared" si="3"/>
        <v>8110827040.4699993</v>
      </c>
      <c r="J7" s="2">
        <f t="shared" si="8"/>
        <v>1297732326.4751999</v>
      </c>
      <c r="K7" s="2">
        <f t="shared" si="4"/>
        <v>-1204509374.23</v>
      </c>
      <c r="L7" s="2">
        <f t="shared" si="5"/>
        <v>93222952.245199919</v>
      </c>
      <c r="M7" s="2">
        <f t="shared" si="6"/>
        <v>-1762648687.0400009</v>
      </c>
    </row>
    <row r="8" spans="1:13" x14ac:dyDescent="0.25">
      <c r="A8" s="11" t="s">
        <v>11</v>
      </c>
      <c r="B8" s="2">
        <v>7842232401.8800001</v>
      </c>
      <c r="C8" s="2">
        <v>2473088650.5999999</v>
      </c>
      <c r="D8" s="2">
        <f>(C8*16%)</f>
        <v>395694184.09600002</v>
      </c>
      <c r="E8" s="2">
        <f>(C8+B8)</f>
        <v>10315321052.48</v>
      </c>
      <c r="F8" s="2">
        <v>9753766581.9300003</v>
      </c>
      <c r="G8" s="2">
        <v>1733135824.8199999</v>
      </c>
      <c r="H8" s="2">
        <f>(G8*16%)</f>
        <v>277301731.97119999</v>
      </c>
      <c r="I8" s="2">
        <f>(G8+F8)</f>
        <v>11486902406.75</v>
      </c>
      <c r="J8" s="2">
        <f>(F8-B8)</f>
        <v>1911534180.0500002</v>
      </c>
      <c r="K8" s="2">
        <f>(G8-C8)</f>
        <v>-739952825.77999997</v>
      </c>
      <c r="L8" s="2">
        <f>(J8+K8)</f>
        <v>1171581354.2700002</v>
      </c>
      <c r="M8" s="2">
        <f>(I8-E8)</f>
        <v>1171581354.2700005</v>
      </c>
    </row>
    <row r="9" spans="1:13" x14ac:dyDescent="0.25">
      <c r="A9" s="11" t="s">
        <v>15</v>
      </c>
      <c r="B9" s="2">
        <v>7168241278.79</v>
      </c>
      <c r="C9" s="2">
        <v>1813246366.8099999</v>
      </c>
      <c r="D9" s="2">
        <f t="shared" ref="D9:D17" si="9">(C9*16%)</f>
        <v>290119418.68959999</v>
      </c>
      <c r="E9" s="2">
        <f t="shared" ref="E9:E17" si="10">(C9+B9)</f>
        <v>8981487645.6000004</v>
      </c>
      <c r="F9" s="2">
        <v>7753629510.3900003</v>
      </c>
      <c r="G9" s="2">
        <v>875539405.19000006</v>
      </c>
      <c r="H9" s="2">
        <f t="shared" ref="H9:H17" si="11">(G9*16%)</f>
        <v>140086304.83040002</v>
      </c>
      <c r="I9" s="2">
        <f t="shared" ref="I9:I17" si="12">(G9+F9)</f>
        <v>8629168915.5799999</v>
      </c>
      <c r="J9" s="2">
        <f t="shared" ref="J9:K17" si="13">(F9-B9)</f>
        <v>585388231.60000038</v>
      </c>
      <c r="K9" s="2">
        <f t="shared" si="13"/>
        <v>-937706961.61999989</v>
      </c>
      <c r="L9" s="2">
        <f t="shared" ref="L9:L17" si="14">(J9+K9)</f>
        <v>-352318730.0199995</v>
      </c>
      <c r="M9" s="2">
        <f t="shared" ref="M9:M17" si="15">(I9-E9)</f>
        <v>-352318730.02000046</v>
      </c>
    </row>
    <row r="10" spans="1:13" x14ac:dyDescent="0.25">
      <c r="A10" s="11" t="s">
        <v>16</v>
      </c>
      <c r="B10" s="2">
        <v>13468558684.610001</v>
      </c>
      <c r="C10" s="2">
        <v>3941573714.02</v>
      </c>
      <c r="D10" s="2">
        <f t="shared" si="9"/>
        <v>630651794.24320006</v>
      </c>
      <c r="E10" s="2">
        <f t="shared" si="10"/>
        <v>17410132398.630001</v>
      </c>
      <c r="F10" s="2">
        <v>8212859723.8900003</v>
      </c>
      <c r="G10" s="2">
        <v>1102766055.8399999</v>
      </c>
      <c r="H10" s="2">
        <f t="shared" si="11"/>
        <v>176442568.93439999</v>
      </c>
      <c r="I10" s="2">
        <f t="shared" si="12"/>
        <v>9315625779.7299995</v>
      </c>
      <c r="J10" s="2">
        <f t="shared" si="13"/>
        <v>-5255698960.7200003</v>
      </c>
      <c r="K10" s="2">
        <f t="shared" si="13"/>
        <v>-2838807658.1800003</v>
      </c>
      <c r="L10" s="2">
        <f t="shared" si="14"/>
        <v>-8094506618.9000006</v>
      </c>
      <c r="M10" s="2">
        <f t="shared" si="15"/>
        <v>-8094506618.9000015</v>
      </c>
    </row>
    <row r="11" spans="1:13" x14ac:dyDescent="0.25">
      <c r="A11" s="11" t="s">
        <v>17</v>
      </c>
      <c r="B11" s="2">
        <v>15720323498.360001</v>
      </c>
      <c r="C11" s="2">
        <v>3328845249.1999998</v>
      </c>
      <c r="D11" s="2">
        <f t="shared" si="9"/>
        <v>532615239.87199998</v>
      </c>
      <c r="E11" s="2">
        <f t="shared" si="10"/>
        <v>19049168747.560001</v>
      </c>
      <c r="F11" s="2">
        <v>13572861535.93</v>
      </c>
      <c r="G11" s="2">
        <v>1644768213.95</v>
      </c>
      <c r="H11" s="2">
        <f t="shared" si="11"/>
        <v>263162914.23200002</v>
      </c>
      <c r="I11" s="2">
        <f t="shared" si="12"/>
        <v>15217629749.880001</v>
      </c>
      <c r="J11" s="2">
        <f t="shared" si="13"/>
        <v>-2147461962.4300003</v>
      </c>
      <c r="K11" s="2">
        <f t="shared" si="13"/>
        <v>-1684077035.2499998</v>
      </c>
      <c r="L11" s="2">
        <f t="shared" si="14"/>
        <v>-3831538997.6800003</v>
      </c>
      <c r="M11" s="2">
        <f t="shared" si="15"/>
        <v>-3831538997.6800003</v>
      </c>
    </row>
    <row r="12" spans="1:13" x14ac:dyDescent="0.25">
      <c r="A12" s="11" t="s">
        <v>18</v>
      </c>
      <c r="B12" s="2">
        <v>14469005097.58</v>
      </c>
      <c r="C12" s="2">
        <v>3718552143.1399999</v>
      </c>
      <c r="D12" s="2">
        <f t="shared" si="9"/>
        <v>594968342.90240002</v>
      </c>
      <c r="E12" s="2">
        <f t="shared" si="10"/>
        <v>18187557240.720001</v>
      </c>
      <c r="F12" s="2">
        <v>13169245609.879999</v>
      </c>
      <c r="G12" s="2">
        <v>2529922588.1100001</v>
      </c>
      <c r="H12" s="2">
        <f t="shared" si="11"/>
        <v>404787614.09760004</v>
      </c>
      <c r="I12" s="2">
        <f t="shared" si="12"/>
        <v>15699168197.99</v>
      </c>
      <c r="J12" s="2">
        <f t="shared" si="13"/>
        <v>-1299759487.7000008</v>
      </c>
      <c r="K12" s="2">
        <f t="shared" si="13"/>
        <v>-1188629555.0299997</v>
      </c>
      <c r="L12" s="2">
        <f t="shared" si="14"/>
        <v>-2488389042.7300005</v>
      </c>
      <c r="M12" s="2">
        <f t="shared" si="15"/>
        <v>-2488389042.7300014</v>
      </c>
    </row>
    <row r="13" spans="1:13" x14ac:dyDescent="0.25">
      <c r="A13" s="11" t="s">
        <v>59</v>
      </c>
      <c r="B13" s="2">
        <v>10462782184.559999</v>
      </c>
      <c r="C13" s="2">
        <v>2326848769.4099998</v>
      </c>
      <c r="D13" s="2">
        <f t="shared" si="9"/>
        <v>372295803.1056</v>
      </c>
      <c r="E13" s="2">
        <f t="shared" si="10"/>
        <v>12789630953.969999</v>
      </c>
      <c r="F13" s="2">
        <v>13882084086.469999</v>
      </c>
      <c r="G13" s="2">
        <v>2211087636</v>
      </c>
      <c r="H13" s="2">
        <f t="shared" si="11"/>
        <v>353774021.75999999</v>
      </c>
      <c r="I13" s="2">
        <f t="shared" si="12"/>
        <v>16093171722.469999</v>
      </c>
      <c r="J13" s="2">
        <f t="shared" si="13"/>
        <v>3419301901.9099998</v>
      </c>
      <c r="K13" s="2">
        <f t="shared" si="13"/>
        <v>-115761133.40999985</v>
      </c>
      <c r="L13" s="2">
        <f t="shared" si="14"/>
        <v>3303540768.5</v>
      </c>
      <c r="M13" s="2">
        <f t="shared" si="15"/>
        <v>3303540768.5</v>
      </c>
    </row>
    <row r="14" spans="1:13" x14ac:dyDescent="0.25">
      <c r="A14" s="11" t="s">
        <v>58</v>
      </c>
      <c r="B14" s="2">
        <v>8242387327.9300003</v>
      </c>
      <c r="C14" s="2">
        <v>1815073163.21</v>
      </c>
      <c r="D14" s="2">
        <f>(C14*16%)</f>
        <v>290411706.11360002</v>
      </c>
      <c r="E14" s="2">
        <f>(C14+B14)</f>
        <v>10057460491.139999</v>
      </c>
      <c r="F14" s="2">
        <v>13584041650.280001</v>
      </c>
      <c r="G14" s="2">
        <v>1597154022.52</v>
      </c>
      <c r="H14" s="2">
        <f>(G14*16%)</f>
        <v>255544643.60319999</v>
      </c>
      <c r="I14" s="2">
        <f>(G14+F14)</f>
        <v>15181195672.800001</v>
      </c>
      <c r="J14" s="2">
        <f>(F14-B14)</f>
        <v>5341654322.3500004</v>
      </c>
      <c r="K14" s="2">
        <f>(G14-C14)</f>
        <v>-217919140.69000006</v>
      </c>
      <c r="L14" s="2">
        <f>(J14+K14)</f>
        <v>5123735181.6599998</v>
      </c>
      <c r="M14" s="2">
        <f>(I14-E14)</f>
        <v>5123735181.6600018</v>
      </c>
    </row>
    <row r="15" spans="1:13" x14ac:dyDescent="0.25">
      <c r="A15" s="11"/>
      <c r="B15" s="2"/>
      <c r="C15" s="2"/>
      <c r="D15" s="2">
        <f t="shared" si="9"/>
        <v>0</v>
      </c>
      <c r="E15" s="2">
        <f t="shared" si="10"/>
        <v>0</v>
      </c>
      <c r="F15" s="2"/>
      <c r="G15" s="2"/>
      <c r="H15" s="2">
        <f t="shared" si="11"/>
        <v>0</v>
      </c>
      <c r="I15" s="2">
        <f t="shared" si="12"/>
        <v>0</v>
      </c>
      <c r="J15" s="2">
        <f t="shared" si="13"/>
        <v>0</v>
      </c>
      <c r="K15" s="2">
        <f t="shared" si="13"/>
        <v>0</v>
      </c>
      <c r="L15" s="2">
        <f t="shared" si="14"/>
        <v>0</v>
      </c>
      <c r="M15" s="2">
        <f t="shared" si="15"/>
        <v>0</v>
      </c>
    </row>
    <row r="16" spans="1:13" x14ac:dyDescent="0.25">
      <c r="A16" s="11"/>
      <c r="B16" s="2"/>
      <c r="C16" s="2"/>
      <c r="D16" s="2">
        <f t="shared" si="9"/>
        <v>0</v>
      </c>
      <c r="E16" s="2">
        <f t="shared" si="10"/>
        <v>0</v>
      </c>
      <c r="F16" s="2"/>
      <c r="G16" s="2"/>
      <c r="H16" s="2">
        <f t="shared" si="11"/>
        <v>0</v>
      </c>
      <c r="I16" s="2">
        <f t="shared" si="12"/>
        <v>0</v>
      </c>
      <c r="J16" s="2">
        <f t="shared" si="13"/>
        <v>0</v>
      </c>
      <c r="K16" s="2">
        <f t="shared" si="13"/>
        <v>0</v>
      </c>
      <c r="L16" s="2">
        <f t="shared" si="14"/>
        <v>0</v>
      </c>
      <c r="M16" s="2">
        <f t="shared" si="15"/>
        <v>0</v>
      </c>
    </row>
    <row r="17" spans="2:13" x14ac:dyDescent="0.25">
      <c r="B17" s="2"/>
      <c r="C17" s="2"/>
      <c r="D17" s="2">
        <f t="shared" si="9"/>
        <v>0</v>
      </c>
      <c r="E17" s="2">
        <f t="shared" si="10"/>
        <v>0</v>
      </c>
      <c r="F17" s="2"/>
      <c r="G17" s="2"/>
      <c r="H17" s="2">
        <f t="shared" si="11"/>
        <v>0</v>
      </c>
      <c r="I17" s="2">
        <f t="shared" si="12"/>
        <v>0</v>
      </c>
      <c r="J17" s="2">
        <f t="shared" si="13"/>
        <v>0</v>
      </c>
      <c r="K17" s="2">
        <f t="shared" si="13"/>
        <v>0</v>
      </c>
      <c r="L17" s="2">
        <f t="shared" si="14"/>
        <v>0</v>
      </c>
      <c r="M17" s="2">
        <f t="shared" si="15"/>
        <v>0</v>
      </c>
    </row>
    <row r="18" spans="2:13" x14ac:dyDescent="0.25">
      <c r="B18" s="2">
        <f>SUM(B6:B17)</f>
        <v>91621733776.110016</v>
      </c>
      <c r="C18" s="2">
        <f t="shared" ref="C18:M18" si="16">SUM(C6:C17)</f>
        <v>24062524202.469997</v>
      </c>
      <c r="D18" s="2">
        <f t="shared" si="16"/>
        <v>3850003872.3951998</v>
      </c>
      <c r="E18" s="2">
        <f t="shared" si="16"/>
        <v>115684257978.58</v>
      </c>
      <c r="F18" s="2">
        <f t="shared" si="16"/>
        <v>91943531478</v>
      </c>
      <c r="G18" s="2">
        <f t="shared" si="16"/>
        <v>13826805606.389999</v>
      </c>
      <c r="H18" s="2">
        <f t="shared" si="16"/>
        <v>2212288897.0223999</v>
      </c>
      <c r="I18" s="2">
        <f t="shared" si="16"/>
        <v>105770337084.39001</v>
      </c>
      <c r="J18" s="2">
        <f t="shared" si="16"/>
        <v>4818554167.3303995</v>
      </c>
      <c r="K18" s="2">
        <f t="shared" si="16"/>
        <v>-10235718596.08</v>
      </c>
      <c r="L18" s="2">
        <f t="shared" si="16"/>
        <v>-5417164428.7495995</v>
      </c>
      <c r="M18" s="2">
        <f t="shared" si="16"/>
        <v>-9913920894.1900043</v>
      </c>
    </row>
    <row r="19" spans="2:13" x14ac:dyDescent="0.25">
      <c r="B19" s="2"/>
      <c r="C19" s="2"/>
      <c r="D19" s="2"/>
      <c r="E19" s="2">
        <v>3000000</v>
      </c>
      <c r="F19" s="2"/>
      <c r="G19" s="2"/>
      <c r="H19" s="2"/>
      <c r="I19" s="2">
        <v>3000000</v>
      </c>
      <c r="J19" s="2"/>
      <c r="K19" s="2"/>
      <c r="L19" s="2"/>
      <c r="M19" s="2"/>
    </row>
    <row r="20" spans="2:13" x14ac:dyDescent="0.25">
      <c r="B20" s="2"/>
      <c r="C20" s="2"/>
      <c r="D20" s="2"/>
      <c r="E20" s="2">
        <f>(E18/E19)</f>
        <v>38561.419326193332</v>
      </c>
      <c r="F20" s="2"/>
      <c r="G20" s="2"/>
      <c r="H20" s="2"/>
      <c r="I20" s="2">
        <f>(I18/I19)</f>
        <v>35256.779028130004</v>
      </c>
      <c r="J20" s="2"/>
      <c r="K20" s="2"/>
      <c r="L20" s="2"/>
      <c r="M20" s="2">
        <f>(E20-I20)</f>
        <v>3304.6402980633284</v>
      </c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x14ac:dyDescent="0.25">
      <c r="B30" s="2"/>
      <c r="C30" s="2"/>
      <c r="D30" s="2"/>
      <c r="E30" s="2"/>
      <c r="F30" s="2"/>
      <c r="G30" s="2"/>
      <c r="H30" s="2"/>
      <c r="I30" s="2"/>
    </row>
  </sheetData>
  <mergeCells count="3">
    <mergeCell ref="B4:E4"/>
    <mergeCell ref="F4:I4"/>
    <mergeCell ref="J4:M4"/>
  </mergeCells>
  <pageMargins left="0.16" right="0.16" top="0.74803149606299213" bottom="0.35433070866141736" header="0.31496062992125984" footer="0.31496062992125984"/>
  <pageSetup scale="5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AUTOMERCADO</vt:lpstr>
      <vt:lpstr>HIPER MODELO</vt:lpstr>
      <vt:lpstr>EXQUISITECES MODELO</vt:lpstr>
      <vt:lpstr>CARRIZAL</vt:lpstr>
      <vt:lpstr>ROMA</vt:lpstr>
      <vt:lpstr>Hoja3</vt:lpstr>
      <vt:lpstr>FARMASTOP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2021-10-13T14:16:38Z</dcterms:modified>
</cp:coreProperties>
</file>