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BOCAS\LEIDI\"/>
    </mc:Choice>
  </mc:AlternateContent>
  <bookViews>
    <workbookView xWindow="0" yWindow="0" windowWidth="20490" windowHeight="7350"/>
  </bookViews>
  <sheets>
    <sheet name="GENERAL" sheetId="1" r:id="rId1"/>
    <sheet name="FRUTERIA" sheetId="2" r:id="rId2"/>
    <sheet name="CHARCUTERIA" sheetId="3" r:id="rId3"/>
    <sheet name="Hoja4" sheetId="4" r:id="rId4"/>
  </sheets>
  <calcPr calcId="162913"/>
</workbook>
</file>

<file path=xl/calcChain.xml><?xml version="1.0" encoding="utf-8"?>
<calcChain xmlns="http://schemas.openxmlformats.org/spreadsheetml/2006/main">
  <c r="I5198" i="1" l="1"/>
  <c r="G7566" i="1"/>
  <c r="G2123" i="1"/>
  <c r="G3370" i="1"/>
  <c r="G2658" i="1"/>
  <c r="G2384" i="1"/>
  <c r="I1505" i="1"/>
  <c r="G3337" i="1"/>
  <c r="G3444" i="1" l="1"/>
  <c r="G811" i="1"/>
  <c r="G7699" i="1"/>
  <c r="G6164" i="1"/>
  <c r="G6165" i="1"/>
  <c r="G7462" i="1"/>
  <c r="G5940" i="1"/>
  <c r="G7545" i="1"/>
  <c r="G6311" i="1"/>
  <c r="G6312" i="1"/>
  <c r="G5171" i="1"/>
  <c r="G6489" i="1"/>
  <c r="I7757" i="1"/>
  <c r="H429" i="3" l="1"/>
  <c r="H428" i="3"/>
  <c r="H3" i="3"/>
  <c r="H4" i="3"/>
  <c r="H5" i="3"/>
  <c r="H6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51" i="3"/>
  <c r="H52" i="3"/>
  <c r="H53" i="3"/>
  <c r="H54" i="3"/>
  <c r="H55" i="3"/>
  <c r="H56" i="3"/>
  <c r="H57" i="3"/>
  <c r="H58" i="3"/>
  <c r="H59" i="3"/>
  <c r="H60" i="3"/>
  <c r="H61" i="3"/>
  <c r="H62" i="3"/>
  <c r="H63" i="3"/>
  <c r="H64" i="3"/>
  <c r="H65" i="3"/>
  <c r="H66" i="3"/>
  <c r="H67" i="3"/>
  <c r="H68" i="3"/>
  <c r="H69" i="3"/>
  <c r="H70" i="3"/>
  <c r="H71" i="3"/>
  <c r="H72" i="3"/>
  <c r="H73" i="3"/>
  <c r="H74" i="3"/>
  <c r="H75" i="3"/>
  <c r="H76" i="3"/>
  <c r="H77" i="3"/>
  <c r="H78" i="3"/>
  <c r="H79" i="3"/>
  <c r="H80" i="3"/>
  <c r="H81" i="3"/>
  <c r="H82" i="3"/>
  <c r="H83" i="3"/>
  <c r="H84" i="3"/>
  <c r="H85" i="3"/>
  <c r="H86" i="3"/>
  <c r="H87" i="3"/>
  <c r="H88" i="3"/>
  <c r="H89" i="3"/>
  <c r="H90" i="3"/>
  <c r="H91" i="3"/>
  <c r="H92" i="3"/>
  <c r="H93" i="3"/>
  <c r="H94" i="3"/>
  <c r="H95" i="3"/>
  <c r="H96" i="3"/>
  <c r="H97" i="3"/>
  <c r="H98" i="3"/>
  <c r="H99" i="3"/>
  <c r="H100" i="3"/>
  <c r="H101" i="3"/>
  <c r="H102" i="3"/>
  <c r="H103" i="3"/>
  <c r="H104" i="3"/>
  <c r="H105" i="3"/>
  <c r="H106" i="3"/>
  <c r="H107" i="3"/>
  <c r="H108" i="3"/>
  <c r="H109" i="3"/>
  <c r="H110" i="3"/>
  <c r="H111" i="3"/>
  <c r="H112" i="3"/>
  <c r="H113" i="3"/>
  <c r="H114" i="3"/>
  <c r="H115" i="3"/>
  <c r="H116" i="3"/>
  <c r="H117" i="3"/>
  <c r="H118" i="3"/>
  <c r="H119" i="3"/>
  <c r="H120" i="3"/>
  <c r="H121" i="3"/>
  <c r="H122" i="3"/>
  <c r="H123" i="3"/>
  <c r="H124" i="3"/>
  <c r="H125" i="3"/>
  <c r="H126" i="3"/>
  <c r="H127" i="3"/>
  <c r="H128" i="3"/>
  <c r="H129" i="3"/>
  <c r="H130" i="3"/>
  <c r="H131" i="3"/>
  <c r="H132" i="3"/>
  <c r="H133" i="3"/>
  <c r="H134" i="3"/>
  <c r="H135" i="3"/>
  <c r="H136" i="3"/>
  <c r="H137" i="3"/>
  <c r="H138" i="3"/>
  <c r="H139" i="3"/>
  <c r="H140" i="3"/>
  <c r="H141" i="3"/>
  <c r="H142" i="3"/>
  <c r="H143" i="3"/>
  <c r="H144" i="3"/>
  <c r="H145" i="3"/>
  <c r="H146" i="3"/>
  <c r="H147" i="3"/>
  <c r="H148" i="3"/>
  <c r="H149" i="3"/>
  <c r="H150" i="3"/>
  <c r="H151" i="3"/>
  <c r="H152" i="3"/>
  <c r="H153" i="3"/>
  <c r="H154" i="3"/>
  <c r="H155" i="3"/>
  <c r="H156" i="3"/>
  <c r="H157" i="3"/>
  <c r="H158" i="3"/>
  <c r="H159" i="3"/>
  <c r="H160" i="3"/>
  <c r="H161" i="3"/>
  <c r="H162" i="3"/>
  <c r="H163" i="3"/>
  <c r="H164" i="3"/>
  <c r="H165" i="3"/>
  <c r="H166" i="3"/>
  <c r="H167" i="3"/>
  <c r="H168" i="3"/>
  <c r="H169" i="3"/>
  <c r="H170" i="3"/>
  <c r="H171" i="3"/>
  <c r="H172" i="3"/>
  <c r="H173" i="3"/>
  <c r="H174" i="3"/>
  <c r="H175" i="3"/>
  <c r="H176" i="3"/>
  <c r="H177" i="3"/>
  <c r="H178" i="3"/>
  <c r="H179" i="3"/>
  <c r="H180" i="3"/>
  <c r="H181" i="3"/>
  <c r="H182" i="3"/>
  <c r="H183" i="3"/>
  <c r="H184" i="3"/>
  <c r="H185" i="3"/>
  <c r="H186" i="3"/>
  <c r="H187" i="3"/>
  <c r="H188" i="3"/>
  <c r="H189" i="3"/>
  <c r="H190" i="3"/>
  <c r="H191" i="3"/>
  <c r="H192" i="3"/>
  <c r="H193" i="3"/>
  <c r="H194" i="3"/>
  <c r="H195" i="3"/>
  <c r="H196" i="3"/>
  <c r="H197" i="3"/>
  <c r="H198" i="3"/>
  <c r="H199" i="3"/>
  <c r="H200" i="3"/>
  <c r="H201" i="3"/>
  <c r="H202" i="3"/>
  <c r="H203" i="3"/>
  <c r="H204" i="3"/>
  <c r="H205" i="3"/>
  <c r="H206" i="3"/>
  <c r="H207" i="3"/>
  <c r="H208" i="3"/>
  <c r="H209" i="3"/>
  <c r="H210" i="3"/>
  <c r="H211" i="3"/>
  <c r="H212" i="3"/>
  <c r="H213" i="3"/>
  <c r="H214" i="3"/>
  <c r="H215" i="3"/>
  <c r="H216" i="3"/>
  <c r="H217" i="3"/>
  <c r="H218" i="3"/>
  <c r="H219" i="3"/>
  <c r="H220" i="3"/>
  <c r="H221" i="3"/>
  <c r="H222" i="3"/>
  <c r="H223" i="3"/>
  <c r="H224" i="3"/>
  <c r="H225" i="3"/>
  <c r="H226" i="3"/>
  <c r="H227" i="3"/>
  <c r="H228" i="3"/>
  <c r="H229" i="3"/>
  <c r="H230" i="3"/>
  <c r="H231" i="3"/>
  <c r="H232" i="3"/>
  <c r="H233" i="3"/>
  <c r="H234" i="3"/>
  <c r="H235" i="3"/>
  <c r="H236" i="3"/>
  <c r="H237" i="3"/>
  <c r="H238" i="3"/>
  <c r="H239" i="3"/>
  <c r="H240" i="3"/>
  <c r="H241" i="3"/>
  <c r="H242" i="3"/>
  <c r="H243" i="3"/>
  <c r="H244" i="3"/>
  <c r="H245" i="3"/>
  <c r="H246" i="3"/>
  <c r="H247" i="3"/>
  <c r="H248" i="3"/>
  <c r="H249" i="3"/>
  <c r="H250" i="3"/>
  <c r="H251" i="3"/>
  <c r="H252" i="3"/>
  <c r="H253" i="3"/>
  <c r="H254" i="3"/>
  <c r="H255" i="3"/>
  <c r="H256" i="3"/>
  <c r="H257" i="3"/>
  <c r="H258" i="3"/>
  <c r="H259" i="3"/>
  <c r="H260" i="3"/>
  <c r="H261" i="3"/>
  <c r="H262" i="3"/>
  <c r="H263" i="3"/>
  <c r="H264" i="3"/>
  <c r="H265" i="3"/>
  <c r="H266" i="3"/>
  <c r="H267" i="3"/>
  <c r="H268" i="3"/>
  <c r="H269" i="3"/>
  <c r="H270" i="3"/>
  <c r="H271" i="3"/>
  <c r="H272" i="3"/>
  <c r="H273" i="3"/>
  <c r="H274" i="3"/>
  <c r="H275" i="3"/>
  <c r="H276" i="3"/>
  <c r="H277" i="3"/>
  <c r="H278" i="3"/>
  <c r="H279" i="3"/>
  <c r="H280" i="3"/>
  <c r="H281" i="3"/>
  <c r="H282" i="3"/>
  <c r="H283" i="3"/>
  <c r="H284" i="3"/>
  <c r="H285" i="3"/>
  <c r="H286" i="3"/>
  <c r="H287" i="3"/>
  <c r="H288" i="3"/>
  <c r="H289" i="3"/>
  <c r="H290" i="3"/>
  <c r="H291" i="3"/>
  <c r="H292" i="3"/>
  <c r="H293" i="3"/>
  <c r="H294" i="3"/>
  <c r="H295" i="3"/>
  <c r="H296" i="3"/>
  <c r="H297" i="3"/>
  <c r="H298" i="3"/>
  <c r="H299" i="3"/>
  <c r="H300" i="3"/>
  <c r="H301" i="3"/>
  <c r="H302" i="3"/>
  <c r="H303" i="3"/>
  <c r="H304" i="3"/>
  <c r="H305" i="3"/>
  <c r="H306" i="3"/>
  <c r="H307" i="3"/>
  <c r="H308" i="3"/>
  <c r="H309" i="3"/>
  <c r="H310" i="3"/>
  <c r="H311" i="3"/>
  <c r="H312" i="3"/>
  <c r="H313" i="3"/>
  <c r="H314" i="3"/>
  <c r="H315" i="3"/>
  <c r="H316" i="3"/>
  <c r="H317" i="3"/>
  <c r="H318" i="3"/>
  <c r="H319" i="3"/>
  <c r="H320" i="3"/>
  <c r="H321" i="3"/>
  <c r="H322" i="3"/>
  <c r="H323" i="3"/>
  <c r="H324" i="3"/>
  <c r="H325" i="3"/>
  <c r="H326" i="3"/>
  <c r="H327" i="3"/>
  <c r="H328" i="3"/>
  <c r="H329" i="3"/>
  <c r="H330" i="3"/>
  <c r="H331" i="3"/>
  <c r="H332" i="3"/>
  <c r="H333" i="3"/>
  <c r="H334" i="3"/>
  <c r="H335" i="3"/>
  <c r="H336" i="3"/>
  <c r="H337" i="3"/>
  <c r="H338" i="3"/>
  <c r="H339" i="3"/>
  <c r="H340" i="3"/>
  <c r="H341" i="3"/>
  <c r="H342" i="3"/>
  <c r="H343" i="3"/>
  <c r="H344" i="3"/>
  <c r="H345" i="3"/>
  <c r="H346" i="3"/>
  <c r="H347" i="3"/>
  <c r="H348" i="3"/>
  <c r="H349" i="3"/>
  <c r="H350" i="3"/>
  <c r="H351" i="3"/>
  <c r="H352" i="3"/>
  <c r="H353" i="3"/>
  <c r="H354" i="3"/>
  <c r="H355" i="3"/>
  <c r="H356" i="3"/>
  <c r="H357" i="3"/>
  <c r="H358" i="3"/>
  <c r="H359" i="3"/>
  <c r="H360" i="3"/>
  <c r="H361" i="3"/>
  <c r="H362" i="3"/>
  <c r="H363" i="3"/>
  <c r="H364" i="3"/>
  <c r="H365" i="3"/>
  <c r="H366" i="3"/>
  <c r="H367" i="3"/>
  <c r="H368" i="3"/>
  <c r="H369" i="3"/>
  <c r="H370" i="3"/>
  <c r="H371" i="3"/>
  <c r="H372" i="3"/>
  <c r="H373" i="3"/>
  <c r="H374" i="3"/>
  <c r="H375" i="3"/>
  <c r="H376" i="3"/>
  <c r="H377" i="3"/>
  <c r="H378" i="3"/>
  <c r="H379" i="3"/>
  <c r="H380" i="3"/>
  <c r="H381" i="3"/>
  <c r="H382" i="3"/>
  <c r="H383" i="3"/>
  <c r="H384" i="3"/>
  <c r="H385" i="3"/>
  <c r="H386" i="3"/>
  <c r="H387" i="3"/>
  <c r="H388" i="3"/>
  <c r="H389" i="3"/>
  <c r="H390" i="3"/>
  <c r="H391" i="3"/>
  <c r="H392" i="3"/>
  <c r="H393" i="3"/>
  <c r="H394" i="3"/>
  <c r="H395" i="3"/>
  <c r="H396" i="3"/>
  <c r="H397" i="3"/>
  <c r="H398" i="3"/>
  <c r="H399" i="3"/>
  <c r="H400" i="3"/>
  <c r="H401" i="3"/>
  <c r="H402" i="3"/>
  <c r="H403" i="3"/>
  <c r="H404" i="3"/>
  <c r="H405" i="3"/>
  <c r="H406" i="3"/>
  <c r="H407" i="3"/>
  <c r="H408" i="3"/>
  <c r="H409" i="3"/>
  <c r="H410" i="3"/>
  <c r="H411" i="3"/>
  <c r="H412" i="3"/>
  <c r="H413" i="3"/>
  <c r="H414" i="3"/>
  <c r="H415" i="3"/>
  <c r="H416" i="3"/>
  <c r="H417" i="3"/>
  <c r="H418" i="3"/>
  <c r="H419" i="3"/>
  <c r="H420" i="3"/>
  <c r="H421" i="3"/>
  <c r="H422" i="3"/>
  <c r="H423" i="3"/>
  <c r="H424" i="3"/>
  <c r="H425" i="3"/>
  <c r="H426" i="3"/>
  <c r="H427" i="3"/>
  <c r="H2" i="3"/>
  <c r="F5" i="2"/>
  <c r="H5" i="2" s="1"/>
  <c r="J5" i="2" s="1"/>
  <c r="I45" i="2"/>
  <c r="J45" i="2" s="1"/>
  <c r="I44" i="2"/>
  <c r="I39" i="2"/>
  <c r="I26" i="2"/>
  <c r="I12" i="2"/>
  <c r="J33" i="2"/>
  <c r="J19" i="2"/>
  <c r="J91" i="2"/>
  <c r="J23" i="2"/>
  <c r="J9" i="2"/>
  <c r="J14" i="2"/>
  <c r="J22" i="2"/>
  <c r="J27" i="2"/>
  <c r="J18" i="2"/>
  <c r="J36" i="2"/>
  <c r="J112" i="2"/>
  <c r="J10" i="2"/>
  <c r="F17" i="2"/>
  <c r="H17" i="2" s="1"/>
  <c r="J17" i="2" s="1"/>
  <c r="F52" i="2"/>
  <c r="F41" i="2"/>
  <c r="F36" i="2"/>
  <c r="F13" i="2"/>
  <c r="F38" i="2"/>
  <c r="F35" i="2"/>
  <c r="F18" i="2"/>
  <c r="F54" i="2"/>
  <c r="F10" i="2"/>
  <c r="F44" i="2"/>
  <c r="F90" i="2"/>
  <c r="F112" i="2"/>
  <c r="H112" i="2" s="1"/>
  <c r="F3" i="2"/>
  <c r="F25" i="2"/>
  <c r="H20" i="2"/>
  <c r="J20" i="2" s="1"/>
  <c r="H8" i="2"/>
  <c r="J8" i="2" s="1"/>
  <c r="H39" i="2"/>
  <c r="J39" i="2" s="1"/>
  <c r="H52" i="2"/>
  <c r="J52" i="2" s="1"/>
  <c r="H31" i="2"/>
  <c r="J31" i="2" s="1"/>
  <c r="H36" i="2"/>
  <c r="H11" i="2"/>
  <c r="H90" i="2"/>
  <c r="J90" i="2" s="1"/>
  <c r="H7" i="2"/>
  <c r="J7" i="2" s="1"/>
  <c r="H18" i="2"/>
  <c r="H41" i="2"/>
  <c r="J41" i="2" s="1"/>
  <c r="H29" i="2"/>
  <c r="J29" i="2" s="1"/>
  <c r="H15" i="2"/>
  <c r="J15" i="2" s="1"/>
  <c r="H16" i="2"/>
  <c r="J16" i="2" s="1"/>
  <c r="H21" i="2"/>
  <c r="J21" i="2" s="1"/>
  <c r="H25" i="2"/>
  <c r="J25" i="2" s="1"/>
  <c r="H26" i="2"/>
  <c r="H27" i="2"/>
  <c r="H30" i="2"/>
  <c r="J30" i="2" s="1"/>
  <c r="H34" i="2"/>
  <c r="J34" i="2" s="1"/>
  <c r="H42" i="2"/>
  <c r="J42" i="2" s="1"/>
  <c r="H45" i="2"/>
  <c r="H161" i="2"/>
  <c r="J161" i="2" s="1"/>
  <c r="H50" i="2"/>
  <c r="J50" i="2" s="1"/>
  <c r="H13" i="2"/>
  <c r="J13" i="2" s="1"/>
  <c r="H22" i="2"/>
  <c r="H32" i="2"/>
  <c r="H49" i="2"/>
  <c r="J49" i="2" s="1"/>
  <c r="H53" i="2"/>
  <c r="J53" i="2" s="1"/>
  <c r="H3" i="2"/>
  <c r="J3" i="2" s="1"/>
  <c r="H14" i="2"/>
  <c r="H37" i="2"/>
  <c r="H9" i="2"/>
  <c r="H44" i="2"/>
  <c r="J44" i="2" s="1"/>
  <c r="H67" i="2"/>
  <c r="J67" i="2" s="1"/>
  <c r="H28" i="2"/>
  <c r="J28" i="2" s="1"/>
  <c r="H23" i="2"/>
  <c r="H43" i="2"/>
  <c r="H6" i="2"/>
  <c r="J6" i="2" s="1"/>
  <c r="H54" i="2"/>
  <c r="J54" i="2" s="1"/>
  <c r="H46" i="2"/>
  <c r="H47" i="2"/>
  <c r="H48" i="2"/>
  <c r="H4" i="2"/>
  <c r="J4" i="2" s="1"/>
  <c r="H91" i="2"/>
  <c r="H51" i="2"/>
  <c r="H38" i="2"/>
  <c r="J38" i="2" s="1"/>
  <c r="H40" i="2"/>
  <c r="J40" i="2" s="1"/>
  <c r="H12" i="2"/>
  <c r="J12" i="2" s="1"/>
  <c r="H55" i="2"/>
  <c r="H56" i="2"/>
  <c r="H57" i="2"/>
  <c r="H58" i="2"/>
  <c r="H59" i="2"/>
  <c r="H60" i="2"/>
  <c r="H61" i="2"/>
  <c r="H62" i="2"/>
  <c r="H63" i="2"/>
  <c r="H64" i="2"/>
  <c r="H65" i="2"/>
  <c r="H66" i="2"/>
  <c r="H19" i="2"/>
  <c r="H68" i="2"/>
  <c r="H69" i="2"/>
  <c r="H70" i="2"/>
  <c r="H71" i="2"/>
  <c r="H72" i="2"/>
  <c r="H73" i="2"/>
  <c r="H35" i="2"/>
  <c r="J35" i="2" s="1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2" i="2"/>
  <c r="J2" i="2" s="1"/>
  <c r="H74" i="2"/>
  <c r="J74" i="2" s="1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33" i="2"/>
  <c r="H107" i="2"/>
  <c r="H108" i="2"/>
  <c r="H109" i="2"/>
  <c r="H110" i="2"/>
  <c r="H111" i="2"/>
  <c r="H24" i="2"/>
  <c r="J24" i="2" s="1"/>
  <c r="H113" i="2"/>
  <c r="H114" i="2"/>
  <c r="H115" i="2"/>
  <c r="H116" i="2"/>
  <c r="H117" i="2"/>
  <c r="H118" i="2"/>
  <c r="H119" i="2"/>
  <c r="H120" i="2"/>
  <c r="H121" i="2"/>
  <c r="H122" i="2"/>
  <c r="H123" i="2"/>
  <c r="H124" i="2"/>
  <c r="H125" i="2"/>
  <c r="H126" i="2"/>
  <c r="H127" i="2"/>
  <c r="H128" i="2"/>
  <c r="H129" i="2"/>
  <c r="H130" i="2"/>
  <c r="H131" i="2"/>
  <c r="H132" i="2"/>
  <c r="H133" i="2"/>
  <c r="H134" i="2"/>
  <c r="H135" i="2"/>
  <c r="H136" i="2"/>
  <c r="H137" i="2"/>
  <c r="H138" i="2"/>
  <c r="H139" i="2"/>
  <c r="H140" i="2"/>
  <c r="H141" i="2"/>
  <c r="H142" i="2"/>
  <c r="H143" i="2"/>
  <c r="H144" i="2"/>
  <c r="H145" i="2"/>
  <c r="H146" i="2"/>
  <c r="H147" i="2"/>
  <c r="H148" i="2"/>
  <c r="H149" i="2"/>
  <c r="H150" i="2"/>
  <c r="H151" i="2"/>
  <c r="H152" i="2"/>
  <c r="H153" i="2"/>
  <c r="H154" i="2"/>
  <c r="H155" i="2"/>
  <c r="H156" i="2"/>
  <c r="H157" i="2"/>
  <c r="H158" i="2"/>
  <c r="H159" i="2"/>
  <c r="H160" i="2"/>
  <c r="H106" i="2"/>
  <c r="J106" i="2" s="1"/>
  <c r="H162" i="2"/>
  <c r="H163" i="2"/>
  <c r="H164" i="2"/>
  <c r="H165" i="2"/>
  <c r="H166" i="2"/>
  <c r="H10" i="2"/>
  <c r="J26" i="2" l="1"/>
  <c r="I3663" i="1"/>
  <c r="I190" i="1"/>
  <c r="I2052" i="1"/>
  <c r="G2334" i="1"/>
  <c r="G2390" i="1"/>
  <c r="G836" i="1"/>
  <c r="I836" i="1" s="1"/>
  <c r="G2770" i="1"/>
  <c r="I2770" i="1" s="1"/>
  <c r="G6049" i="1"/>
  <c r="G192" i="1"/>
  <c r="I192" i="1" s="1"/>
  <c r="G139" i="1"/>
  <c r="G6720" i="1"/>
  <c r="I6720" i="1" s="1"/>
  <c r="G6857" i="1"/>
  <c r="G6853" i="1"/>
  <c r="G6884" i="1"/>
  <c r="G6878" i="1"/>
  <c r="I6878" i="1" s="1"/>
  <c r="I2162" i="1"/>
  <c r="G3565" i="1"/>
  <c r="I3180" i="1"/>
  <c r="I1348" i="1"/>
  <c r="G3201" i="1"/>
  <c r="G3391" i="1"/>
  <c r="I846" i="1"/>
  <c r="I2328" i="1"/>
  <c r="G2447" i="1"/>
  <c r="G2963" i="1"/>
  <c r="G2442" i="1"/>
  <c r="G1082" i="1"/>
  <c r="G1563" i="1"/>
  <c r="I1563" i="1" s="1"/>
  <c r="G892" i="1"/>
  <c r="I892" i="1" s="1"/>
  <c r="G2883" i="1"/>
  <c r="G2889" i="1"/>
  <c r="I2889" i="1" s="1"/>
  <c r="G2891" i="1"/>
  <c r="I2891" i="1" s="1"/>
  <c r="G2890" i="1"/>
  <c r="G3950" i="1"/>
  <c r="G3690" i="1"/>
  <c r="I3690" i="1" s="1"/>
  <c r="G2125" i="1"/>
  <c r="I2125" i="1" s="1"/>
  <c r="G2137" i="1"/>
  <c r="I3045" i="1"/>
  <c r="G3068" i="1"/>
  <c r="G3145" i="1"/>
  <c r="I3370" i="1"/>
  <c r="G3001" i="1"/>
  <c r="I3001" i="1" s="1"/>
  <c r="G3424" i="1"/>
  <c r="G3040" i="1"/>
  <c r="G3144" i="1"/>
  <c r="G3166" i="1"/>
  <c r="I3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1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449" i="1"/>
  <c r="I450" i="1"/>
  <c r="I451" i="1"/>
  <c r="I452" i="1"/>
  <c r="I453" i="1"/>
  <c r="I454" i="1"/>
  <c r="I455" i="1"/>
  <c r="I456" i="1"/>
  <c r="I457" i="1"/>
  <c r="I458" i="1"/>
  <c r="I459" i="1"/>
  <c r="I460" i="1"/>
  <c r="I461" i="1"/>
  <c r="I462" i="1"/>
  <c r="I463" i="1"/>
  <c r="I464" i="1"/>
  <c r="I465" i="1"/>
  <c r="I466" i="1"/>
  <c r="I467" i="1"/>
  <c r="I468" i="1"/>
  <c r="I469" i="1"/>
  <c r="I470" i="1"/>
  <c r="I471" i="1"/>
  <c r="I472" i="1"/>
  <c r="I473" i="1"/>
  <c r="I474" i="1"/>
  <c r="I475" i="1"/>
  <c r="I476" i="1"/>
  <c r="I477" i="1"/>
  <c r="I478" i="1"/>
  <c r="I479" i="1"/>
  <c r="I480" i="1"/>
  <c r="I481" i="1"/>
  <c r="I482" i="1"/>
  <c r="I483" i="1"/>
  <c r="I484" i="1"/>
  <c r="I485" i="1"/>
  <c r="I486" i="1"/>
  <c r="I487" i="1"/>
  <c r="I488" i="1"/>
  <c r="I489" i="1"/>
  <c r="I490" i="1"/>
  <c r="I491" i="1"/>
  <c r="I492" i="1"/>
  <c r="I493" i="1"/>
  <c r="I494" i="1"/>
  <c r="I495" i="1"/>
  <c r="I496" i="1"/>
  <c r="I497" i="1"/>
  <c r="I498" i="1"/>
  <c r="I499" i="1"/>
  <c r="I500" i="1"/>
  <c r="I501" i="1"/>
  <c r="I502" i="1"/>
  <c r="I503" i="1"/>
  <c r="I504" i="1"/>
  <c r="I505" i="1"/>
  <c r="I506" i="1"/>
  <c r="I507" i="1"/>
  <c r="I508" i="1"/>
  <c r="I509" i="1"/>
  <c r="I510" i="1"/>
  <c r="I511" i="1"/>
  <c r="I512" i="1"/>
  <c r="I513" i="1"/>
  <c r="I514" i="1"/>
  <c r="I515" i="1"/>
  <c r="I516" i="1"/>
  <c r="I517" i="1"/>
  <c r="I518" i="1"/>
  <c r="I519" i="1"/>
  <c r="I520" i="1"/>
  <c r="I521" i="1"/>
  <c r="I522" i="1"/>
  <c r="I523" i="1"/>
  <c r="I524" i="1"/>
  <c r="I525" i="1"/>
  <c r="I526" i="1"/>
  <c r="I527" i="1"/>
  <c r="I528" i="1"/>
  <c r="I529" i="1"/>
  <c r="I530" i="1"/>
  <c r="I531" i="1"/>
  <c r="I532" i="1"/>
  <c r="I533" i="1"/>
  <c r="I534" i="1"/>
  <c r="I535" i="1"/>
  <c r="I536" i="1"/>
  <c r="I537" i="1"/>
  <c r="I538" i="1"/>
  <c r="I539" i="1"/>
  <c r="I540" i="1"/>
  <c r="I541" i="1"/>
  <c r="I542" i="1"/>
  <c r="I543" i="1"/>
  <c r="I544" i="1"/>
  <c r="I545" i="1"/>
  <c r="I546" i="1"/>
  <c r="I547" i="1"/>
  <c r="I548" i="1"/>
  <c r="I549" i="1"/>
  <c r="I550" i="1"/>
  <c r="I551" i="1"/>
  <c r="I552" i="1"/>
  <c r="I553" i="1"/>
  <c r="I554" i="1"/>
  <c r="I555" i="1"/>
  <c r="I556" i="1"/>
  <c r="I557" i="1"/>
  <c r="I558" i="1"/>
  <c r="I559" i="1"/>
  <c r="I560" i="1"/>
  <c r="I561" i="1"/>
  <c r="I562" i="1"/>
  <c r="I563" i="1"/>
  <c r="I564" i="1"/>
  <c r="I565" i="1"/>
  <c r="I566" i="1"/>
  <c r="I567" i="1"/>
  <c r="I568" i="1"/>
  <c r="I569" i="1"/>
  <c r="I570" i="1"/>
  <c r="I571" i="1"/>
  <c r="I572" i="1"/>
  <c r="I573" i="1"/>
  <c r="I574" i="1"/>
  <c r="I575" i="1"/>
  <c r="I576" i="1"/>
  <c r="I577" i="1"/>
  <c r="I578" i="1"/>
  <c r="I579" i="1"/>
  <c r="I580" i="1"/>
  <c r="I581" i="1"/>
  <c r="I582" i="1"/>
  <c r="I583" i="1"/>
  <c r="I584" i="1"/>
  <c r="I585" i="1"/>
  <c r="I586" i="1"/>
  <c r="I587" i="1"/>
  <c r="I588" i="1"/>
  <c r="I589" i="1"/>
  <c r="I590" i="1"/>
  <c r="I591" i="1"/>
  <c r="I592" i="1"/>
  <c r="I593" i="1"/>
  <c r="I594" i="1"/>
  <c r="I595" i="1"/>
  <c r="I596" i="1"/>
  <c r="I597" i="1"/>
  <c r="I598" i="1"/>
  <c r="I599" i="1"/>
  <c r="I600" i="1"/>
  <c r="I601" i="1"/>
  <c r="I602" i="1"/>
  <c r="I603" i="1"/>
  <c r="I604" i="1"/>
  <c r="I605" i="1"/>
  <c r="I606" i="1"/>
  <c r="I607" i="1"/>
  <c r="I608" i="1"/>
  <c r="I609" i="1"/>
  <c r="I610" i="1"/>
  <c r="I611" i="1"/>
  <c r="I612" i="1"/>
  <c r="I613" i="1"/>
  <c r="I614" i="1"/>
  <c r="I615" i="1"/>
  <c r="I616" i="1"/>
  <c r="I617" i="1"/>
  <c r="I618" i="1"/>
  <c r="I619" i="1"/>
  <c r="I620" i="1"/>
  <c r="I621" i="1"/>
  <c r="I622" i="1"/>
  <c r="I623" i="1"/>
  <c r="I624" i="1"/>
  <c r="I625" i="1"/>
  <c r="I626" i="1"/>
  <c r="I627" i="1"/>
  <c r="I628" i="1"/>
  <c r="I629" i="1"/>
  <c r="I630" i="1"/>
  <c r="I631" i="1"/>
  <c r="I632" i="1"/>
  <c r="I633" i="1"/>
  <c r="I634" i="1"/>
  <c r="I635" i="1"/>
  <c r="I636" i="1"/>
  <c r="I637" i="1"/>
  <c r="I638" i="1"/>
  <c r="I639" i="1"/>
  <c r="I640" i="1"/>
  <c r="I641" i="1"/>
  <c r="I642" i="1"/>
  <c r="I643" i="1"/>
  <c r="I644" i="1"/>
  <c r="I645" i="1"/>
  <c r="I646" i="1"/>
  <c r="I647" i="1"/>
  <c r="I648" i="1"/>
  <c r="I649" i="1"/>
  <c r="I650" i="1"/>
  <c r="I651" i="1"/>
  <c r="I652" i="1"/>
  <c r="I653" i="1"/>
  <c r="I654" i="1"/>
  <c r="I655" i="1"/>
  <c r="I656" i="1"/>
  <c r="I657" i="1"/>
  <c r="I658" i="1"/>
  <c r="I659" i="1"/>
  <c r="I660" i="1"/>
  <c r="I661" i="1"/>
  <c r="I662" i="1"/>
  <c r="I663" i="1"/>
  <c r="I664" i="1"/>
  <c r="I665" i="1"/>
  <c r="I666" i="1"/>
  <c r="I667" i="1"/>
  <c r="I668" i="1"/>
  <c r="I669" i="1"/>
  <c r="I670" i="1"/>
  <c r="I671" i="1"/>
  <c r="I672" i="1"/>
  <c r="I673" i="1"/>
  <c r="I674" i="1"/>
  <c r="I675" i="1"/>
  <c r="I676" i="1"/>
  <c r="I677" i="1"/>
  <c r="I678" i="1"/>
  <c r="I679" i="1"/>
  <c r="I680" i="1"/>
  <c r="I681" i="1"/>
  <c r="I682" i="1"/>
  <c r="I683" i="1"/>
  <c r="I684" i="1"/>
  <c r="I685" i="1"/>
  <c r="I686" i="1"/>
  <c r="I687" i="1"/>
  <c r="I688" i="1"/>
  <c r="I689" i="1"/>
  <c r="I690" i="1"/>
  <c r="I691" i="1"/>
  <c r="I692" i="1"/>
  <c r="I693" i="1"/>
  <c r="I694" i="1"/>
  <c r="I695" i="1"/>
  <c r="I696" i="1"/>
  <c r="I697" i="1"/>
  <c r="I698" i="1"/>
  <c r="I699" i="1"/>
  <c r="I700" i="1"/>
  <c r="I701" i="1"/>
  <c r="I702" i="1"/>
  <c r="I703" i="1"/>
  <c r="I704" i="1"/>
  <c r="I705" i="1"/>
  <c r="I706" i="1"/>
  <c r="I707" i="1"/>
  <c r="I708" i="1"/>
  <c r="I709" i="1"/>
  <c r="I710" i="1"/>
  <c r="I711" i="1"/>
  <c r="I712" i="1"/>
  <c r="I713" i="1"/>
  <c r="I714" i="1"/>
  <c r="I715" i="1"/>
  <c r="I716" i="1"/>
  <c r="I717" i="1"/>
  <c r="I718" i="1"/>
  <c r="I719" i="1"/>
  <c r="I720" i="1"/>
  <c r="I721" i="1"/>
  <c r="I722" i="1"/>
  <c r="I723" i="1"/>
  <c r="I724" i="1"/>
  <c r="I725" i="1"/>
  <c r="I726" i="1"/>
  <c r="I727" i="1"/>
  <c r="I728" i="1"/>
  <c r="I729" i="1"/>
  <c r="I730" i="1"/>
  <c r="I731" i="1"/>
  <c r="I732" i="1"/>
  <c r="I733" i="1"/>
  <c r="I734" i="1"/>
  <c r="I735" i="1"/>
  <c r="I736" i="1"/>
  <c r="I737" i="1"/>
  <c r="I738" i="1"/>
  <c r="I739" i="1"/>
  <c r="I740" i="1"/>
  <c r="I741" i="1"/>
  <c r="I742" i="1"/>
  <c r="I743" i="1"/>
  <c r="I744" i="1"/>
  <c r="I745" i="1"/>
  <c r="I746" i="1"/>
  <c r="I747" i="1"/>
  <c r="I748" i="1"/>
  <c r="I749" i="1"/>
  <c r="I750" i="1"/>
  <c r="I751" i="1"/>
  <c r="I752" i="1"/>
  <c r="I753" i="1"/>
  <c r="I754" i="1"/>
  <c r="I755" i="1"/>
  <c r="I756" i="1"/>
  <c r="I757" i="1"/>
  <c r="I758" i="1"/>
  <c r="I759" i="1"/>
  <c r="I760" i="1"/>
  <c r="I761" i="1"/>
  <c r="I762" i="1"/>
  <c r="I763" i="1"/>
  <c r="I764" i="1"/>
  <c r="I765" i="1"/>
  <c r="I766" i="1"/>
  <c r="I767" i="1"/>
  <c r="I768" i="1"/>
  <c r="I769" i="1"/>
  <c r="I770" i="1"/>
  <c r="I771" i="1"/>
  <c r="I772" i="1"/>
  <c r="I773" i="1"/>
  <c r="I774" i="1"/>
  <c r="I775" i="1"/>
  <c r="I776" i="1"/>
  <c r="I777" i="1"/>
  <c r="I778" i="1"/>
  <c r="I779" i="1"/>
  <c r="I780" i="1"/>
  <c r="I781" i="1"/>
  <c r="I782" i="1"/>
  <c r="I783" i="1"/>
  <c r="I784" i="1"/>
  <c r="I785" i="1"/>
  <c r="I786" i="1"/>
  <c r="I787" i="1"/>
  <c r="I788" i="1"/>
  <c r="I789" i="1"/>
  <c r="I790" i="1"/>
  <c r="I791" i="1"/>
  <c r="I792" i="1"/>
  <c r="I793" i="1"/>
  <c r="I794" i="1"/>
  <c r="I795" i="1"/>
  <c r="I796" i="1"/>
  <c r="I797" i="1"/>
  <c r="I798" i="1"/>
  <c r="I799" i="1"/>
  <c r="I800" i="1"/>
  <c r="I801" i="1"/>
  <c r="I802" i="1"/>
  <c r="I803" i="1"/>
  <c r="I804" i="1"/>
  <c r="I805" i="1"/>
  <c r="I806" i="1"/>
  <c r="I807" i="1"/>
  <c r="I808" i="1"/>
  <c r="I809" i="1"/>
  <c r="I810" i="1"/>
  <c r="I811" i="1"/>
  <c r="I812" i="1"/>
  <c r="I813" i="1"/>
  <c r="I814" i="1"/>
  <c r="I815" i="1"/>
  <c r="I816" i="1"/>
  <c r="I817" i="1"/>
  <c r="I818" i="1"/>
  <c r="I819" i="1"/>
  <c r="I820" i="1"/>
  <c r="I821" i="1"/>
  <c r="I822" i="1"/>
  <c r="I823" i="1"/>
  <c r="I824" i="1"/>
  <c r="I825" i="1"/>
  <c r="I826" i="1"/>
  <c r="I827" i="1"/>
  <c r="I828" i="1"/>
  <c r="I829" i="1"/>
  <c r="I830" i="1"/>
  <c r="I831" i="1"/>
  <c r="I832" i="1"/>
  <c r="I833" i="1"/>
  <c r="I834" i="1"/>
  <c r="I835" i="1"/>
  <c r="I837" i="1"/>
  <c r="I838" i="1"/>
  <c r="I839" i="1"/>
  <c r="I840" i="1"/>
  <c r="I841" i="1"/>
  <c r="I842" i="1"/>
  <c r="I843" i="1"/>
  <c r="I844" i="1"/>
  <c r="I845" i="1"/>
  <c r="I847" i="1"/>
  <c r="I848" i="1"/>
  <c r="I849" i="1"/>
  <c r="I850" i="1"/>
  <c r="I851" i="1"/>
  <c r="I852" i="1"/>
  <c r="I853" i="1"/>
  <c r="I854" i="1"/>
  <c r="I855" i="1"/>
  <c r="I856" i="1"/>
  <c r="I857" i="1"/>
  <c r="I858" i="1"/>
  <c r="I859" i="1"/>
  <c r="I860" i="1"/>
  <c r="I861" i="1"/>
  <c r="I862" i="1"/>
  <c r="I863" i="1"/>
  <c r="I864" i="1"/>
  <c r="I865" i="1"/>
  <c r="I866" i="1"/>
  <c r="I867" i="1"/>
  <c r="I868" i="1"/>
  <c r="I869" i="1"/>
  <c r="I870" i="1"/>
  <c r="I871" i="1"/>
  <c r="I872" i="1"/>
  <c r="I873" i="1"/>
  <c r="I874" i="1"/>
  <c r="I875" i="1"/>
  <c r="I876" i="1"/>
  <c r="I877" i="1"/>
  <c r="I878" i="1"/>
  <c r="I879" i="1"/>
  <c r="I880" i="1"/>
  <c r="I881" i="1"/>
  <c r="I882" i="1"/>
  <c r="I883" i="1"/>
  <c r="I884" i="1"/>
  <c r="I885" i="1"/>
  <c r="I886" i="1"/>
  <c r="I887" i="1"/>
  <c r="I888" i="1"/>
  <c r="I889" i="1"/>
  <c r="I890" i="1"/>
  <c r="I891" i="1"/>
  <c r="I893" i="1"/>
  <c r="I894" i="1"/>
  <c r="I895" i="1"/>
  <c r="I896" i="1"/>
  <c r="I897" i="1"/>
  <c r="I898" i="1"/>
  <c r="I899" i="1"/>
  <c r="I900" i="1"/>
  <c r="I901" i="1"/>
  <c r="I902" i="1"/>
  <c r="I903" i="1"/>
  <c r="I904" i="1"/>
  <c r="I905" i="1"/>
  <c r="I906" i="1"/>
  <c r="I907" i="1"/>
  <c r="I908" i="1"/>
  <c r="I909" i="1"/>
  <c r="I910" i="1"/>
  <c r="I911" i="1"/>
  <c r="I912" i="1"/>
  <c r="I913" i="1"/>
  <c r="I914" i="1"/>
  <c r="I915" i="1"/>
  <c r="I916" i="1"/>
  <c r="I917" i="1"/>
  <c r="I918" i="1"/>
  <c r="I919" i="1"/>
  <c r="I920" i="1"/>
  <c r="I921" i="1"/>
  <c r="I922" i="1"/>
  <c r="I923" i="1"/>
  <c r="I924" i="1"/>
  <c r="I925" i="1"/>
  <c r="I926" i="1"/>
  <c r="I927" i="1"/>
  <c r="I928" i="1"/>
  <c r="I929" i="1"/>
  <c r="I930" i="1"/>
  <c r="I931" i="1"/>
  <c r="I932" i="1"/>
  <c r="I933" i="1"/>
  <c r="I934" i="1"/>
  <c r="I935" i="1"/>
  <c r="I936" i="1"/>
  <c r="I937" i="1"/>
  <c r="I938" i="1"/>
  <c r="I939" i="1"/>
  <c r="I940" i="1"/>
  <c r="I941" i="1"/>
  <c r="I942" i="1"/>
  <c r="I943" i="1"/>
  <c r="I944" i="1"/>
  <c r="I945" i="1"/>
  <c r="I946" i="1"/>
  <c r="I947" i="1"/>
  <c r="I948" i="1"/>
  <c r="I949" i="1"/>
  <c r="I950" i="1"/>
  <c r="I951" i="1"/>
  <c r="I952" i="1"/>
  <c r="I953" i="1"/>
  <c r="I954" i="1"/>
  <c r="I955" i="1"/>
  <c r="I956" i="1"/>
  <c r="I957" i="1"/>
  <c r="I958" i="1"/>
  <c r="I959" i="1"/>
  <c r="I960" i="1"/>
  <c r="I961" i="1"/>
  <c r="I962" i="1"/>
  <c r="I963" i="1"/>
  <c r="I964" i="1"/>
  <c r="I965" i="1"/>
  <c r="I966" i="1"/>
  <c r="I967" i="1"/>
  <c r="I968" i="1"/>
  <c r="I969" i="1"/>
  <c r="I970" i="1"/>
  <c r="I971" i="1"/>
  <c r="I972" i="1"/>
  <c r="I973" i="1"/>
  <c r="I974" i="1"/>
  <c r="I975" i="1"/>
  <c r="I976" i="1"/>
  <c r="I977" i="1"/>
  <c r="I978" i="1"/>
  <c r="I979" i="1"/>
  <c r="I980" i="1"/>
  <c r="I981" i="1"/>
  <c r="I982" i="1"/>
  <c r="I983" i="1"/>
  <c r="I984" i="1"/>
  <c r="I985" i="1"/>
  <c r="I986" i="1"/>
  <c r="I987" i="1"/>
  <c r="I988" i="1"/>
  <c r="I989" i="1"/>
  <c r="I990" i="1"/>
  <c r="I991" i="1"/>
  <c r="I992" i="1"/>
  <c r="I993" i="1"/>
  <c r="I994" i="1"/>
  <c r="I995" i="1"/>
  <c r="I996" i="1"/>
  <c r="I997" i="1"/>
  <c r="I998" i="1"/>
  <c r="I999" i="1"/>
  <c r="I1000" i="1"/>
  <c r="I1001" i="1"/>
  <c r="I1002" i="1"/>
  <c r="I1003" i="1"/>
  <c r="I1004" i="1"/>
  <c r="I1005" i="1"/>
  <c r="I1006" i="1"/>
  <c r="I1007" i="1"/>
  <c r="I1008" i="1"/>
  <c r="I1009" i="1"/>
  <c r="I1010" i="1"/>
  <c r="I1011" i="1"/>
  <c r="I1012" i="1"/>
  <c r="I1013" i="1"/>
  <c r="I1014" i="1"/>
  <c r="I1015" i="1"/>
  <c r="I1016" i="1"/>
  <c r="I1017" i="1"/>
  <c r="I1018" i="1"/>
  <c r="I1019" i="1"/>
  <c r="I1020" i="1"/>
  <c r="I1021" i="1"/>
  <c r="I1022" i="1"/>
  <c r="I1023" i="1"/>
  <c r="I1024" i="1"/>
  <c r="I1025" i="1"/>
  <c r="I1026" i="1"/>
  <c r="I1027" i="1"/>
  <c r="I1028" i="1"/>
  <c r="I1029" i="1"/>
  <c r="I1030" i="1"/>
  <c r="I1031" i="1"/>
  <c r="I1032" i="1"/>
  <c r="I1033" i="1"/>
  <c r="I1034" i="1"/>
  <c r="I1035" i="1"/>
  <c r="I1036" i="1"/>
  <c r="I1037" i="1"/>
  <c r="I1038" i="1"/>
  <c r="I1039" i="1"/>
  <c r="I1040" i="1"/>
  <c r="I1041" i="1"/>
  <c r="I1042" i="1"/>
  <c r="I1043" i="1"/>
  <c r="I1044" i="1"/>
  <c r="I1045" i="1"/>
  <c r="I1046" i="1"/>
  <c r="I1047" i="1"/>
  <c r="I1048" i="1"/>
  <c r="I1049" i="1"/>
  <c r="I1050" i="1"/>
  <c r="I1051" i="1"/>
  <c r="I1052" i="1"/>
  <c r="I1053" i="1"/>
  <c r="I1054" i="1"/>
  <c r="I1055" i="1"/>
  <c r="I1056" i="1"/>
  <c r="I1057" i="1"/>
  <c r="I1058" i="1"/>
  <c r="I1059" i="1"/>
  <c r="I1060" i="1"/>
  <c r="I1061" i="1"/>
  <c r="I1062" i="1"/>
  <c r="I1063" i="1"/>
  <c r="I1064" i="1"/>
  <c r="I1065" i="1"/>
  <c r="I1066" i="1"/>
  <c r="I1067" i="1"/>
  <c r="I1068" i="1"/>
  <c r="I1069" i="1"/>
  <c r="I1070" i="1"/>
  <c r="I1071" i="1"/>
  <c r="I1072" i="1"/>
  <c r="I1073" i="1"/>
  <c r="I1074" i="1"/>
  <c r="I1075" i="1"/>
  <c r="I1076" i="1"/>
  <c r="I1077" i="1"/>
  <c r="I1078" i="1"/>
  <c r="I1079" i="1"/>
  <c r="I1080" i="1"/>
  <c r="I1081" i="1"/>
  <c r="I1082" i="1"/>
  <c r="I1083" i="1"/>
  <c r="I1084" i="1"/>
  <c r="I1085" i="1"/>
  <c r="I1086" i="1"/>
  <c r="I1087" i="1"/>
  <c r="I1088" i="1"/>
  <c r="I1089" i="1"/>
  <c r="I1090" i="1"/>
  <c r="I1091" i="1"/>
  <c r="I1092" i="1"/>
  <c r="I1093" i="1"/>
  <c r="I1094" i="1"/>
  <c r="I1095" i="1"/>
  <c r="I1096" i="1"/>
  <c r="I1097" i="1"/>
  <c r="I1098" i="1"/>
  <c r="I1099" i="1"/>
  <c r="I1100" i="1"/>
  <c r="I1101" i="1"/>
  <c r="I1102" i="1"/>
  <c r="I1103" i="1"/>
  <c r="I1104" i="1"/>
  <c r="I1105" i="1"/>
  <c r="I1106" i="1"/>
  <c r="I1107" i="1"/>
  <c r="I1108" i="1"/>
  <c r="I1109" i="1"/>
  <c r="I1110" i="1"/>
  <c r="I1111" i="1"/>
  <c r="I1112" i="1"/>
  <c r="I1113" i="1"/>
  <c r="I1114" i="1"/>
  <c r="I1115" i="1"/>
  <c r="I1116" i="1"/>
  <c r="I1117" i="1"/>
  <c r="I1118" i="1"/>
  <c r="I1119" i="1"/>
  <c r="I1120" i="1"/>
  <c r="I1121" i="1"/>
  <c r="I1122" i="1"/>
  <c r="I1123" i="1"/>
  <c r="I1124" i="1"/>
  <c r="I1125" i="1"/>
  <c r="I1126" i="1"/>
  <c r="I1127" i="1"/>
  <c r="I1128" i="1"/>
  <c r="I1129" i="1"/>
  <c r="I1130" i="1"/>
  <c r="I1131" i="1"/>
  <c r="I1132" i="1"/>
  <c r="I1133" i="1"/>
  <c r="I1134" i="1"/>
  <c r="I1135" i="1"/>
  <c r="I1136" i="1"/>
  <c r="I1137" i="1"/>
  <c r="I1138" i="1"/>
  <c r="I1139" i="1"/>
  <c r="I1140" i="1"/>
  <c r="I1141" i="1"/>
  <c r="I1142" i="1"/>
  <c r="I1143" i="1"/>
  <c r="I1144" i="1"/>
  <c r="I1145" i="1"/>
  <c r="I1146" i="1"/>
  <c r="I1147" i="1"/>
  <c r="I1148" i="1"/>
  <c r="I1149" i="1"/>
  <c r="I1150" i="1"/>
  <c r="I1151" i="1"/>
  <c r="I1152" i="1"/>
  <c r="I1153" i="1"/>
  <c r="I1154" i="1"/>
  <c r="I1155" i="1"/>
  <c r="I1156" i="1"/>
  <c r="I1157" i="1"/>
  <c r="I1158" i="1"/>
  <c r="I1159" i="1"/>
  <c r="I1160" i="1"/>
  <c r="I1161" i="1"/>
  <c r="I1162" i="1"/>
  <c r="I1163" i="1"/>
  <c r="I1164" i="1"/>
  <c r="I1165" i="1"/>
  <c r="I1166" i="1"/>
  <c r="I1167" i="1"/>
  <c r="I1168" i="1"/>
  <c r="I1169" i="1"/>
  <c r="I1170" i="1"/>
  <c r="I1171" i="1"/>
  <c r="I1172" i="1"/>
  <c r="I1173" i="1"/>
  <c r="I1174" i="1"/>
  <c r="I1175" i="1"/>
  <c r="I1176" i="1"/>
  <c r="I1177" i="1"/>
  <c r="I1178" i="1"/>
  <c r="I1179" i="1"/>
  <c r="I1180" i="1"/>
  <c r="I1181" i="1"/>
  <c r="I1182" i="1"/>
  <c r="I1183" i="1"/>
  <c r="I1184" i="1"/>
  <c r="I1185" i="1"/>
  <c r="I1186" i="1"/>
  <c r="I1187" i="1"/>
  <c r="I1188" i="1"/>
  <c r="I1189" i="1"/>
  <c r="I1190" i="1"/>
  <c r="I1191" i="1"/>
  <c r="I1192" i="1"/>
  <c r="I1193" i="1"/>
  <c r="I1194" i="1"/>
  <c r="I1195" i="1"/>
  <c r="I1196" i="1"/>
  <c r="I1197" i="1"/>
  <c r="I1198" i="1"/>
  <c r="I1199" i="1"/>
  <c r="I1200" i="1"/>
  <c r="I1201" i="1"/>
  <c r="I1202" i="1"/>
  <c r="I1203" i="1"/>
  <c r="I1204" i="1"/>
  <c r="I1205" i="1"/>
  <c r="I1206" i="1"/>
  <c r="I1207" i="1"/>
  <c r="I1208" i="1"/>
  <c r="I1209" i="1"/>
  <c r="I1210" i="1"/>
  <c r="I1211" i="1"/>
  <c r="I1212" i="1"/>
  <c r="I1213" i="1"/>
  <c r="I1214" i="1"/>
  <c r="I1215" i="1"/>
  <c r="I1216" i="1"/>
  <c r="I1217" i="1"/>
  <c r="I1218" i="1"/>
  <c r="I1219" i="1"/>
  <c r="I1220" i="1"/>
  <c r="I1221" i="1"/>
  <c r="I1222" i="1"/>
  <c r="I1223" i="1"/>
  <c r="I1224" i="1"/>
  <c r="I1225" i="1"/>
  <c r="I1226" i="1"/>
  <c r="I1227" i="1"/>
  <c r="I1228" i="1"/>
  <c r="I1229" i="1"/>
  <c r="I1230" i="1"/>
  <c r="I1231" i="1"/>
  <c r="I1232" i="1"/>
  <c r="I1233" i="1"/>
  <c r="I1234" i="1"/>
  <c r="I1235" i="1"/>
  <c r="I1236" i="1"/>
  <c r="I1237" i="1"/>
  <c r="I1238" i="1"/>
  <c r="I1239" i="1"/>
  <c r="I1240" i="1"/>
  <c r="I1241" i="1"/>
  <c r="I1242" i="1"/>
  <c r="I1243" i="1"/>
  <c r="I1244" i="1"/>
  <c r="I1245" i="1"/>
  <c r="I1246" i="1"/>
  <c r="I1247" i="1"/>
  <c r="I1248" i="1"/>
  <c r="I1249" i="1"/>
  <c r="I1250" i="1"/>
  <c r="I1251" i="1"/>
  <c r="I1252" i="1"/>
  <c r="I1253" i="1"/>
  <c r="I1254" i="1"/>
  <c r="I1255" i="1"/>
  <c r="I1256" i="1"/>
  <c r="I1257" i="1"/>
  <c r="I1258" i="1"/>
  <c r="I1259" i="1"/>
  <c r="I1260" i="1"/>
  <c r="I1261" i="1"/>
  <c r="I1262" i="1"/>
  <c r="I1263" i="1"/>
  <c r="I1264" i="1"/>
  <c r="I1265" i="1"/>
  <c r="I1266" i="1"/>
  <c r="I1267" i="1"/>
  <c r="I1268" i="1"/>
  <c r="I1269" i="1"/>
  <c r="I1270" i="1"/>
  <c r="I1271" i="1"/>
  <c r="I1272" i="1"/>
  <c r="I1273" i="1"/>
  <c r="I1274" i="1"/>
  <c r="I1275" i="1"/>
  <c r="I1276" i="1"/>
  <c r="I1277" i="1"/>
  <c r="I1278" i="1"/>
  <c r="I1279" i="1"/>
  <c r="I1280" i="1"/>
  <c r="I1281" i="1"/>
  <c r="I1282" i="1"/>
  <c r="I1283" i="1"/>
  <c r="I1284" i="1"/>
  <c r="I1285" i="1"/>
  <c r="I1286" i="1"/>
  <c r="I1287" i="1"/>
  <c r="I1288" i="1"/>
  <c r="I1289" i="1"/>
  <c r="I1290" i="1"/>
  <c r="I1291" i="1"/>
  <c r="I1292" i="1"/>
  <c r="I1293" i="1"/>
  <c r="I1294" i="1"/>
  <c r="I1295" i="1"/>
  <c r="I1296" i="1"/>
  <c r="I1297" i="1"/>
  <c r="I1298" i="1"/>
  <c r="I1299" i="1"/>
  <c r="I1300" i="1"/>
  <c r="I1301" i="1"/>
  <c r="I1302" i="1"/>
  <c r="I1303" i="1"/>
  <c r="I1304" i="1"/>
  <c r="I1305" i="1"/>
  <c r="I1306" i="1"/>
  <c r="I1307" i="1"/>
  <c r="I1308" i="1"/>
  <c r="I1309" i="1"/>
  <c r="I1310" i="1"/>
  <c r="I1311" i="1"/>
  <c r="I1312" i="1"/>
  <c r="I1313" i="1"/>
  <c r="I1314" i="1"/>
  <c r="I1315" i="1"/>
  <c r="I1316" i="1"/>
  <c r="I1317" i="1"/>
  <c r="I1318" i="1"/>
  <c r="I1319" i="1"/>
  <c r="I1320" i="1"/>
  <c r="I1321" i="1"/>
  <c r="I1322" i="1"/>
  <c r="I1323" i="1"/>
  <c r="I1324" i="1"/>
  <c r="I1325" i="1"/>
  <c r="I1326" i="1"/>
  <c r="I1327" i="1"/>
  <c r="I1328" i="1"/>
  <c r="I1329" i="1"/>
  <c r="I1330" i="1"/>
  <c r="I1331" i="1"/>
  <c r="I1332" i="1"/>
  <c r="I1333" i="1"/>
  <c r="I1334" i="1"/>
  <c r="I1335" i="1"/>
  <c r="I1336" i="1"/>
  <c r="I1337" i="1"/>
  <c r="I1338" i="1"/>
  <c r="I1339" i="1"/>
  <c r="I1340" i="1"/>
  <c r="I1341" i="1"/>
  <c r="I1342" i="1"/>
  <c r="I1343" i="1"/>
  <c r="I1344" i="1"/>
  <c r="I1345" i="1"/>
  <c r="I1346" i="1"/>
  <c r="I1347" i="1"/>
  <c r="I1349" i="1"/>
  <c r="I1350" i="1"/>
  <c r="I1351" i="1"/>
  <c r="I1352" i="1"/>
  <c r="I1353" i="1"/>
  <c r="I1354" i="1"/>
  <c r="I1355" i="1"/>
  <c r="I1356" i="1"/>
  <c r="I1357" i="1"/>
  <c r="I1358" i="1"/>
  <c r="I1359" i="1"/>
  <c r="I1360" i="1"/>
  <c r="I1361" i="1"/>
  <c r="I1362" i="1"/>
  <c r="I1363" i="1"/>
  <c r="I1364" i="1"/>
  <c r="I1365" i="1"/>
  <c r="I1366" i="1"/>
  <c r="I1367" i="1"/>
  <c r="I1368" i="1"/>
  <c r="I1369" i="1"/>
  <c r="I1370" i="1"/>
  <c r="I1371" i="1"/>
  <c r="I1372" i="1"/>
  <c r="I1373" i="1"/>
  <c r="I1374" i="1"/>
  <c r="I1375" i="1"/>
  <c r="I1376" i="1"/>
  <c r="I1377" i="1"/>
  <c r="I1378" i="1"/>
  <c r="I1379" i="1"/>
  <c r="I1380" i="1"/>
  <c r="I1381" i="1"/>
  <c r="I1382" i="1"/>
  <c r="I1383" i="1"/>
  <c r="I1384" i="1"/>
  <c r="I1385" i="1"/>
  <c r="I1386" i="1"/>
  <c r="I1387" i="1"/>
  <c r="I1388" i="1"/>
  <c r="I1389" i="1"/>
  <c r="I1390" i="1"/>
  <c r="I1391" i="1"/>
  <c r="I1392" i="1"/>
  <c r="I1393" i="1"/>
  <c r="I1394" i="1"/>
  <c r="I1395" i="1"/>
  <c r="I1396" i="1"/>
  <c r="I1397" i="1"/>
  <c r="I1398" i="1"/>
  <c r="I1399" i="1"/>
  <c r="I1400" i="1"/>
  <c r="I1401" i="1"/>
  <c r="I1402" i="1"/>
  <c r="I1403" i="1"/>
  <c r="I1404" i="1"/>
  <c r="I1405" i="1"/>
  <c r="I1406" i="1"/>
  <c r="I1407" i="1"/>
  <c r="I1408" i="1"/>
  <c r="I1409" i="1"/>
  <c r="I1410" i="1"/>
  <c r="I1411" i="1"/>
  <c r="I1412" i="1"/>
  <c r="I1413" i="1"/>
  <c r="I1414" i="1"/>
  <c r="I1415" i="1"/>
  <c r="I1416" i="1"/>
  <c r="I1417" i="1"/>
  <c r="I1418" i="1"/>
  <c r="I1419" i="1"/>
  <c r="I1420" i="1"/>
  <c r="I1421" i="1"/>
  <c r="I1422" i="1"/>
  <c r="I1423" i="1"/>
  <c r="I1424" i="1"/>
  <c r="I1425" i="1"/>
  <c r="I1426" i="1"/>
  <c r="I1427" i="1"/>
  <c r="I1428" i="1"/>
  <c r="I1429" i="1"/>
  <c r="I1430" i="1"/>
  <c r="I1431" i="1"/>
  <c r="I1432" i="1"/>
  <c r="I1433" i="1"/>
  <c r="I1434" i="1"/>
  <c r="I1435" i="1"/>
  <c r="I1436" i="1"/>
  <c r="I1437" i="1"/>
  <c r="I1438" i="1"/>
  <c r="I1439" i="1"/>
  <c r="I1440" i="1"/>
  <c r="I1441" i="1"/>
  <c r="I1442" i="1"/>
  <c r="I1443" i="1"/>
  <c r="I1444" i="1"/>
  <c r="I1445" i="1"/>
  <c r="I1446" i="1"/>
  <c r="I1447" i="1"/>
  <c r="I1448" i="1"/>
  <c r="I1449" i="1"/>
  <c r="I1450" i="1"/>
  <c r="I1451" i="1"/>
  <c r="I1452" i="1"/>
  <c r="I1453" i="1"/>
  <c r="I1454" i="1"/>
  <c r="I1455" i="1"/>
  <c r="I1456" i="1"/>
  <c r="I1457" i="1"/>
  <c r="I1458" i="1"/>
  <c r="I1459" i="1"/>
  <c r="I1460" i="1"/>
  <c r="I1461" i="1"/>
  <c r="I1462" i="1"/>
  <c r="I1463" i="1"/>
  <c r="I1464" i="1"/>
  <c r="I1465" i="1"/>
  <c r="I1466" i="1"/>
  <c r="I1467" i="1"/>
  <c r="I1468" i="1"/>
  <c r="I1469" i="1"/>
  <c r="I1470" i="1"/>
  <c r="I1471" i="1"/>
  <c r="I1472" i="1"/>
  <c r="I1473" i="1"/>
  <c r="I1474" i="1"/>
  <c r="I1475" i="1"/>
  <c r="I1476" i="1"/>
  <c r="I1477" i="1"/>
  <c r="I1478" i="1"/>
  <c r="I1479" i="1"/>
  <c r="I1480" i="1"/>
  <c r="I1481" i="1"/>
  <c r="I1482" i="1"/>
  <c r="I1483" i="1"/>
  <c r="I1484" i="1"/>
  <c r="I1485" i="1"/>
  <c r="I1486" i="1"/>
  <c r="I1487" i="1"/>
  <c r="I1488" i="1"/>
  <c r="I1489" i="1"/>
  <c r="I1490" i="1"/>
  <c r="I1491" i="1"/>
  <c r="I1492" i="1"/>
  <c r="I1493" i="1"/>
  <c r="I1494" i="1"/>
  <c r="I1495" i="1"/>
  <c r="I1496" i="1"/>
  <c r="I1497" i="1"/>
  <c r="I1498" i="1"/>
  <c r="I1499" i="1"/>
  <c r="I1500" i="1"/>
  <c r="I1501" i="1"/>
  <c r="I1502" i="1"/>
  <c r="I1503" i="1"/>
  <c r="I1504" i="1"/>
  <c r="I1506" i="1"/>
  <c r="I1507" i="1"/>
  <c r="I1508" i="1"/>
  <c r="I1509" i="1"/>
  <c r="I1510" i="1"/>
  <c r="I1511" i="1"/>
  <c r="I1512" i="1"/>
  <c r="I1513" i="1"/>
  <c r="I1514" i="1"/>
  <c r="I1515" i="1"/>
  <c r="I1516" i="1"/>
  <c r="I1517" i="1"/>
  <c r="I1518" i="1"/>
  <c r="I1519" i="1"/>
  <c r="I1520" i="1"/>
  <c r="I1521" i="1"/>
  <c r="I1522" i="1"/>
  <c r="I1523" i="1"/>
  <c r="I1524" i="1"/>
  <c r="I1525" i="1"/>
  <c r="I1526" i="1"/>
  <c r="I1527" i="1"/>
  <c r="I1528" i="1"/>
  <c r="I1529" i="1"/>
  <c r="I1530" i="1"/>
  <c r="I1531" i="1"/>
  <c r="I1532" i="1"/>
  <c r="I1533" i="1"/>
  <c r="I1534" i="1"/>
  <c r="I1535" i="1"/>
  <c r="I1536" i="1"/>
  <c r="I1537" i="1"/>
  <c r="I1538" i="1"/>
  <c r="I1539" i="1"/>
  <c r="I1540" i="1"/>
  <c r="I1541" i="1"/>
  <c r="I1542" i="1"/>
  <c r="I1543" i="1"/>
  <c r="I1544" i="1"/>
  <c r="I1545" i="1"/>
  <c r="I1546" i="1"/>
  <c r="I1547" i="1"/>
  <c r="I1548" i="1"/>
  <c r="I1549" i="1"/>
  <c r="I1550" i="1"/>
  <c r="I1551" i="1"/>
  <c r="I1552" i="1"/>
  <c r="I1553" i="1"/>
  <c r="I1554" i="1"/>
  <c r="I1555" i="1"/>
  <c r="I1556" i="1"/>
  <c r="I1557" i="1"/>
  <c r="I1558" i="1"/>
  <c r="I1559" i="1"/>
  <c r="I1560" i="1"/>
  <c r="I1561" i="1"/>
  <c r="I1562" i="1"/>
  <c r="I1564" i="1"/>
  <c r="I1565" i="1"/>
  <c r="I1566" i="1"/>
  <c r="I1567" i="1"/>
  <c r="I1568" i="1"/>
  <c r="I1569" i="1"/>
  <c r="I1570" i="1"/>
  <c r="I1571" i="1"/>
  <c r="I1572" i="1"/>
  <c r="I1573" i="1"/>
  <c r="I1574" i="1"/>
  <c r="I1575" i="1"/>
  <c r="I1576" i="1"/>
  <c r="I1577" i="1"/>
  <c r="I1578" i="1"/>
  <c r="I1579" i="1"/>
  <c r="I1580" i="1"/>
  <c r="I1581" i="1"/>
  <c r="I1582" i="1"/>
  <c r="I1583" i="1"/>
  <c r="I1584" i="1"/>
  <c r="I1585" i="1"/>
  <c r="I1586" i="1"/>
  <c r="I1587" i="1"/>
  <c r="I1588" i="1"/>
  <c r="I1589" i="1"/>
  <c r="I1590" i="1"/>
  <c r="I1591" i="1"/>
  <c r="I1592" i="1"/>
  <c r="I1593" i="1"/>
  <c r="I1594" i="1"/>
  <c r="I1595" i="1"/>
  <c r="I1596" i="1"/>
  <c r="I1597" i="1"/>
  <c r="I1598" i="1"/>
  <c r="I1599" i="1"/>
  <c r="I1600" i="1"/>
  <c r="I1601" i="1"/>
  <c r="I1602" i="1"/>
  <c r="I1603" i="1"/>
  <c r="I1604" i="1"/>
  <c r="I1605" i="1"/>
  <c r="I1606" i="1"/>
  <c r="I1607" i="1"/>
  <c r="I1608" i="1"/>
  <c r="I1609" i="1"/>
  <c r="I1610" i="1"/>
  <c r="I1611" i="1"/>
  <c r="I1612" i="1"/>
  <c r="I1613" i="1"/>
  <c r="I1614" i="1"/>
  <c r="I1615" i="1"/>
  <c r="I1616" i="1"/>
  <c r="I1617" i="1"/>
  <c r="I1618" i="1"/>
  <c r="I1619" i="1"/>
  <c r="I1620" i="1"/>
  <c r="I1621" i="1"/>
  <c r="I1622" i="1"/>
  <c r="I1623" i="1"/>
  <c r="I1624" i="1"/>
  <c r="I1625" i="1"/>
  <c r="I1626" i="1"/>
  <c r="I1627" i="1"/>
  <c r="I1628" i="1"/>
  <c r="I1629" i="1"/>
  <c r="I1630" i="1"/>
  <c r="I1631" i="1"/>
  <c r="I1632" i="1"/>
  <c r="I1633" i="1"/>
  <c r="I1634" i="1"/>
  <c r="I1635" i="1"/>
  <c r="I1636" i="1"/>
  <c r="I1637" i="1"/>
  <c r="I1638" i="1"/>
  <c r="I1639" i="1"/>
  <c r="I1640" i="1"/>
  <c r="I1641" i="1"/>
  <c r="I1642" i="1"/>
  <c r="I1643" i="1"/>
  <c r="I1644" i="1"/>
  <c r="I1645" i="1"/>
  <c r="I1646" i="1"/>
  <c r="I1647" i="1"/>
  <c r="I1648" i="1"/>
  <c r="I1649" i="1"/>
  <c r="I1650" i="1"/>
  <c r="I1651" i="1"/>
  <c r="I1652" i="1"/>
  <c r="I1653" i="1"/>
  <c r="I1654" i="1"/>
  <c r="I1655" i="1"/>
  <c r="I1656" i="1"/>
  <c r="I1657" i="1"/>
  <c r="I1658" i="1"/>
  <c r="I1659" i="1"/>
  <c r="I1660" i="1"/>
  <c r="I1661" i="1"/>
  <c r="I1662" i="1"/>
  <c r="I1663" i="1"/>
  <c r="I1664" i="1"/>
  <c r="I1665" i="1"/>
  <c r="I1666" i="1"/>
  <c r="I1667" i="1"/>
  <c r="I1668" i="1"/>
  <c r="I1669" i="1"/>
  <c r="I1670" i="1"/>
  <c r="I1671" i="1"/>
  <c r="I1672" i="1"/>
  <c r="I1673" i="1"/>
  <c r="I1674" i="1"/>
  <c r="I1675" i="1"/>
  <c r="I1676" i="1"/>
  <c r="I1677" i="1"/>
  <c r="I1678" i="1"/>
  <c r="I1679" i="1"/>
  <c r="I1680" i="1"/>
  <c r="I1681" i="1"/>
  <c r="I1682" i="1"/>
  <c r="I1683" i="1"/>
  <c r="I1684" i="1"/>
  <c r="I1685" i="1"/>
  <c r="I1686" i="1"/>
  <c r="I1687" i="1"/>
  <c r="I1688" i="1"/>
  <c r="I1689" i="1"/>
  <c r="I1690" i="1"/>
  <c r="I1691" i="1"/>
  <c r="I1692" i="1"/>
  <c r="I1693" i="1"/>
  <c r="I1694" i="1"/>
  <c r="I1695" i="1"/>
  <c r="I1696" i="1"/>
  <c r="I1697" i="1"/>
  <c r="I1698" i="1"/>
  <c r="I1699" i="1"/>
  <c r="I1700" i="1"/>
  <c r="I1701" i="1"/>
  <c r="I1702" i="1"/>
  <c r="I1703" i="1"/>
  <c r="I1704" i="1"/>
  <c r="I1705" i="1"/>
  <c r="I1706" i="1"/>
  <c r="I1707" i="1"/>
  <c r="I1708" i="1"/>
  <c r="I1709" i="1"/>
  <c r="I1710" i="1"/>
  <c r="I1711" i="1"/>
  <c r="I1712" i="1"/>
  <c r="I1713" i="1"/>
  <c r="I1714" i="1"/>
  <c r="I1715" i="1"/>
  <c r="I1716" i="1"/>
  <c r="I1717" i="1"/>
  <c r="I1718" i="1"/>
  <c r="I1719" i="1"/>
  <c r="I1720" i="1"/>
  <c r="I1721" i="1"/>
  <c r="I1722" i="1"/>
  <c r="I1723" i="1"/>
  <c r="I1724" i="1"/>
  <c r="I1725" i="1"/>
  <c r="I1726" i="1"/>
  <c r="I1727" i="1"/>
  <c r="I1728" i="1"/>
  <c r="I1729" i="1"/>
  <c r="I1730" i="1"/>
  <c r="I1731" i="1"/>
  <c r="I1732" i="1"/>
  <c r="I1733" i="1"/>
  <c r="I1734" i="1"/>
  <c r="I1735" i="1"/>
  <c r="I1736" i="1"/>
  <c r="I1737" i="1"/>
  <c r="I1738" i="1"/>
  <c r="I1739" i="1"/>
  <c r="I1740" i="1"/>
  <c r="I1741" i="1"/>
  <c r="I1742" i="1"/>
  <c r="I1743" i="1"/>
  <c r="I1744" i="1"/>
  <c r="I1745" i="1"/>
  <c r="I1746" i="1"/>
  <c r="I1747" i="1"/>
  <c r="I1748" i="1"/>
  <c r="I1749" i="1"/>
  <c r="I1750" i="1"/>
  <c r="I1751" i="1"/>
  <c r="I1752" i="1"/>
  <c r="I1753" i="1"/>
  <c r="I1754" i="1"/>
  <c r="I1755" i="1"/>
  <c r="I1756" i="1"/>
  <c r="I1757" i="1"/>
  <c r="I1758" i="1"/>
  <c r="I1759" i="1"/>
  <c r="I1760" i="1"/>
  <c r="I1761" i="1"/>
  <c r="I1762" i="1"/>
  <c r="I1763" i="1"/>
  <c r="I1764" i="1"/>
  <c r="I1765" i="1"/>
  <c r="I1766" i="1"/>
  <c r="I1767" i="1"/>
  <c r="I1768" i="1"/>
  <c r="I1769" i="1"/>
  <c r="I1770" i="1"/>
  <c r="I1771" i="1"/>
  <c r="I1772" i="1"/>
  <c r="I1773" i="1"/>
  <c r="I1774" i="1"/>
  <c r="I1775" i="1"/>
  <c r="I1776" i="1"/>
  <c r="I1777" i="1"/>
  <c r="I1778" i="1"/>
  <c r="I1779" i="1"/>
  <c r="I1780" i="1"/>
  <c r="I1781" i="1"/>
  <c r="I1782" i="1"/>
  <c r="I1783" i="1"/>
  <c r="I1784" i="1"/>
  <c r="I1785" i="1"/>
  <c r="I1786" i="1"/>
  <c r="I1787" i="1"/>
  <c r="I1788" i="1"/>
  <c r="I1789" i="1"/>
  <c r="I1790" i="1"/>
  <c r="I1791" i="1"/>
  <c r="I1792" i="1"/>
  <c r="I1793" i="1"/>
  <c r="I1794" i="1"/>
  <c r="I1795" i="1"/>
  <c r="I1796" i="1"/>
  <c r="I1797" i="1"/>
  <c r="I1798" i="1"/>
  <c r="I1799" i="1"/>
  <c r="I1800" i="1"/>
  <c r="I1801" i="1"/>
  <c r="I1802" i="1"/>
  <c r="I1803" i="1"/>
  <c r="I1804" i="1"/>
  <c r="I1805" i="1"/>
  <c r="I1806" i="1"/>
  <c r="I1807" i="1"/>
  <c r="I1808" i="1"/>
  <c r="I1809" i="1"/>
  <c r="I1810" i="1"/>
  <c r="I1811" i="1"/>
  <c r="I1812" i="1"/>
  <c r="I1813" i="1"/>
  <c r="I1814" i="1"/>
  <c r="I1815" i="1"/>
  <c r="I1816" i="1"/>
  <c r="I1817" i="1"/>
  <c r="I1818" i="1"/>
  <c r="I1819" i="1"/>
  <c r="I1820" i="1"/>
  <c r="I1821" i="1"/>
  <c r="I1822" i="1"/>
  <c r="I1823" i="1"/>
  <c r="I1824" i="1"/>
  <c r="I1825" i="1"/>
  <c r="I1826" i="1"/>
  <c r="I1827" i="1"/>
  <c r="I1828" i="1"/>
  <c r="I1829" i="1"/>
  <c r="I1830" i="1"/>
  <c r="I1831" i="1"/>
  <c r="I1832" i="1"/>
  <c r="I1833" i="1"/>
  <c r="I1834" i="1"/>
  <c r="I1835" i="1"/>
  <c r="I1836" i="1"/>
  <c r="I1837" i="1"/>
  <c r="I1838" i="1"/>
  <c r="I1839" i="1"/>
  <c r="I1840" i="1"/>
  <c r="I1841" i="1"/>
  <c r="I1842" i="1"/>
  <c r="I1843" i="1"/>
  <c r="I1844" i="1"/>
  <c r="I1845" i="1"/>
  <c r="I1846" i="1"/>
  <c r="I1847" i="1"/>
  <c r="I1848" i="1"/>
  <c r="I1849" i="1"/>
  <c r="I1850" i="1"/>
  <c r="I1851" i="1"/>
  <c r="I1852" i="1"/>
  <c r="I1853" i="1"/>
  <c r="I1854" i="1"/>
  <c r="I1855" i="1"/>
  <c r="I1856" i="1"/>
  <c r="I1857" i="1"/>
  <c r="I1858" i="1"/>
  <c r="I1859" i="1"/>
  <c r="I1860" i="1"/>
  <c r="I1861" i="1"/>
  <c r="I1862" i="1"/>
  <c r="I1863" i="1"/>
  <c r="I1864" i="1"/>
  <c r="I1865" i="1"/>
  <c r="I1866" i="1"/>
  <c r="I1867" i="1"/>
  <c r="I1868" i="1"/>
  <c r="I1869" i="1"/>
  <c r="I1870" i="1"/>
  <c r="I1871" i="1"/>
  <c r="I1872" i="1"/>
  <c r="I1873" i="1"/>
  <c r="I1874" i="1"/>
  <c r="I1875" i="1"/>
  <c r="I1876" i="1"/>
  <c r="I1877" i="1"/>
  <c r="I1878" i="1"/>
  <c r="I1879" i="1"/>
  <c r="I1880" i="1"/>
  <c r="I1881" i="1"/>
  <c r="I1882" i="1"/>
  <c r="I1883" i="1"/>
  <c r="I1884" i="1"/>
  <c r="I1885" i="1"/>
  <c r="I1886" i="1"/>
  <c r="I1887" i="1"/>
  <c r="I1888" i="1"/>
  <c r="I1889" i="1"/>
  <c r="I1890" i="1"/>
  <c r="I1891" i="1"/>
  <c r="I1892" i="1"/>
  <c r="I1893" i="1"/>
  <c r="I1894" i="1"/>
  <c r="I1895" i="1"/>
  <c r="I1896" i="1"/>
  <c r="I1897" i="1"/>
  <c r="I1898" i="1"/>
  <c r="I1899" i="1"/>
  <c r="I1900" i="1"/>
  <c r="I1901" i="1"/>
  <c r="I1902" i="1"/>
  <c r="I1903" i="1"/>
  <c r="I1904" i="1"/>
  <c r="I1905" i="1"/>
  <c r="I1906" i="1"/>
  <c r="I1907" i="1"/>
  <c r="I1908" i="1"/>
  <c r="I1909" i="1"/>
  <c r="I1910" i="1"/>
  <c r="I1911" i="1"/>
  <c r="I1912" i="1"/>
  <c r="I1913" i="1"/>
  <c r="I1914" i="1"/>
  <c r="I1915" i="1"/>
  <c r="I1916" i="1"/>
  <c r="I1917" i="1"/>
  <c r="I1918" i="1"/>
  <c r="I1919" i="1"/>
  <c r="I1920" i="1"/>
  <c r="I1921" i="1"/>
  <c r="I1922" i="1"/>
  <c r="I1923" i="1"/>
  <c r="I1924" i="1"/>
  <c r="I1925" i="1"/>
  <c r="I1926" i="1"/>
  <c r="I1927" i="1"/>
  <c r="I1928" i="1"/>
  <c r="I1929" i="1"/>
  <c r="I1930" i="1"/>
  <c r="I1931" i="1"/>
  <c r="I1932" i="1"/>
  <c r="I1933" i="1"/>
  <c r="I1934" i="1"/>
  <c r="I1935" i="1"/>
  <c r="I1936" i="1"/>
  <c r="I1937" i="1"/>
  <c r="I1938" i="1"/>
  <c r="I1939" i="1"/>
  <c r="I1940" i="1"/>
  <c r="I1941" i="1"/>
  <c r="I1942" i="1"/>
  <c r="I1943" i="1"/>
  <c r="I1944" i="1"/>
  <c r="I1945" i="1"/>
  <c r="I1946" i="1"/>
  <c r="I1947" i="1"/>
  <c r="I1948" i="1"/>
  <c r="I1949" i="1"/>
  <c r="I1950" i="1"/>
  <c r="I1951" i="1"/>
  <c r="I1952" i="1"/>
  <c r="I1953" i="1"/>
  <c r="I1954" i="1"/>
  <c r="I1955" i="1"/>
  <c r="I1956" i="1"/>
  <c r="I1957" i="1"/>
  <c r="I1958" i="1"/>
  <c r="I1959" i="1"/>
  <c r="I1960" i="1"/>
  <c r="I1961" i="1"/>
  <c r="I1962" i="1"/>
  <c r="I1963" i="1"/>
  <c r="I1964" i="1"/>
  <c r="I1965" i="1"/>
  <c r="I1966" i="1"/>
  <c r="I1967" i="1"/>
  <c r="I1968" i="1"/>
  <c r="I1969" i="1"/>
  <c r="I1970" i="1"/>
  <c r="I1971" i="1"/>
  <c r="I1972" i="1"/>
  <c r="I1973" i="1"/>
  <c r="I1974" i="1"/>
  <c r="I1975" i="1"/>
  <c r="I1976" i="1"/>
  <c r="I1977" i="1"/>
  <c r="I1978" i="1"/>
  <c r="I1979" i="1"/>
  <c r="I1980" i="1"/>
  <c r="I1981" i="1"/>
  <c r="I1982" i="1"/>
  <c r="I1983" i="1"/>
  <c r="I1984" i="1"/>
  <c r="I1985" i="1"/>
  <c r="I1986" i="1"/>
  <c r="I1987" i="1"/>
  <c r="I1988" i="1"/>
  <c r="I1989" i="1"/>
  <c r="I1990" i="1"/>
  <c r="I1991" i="1"/>
  <c r="I1992" i="1"/>
  <c r="I1993" i="1"/>
  <c r="I1994" i="1"/>
  <c r="I1995" i="1"/>
  <c r="I1996" i="1"/>
  <c r="I1997" i="1"/>
  <c r="I1998" i="1"/>
  <c r="I1999" i="1"/>
  <c r="I2000" i="1"/>
  <c r="I2001" i="1"/>
  <c r="I2002" i="1"/>
  <c r="I2003" i="1"/>
  <c r="I2004" i="1"/>
  <c r="I2005" i="1"/>
  <c r="I2006" i="1"/>
  <c r="I2007" i="1"/>
  <c r="I2008" i="1"/>
  <c r="I2009" i="1"/>
  <c r="I2010" i="1"/>
  <c r="I2011" i="1"/>
  <c r="I2012" i="1"/>
  <c r="I2013" i="1"/>
  <c r="I2014" i="1"/>
  <c r="I2015" i="1"/>
  <c r="I2016" i="1"/>
  <c r="I2017" i="1"/>
  <c r="I2018" i="1"/>
  <c r="I2019" i="1"/>
  <c r="I2020" i="1"/>
  <c r="I2021" i="1"/>
  <c r="I2022" i="1"/>
  <c r="I2023" i="1"/>
  <c r="I2024" i="1"/>
  <c r="I2025" i="1"/>
  <c r="I2026" i="1"/>
  <c r="I2027" i="1"/>
  <c r="I2028" i="1"/>
  <c r="I2029" i="1"/>
  <c r="I2030" i="1"/>
  <c r="I2031" i="1"/>
  <c r="I2032" i="1"/>
  <c r="I2033" i="1"/>
  <c r="I2034" i="1"/>
  <c r="I2035" i="1"/>
  <c r="I2036" i="1"/>
  <c r="I2037" i="1"/>
  <c r="I2038" i="1"/>
  <c r="I2039" i="1"/>
  <c r="I2040" i="1"/>
  <c r="I2041" i="1"/>
  <c r="I2042" i="1"/>
  <c r="I2043" i="1"/>
  <c r="I2044" i="1"/>
  <c r="I2045" i="1"/>
  <c r="I2046" i="1"/>
  <c r="I2047" i="1"/>
  <c r="I2048" i="1"/>
  <c r="I2049" i="1"/>
  <c r="I2050" i="1"/>
  <c r="I2051" i="1"/>
  <c r="I2053" i="1"/>
  <c r="I2054" i="1"/>
  <c r="I2055" i="1"/>
  <c r="I2056" i="1"/>
  <c r="I2057" i="1"/>
  <c r="I2058" i="1"/>
  <c r="I2059" i="1"/>
  <c r="I2060" i="1"/>
  <c r="I2061" i="1"/>
  <c r="I2062" i="1"/>
  <c r="I2063" i="1"/>
  <c r="I2064" i="1"/>
  <c r="I2065" i="1"/>
  <c r="I2066" i="1"/>
  <c r="I2067" i="1"/>
  <c r="I2068" i="1"/>
  <c r="I2069" i="1"/>
  <c r="I2070" i="1"/>
  <c r="I2071" i="1"/>
  <c r="I2072" i="1"/>
  <c r="I2073" i="1"/>
  <c r="I2074" i="1"/>
  <c r="I2075" i="1"/>
  <c r="I2076" i="1"/>
  <c r="I2077" i="1"/>
  <c r="I2078" i="1"/>
  <c r="I2079" i="1"/>
  <c r="I2080" i="1"/>
  <c r="I2081" i="1"/>
  <c r="I2082" i="1"/>
  <c r="I2083" i="1"/>
  <c r="I2084" i="1"/>
  <c r="I2085" i="1"/>
  <c r="I2086" i="1"/>
  <c r="I2087" i="1"/>
  <c r="I2088" i="1"/>
  <c r="I2089" i="1"/>
  <c r="I2090" i="1"/>
  <c r="I2091" i="1"/>
  <c r="I2092" i="1"/>
  <c r="I2093" i="1"/>
  <c r="I2094" i="1"/>
  <c r="I2095" i="1"/>
  <c r="I2096" i="1"/>
  <c r="I2097" i="1"/>
  <c r="I2098" i="1"/>
  <c r="I2099" i="1"/>
  <c r="I2100" i="1"/>
  <c r="I2101" i="1"/>
  <c r="I2102" i="1"/>
  <c r="I2103" i="1"/>
  <c r="I2104" i="1"/>
  <c r="I2105" i="1"/>
  <c r="I2106" i="1"/>
  <c r="I2107" i="1"/>
  <c r="I2108" i="1"/>
  <c r="I2109" i="1"/>
  <c r="I2110" i="1"/>
  <c r="I2111" i="1"/>
  <c r="I2112" i="1"/>
  <c r="I2113" i="1"/>
  <c r="I2114" i="1"/>
  <c r="I2115" i="1"/>
  <c r="I2116" i="1"/>
  <c r="I2117" i="1"/>
  <c r="I2118" i="1"/>
  <c r="I2119" i="1"/>
  <c r="I2120" i="1"/>
  <c r="I2121" i="1"/>
  <c r="I2122" i="1"/>
  <c r="I2123" i="1"/>
  <c r="I2124" i="1"/>
  <c r="I2126" i="1"/>
  <c r="I2127" i="1"/>
  <c r="I2128" i="1"/>
  <c r="I2129" i="1"/>
  <c r="I2130" i="1"/>
  <c r="I2131" i="1"/>
  <c r="I2132" i="1"/>
  <c r="I2133" i="1"/>
  <c r="I2134" i="1"/>
  <c r="I2135" i="1"/>
  <c r="I2136" i="1"/>
  <c r="I2137" i="1"/>
  <c r="I2138" i="1"/>
  <c r="I2139" i="1"/>
  <c r="I2140" i="1"/>
  <c r="I2141" i="1"/>
  <c r="I2142" i="1"/>
  <c r="I2143" i="1"/>
  <c r="I2144" i="1"/>
  <c r="I2145" i="1"/>
  <c r="I2146" i="1"/>
  <c r="I2147" i="1"/>
  <c r="I2148" i="1"/>
  <c r="I2149" i="1"/>
  <c r="I2150" i="1"/>
  <c r="I2151" i="1"/>
  <c r="I2152" i="1"/>
  <c r="I2153" i="1"/>
  <c r="I2154" i="1"/>
  <c r="I2155" i="1"/>
  <c r="I2156" i="1"/>
  <c r="I2157" i="1"/>
  <c r="I2158" i="1"/>
  <c r="I2159" i="1"/>
  <c r="I2160" i="1"/>
  <c r="I2161" i="1"/>
  <c r="I2163" i="1"/>
  <c r="I2164" i="1"/>
  <c r="I2165" i="1"/>
  <c r="I2166" i="1"/>
  <c r="I2167" i="1"/>
  <c r="I2168" i="1"/>
  <c r="I2169" i="1"/>
  <c r="I2170" i="1"/>
  <c r="I2171" i="1"/>
  <c r="I2172" i="1"/>
  <c r="I2173" i="1"/>
  <c r="I2174" i="1"/>
  <c r="I2175" i="1"/>
  <c r="I2176" i="1"/>
  <c r="I2177" i="1"/>
  <c r="I2178" i="1"/>
  <c r="I2179" i="1"/>
  <c r="I2180" i="1"/>
  <c r="I2181" i="1"/>
  <c r="I2182" i="1"/>
  <c r="I2183" i="1"/>
  <c r="I2184" i="1"/>
  <c r="I2185" i="1"/>
  <c r="I2186" i="1"/>
  <c r="I2187" i="1"/>
  <c r="I2188" i="1"/>
  <c r="I2189" i="1"/>
  <c r="I2190" i="1"/>
  <c r="I2191" i="1"/>
  <c r="I2192" i="1"/>
  <c r="I2193" i="1"/>
  <c r="I2194" i="1"/>
  <c r="I2195" i="1"/>
  <c r="I2196" i="1"/>
  <c r="I2197" i="1"/>
  <c r="I2198" i="1"/>
  <c r="I2199" i="1"/>
  <c r="I2200" i="1"/>
  <c r="I2201" i="1"/>
  <c r="I2202" i="1"/>
  <c r="I2203" i="1"/>
  <c r="I2204" i="1"/>
  <c r="I2205" i="1"/>
  <c r="I2206" i="1"/>
  <c r="I2207" i="1"/>
  <c r="I2208" i="1"/>
  <c r="I2209" i="1"/>
  <c r="I2210" i="1"/>
  <c r="I2211" i="1"/>
  <c r="I2212" i="1"/>
  <c r="I2213" i="1"/>
  <c r="I2214" i="1"/>
  <c r="I2215" i="1"/>
  <c r="I2216" i="1"/>
  <c r="I2217" i="1"/>
  <c r="I2218" i="1"/>
  <c r="I2219" i="1"/>
  <c r="I2220" i="1"/>
  <c r="I2221" i="1"/>
  <c r="I2222" i="1"/>
  <c r="I2223" i="1"/>
  <c r="I2224" i="1"/>
  <c r="I2225" i="1"/>
  <c r="I2226" i="1"/>
  <c r="I2227" i="1"/>
  <c r="I2228" i="1"/>
  <c r="I2229" i="1"/>
  <c r="I2230" i="1"/>
  <c r="I2231" i="1"/>
  <c r="I2232" i="1"/>
  <c r="I2233" i="1"/>
  <c r="I2234" i="1"/>
  <c r="I2235" i="1"/>
  <c r="I2236" i="1"/>
  <c r="I2237" i="1"/>
  <c r="I2238" i="1"/>
  <c r="I2239" i="1"/>
  <c r="I2240" i="1"/>
  <c r="I2241" i="1"/>
  <c r="I2242" i="1"/>
  <c r="I2243" i="1"/>
  <c r="I2244" i="1"/>
  <c r="I2245" i="1"/>
  <c r="I2246" i="1"/>
  <c r="I2247" i="1"/>
  <c r="I2248" i="1"/>
  <c r="I2249" i="1"/>
  <c r="I2250" i="1"/>
  <c r="I2251" i="1"/>
  <c r="I2252" i="1"/>
  <c r="I2253" i="1"/>
  <c r="I2254" i="1"/>
  <c r="I2255" i="1"/>
  <c r="I2256" i="1"/>
  <c r="I2257" i="1"/>
  <c r="I2258" i="1"/>
  <c r="I2259" i="1"/>
  <c r="I2260" i="1"/>
  <c r="I2261" i="1"/>
  <c r="I2262" i="1"/>
  <c r="I2263" i="1"/>
  <c r="I2264" i="1"/>
  <c r="I2265" i="1"/>
  <c r="I2266" i="1"/>
  <c r="I2267" i="1"/>
  <c r="I2268" i="1"/>
  <c r="I2269" i="1"/>
  <c r="I2270" i="1"/>
  <c r="I2271" i="1"/>
  <c r="I2272" i="1"/>
  <c r="I2273" i="1"/>
  <c r="I2274" i="1"/>
  <c r="I2275" i="1"/>
  <c r="I2276" i="1"/>
  <c r="I2277" i="1"/>
  <c r="I2278" i="1"/>
  <c r="I2279" i="1"/>
  <c r="I2280" i="1"/>
  <c r="I2281" i="1"/>
  <c r="I2282" i="1"/>
  <c r="I2283" i="1"/>
  <c r="I2284" i="1"/>
  <c r="I2285" i="1"/>
  <c r="I2286" i="1"/>
  <c r="I2287" i="1"/>
  <c r="I2288" i="1"/>
  <c r="I2289" i="1"/>
  <c r="I2290" i="1"/>
  <c r="I2291" i="1"/>
  <c r="I2292" i="1"/>
  <c r="I2293" i="1"/>
  <c r="I2294" i="1"/>
  <c r="I2295" i="1"/>
  <c r="I2296" i="1"/>
  <c r="I2297" i="1"/>
  <c r="I2298" i="1"/>
  <c r="I2299" i="1"/>
  <c r="I2300" i="1"/>
  <c r="I2301" i="1"/>
  <c r="I2302" i="1"/>
  <c r="I2303" i="1"/>
  <c r="I2304" i="1"/>
  <c r="I2305" i="1"/>
  <c r="I2306" i="1"/>
  <c r="I2307" i="1"/>
  <c r="I2308" i="1"/>
  <c r="I2309" i="1"/>
  <c r="I2310" i="1"/>
  <c r="I2311" i="1"/>
  <c r="I2312" i="1"/>
  <c r="I2313" i="1"/>
  <c r="I2314" i="1"/>
  <c r="I2315" i="1"/>
  <c r="I2316" i="1"/>
  <c r="I2317" i="1"/>
  <c r="I2318" i="1"/>
  <c r="I2319" i="1"/>
  <c r="I2320" i="1"/>
  <c r="I2321" i="1"/>
  <c r="I2322" i="1"/>
  <c r="I2323" i="1"/>
  <c r="I2324" i="1"/>
  <c r="I2325" i="1"/>
  <c r="I2326" i="1"/>
  <c r="I2327" i="1"/>
  <c r="I2329" i="1"/>
  <c r="I2330" i="1"/>
  <c r="I2331" i="1"/>
  <c r="I2332" i="1"/>
  <c r="I2333" i="1"/>
  <c r="I2334" i="1"/>
  <c r="I2335" i="1"/>
  <c r="I2336" i="1"/>
  <c r="I2337" i="1"/>
  <c r="I2338" i="1"/>
  <c r="I2339" i="1"/>
  <c r="I2340" i="1"/>
  <c r="I2341" i="1"/>
  <c r="I2342" i="1"/>
  <c r="I2343" i="1"/>
  <c r="I2344" i="1"/>
  <c r="I2345" i="1"/>
  <c r="I2346" i="1"/>
  <c r="I2347" i="1"/>
  <c r="I2348" i="1"/>
  <c r="I2349" i="1"/>
  <c r="I2350" i="1"/>
  <c r="I2351" i="1"/>
  <c r="I2352" i="1"/>
  <c r="I2353" i="1"/>
  <c r="I2354" i="1"/>
  <c r="I2355" i="1"/>
  <c r="I2356" i="1"/>
  <c r="I2357" i="1"/>
  <c r="I2358" i="1"/>
  <c r="I2359" i="1"/>
  <c r="I2360" i="1"/>
  <c r="I2361" i="1"/>
  <c r="I2362" i="1"/>
  <c r="I2363" i="1"/>
  <c r="I2364" i="1"/>
  <c r="I2365" i="1"/>
  <c r="I2366" i="1"/>
  <c r="I2367" i="1"/>
  <c r="I2368" i="1"/>
  <c r="I2369" i="1"/>
  <c r="I2370" i="1"/>
  <c r="I2371" i="1"/>
  <c r="I2372" i="1"/>
  <c r="I2373" i="1"/>
  <c r="I2374" i="1"/>
  <c r="I2375" i="1"/>
  <c r="I2376" i="1"/>
  <c r="I2377" i="1"/>
  <c r="I2378" i="1"/>
  <c r="I2379" i="1"/>
  <c r="I2380" i="1"/>
  <c r="I2381" i="1"/>
  <c r="I2382" i="1"/>
  <c r="I2383" i="1"/>
  <c r="I2384" i="1"/>
  <c r="I2385" i="1"/>
  <c r="I2386" i="1"/>
  <c r="I2387" i="1"/>
  <c r="I2388" i="1"/>
  <c r="I2389" i="1"/>
  <c r="I2390" i="1"/>
  <c r="I2391" i="1"/>
  <c r="I2392" i="1"/>
  <c r="I2393" i="1"/>
  <c r="I2394" i="1"/>
  <c r="I2395" i="1"/>
  <c r="I2396" i="1"/>
  <c r="I2397" i="1"/>
  <c r="I2398" i="1"/>
  <c r="I2399" i="1"/>
  <c r="I2400" i="1"/>
  <c r="I2401" i="1"/>
  <c r="I2402" i="1"/>
  <c r="I2403" i="1"/>
  <c r="I2404" i="1"/>
  <c r="I2405" i="1"/>
  <c r="I2406" i="1"/>
  <c r="I2407" i="1"/>
  <c r="I2408" i="1"/>
  <c r="I2409" i="1"/>
  <c r="I2410" i="1"/>
  <c r="I2411" i="1"/>
  <c r="I2412" i="1"/>
  <c r="I2413" i="1"/>
  <c r="I2414" i="1"/>
  <c r="I2415" i="1"/>
  <c r="I2416" i="1"/>
  <c r="I2417" i="1"/>
  <c r="I2418" i="1"/>
  <c r="I2419" i="1"/>
  <c r="I2420" i="1"/>
  <c r="I2421" i="1"/>
  <c r="I2422" i="1"/>
  <c r="I2423" i="1"/>
  <c r="I2424" i="1"/>
  <c r="I2425" i="1"/>
  <c r="I2426" i="1"/>
  <c r="I2427" i="1"/>
  <c r="I2428" i="1"/>
  <c r="I2429" i="1"/>
  <c r="I2430" i="1"/>
  <c r="I2431" i="1"/>
  <c r="I2432" i="1"/>
  <c r="I2433" i="1"/>
  <c r="I2434" i="1"/>
  <c r="I2435" i="1"/>
  <c r="I2436" i="1"/>
  <c r="I2437" i="1"/>
  <c r="I2438" i="1"/>
  <c r="I2439" i="1"/>
  <c r="I2440" i="1"/>
  <c r="I2441" i="1"/>
  <c r="I2442" i="1"/>
  <c r="I2443" i="1"/>
  <c r="I2444" i="1"/>
  <c r="I2445" i="1"/>
  <c r="I2446" i="1"/>
  <c r="I2447" i="1"/>
  <c r="I2448" i="1"/>
  <c r="I2449" i="1"/>
  <c r="I2450" i="1"/>
  <c r="I2451" i="1"/>
  <c r="I2452" i="1"/>
  <c r="I2453" i="1"/>
  <c r="I2454" i="1"/>
  <c r="I2455" i="1"/>
  <c r="I2456" i="1"/>
  <c r="I2457" i="1"/>
  <c r="I2458" i="1"/>
  <c r="I2459" i="1"/>
  <c r="I2460" i="1"/>
  <c r="I2461" i="1"/>
  <c r="I2462" i="1"/>
  <c r="I2463" i="1"/>
  <c r="I2464" i="1"/>
  <c r="I2465" i="1"/>
  <c r="I2466" i="1"/>
  <c r="I2467" i="1"/>
  <c r="I2468" i="1"/>
  <c r="I2469" i="1"/>
  <c r="I2470" i="1"/>
  <c r="I2471" i="1"/>
  <c r="I2472" i="1"/>
  <c r="I2473" i="1"/>
  <c r="I2474" i="1"/>
  <c r="I2475" i="1"/>
  <c r="I2476" i="1"/>
  <c r="I2477" i="1"/>
  <c r="I2478" i="1"/>
  <c r="I2479" i="1"/>
  <c r="I2480" i="1"/>
  <c r="I2481" i="1"/>
  <c r="I2482" i="1"/>
  <c r="I2483" i="1"/>
  <c r="I2484" i="1"/>
  <c r="I2485" i="1"/>
  <c r="I2486" i="1"/>
  <c r="I2487" i="1"/>
  <c r="I2488" i="1"/>
  <c r="I2489" i="1"/>
  <c r="I2490" i="1"/>
  <c r="I2491" i="1"/>
  <c r="I2492" i="1"/>
  <c r="I2493" i="1"/>
  <c r="I2494" i="1"/>
  <c r="I2495" i="1"/>
  <c r="I2496" i="1"/>
  <c r="I2497" i="1"/>
  <c r="I2498" i="1"/>
  <c r="I2499" i="1"/>
  <c r="I2500" i="1"/>
  <c r="I2501" i="1"/>
  <c r="I2502" i="1"/>
  <c r="I2503" i="1"/>
  <c r="I2504" i="1"/>
  <c r="I2505" i="1"/>
  <c r="I2506" i="1"/>
  <c r="I2507" i="1"/>
  <c r="I2508" i="1"/>
  <c r="I2509" i="1"/>
  <c r="I2510" i="1"/>
  <c r="I2511" i="1"/>
  <c r="I2512" i="1"/>
  <c r="I2513" i="1"/>
  <c r="I2514" i="1"/>
  <c r="I2515" i="1"/>
  <c r="I2516" i="1"/>
  <c r="I2517" i="1"/>
  <c r="I2518" i="1"/>
  <c r="I2519" i="1"/>
  <c r="I2520" i="1"/>
  <c r="I2521" i="1"/>
  <c r="I2522" i="1"/>
  <c r="I2523" i="1"/>
  <c r="I2524" i="1"/>
  <c r="I2525" i="1"/>
  <c r="I2526" i="1"/>
  <c r="I2527" i="1"/>
  <c r="I2528" i="1"/>
  <c r="I2529" i="1"/>
  <c r="I2530" i="1"/>
  <c r="I2531" i="1"/>
  <c r="I2532" i="1"/>
  <c r="I2533" i="1"/>
  <c r="I2534" i="1"/>
  <c r="I2535" i="1"/>
  <c r="I2536" i="1"/>
  <c r="I2537" i="1"/>
  <c r="I2538" i="1"/>
  <c r="I2539" i="1"/>
  <c r="I2540" i="1"/>
  <c r="I2541" i="1"/>
  <c r="I2542" i="1"/>
  <c r="I2543" i="1"/>
  <c r="I2544" i="1"/>
  <c r="I2545" i="1"/>
  <c r="I2546" i="1"/>
  <c r="I2547" i="1"/>
  <c r="I2548" i="1"/>
  <c r="I2549" i="1"/>
  <c r="I2550" i="1"/>
  <c r="I2551" i="1"/>
  <c r="I2552" i="1"/>
  <c r="I2553" i="1"/>
  <c r="I2554" i="1"/>
  <c r="I2555" i="1"/>
  <c r="I2556" i="1"/>
  <c r="I2557" i="1"/>
  <c r="I2558" i="1"/>
  <c r="I2559" i="1"/>
  <c r="I2560" i="1"/>
  <c r="I2561" i="1"/>
  <c r="I2562" i="1"/>
  <c r="I2563" i="1"/>
  <c r="I2564" i="1"/>
  <c r="I2565" i="1"/>
  <c r="I2566" i="1"/>
  <c r="I2567" i="1"/>
  <c r="I2568" i="1"/>
  <c r="I2569" i="1"/>
  <c r="I2570" i="1"/>
  <c r="I2571" i="1"/>
  <c r="I2572" i="1"/>
  <c r="I2573" i="1"/>
  <c r="I2574" i="1"/>
  <c r="I2575" i="1"/>
  <c r="I2576" i="1"/>
  <c r="I2577" i="1"/>
  <c r="I2578" i="1"/>
  <c r="I2579" i="1"/>
  <c r="I2580" i="1"/>
  <c r="I2581" i="1"/>
  <c r="I2582" i="1"/>
  <c r="I2583" i="1"/>
  <c r="I2584" i="1"/>
  <c r="I2585" i="1"/>
  <c r="I2586" i="1"/>
  <c r="I2587" i="1"/>
  <c r="I2588" i="1"/>
  <c r="I2589" i="1"/>
  <c r="I2590" i="1"/>
  <c r="I2591" i="1"/>
  <c r="I2592" i="1"/>
  <c r="I2593" i="1"/>
  <c r="I2594" i="1"/>
  <c r="I2595" i="1"/>
  <c r="I2596" i="1"/>
  <c r="I2597" i="1"/>
  <c r="I2598" i="1"/>
  <c r="I2599" i="1"/>
  <c r="I2600" i="1"/>
  <c r="I2601" i="1"/>
  <c r="I2602" i="1"/>
  <c r="I2603" i="1"/>
  <c r="I2604" i="1"/>
  <c r="I2605" i="1"/>
  <c r="I2606" i="1"/>
  <c r="I2607" i="1"/>
  <c r="I2608" i="1"/>
  <c r="I2609" i="1"/>
  <c r="I2610" i="1"/>
  <c r="I2611" i="1"/>
  <c r="I2612" i="1"/>
  <c r="I2613" i="1"/>
  <c r="I2614" i="1"/>
  <c r="I2615" i="1"/>
  <c r="I2616" i="1"/>
  <c r="I2617" i="1"/>
  <c r="I2618" i="1"/>
  <c r="I2619" i="1"/>
  <c r="I2620" i="1"/>
  <c r="I2621" i="1"/>
  <c r="I2622" i="1"/>
  <c r="I2623" i="1"/>
  <c r="I2624" i="1"/>
  <c r="I2625" i="1"/>
  <c r="I2626" i="1"/>
  <c r="I2627" i="1"/>
  <c r="I2628" i="1"/>
  <c r="I2629" i="1"/>
  <c r="I2630" i="1"/>
  <c r="I2631" i="1"/>
  <c r="I2632" i="1"/>
  <c r="I2633" i="1"/>
  <c r="I2634" i="1"/>
  <c r="I2635" i="1"/>
  <c r="I2636" i="1"/>
  <c r="I2637" i="1"/>
  <c r="I2638" i="1"/>
  <c r="I2639" i="1"/>
  <c r="I2640" i="1"/>
  <c r="I2641" i="1"/>
  <c r="I2642" i="1"/>
  <c r="I2643" i="1"/>
  <c r="I2644" i="1"/>
  <c r="I2645" i="1"/>
  <c r="I2646" i="1"/>
  <c r="I2647" i="1"/>
  <c r="I2648" i="1"/>
  <c r="I2649" i="1"/>
  <c r="I2650" i="1"/>
  <c r="I2651" i="1"/>
  <c r="I2652" i="1"/>
  <c r="I2653" i="1"/>
  <c r="I2654" i="1"/>
  <c r="I2655" i="1"/>
  <c r="I2656" i="1"/>
  <c r="I2657" i="1"/>
  <c r="I2658" i="1"/>
  <c r="I2659" i="1"/>
  <c r="I2660" i="1"/>
  <c r="I2661" i="1"/>
  <c r="I2662" i="1"/>
  <c r="I2663" i="1"/>
  <c r="I2664" i="1"/>
  <c r="I2665" i="1"/>
  <c r="I2666" i="1"/>
  <c r="I2667" i="1"/>
  <c r="I2668" i="1"/>
  <c r="I2669" i="1"/>
  <c r="I2670" i="1"/>
  <c r="I2671" i="1"/>
  <c r="I2672" i="1"/>
  <c r="I2673" i="1"/>
  <c r="I2674" i="1"/>
  <c r="I2675" i="1"/>
  <c r="I2676" i="1"/>
  <c r="I2677" i="1"/>
  <c r="I2678" i="1"/>
  <c r="I2679" i="1"/>
  <c r="I2680" i="1"/>
  <c r="I2681" i="1"/>
  <c r="I2682" i="1"/>
  <c r="I2683" i="1"/>
  <c r="I2684" i="1"/>
  <c r="I2685" i="1"/>
  <c r="I2686" i="1"/>
  <c r="I2687" i="1"/>
  <c r="I2688" i="1"/>
  <c r="I2689" i="1"/>
  <c r="I2690" i="1"/>
  <c r="I2691" i="1"/>
  <c r="I2692" i="1"/>
  <c r="I2693" i="1"/>
  <c r="I2694" i="1"/>
  <c r="I2695" i="1"/>
  <c r="I2696" i="1"/>
  <c r="I2697" i="1"/>
  <c r="I2698" i="1"/>
  <c r="I2699" i="1"/>
  <c r="I2700" i="1"/>
  <c r="I2701" i="1"/>
  <c r="I2702" i="1"/>
  <c r="I2703" i="1"/>
  <c r="I2704" i="1"/>
  <c r="I2705" i="1"/>
  <c r="I2706" i="1"/>
  <c r="I2707" i="1"/>
  <c r="I2708" i="1"/>
  <c r="I2709" i="1"/>
  <c r="I2710" i="1"/>
  <c r="I2711" i="1"/>
  <c r="I2712" i="1"/>
  <c r="I2713" i="1"/>
  <c r="I2714" i="1"/>
  <c r="I2715" i="1"/>
  <c r="I2716" i="1"/>
  <c r="I2717" i="1"/>
  <c r="I2718" i="1"/>
  <c r="I2719" i="1"/>
  <c r="I2720" i="1"/>
  <c r="I2721" i="1"/>
  <c r="I2722" i="1"/>
  <c r="I2723" i="1"/>
  <c r="I2724" i="1"/>
  <c r="I2725" i="1"/>
  <c r="I2726" i="1"/>
  <c r="I2727" i="1"/>
  <c r="I2728" i="1"/>
  <c r="I2729" i="1"/>
  <c r="I2730" i="1"/>
  <c r="I2731" i="1"/>
  <c r="I2732" i="1"/>
  <c r="I2733" i="1"/>
  <c r="I2734" i="1"/>
  <c r="I2735" i="1"/>
  <c r="I2736" i="1"/>
  <c r="I2737" i="1"/>
  <c r="I2738" i="1"/>
  <c r="I2739" i="1"/>
  <c r="I2740" i="1"/>
  <c r="I2741" i="1"/>
  <c r="I2742" i="1"/>
  <c r="I2743" i="1"/>
  <c r="I2744" i="1"/>
  <c r="I2745" i="1"/>
  <c r="I2746" i="1"/>
  <c r="I2747" i="1"/>
  <c r="I2748" i="1"/>
  <c r="I2749" i="1"/>
  <c r="I2750" i="1"/>
  <c r="I2751" i="1"/>
  <c r="I2752" i="1"/>
  <c r="I2753" i="1"/>
  <c r="I2754" i="1"/>
  <c r="I2755" i="1"/>
  <c r="I2756" i="1"/>
  <c r="I2757" i="1"/>
  <c r="I2758" i="1"/>
  <c r="I2759" i="1"/>
  <c r="I2760" i="1"/>
  <c r="I2761" i="1"/>
  <c r="I2762" i="1"/>
  <c r="I2763" i="1"/>
  <c r="I2764" i="1"/>
  <c r="I2765" i="1"/>
  <c r="I2766" i="1"/>
  <c r="I2767" i="1"/>
  <c r="I2768" i="1"/>
  <c r="I2769" i="1"/>
  <c r="I2771" i="1"/>
  <c r="I2772" i="1"/>
  <c r="I2773" i="1"/>
  <c r="I2774" i="1"/>
  <c r="I2775" i="1"/>
  <c r="I2776" i="1"/>
  <c r="I2777" i="1"/>
  <c r="I2778" i="1"/>
  <c r="I2779" i="1"/>
  <c r="I2780" i="1"/>
  <c r="I2781" i="1"/>
  <c r="I2782" i="1"/>
  <c r="I2783" i="1"/>
  <c r="I2784" i="1"/>
  <c r="I2785" i="1"/>
  <c r="I2786" i="1"/>
  <c r="I2787" i="1"/>
  <c r="I2788" i="1"/>
  <c r="I2789" i="1"/>
  <c r="I2790" i="1"/>
  <c r="I2791" i="1"/>
  <c r="I2792" i="1"/>
  <c r="I2793" i="1"/>
  <c r="I2794" i="1"/>
  <c r="I2795" i="1"/>
  <c r="I2796" i="1"/>
  <c r="I2797" i="1"/>
  <c r="I2798" i="1"/>
  <c r="I2799" i="1"/>
  <c r="I2800" i="1"/>
  <c r="I2801" i="1"/>
  <c r="I2802" i="1"/>
  <c r="I2803" i="1"/>
  <c r="I2804" i="1"/>
  <c r="I2805" i="1"/>
  <c r="I2806" i="1"/>
  <c r="I2807" i="1"/>
  <c r="I2808" i="1"/>
  <c r="I2809" i="1"/>
  <c r="I2810" i="1"/>
  <c r="I2811" i="1"/>
  <c r="I2812" i="1"/>
  <c r="I2813" i="1"/>
  <c r="I2814" i="1"/>
  <c r="I2815" i="1"/>
  <c r="I2816" i="1"/>
  <c r="I2817" i="1"/>
  <c r="I2818" i="1"/>
  <c r="I2819" i="1"/>
  <c r="I2820" i="1"/>
  <c r="I2821" i="1"/>
  <c r="I2822" i="1"/>
  <c r="I2823" i="1"/>
  <c r="I2824" i="1"/>
  <c r="I2825" i="1"/>
  <c r="I2826" i="1"/>
  <c r="I2827" i="1"/>
  <c r="I2828" i="1"/>
  <c r="I2829" i="1"/>
  <c r="I2830" i="1"/>
  <c r="I2831" i="1"/>
  <c r="I2832" i="1"/>
  <c r="I2833" i="1"/>
  <c r="I2834" i="1"/>
  <c r="I2835" i="1"/>
  <c r="I2836" i="1"/>
  <c r="I2837" i="1"/>
  <c r="I2838" i="1"/>
  <c r="I2839" i="1"/>
  <c r="I2840" i="1"/>
  <c r="I2841" i="1"/>
  <c r="I2842" i="1"/>
  <c r="I2843" i="1"/>
  <c r="I2844" i="1"/>
  <c r="I2845" i="1"/>
  <c r="I2846" i="1"/>
  <c r="I2847" i="1"/>
  <c r="I2848" i="1"/>
  <c r="I2849" i="1"/>
  <c r="I2850" i="1"/>
  <c r="I2851" i="1"/>
  <c r="I2852" i="1"/>
  <c r="I2853" i="1"/>
  <c r="I2854" i="1"/>
  <c r="I2855" i="1"/>
  <c r="I2856" i="1"/>
  <c r="I2857" i="1"/>
  <c r="I2858" i="1"/>
  <c r="I2859" i="1"/>
  <c r="I2860" i="1"/>
  <c r="I2861" i="1"/>
  <c r="I2862" i="1"/>
  <c r="I2863" i="1"/>
  <c r="I2864" i="1"/>
  <c r="I2865" i="1"/>
  <c r="I2866" i="1"/>
  <c r="I2867" i="1"/>
  <c r="I2868" i="1"/>
  <c r="I2869" i="1"/>
  <c r="I2870" i="1"/>
  <c r="I2871" i="1"/>
  <c r="I2872" i="1"/>
  <c r="I2873" i="1"/>
  <c r="I2874" i="1"/>
  <c r="I2875" i="1"/>
  <c r="I2876" i="1"/>
  <c r="I2877" i="1"/>
  <c r="I2878" i="1"/>
  <c r="I2879" i="1"/>
  <c r="I2880" i="1"/>
  <c r="I2881" i="1"/>
  <c r="I2882" i="1"/>
  <c r="I2883" i="1"/>
  <c r="I2884" i="1"/>
  <c r="I2885" i="1"/>
  <c r="I2886" i="1"/>
  <c r="I2887" i="1"/>
  <c r="I2888" i="1"/>
  <c r="I2890" i="1"/>
  <c r="I2892" i="1"/>
  <c r="I2893" i="1"/>
  <c r="I2894" i="1"/>
  <c r="I2895" i="1"/>
  <c r="I2896" i="1"/>
  <c r="I2897" i="1"/>
  <c r="I2898" i="1"/>
  <c r="I2899" i="1"/>
  <c r="I2900" i="1"/>
  <c r="I2901" i="1"/>
  <c r="I2902" i="1"/>
  <c r="I2903" i="1"/>
  <c r="I2904" i="1"/>
  <c r="I2905" i="1"/>
  <c r="I2906" i="1"/>
  <c r="I2907" i="1"/>
  <c r="I2908" i="1"/>
  <c r="I2909" i="1"/>
  <c r="I2910" i="1"/>
  <c r="I2911" i="1"/>
  <c r="I2912" i="1"/>
  <c r="I2913" i="1"/>
  <c r="I2914" i="1"/>
  <c r="I2915" i="1"/>
  <c r="I2916" i="1"/>
  <c r="I2917" i="1"/>
  <c r="I2918" i="1"/>
  <c r="I2919" i="1"/>
  <c r="I2920" i="1"/>
  <c r="I2921" i="1"/>
  <c r="I2922" i="1"/>
  <c r="I2923" i="1"/>
  <c r="I2924" i="1"/>
  <c r="I2925" i="1"/>
  <c r="I2926" i="1"/>
  <c r="I2927" i="1"/>
  <c r="I2928" i="1"/>
  <c r="I2929" i="1"/>
  <c r="I2930" i="1"/>
  <c r="I2931" i="1"/>
  <c r="I2932" i="1"/>
  <c r="I2933" i="1"/>
  <c r="I2934" i="1"/>
  <c r="I2935" i="1"/>
  <c r="I2936" i="1"/>
  <c r="I2937" i="1"/>
  <c r="I2938" i="1"/>
  <c r="I2939" i="1"/>
  <c r="I2940" i="1"/>
  <c r="I2941" i="1"/>
  <c r="I2942" i="1"/>
  <c r="I2943" i="1"/>
  <c r="I2944" i="1"/>
  <c r="I2945" i="1"/>
  <c r="I2946" i="1"/>
  <c r="I2947" i="1"/>
  <c r="I2948" i="1"/>
  <c r="I2949" i="1"/>
  <c r="I2950" i="1"/>
  <c r="I2951" i="1"/>
  <c r="I2952" i="1"/>
  <c r="I2953" i="1"/>
  <c r="I2954" i="1"/>
  <c r="I2955" i="1"/>
  <c r="I2956" i="1"/>
  <c r="I2957" i="1"/>
  <c r="I2958" i="1"/>
  <c r="I2959" i="1"/>
  <c r="I2960" i="1"/>
  <c r="I2961" i="1"/>
  <c r="I2962" i="1"/>
  <c r="I2963" i="1"/>
  <c r="I2964" i="1"/>
  <c r="I2965" i="1"/>
  <c r="I2966" i="1"/>
  <c r="I2967" i="1"/>
  <c r="I2968" i="1"/>
  <c r="I2969" i="1"/>
  <c r="I2970" i="1"/>
  <c r="I2971" i="1"/>
  <c r="I2972" i="1"/>
  <c r="I2973" i="1"/>
  <c r="I2974" i="1"/>
  <c r="I2975" i="1"/>
  <c r="I2976" i="1"/>
  <c r="I2977" i="1"/>
  <c r="I2978" i="1"/>
  <c r="I2979" i="1"/>
  <c r="I2980" i="1"/>
  <c r="I2981" i="1"/>
  <c r="I2982" i="1"/>
  <c r="I2983" i="1"/>
  <c r="I2984" i="1"/>
  <c r="I2985" i="1"/>
  <c r="I2986" i="1"/>
  <c r="I2987" i="1"/>
  <c r="I2988" i="1"/>
  <c r="I2989" i="1"/>
  <c r="I2990" i="1"/>
  <c r="I2991" i="1"/>
  <c r="I2992" i="1"/>
  <c r="I2993" i="1"/>
  <c r="I2994" i="1"/>
  <c r="I2995" i="1"/>
  <c r="I2996" i="1"/>
  <c r="I2997" i="1"/>
  <c r="I2998" i="1"/>
  <c r="I2999" i="1"/>
  <c r="I3000" i="1"/>
  <c r="I3002" i="1"/>
  <c r="I3003" i="1"/>
  <c r="I3004" i="1"/>
  <c r="I3005" i="1"/>
  <c r="I3006" i="1"/>
  <c r="I3007" i="1"/>
  <c r="I3008" i="1"/>
  <c r="I3009" i="1"/>
  <c r="I3010" i="1"/>
  <c r="I3011" i="1"/>
  <c r="I3012" i="1"/>
  <c r="I3013" i="1"/>
  <c r="I3014" i="1"/>
  <c r="I3015" i="1"/>
  <c r="I3016" i="1"/>
  <c r="I3017" i="1"/>
  <c r="I3018" i="1"/>
  <c r="I3019" i="1"/>
  <c r="I3020" i="1"/>
  <c r="I3021" i="1"/>
  <c r="I3022" i="1"/>
  <c r="I3023" i="1"/>
  <c r="I3024" i="1"/>
  <c r="I3025" i="1"/>
  <c r="I3026" i="1"/>
  <c r="I3027" i="1"/>
  <c r="I3028" i="1"/>
  <c r="I3029" i="1"/>
  <c r="I3030" i="1"/>
  <c r="I3031" i="1"/>
  <c r="I3032" i="1"/>
  <c r="I3033" i="1"/>
  <c r="I3034" i="1"/>
  <c r="I3035" i="1"/>
  <c r="I3036" i="1"/>
  <c r="I3037" i="1"/>
  <c r="I3038" i="1"/>
  <c r="I3039" i="1"/>
  <c r="I3040" i="1"/>
  <c r="I3041" i="1"/>
  <c r="I3042" i="1"/>
  <c r="I3043" i="1"/>
  <c r="I3044" i="1"/>
  <c r="I3046" i="1"/>
  <c r="I3047" i="1"/>
  <c r="I3048" i="1"/>
  <c r="I3049" i="1"/>
  <c r="I3050" i="1"/>
  <c r="I3051" i="1"/>
  <c r="I3052" i="1"/>
  <c r="I3053" i="1"/>
  <c r="I3054" i="1"/>
  <c r="I3055" i="1"/>
  <c r="I3056" i="1"/>
  <c r="I3057" i="1"/>
  <c r="I3058" i="1"/>
  <c r="I3059" i="1"/>
  <c r="I3060" i="1"/>
  <c r="I3061" i="1"/>
  <c r="I3062" i="1"/>
  <c r="I3063" i="1"/>
  <c r="I3064" i="1"/>
  <c r="I3065" i="1"/>
  <c r="I3066" i="1"/>
  <c r="I3067" i="1"/>
  <c r="I3068" i="1"/>
  <c r="I3069" i="1"/>
  <c r="I3070" i="1"/>
  <c r="I3071" i="1"/>
  <c r="I3072" i="1"/>
  <c r="I3073" i="1"/>
  <c r="I3074" i="1"/>
  <c r="I3075" i="1"/>
  <c r="I3076" i="1"/>
  <c r="I3077" i="1"/>
  <c r="I3078" i="1"/>
  <c r="I3079" i="1"/>
  <c r="I3080" i="1"/>
  <c r="I3081" i="1"/>
  <c r="I3082" i="1"/>
  <c r="I3083" i="1"/>
  <c r="I3084" i="1"/>
  <c r="I3085" i="1"/>
  <c r="I3086" i="1"/>
  <c r="I3087" i="1"/>
  <c r="I3088" i="1"/>
  <c r="I3089" i="1"/>
  <c r="I3090" i="1"/>
  <c r="I3091" i="1"/>
  <c r="I3092" i="1"/>
  <c r="I3093" i="1"/>
  <c r="I3094" i="1"/>
  <c r="I3095" i="1"/>
  <c r="I3096" i="1"/>
  <c r="I3097" i="1"/>
  <c r="I3098" i="1"/>
  <c r="I3099" i="1"/>
  <c r="I3100" i="1"/>
  <c r="I3101" i="1"/>
  <c r="I3102" i="1"/>
  <c r="I3103" i="1"/>
  <c r="I3104" i="1"/>
  <c r="I3105" i="1"/>
  <c r="I3106" i="1"/>
  <c r="I3107" i="1"/>
  <c r="I3108" i="1"/>
  <c r="I3109" i="1"/>
  <c r="I3110" i="1"/>
  <c r="I3111" i="1"/>
  <c r="I3112" i="1"/>
  <c r="I3113" i="1"/>
  <c r="I3114" i="1"/>
  <c r="I3115" i="1"/>
  <c r="I3116" i="1"/>
  <c r="I3117" i="1"/>
  <c r="I3118" i="1"/>
  <c r="I3119" i="1"/>
  <c r="I3120" i="1"/>
  <c r="I3121" i="1"/>
  <c r="I3122" i="1"/>
  <c r="I3123" i="1"/>
  <c r="I3124" i="1"/>
  <c r="I3125" i="1"/>
  <c r="I3126" i="1"/>
  <c r="I3127" i="1"/>
  <c r="I3128" i="1"/>
  <c r="I3129" i="1"/>
  <c r="I3130" i="1"/>
  <c r="I3131" i="1"/>
  <c r="I3132" i="1"/>
  <c r="I3133" i="1"/>
  <c r="I3134" i="1"/>
  <c r="I3135" i="1"/>
  <c r="I3136" i="1"/>
  <c r="I3137" i="1"/>
  <c r="I3138" i="1"/>
  <c r="I3139" i="1"/>
  <c r="I3140" i="1"/>
  <c r="I3141" i="1"/>
  <c r="I3142" i="1"/>
  <c r="I3143" i="1"/>
  <c r="I3144" i="1"/>
  <c r="I3145" i="1"/>
  <c r="I3146" i="1"/>
  <c r="I3147" i="1"/>
  <c r="I3148" i="1"/>
  <c r="I3149" i="1"/>
  <c r="I3150" i="1"/>
  <c r="I3151" i="1"/>
  <c r="I3152" i="1"/>
  <c r="I3153" i="1"/>
  <c r="I3154" i="1"/>
  <c r="I3155" i="1"/>
  <c r="I3156" i="1"/>
  <c r="I3157" i="1"/>
  <c r="I3158" i="1"/>
  <c r="I3159" i="1"/>
  <c r="I3160" i="1"/>
  <c r="I3161" i="1"/>
  <c r="I3162" i="1"/>
  <c r="I3163" i="1"/>
  <c r="I3164" i="1"/>
  <c r="I3165" i="1"/>
  <c r="I3166" i="1"/>
  <c r="I3167" i="1"/>
  <c r="I3168" i="1"/>
  <c r="I3169" i="1"/>
  <c r="I3170" i="1"/>
  <c r="I3171" i="1"/>
  <c r="I3172" i="1"/>
  <c r="I3173" i="1"/>
  <c r="I3174" i="1"/>
  <c r="I3175" i="1"/>
  <c r="I3176" i="1"/>
  <c r="I3177" i="1"/>
  <c r="I3178" i="1"/>
  <c r="I3179" i="1"/>
  <c r="I3181" i="1"/>
  <c r="I3182" i="1"/>
  <c r="I3183" i="1"/>
  <c r="I3184" i="1"/>
  <c r="I3185" i="1"/>
  <c r="I3186" i="1"/>
  <c r="I3187" i="1"/>
  <c r="I3188" i="1"/>
  <c r="I3189" i="1"/>
  <c r="I3190" i="1"/>
  <c r="I3191" i="1"/>
  <c r="I3192" i="1"/>
  <c r="I3193" i="1"/>
  <c r="I3194" i="1"/>
  <c r="I3195" i="1"/>
  <c r="I3196" i="1"/>
  <c r="I3197" i="1"/>
  <c r="I3198" i="1"/>
  <c r="I3199" i="1"/>
  <c r="I3201" i="1"/>
  <c r="I3203" i="1"/>
  <c r="I3204" i="1"/>
  <c r="I3205" i="1"/>
  <c r="I3206" i="1"/>
  <c r="I3207" i="1"/>
  <c r="I3208" i="1"/>
  <c r="I3209" i="1"/>
  <c r="I3210" i="1"/>
  <c r="I3211" i="1"/>
  <c r="I3212" i="1"/>
  <c r="I3213" i="1"/>
  <c r="I3214" i="1"/>
  <c r="I3215" i="1"/>
  <c r="I3216" i="1"/>
  <c r="I3217" i="1"/>
  <c r="I3218" i="1"/>
  <c r="I3219" i="1"/>
  <c r="I3220" i="1"/>
  <c r="I3221" i="1"/>
  <c r="I3222" i="1"/>
  <c r="I3223" i="1"/>
  <c r="I3224" i="1"/>
  <c r="I3225" i="1"/>
  <c r="I3226" i="1"/>
  <c r="I3227" i="1"/>
  <c r="I3228" i="1"/>
  <c r="I3229" i="1"/>
  <c r="I3230" i="1"/>
  <c r="I3231" i="1"/>
  <c r="I3232" i="1"/>
  <c r="I3233" i="1"/>
  <c r="I3234" i="1"/>
  <c r="I3235" i="1"/>
  <c r="I3236" i="1"/>
  <c r="I3237" i="1"/>
  <c r="I3238" i="1"/>
  <c r="I3239" i="1"/>
  <c r="I3240" i="1"/>
  <c r="I3241" i="1"/>
  <c r="I3242" i="1"/>
  <c r="I3243" i="1"/>
  <c r="I3244" i="1"/>
  <c r="I3245" i="1"/>
  <c r="I3246" i="1"/>
  <c r="I3247" i="1"/>
  <c r="I3248" i="1"/>
  <c r="I3249" i="1"/>
  <c r="I3250" i="1"/>
  <c r="I3251" i="1"/>
  <c r="I3252" i="1"/>
  <c r="I3253" i="1"/>
  <c r="I3254" i="1"/>
  <c r="I3255" i="1"/>
  <c r="I3256" i="1"/>
  <c r="I3257" i="1"/>
  <c r="I3258" i="1"/>
  <c r="I3259" i="1"/>
  <c r="I3260" i="1"/>
  <c r="I3261" i="1"/>
  <c r="I3262" i="1"/>
  <c r="I3263" i="1"/>
  <c r="I3264" i="1"/>
  <c r="I3265" i="1"/>
  <c r="I3266" i="1"/>
  <c r="I3267" i="1"/>
  <c r="I3268" i="1"/>
  <c r="I3269" i="1"/>
  <c r="I3270" i="1"/>
  <c r="I3271" i="1"/>
  <c r="I3272" i="1"/>
  <c r="I3273" i="1"/>
  <c r="I3274" i="1"/>
  <c r="I3275" i="1"/>
  <c r="I3276" i="1"/>
  <c r="I3277" i="1"/>
  <c r="I3278" i="1"/>
  <c r="I3279" i="1"/>
  <c r="I3280" i="1"/>
  <c r="I3281" i="1"/>
  <c r="I3282" i="1"/>
  <c r="I3283" i="1"/>
  <c r="I3284" i="1"/>
  <c r="I3285" i="1"/>
  <c r="I3286" i="1"/>
  <c r="I3287" i="1"/>
  <c r="I3288" i="1"/>
  <c r="I3289" i="1"/>
  <c r="I3290" i="1"/>
  <c r="I3291" i="1"/>
  <c r="I3292" i="1"/>
  <c r="I3293" i="1"/>
  <c r="I3294" i="1"/>
  <c r="I3295" i="1"/>
  <c r="I3296" i="1"/>
  <c r="I3297" i="1"/>
  <c r="I3298" i="1"/>
  <c r="I3299" i="1"/>
  <c r="I3300" i="1"/>
  <c r="I3301" i="1"/>
  <c r="I3302" i="1"/>
  <c r="I3303" i="1"/>
  <c r="I3304" i="1"/>
  <c r="I3305" i="1"/>
  <c r="I3306" i="1"/>
  <c r="I3307" i="1"/>
  <c r="I3308" i="1"/>
  <c r="I3309" i="1"/>
  <c r="I3310" i="1"/>
  <c r="I3311" i="1"/>
  <c r="I3312" i="1"/>
  <c r="I3313" i="1"/>
  <c r="I3314" i="1"/>
  <c r="I3315" i="1"/>
  <c r="I3316" i="1"/>
  <c r="I3317" i="1"/>
  <c r="I3318" i="1"/>
  <c r="I3319" i="1"/>
  <c r="I3320" i="1"/>
  <c r="I3321" i="1"/>
  <c r="I3322" i="1"/>
  <c r="I3323" i="1"/>
  <c r="I3324" i="1"/>
  <c r="I3325" i="1"/>
  <c r="I3326" i="1"/>
  <c r="I3327" i="1"/>
  <c r="I3328" i="1"/>
  <c r="I3329" i="1"/>
  <c r="I3330" i="1"/>
  <c r="I3331" i="1"/>
  <c r="I3332" i="1"/>
  <c r="I3333" i="1"/>
  <c r="I3334" i="1"/>
  <c r="I3335" i="1"/>
  <c r="I3336" i="1"/>
  <c r="I3337" i="1"/>
  <c r="I3338" i="1"/>
  <c r="I3339" i="1"/>
  <c r="I3340" i="1"/>
  <c r="I3341" i="1"/>
  <c r="I3342" i="1"/>
  <c r="I3343" i="1"/>
  <c r="I3344" i="1"/>
  <c r="I3345" i="1"/>
  <c r="I3346" i="1"/>
  <c r="I3347" i="1"/>
  <c r="I3348" i="1"/>
  <c r="I3349" i="1"/>
  <c r="I3350" i="1"/>
  <c r="I3351" i="1"/>
  <c r="I3352" i="1"/>
  <c r="I3353" i="1"/>
  <c r="I3354" i="1"/>
  <c r="I3355" i="1"/>
  <c r="I3356" i="1"/>
  <c r="I3357" i="1"/>
  <c r="I3358" i="1"/>
  <c r="I3359" i="1"/>
  <c r="I3360" i="1"/>
  <c r="I3361" i="1"/>
  <c r="I3362" i="1"/>
  <c r="I3363" i="1"/>
  <c r="I3364" i="1"/>
  <c r="I3365" i="1"/>
  <c r="I3366" i="1"/>
  <c r="I3367" i="1"/>
  <c r="I3368" i="1"/>
  <c r="I3369" i="1"/>
  <c r="I3371" i="1"/>
  <c r="I3372" i="1"/>
  <c r="I3373" i="1"/>
  <c r="I3374" i="1"/>
  <c r="I3375" i="1"/>
  <c r="I3376" i="1"/>
  <c r="I3377" i="1"/>
  <c r="I3378" i="1"/>
  <c r="I3379" i="1"/>
  <c r="I3380" i="1"/>
  <c r="I3381" i="1"/>
  <c r="I3382" i="1"/>
  <c r="I3383" i="1"/>
  <c r="I3384" i="1"/>
  <c r="I3385" i="1"/>
  <c r="I3386" i="1"/>
  <c r="I3387" i="1"/>
  <c r="I3388" i="1"/>
  <c r="I3389" i="1"/>
  <c r="I3390" i="1"/>
  <c r="I3391" i="1"/>
  <c r="I3392" i="1"/>
  <c r="I3393" i="1"/>
  <c r="I3394" i="1"/>
  <c r="I3395" i="1"/>
  <c r="I3396" i="1"/>
  <c r="I3397" i="1"/>
  <c r="I3398" i="1"/>
  <c r="I3399" i="1"/>
  <c r="I3400" i="1"/>
  <c r="I3401" i="1"/>
  <c r="I3402" i="1"/>
  <c r="I3403" i="1"/>
  <c r="I3404" i="1"/>
  <c r="I3405" i="1"/>
  <c r="I3406" i="1"/>
  <c r="I3407" i="1"/>
  <c r="I3408" i="1"/>
  <c r="I3409" i="1"/>
  <c r="I3410" i="1"/>
  <c r="I3411" i="1"/>
  <c r="I3412" i="1"/>
  <c r="I3413" i="1"/>
  <c r="I3414" i="1"/>
  <c r="I3415" i="1"/>
  <c r="I3416" i="1"/>
  <c r="I3417" i="1"/>
  <c r="I3418" i="1"/>
  <c r="I3419" i="1"/>
  <c r="I3420" i="1"/>
  <c r="I3421" i="1"/>
  <c r="I3422" i="1"/>
  <c r="I3423" i="1"/>
  <c r="I3424" i="1"/>
  <c r="I3425" i="1"/>
  <c r="I3426" i="1"/>
  <c r="I3427" i="1"/>
  <c r="I3428" i="1"/>
  <c r="I3429" i="1"/>
  <c r="I3430" i="1"/>
  <c r="I3431" i="1"/>
  <c r="I3432" i="1"/>
  <c r="I3433" i="1"/>
  <c r="I3434" i="1"/>
  <c r="I3435" i="1"/>
  <c r="I3436" i="1"/>
  <c r="I3437" i="1"/>
  <c r="I3438" i="1"/>
  <c r="I3440" i="1"/>
  <c r="I3441" i="1"/>
  <c r="I3442" i="1"/>
  <c r="I3443" i="1"/>
  <c r="I3444" i="1"/>
  <c r="I3445" i="1"/>
  <c r="I3446" i="1"/>
  <c r="I3447" i="1"/>
  <c r="I3448" i="1"/>
  <c r="I3449" i="1"/>
  <c r="I3450" i="1"/>
  <c r="I3451" i="1"/>
  <c r="I3452" i="1"/>
  <c r="I3453" i="1"/>
  <c r="I3454" i="1"/>
  <c r="I3455" i="1"/>
  <c r="I3456" i="1"/>
  <c r="I3457" i="1"/>
  <c r="I3458" i="1"/>
  <c r="I3459" i="1"/>
  <c r="I3460" i="1"/>
  <c r="I3461" i="1"/>
  <c r="I3462" i="1"/>
  <c r="I3463" i="1"/>
  <c r="I3464" i="1"/>
  <c r="I3465" i="1"/>
  <c r="I3466" i="1"/>
  <c r="I3467" i="1"/>
  <c r="I3468" i="1"/>
  <c r="I3469" i="1"/>
  <c r="I3470" i="1"/>
  <c r="I3471" i="1"/>
  <c r="I3472" i="1"/>
  <c r="I3473" i="1"/>
  <c r="I3474" i="1"/>
  <c r="I3475" i="1"/>
  <c r="I3476" i="1"/>
  <c r="I3477" i="1"/>
  <c r="I3478" i="1"/>
  <c r="I3479" i="1"/>
  <c r="I3480" i="1"/>
  <c r="I3481" i="1"/>
  <c r="I3482" i="1"/>
  <c r="I3483" i="1"/>
  <c r="I3484" i="1"/>
  <c r="I3485" i="1"/>
  <c r="I3486" i="1"/>
  <c r="I3487" i="1"/>
  <c r="I3488" i="1"/>
  <c r="I3489" i="1"/>
  <c r="I3490" i="1"/>
  <c r="I3491" i="1"/>
  <c r="I3492" i="1"/>
  <c r="I3493" i="1"/>
  <c r="I3494" i="1"/>
  <c r="I3495" i="1"/>
  <c r="I3496" i="1"/>
  <c r="I3497" i="1"/>
  <c r="I3498" i="1"/>
  <c r="I3499" i="1"/>
  <c r="I3500" i="1"/>
  <c r="I3501" i="1"/>
  <c r="I3502" i="1"/>
  <c r="I3503" i="1"/>
  <c r="I3504" i="1"/>
  <c r="I3505" i="1"/>
  <c r="I3506" i="1"/>
  <c r="I3507" i="1"/>
  <c r="I3508" i="1"/>
  <c r="I3509" i="1"/>
  <c r="I3510" i="1"/>
  <c r="I3511" i="1"/>
  <c r="I3512" i="1"/>
  <c r="I3513" i="1"/>
  <c r="I3514" i="1"/>
  <c r="I3515" i="1"/>
  <c r="I3516" i="1"/>
  <c r="I3517" i="1"/>
  <c r="I3518" i="1"/>
  <c r="I3519" i="1"/>
  <c r="I3520" i="1"/>
  <c r="I3521" i="1"/>
  <c r="I3522" i="1"/>
  <c r="I3523" i="1"/>
  <c r="I3524" i="1"/>
  <c r="I3525" i="1"/>
  <c r="I3526" i="1"/>
  <c r="I3527" i="1"/>
  <c r="I3528" i="1"/>
  <c r="I3529" i="1"/>
  <c r="I3530" i="1"/>
  <c r="I3531" i="1"/>
  <c r="I3532" i="1"/>
  <c r="I3533" i="1"/>
  <c r="I3534" i="1"/>
  <c r="I3535" i="1"/>
  <c r="I3536" i="1"/>
  <c r="I3537" i="1"/>
  <c r="I3538" i="1"/>
  <c r="I3539" i="1"/>
  <c r="I3540" i="1"/>
  <c r="I3541" i="1"/>
  <c r="I3542" i="1"/>
  <c r="I3543" i="1"/>
  <c r="I3544" i="1"/>
  <c r="I3545" i="1"/>
  <c r="I3546" i="1"/>
  <c r="I3547" i="1"/>
  <c r="I3548" i="1"/>
  <c r="I3549" i="1"/>
  <c r="I3550" i="1"/>
  <c r="I3551" i="1"/>
  <c r="I3552" i="1"/>
  <c r="I3553" i="1"/>
  <c r="I3554" i="1"/>
  <c r="I3555" i="1"/>
  <c r="I3556" i="1"/>
  <c r="I3557" i="1"/>
  <c r="I3558" i="1"/>
  <c r="I3559" i="1"/>
  <c r="I3560" i="1"/>
  <c r="I3561" i="1"/>
  <c r="I3562" i="1"/>
  <c r="I3563" i="1"/>
  <c r="I3564" i="1"/>
  <c r="I3565" i="1"/>
  <c r="I3566" i="1"/>
  <c r="I3567" i="1"/>
  <c r="I3568" i="1"/>
  <c r="I3569" i="1"/>
  <c r="I3570" i="1"/>
  <c r="I3571" i="1"/>
  <c r="I3572" i="1"/>
  <c r="I3573" i="1"/>
  <c r="I3574" i="1"/>
  <c r="I3575" i="1"/>
  <c r="I3576" i="1"/>
  <c r="I3577" i="1"/>
  <c r="I3578" i="1"/>
  <c r="I3579" i="1"/>
  <c r="I3580" i="1"/>
  <c r="I3581" i="1"/>
  <c r="I3582" i="1"/>
  <c r="I3583" i="1"/>
  <c r="I3584" i="1"/>
  <c r="I3585" i="1"/>
  <c r="I3586" i="1"/>
  <c r="I3587" i="1"/>
  <c r="I3588" i="1"/>
  <c r="I3589" i="1"/>
  <c r="I3590" i="1"/>
  <c r="I3591" i="1"/>
  <c r="I3592" i="1"/>
  <c r="I3593" i="1"/>
  <c r="I3594" i="1"/>
  <c r="I3595" i="1"/>
  <c r="I3596" i="1"/>
  <c r="I3597" i="1"/>
  <c r="I3598" i="1"/>
  <c r="I3599" i="1"/>
  <c r="I3600" i="1"/>
  <c r="I3601" i="1"/>
  <c r="I3602" i="1"/>
  <c r="I3603" i="1"/>
  <c r="I3604" i="1"/>
  <c r="I3605" i="1"/>
  <c r="I3606" i="1"/>
  <c r="I3607" i="1"/>
  <c r="I3608" i="1"/>
  <c r="I3609" i="1"/>
  <c r="I3610" i="1"/>
  <c r="I3611" i="1"/>
  <c r="I3612" i="1"/>
  <c r="I3613" i="1"/>
  <c r="I3614" i="1"/>
  <c r="I3615" i="1"/>
  <c r="I3616" i="1"/>
  <c r="I3617" i="1"/>
  <c r="I3618" i="1"/>
  <c r="I3619" i="1"/>
  <c r="I3620" i="1"/>
  <c r="I3621" i="1"/>
  <c r="I3622" i="1"/>
  <c r="I3623" i="1"/>
  <c r="I3624" i="1"/>
  <c r="I3625" i="1"/>
  <c r="I3626" i="1"/>
  <c r="I3627" i="1"/>
  <c r="I3628" i="1"/>
  <c r="I3629" i="1"/>
  <c r="I3630" i="1"/>
  <c r="I3631" i="1"/>
  <c r="I3632" i="1"/>
  <c r="I3633" i="1"/>
  <c r="I3634" i="1"/>
  <c r="I3635" i="1"/>
  <c r="I3636" i="1"/>
  <c r="I3637" i="1"/>
  <c r="I3638" i="1"/>
  <c r="I3639" i="1"/>
  <c r="I3640" i="1"/>
  <c r="I3641" i="1"/>
  <c r="I3642" i="1"/>
  <c r="I3643" i="1"/>
  <c r="I3644" i="1"/>
  <c r="I3645" i="1"/>
  <c r="I3646" i="1"/>
  <c r="I3647" i="1"/>
  <c r="I3648" i="1"/>
  <c r="I3649" i="1"/>
  <c r="I3650" i="1"/>
  <c r="I3651" i="1"/>
  <c r="I3652" i="1"/>
  <c r="I3653" i="1"/>
  <c r="I3654" i="1"/>
  <c r="I3655" i="1"/>
  <c r="I3656" i="1"/>
  <c r="I3657" i="1"/>
  <c r="I3658" i="1"/>
  <c r="I3659" i="1"/>
  <c r="I3660" i="1"/>
  <c r="I3661" i="1"/>
  <c r="I3662" i="1"/>
  <c r="I3664" i="1"/>
  <c r="I3665" i="1"/>
  <c r="I3666" i="1"/>
  <c r="I3667" i="1"/>
  <c r="I3668" i="1"/>
  <c r="I3669" i="1"/>
  <c r="I3670" i="1"/>
  <c r="I3671" i="1"/>
  <c r="I3672" i="1"/>
  <c r="I3673" i="1"/>
  <c r="I3674" i="1"/>
  <c r="I3675" i="1"/>
  <c r="I3676" i="1"/>
  <c r="I3677" i="1"/>
  <c r="I3678" i="1"/>
  <c r="I3679" i="1"/>
  <c r="I3680" i="1"/>
  <c r="I3681" i="1"/>
  <c r="I3682" i="1"/>
  <c r="I3683" i="1"/>
  <c r="I3684" i="1"/>
  <c r="I3685" i="1"/>
  <c r="I3686" i="1"/>
  <c r="I3687" i="1"/>
  <c r="I3688" i="1"/>
  <c r="I3689" i="1"/>
  <c r="I3691" i="1"/>
  <c r="I3692" i="1"/>
  <c r="I3693" i="1"/>
  <c r="I3694" i="1"/>
  <c r="I3695" i="1"/>
  <c r="I3696" i="1"/>
  <c r="I3697" i="1"/>
  <c r="I3698" i="1"/>
  <c r="I3699" i="1"/>
  <c r="I3700" i="1"/>
  <c r="I3701" i="1"/>
  <c r="I3702" i="1"/>
  <c r="I3703" i="1"/>
  <c r="I3704" i="1"/>
  <c r="I3705" i="1"/>
  <c r="I3706" i="1"/>
  <c r="I3707" i="1"/>
  <c r="I3708" i="1"/>
  <c r="I3709" i="1"/>
  <c r="I3710" i="1"/>
  <c r="I3711" i="1"/>
  <c r="I3712" i="1"/>
  <c r="I3713" i="1"/>
  <c r="I3714" i="1"/>
  <c r="I3715" i="1"/>
  <c r="I3716" i="1"/>
  <c r="I3717" i="1"/>
  <c r="I3718" i="1"/>
  <c r="I3719" i="1"/>
  <c r="I3720" i="1"/>
  <c r="I3721" i="1"/>
  <c r="I3722" i="1"/>
  <c r="I3723" i="1"/>
  <c r="I3724" i="1"/>
  <c r="I3725" i="1"/>
  <c r="I3726" i="1"/>
  <c r="I3727" i="1"/>
  <c r="I3728" i="1"/>
  <c r="I3729" i="1"/>
  <c r="I3730" i="1"/>
  <c r="I3731" i="1"/>
  <c r="I3732" i="1"/>
  <c r="I3733" i="1"/>
  <c r="I3734" i="1"/>
  <c r="I3735" i="1"/>
  <c r="I3736" i="1"/>
  <c r="I3737" i="1"/>
  <c r="I3738" i="1"/>
  <c r="I3739" i="1"/>
  <c r="I3740" i="1"/>
  <c r="I3741" i="1"/>
  <c r="I3742" i="1"/>
  <c r="I3743" i="1"/>
  <c r="I3744" i="1"/>
  <c r="I3745" i="1"/>
  <c r="I3746" i="1"/>
  <c r="I3747" i="1"/>
  <c r="I3748" i="1"/>
  <c r="I3749" i="1"/>
  <c r="I3750" i="1"/>
  <c r="I3751" i="1"/>
  <c r="I3752" i="1"/>
  <c r="I3753" i="1"/>
  <c r="I3754" i="1"/>
  <c r="I3755" i="1"/>
  <c r="I3756" i="1"/>
  <c r="I3757" i="1"/>
  <c r="I3758" i="1"/>
  <c r="I3759" i="1"/>
  <c r="I3760" i="1"/>
  <c r="I3761" i="1"/>
  <c r="I3762" i="1"/>
  <c r="I3763" i="1"/>
  <c r="I3764" i="1"/>
  <c r="I3765" i="1"/>
  <c r="I3766" i="1"/>
  <c r="I3767" i="1"/>
  <c r="I3768" i="1"/>
  <c r="I3769" i="1"/>
  <c r="I3770" i="1"/>
  <c r="I3771" i="1"/>
  <c r="I3772" i="1"/>
  <c r="I3773" i="1"/>
  <c r="I3774" i="1"/>
  <c r="I3775" i="1"/>
  <c r="I3776" i="1"/>
  <c r="I3777" i="1"/>
  <c r="I3778" i="1"/>
  <c r="I3779" i="1"/>
  <c r="I3780" i="1"/>
  <c r="I3781" i="1"/>
  <c r="I3782" i="1"/>
  <c r="I3783" i="1"/>
  <c r="I3784" i="1"/>
  <c r="I3785" i="1"/>
  <c r="I3786" i="1"/>
  <c r="I3787" i="1"/>
  <c r="I3788" i="1"/>
  <c r="I3789" i="1"/>
  <c r="I3790" i="1"/>
  <c r="I3791" i="1"/>
  <c r="I3792" i="1"/>
  <c r="I3793" i="1"/>
  <c r="I3794" i="1"/>
  <c r="I3795" i="1"/>
  <c r="I3796" i="1"/>
  <c r="I3797" i="1"/>
  <c r="I3798" i="1"/>
  <c r="I3799" i="1"/>
  <c r="I3800" i="1"/>
  <c r="I3801" i="1"/>
  <c r="I3802" i="1"/>
  <c r="I3803" i="1"/>
  <c r="I3804" i="1"/>
  <c r="I3805" i="1"/>
  <c r="I3806" i="1"/>
  <c r="I3807" i="1"/>
  <c r="I3808" i="1"/>
  <c r="I3809" i="1"/>
  <c r="I3810" i="1"/>
  <c r="I3811" i="1"/>
  <c r="I3812" i="1"/>
  <c r="I3813" i="1"/>
  <c r="I3814" i="1"/>
  <c r="I3815" i="1"/>
  <c r="I3816" i="1"/>
  <c r="I3817" i="1"/>
  <c r="I3818" i="1"/>
  <c r="I3819" i="1"/>
  <c r="I3820" i="1"/>
  <c r="I3821" i="1"/>
  <c r="I3822" i="1"/>
  <c r="I3823" i="1"/>
  <c r="I3824" i="1"/>
  <c r="I3825" i="1"/>
  <c r="I3826" i="1"/>
  <c r="I3827" i="1"/>
  <c r="I3828" i="1"/>
  <c r="I3829" i="1"/>
  <c r="I3830" i="1"/>
  <c r="I3831" i="1"/>
  <c r="I3832" i="1"/>
  <c r="I3833" i="1"/>
  <c r="I3834" i="1"/>
  <c r="I3835" i="1"/>
  <c r="I3836" i="1"/>
  <c r="I3837" i="1"/>
  <c r="I3838" i="1"/>
  <c r="I3839" i="1"/>
  <c r="I3840" i="1"/>
  <c r="I3841" i="1"/>
  <c r="I3842" i="1"/>
  <c r="I3843" i="1"/>
  <c r="I3844" i="1"/>
  <c r="I3845" i="1"/>
  <c r="I3846" i="1"/>
  <c r="I3847" i="1"/>
  <c r="I3848" i="1"/>
  <c r="I3849" i="1"/>
  <c r="I3850" i="1"/>
  <c r="I3851" i="1"/>
  <c r="I3852" i="1"/>
  <c r="I3853" i="1"/>
  <c r="I3854" i="1"/>
  <c r="I3855" i="1"/>
  <c r="I3856" i="1"/>
  <c r="I3857" i="1"/>
  <c r="I3858" i="1"/>
  <c r="I3859" i="1"/>
  <c r="I3860" i="1"/>
  <c r="I3861" i="1"/>
  <c r="I3862" i="1"/>
  <c r="I3863" i="1"/>
  <c r="I3864" i="1"/>
  <c r="I3865" i="1"/>
  <c r="I3866" i="1"/>
  <c r="I3867" i="1"/>
  <c r="I3868" i="1"/>
  <c r="I3869" i="1"/>
  <c r="I3870" i="1"/>
  <c r="I3871" i="1"/>
  <c r="I3872" i="1"/>
  <c r="I3873" i="1"/>
  <c r="I3874" i="1"/>
  <c r="I3875" i="1"/>
  <c r="I3876" i="1"/>
  <c r="I3877" i="1"/>
  <c r="I3878" i="1"/>
  <c r="I3879" i="1"/>
  <c r="I3880" i="1"/>
  <c r="I3881" i="1"/>
  <c r="I3882" i="1"/>
  <c r="I3883" i="1"/>
  <c r="I3884" i="1"/>
  <c r="I3885" i="1"/>
  <c r="I3886" i="1"/>
  <c r="I3887" i="1"/>
  <c r="I3888" i="1"/>
  <c r="I3889" i="1"/>
  <c r="I3890" i="1"/>
  <c r="I3891" i="1"/>
  <c r="I3892" i="1"/>
  <c r="I3893" i="1"/>
  <c r="I3894" i="1"/>
  <c r="I3895" i="1"/>
  <c r="I3896" i="1"/>
  <c r="I3897" i="1"/>
  <c r="I3898" i="1"/>
  <c r="I3899" i="1"/>
  <c r="I3900" i="1"/>
  <c r="I3901" i="1"/>
  <c r="I3902" i="1"/>
  <c r="I3903" i="1"/>
  <c r="I3904" i="1"/>
  <c r="I3905" i="1"/>
  <c r="I3906" i="1"/>
  <c r="I3907" i="1"/>
  <c r="I3908" i="1"/>
  <c r="I3909" i="1"/>
  <c r="I3910" i="1"/>
  <c r="I3911" i="1"/>
  <c r="I3912" i="1"/>
  <c r="I3913" i="1"/>
  <c r="I3914" i="1"/>
  <c r="I3915" i="1"/>
  <c r="I3916" i="1"/>
  <c r="I3917" i="1"/>
  <c r="I3918" i="1"/>
  <c r="I3919" i="1"/>
  <c r="I3920" i="1"/>
  <c r="I3921" i="1"/>
  <c r="I3922" i="1"/>
  <c r="I3923" i="1"/>
  <c r="I3924" i="1"/>
  <c r="I3925" i="1"/>
  <c r="I3926" i="1"/>
  <c r="I3927" i="1"/>
  <c r="I3928" i="1"/>
  <c r="I3929" i="1"/>
  <c r="I3930" i="1"/>
  <c r="I3931" i="1"/>
  <c r="I3932" i="1"/>
  <c r="I3933" i="1"/>
  <c r="I3934" i="1"/>
  <c r="I3935" i="1"/>
  <c r="I3936" i="1"/>
  <c r="I3937" i="1"/>
  <c r="I3938" i="1"/>
  <c r="I3939" i="1"/>
  <c r="I3940" i="1"/>
  <c r="I3941" i="1"/>
  <c r="I3942" i="1"/>
  <c r="I3943" i="1"/>
  <c r="I3944" i="1"/>
  <c r="I3945" i="1"/>
  <c r="I3946" i="1"/>
  <c r="I3947" i="1"/>
  <c r="I3948" i="1"/>
  <c r="I3949" i="1"/>
  <c r="I3950" i="1"/>
  <c r="I3951" i="1"/>
  <c r="I3952" i="1"/>
  <c r="I3953" i="1"/>
  <c r="I3954" i="1"/>
  <c r="I3955" i="1"/>
  <c r="I3956" i="1"/>
  <c r="I3957" i="1"/>
  <c r="I3958" i="1"/>
  <c r="I3959" i="1"/>
  <c r="I3960" i="1"/>
  <c r="I3961" i="1"/>
  <c r="I3962" i="1"/>
  <c r="I3963" i="1"/>
  <c r="I3964" i="1"/>
  <c r="I3965" i="1"/>
  <c r="I3966" i="1"/>
  <c r="I3967" i="1"/>
  <c r="I3968" i="1"/>
  <c r="I3969" i="1"/>
  <c r="I3970" i="1"/>
  <c r="I3971" i="1"/>
  <c r="I3972" i="1"/>
  <c r="I3973" i="1"/>
  <c r="I3974" i="1"/>
  <c r="I3975" i="1"/>
  <c r="I3976" i="1"/>
  <c r="I3977" i="1"/>
  <c r="I3978" i="1"/>
  <c r="I3979" i="1"/>
  <c r="I3980" i="1"/>
  <c r="I3981" i="1"/>
  <c r="I3982" i="1"/>
  <c r="I3983" i="1"/>
  <c r="I3984" i="1"/>
  <c r="I3985" i="1"/>
  <c r="I3986" i="1"/>
  <c r="I3987" i="1"/>
  <c r="I3988" i="1"/>
  <c r="I3989" i="1"/>
  <c r="I3990" i="1"/>
  <c r="I3991" i="1"/>
  <c r="I3992" i="1"/>
  <c r="I3993" i="1"/>
  <c r="I3994" i="1"/>
  <c r="I3995" i="1"/>
  <c r="I3996" i="1"/>
  <c r="I3997" i="1"/>
  <c r="I3998" i="1"/>
  <c r="I3999" i="1"/>
  <c r="I4000" i="1"/>
  <c r="I4001" i="1"/>
  <c r="I4002" i="1"/>
  <c r="I4003" i="1"/>
  <c r="I4004" i="1"/>
  <c r="I4005" i="1"/>
  <c r="I4006" i="1"/>
  <c r="I4007" i="1"/>
  <c r="I4008" i="1"/>
  <c r="I4009" i="1"/>
  <c r="I4010" i="1"/>
  <c r="I4011" i="1"/>
  <c r="I4012" i="1"/>
  <c r="I4013" i="1"/>
  <c r="I4014" i="1"/>
  <c r="I4015" i="1"/>
  <c r="I4016" i="1"/>
  <c r="I4017" i="1"/>
  <c r="I4018" i="1"/>
  <c r="I4019" i="1"/>
  <c r="I4020" i="1"/>
  <c r="I4021" i="1"/>
  <c r="I4022" i="1"/>
  <c r="I4023" i="1"/>
  <c r="I4024" i="1"/>
  <c r="I4025" i="1"/>
  <c r="I4026" i="1"/>
  <c r="I4027" i="1"/>
  <c r="I4028" i="1"/>
  <c r="I4029" i="1"/>
  <c r="I4030" i="1"/>
  <c r="I4031" i="1"/>
  <c r="I4032" i="1"/>
  <c r="I4033" i="1"/>
  <c r="I4034" i="1"/>
  <c r="I4035" i="1"/>
  <c r="I4036" i="1"/>
  <c r="I4037" i="1"/>
  <c r="I4038" i="1"/>
  <c r="I4039" i="1"/>
  <c r="I4040" i="1"/>
  <c r="I4041" i="1"/>
  <c r="I4042" i="1"/>
  <c r="I4043" i="1"/>
  <c r="I4044" i="1"/>
  <c r="I4045" i="1"/>
  <c r="I4046" i="1"/>
  <c r="I4047" i="1"/>
  <c r="I4048" i="1"/>
  <c r="I4049" i="1"/>
  <c r="I4050" i="1"/>
  <c r="I4051" i="1"/>
  <c r="I4052" i="1"/>
  <c r="I4053" i="1"/>
  <c r="I4054" i="1"/>
  <c r="I4055" i="1"/>
  <c r="I4056" i="1"/>
  <c r="I4057" i="1"/>
  <c r="I4058" i="1"/>
  <c r="I4059" i="1"/>
  <c r="I4060" i="1"/>
  <c r="I4061" i="1"/>
  <c r="I4062" i="1"/>
  <c r="I4063" i="1"/>
  <c r="I4064" i="1"/>
  <c r="I4065" i="1"/>
  <c r="I4066" i="1"/>
  <c r="I4067" i="1"/>
  <c r="I4068" i="1"/>
  <c r="I4069" i="1"/>
  <c r="I4070" i="1"/>
  <c r="I4071" i="1"/>
  <c r="I4072" i="1"/>
  <c r="I4073" i="1"/>
  <c r="I4074" i="1"/>
  <c r="I4075" i="1"/>
  <c r="I4076" i="1"/>
  <c r="I4077" i="1"/>
  <c r="I4078" i="1"/>
  <c r="I4079" i="1"/>
  <c r="I4080" i="1"/>
  <c r="I4081" i="1"/>
  <c r="I4082" i="1"/>
  <c r="I4083" i="1"/>
  <c r="I4084" i="1"/>
  <c r="I4085" i="1"/>
  <c r="I4086" i="1"/>
  <c r="I4087" i="1"/>
  <c r="I4088" i="1"/>
  <c r="I4089" i="1"/>
  <c r="I4090" i="1"/>
  <c r="I4091" i="1"/>
  <c r="I4092" i="1"/>
  <c r="I4093" i="1"/>
  <c r="I4094" i="1"/>
  <c r="I4095" i="1"/>
  <c r="I4096" i="1"/>
  <c r="I4097" i="1"/>
  <c r="I4098" i="1"/>
  <c r="I4099" i="1"/>
  <c r="I4100" i="1"/>
  <c r="I4101" i="1"/>
  <c r="I4102" i="1"/>
  <c r="I4103" i="1"/>
  <c r="I4104" i="1"/>
  <c r="I4105" i="1"/>
  <c r="I4106" i="1"/>
  <c r="I4107" i="1"/>
  <c r="I4108" i="1"/>
  <c r="I4109" i="1"/>
  <c r="I4110" i="1"/>
  <c r="I4111" i="1"/>
  <c r="I4112" i="1"/>
  <c r="I4113" i="1"/>
  <c r="I4114" i="1"/>
  <c r="I4115" i="1"/>
  <c r="I4116" i="1"/>
  <c r="I4117" i="1"/>
  <c r="I4118" i="1"/>
  <c r="I4119" i="1"/>
  <c r="I4120" i="1"/>
  <c r="I4121" i="1"/>
  <c r="I4122" i="1"/>
  <c r="I4123" i="1"/>
  <c r="I4124" i="1"/>
  <c r="I4125" i="1"/>
  <c r="I4126" i="1"/>
  <c r="I4127" i="1"/>
  <c r="I4128" i="1"/>
  <c r="I4129" i="1"/>
  <c r="I4130" i="1"/>
  <c r="I4131" i="1"/>
  <c r="I4132" i="1"/>
  <c r="I4133" i="1"/>
  <c r="I4134" i="1"/>
  <c r="I4135" i="1"/>
  <c r="I4136" i="1"/>
  <c r="I4137" i="1"/>
  <c r="I4138" i="1"/>
  <c r="I4139" i="1"/>
  <c r="I4140" i="1"/>
  <c r="I4141" i="1"/>
  <c r="I4142" i="1"/>
  <c r="I4143" i="1"/>
  <c r="I4144" i="1"/>
  <c r="I4145" i="1"/>
  <c r="I4146" i="1"/>
  <c r="I4147" i="1"/>
  <c r="I4148" i="1"/>
  <c r="I4149" i="1"/>
  <c r="I4150" i="1"/>
  <c r="I4151" i="1"/>
  <c r="I4152" i="1"/>
  <c r="I4153" i="1"/>
  <c r="I4154" i="1"/>
  <c r="I4155" i="1"/>
  <c r="I4156" i="1"/>
  <c r="I4157" i="1"/>
  <c r="I4158" i="1"/>
  <c r="I4159" i="1"/>
  <c r="I4160" i="1"/>
  <c r="I4161" i="1"/>
  <c r="I4162" i="1"/>
  <c r="I4163" i="1"/>
  <c r="I4164" i="1"/>
  <c r="I4165" i="1"/>
  <c r="I4166" i="1"/>
  <c r="I4167" i="1"/>
  <c r="I4168" i="1"/>
  <c r="I4169" i="1"/>
  <c r="I4170" i="1"/>
  <c r="I4171" i="1"/>
  <c r="I4172" i="1"/>
  <c r="I4173" i="1"/>
  <c r="I4174" i="1"/>
  <c r="I4175" i="1"/>
  <c r="I4176" i="1"/>
  <c r="I4177" i="1"/>
  <c r="I4178" i="1"/>
  <c r="I4179" i="1"/>
  <c r="I4180" i="1"/>
  <c r="I4181" i="1"/>
  <c r="I4182" i="1"/>
  <c r="I4183" i="1"/>
  <c r="I4184" i="1"/>
  <c r="I4185" i="1"/>
  <c r="I4186" i="1"/>
  <c r="I4187" i="1"/>
  <c r="I4188" i="1"/>
  <c r="I4189" i="1"/>
  <c r="I4190" i="1"/>
  <c r="I4191" i="1"/>
  <c r="I4192" i="1"/>
  <c r="I4193" i="1"/>
  <c r="I4194" i="1"/>
  <c r="I4195" i="1"/>
  <c r="I4196" i="1"/>
  <c r="I4197" i="1"/>
  <c r="I4198" i="1"/>
  <c r="I4199" i="1"/>
  <c r="I4200" i="1"/>
  <c r="I4201" i="1"/>
  <c r="I4202" i="1"/>
  <c r="I4203" i="1"/>
  <c r="I4204" i="1"/>
  <c r="I4205" i="1"/>
  <c r="I4206" i="1"/>
  <c r="I4207" i="1"/>
  <c r="I4208" i="1"/>
  <c r="I4209" i="1"/>
  <c r="I4210" i="1"/>
  <c r="I4211" i="1"/>
  <c r="I4212" i="1"/>
  <c r="I4213" i="1"/>
  <c r="I4214" i="1"/>
  <c r="I4215" i="1"/>
  <c r="I4216" i="1"/>
  <c r="I4217" i="1"/>
  <c r="I4218" i="1"/>
  <c r="I4219" i="1"/>
  <c r="I4220" i="1"/>
  <c r="I4221" i="1"/>
  <c r="I4222" i="1"/>
  <c r="I4223" i="1"/>
  <c r="I4224" i="1"/>
  <c r="I4225" i="1"/>
  <c r="I4226" i="1"/>
  <c r="I4227" i="1"/>
  <c r="I4228" i="1"/>
  <c r="I4229" i="1"/>
  <c r="I4230" i="1"/>
  <c r="I4231" i="1"/>
  <c r="I4232" i="1"/>
  <c r="I4233" i="1"/>
  <c r="I4234" i="1"/>
  <c r="I4235" i="1"/>
  <c r="I4236" i="1"/>
  <c r="I4237" i="1"/>
  <c r="I4238" i="1"/>
  <c r="I4239" i="1"/>
  <c r="I4240" i="1"/>
  <c r="I4241" i="1"/>
  <c r="I4242" i="1"/>
  <c r="I4243" i="1"/>
  <c r="I4244" i="1"/>
  <c r="I4245" i="1"/>
  <c r="I4246" i="1"/>
  <c r="I4247" i="1"/>
  <c r="I4248" i="1"/>
  <c r="I4249" i="1"/>
  <c r="I4250" i="1"/>
  <c r="I4251" i="1"/>
  <c r="I4252" i="1"/>
  <c r="I4253" i="1"/>
  <c r="I4254" i="1"/>
  <c r="I4255" i="1"/>
  <c r="I4256" i="1"/>
  <c r="I4257" i="1"/>
  <c r="I4258" i="1"/>
  <c r="I4259" i="1"/>
  <c r="I4260" i="1"/>
  <c r="I4261" i="1"/>
  <c r="I4262" i="1"/>
  <c r="I4263" i="1"/>
  <c r="I4264" i="1"/>
  <c r="I4265" i="1"/>
  <c r="I4266" i="1"/>
  <c r="I4267" i="1"/>
  <c r="I4268" i="1"/>
  <c r="I4269" i="1"/>
  <c r="I4270" i="1"/>
  <c r="I4271" i="1"/>
  <c r="I4272" i="1"/>
  <c r="I4273" i="1"/>
  <c r="I4274" i="1"/>
  <c r="I4275" i="1"/>
  <c r="I4276" i="1"/>
  <c r="I4277" i="1"/>
  <c r="I4278" i="1"/>
  <c r="I4279" i="1"/>
  <c r="I4280" i="1"/>
  <c r="I4281" i="1"/>
  <c r="I4282" i="1"/>
  <c r="I4283" i="1"/>
  <c r="I4284" i="1"/>
  <c r="I4285" i="1"/>
  <c r="I4286" i="1"/>
  <c r="I4287" i="1"/>
  <c r="I4288" i="1"/>
  <c r="I4289" i="1"/>
  <c r="I4290" i="1"/>
  <c r="I4291" i="1"/>
  <c r="I4292" i="1"/>
  <c r="I4293" i="1"/>
  <c r="I4294" i="1"/>
  <c r="I4295" i="1"/>
  <c r="I4296" i="1"/>
  <c r="I4297" i="1"/>
  <c r="I4298" i="1"/>
  <c r="I4299" i="1"/>
  <c r="I4300" i="1"/>
  <c r="I4301" i="1"/>
  <c r="I4302" i="1"/>
  <c r="I4303" i="1"/>
  <c r="I4304" i="1"/>
  <c r="I4305" i="1"/>
  <c r="I4306" i="1"/>
  <c r="I4307" i="1"/>
  <c r="I4308" i="1"/>
  <c r="I4309" i="1"/>
  <c r="I4310" i="1"/>
  <c r="I4311" i="1"/>
  <c r="I4312" i="1"/>
  <c r="I4313" i="1"/>
  <c r="I4314" i="1"/>
  <c r="I4315" i="1"/>
  <c r="I4316" i="1"/>
  <c r="I4317" i="1"/>
  <c r="I4318" i="1"/>
  <c r="I4319" i="1"/>
  <c r="I4320" i="1"/>
  <c r="I4321" i="1"/>
  <c r="I4322" i="1"/>
  <c r="I4323" i="1"/>
  <c r="I4324" i="1"/>
  <c r="I4325" i="1"/>
  <c r="I4326" i="1"/>
  <c r="I4327" i="1"/>
  <c r="I4328" i="1"/>
  <c r="I4329" i="1"/>
  <c r="I4330" i="1"/>
  <c r="I4331" i="1"/>
  <c r="I4332" i="1"/>
  <c r="I4333" i="1"/>
  <c r="I4334" i="1"/>
  <c r="I4335" i="1"/>
  <c r="I4336" i="1"/>
  <c r="I4337" i="1"/>
  <c r="I4338" i="1"/>
  <c r="I4339" i="1"/>
  <c r="I4340" i="1"/>
  <c r="I4341" i="1"/>
  <c r="I4342" i="1"/>
  <c r="I4343" i="1"/>
  <c r="I4344" i="1"/>
  <c r="I4345" i="1"/>
  <c r="I4346" i="1"/>
  <c r="I4347" i="1"/>
  <c r="I4348" i="1"/>
  <c r="I4349" i="1"/>
  <c r="I4350" i="1"/>
  <c r="I4351" i="1"/>
  <c r="I4352" i="1"/>
  <c r="I4353" i="1"/>
  <c r="I4354" i="1"/>
  <c r="I4355" i="1"/>
  <c r="I4356" i="1"/>
  <c r="I4357" i="1"/>
  <c r="I4358" i="1"/>
  <c r="I4359" i="1"/>
  <c r="I4360" i="1"/>
  <c r="I4361" i="1"/>
  <c r="I4362" i="1"/>
  <c r="I4363" i="1"/>
  <c r="I4364" i="1"/>
  <c r="I4365" i="1"/>
  <c r="I4366" i="1"/>
  <c r="I4367" i="1"/>
  <c r="I4368" i="1"/>
  <c r="I4369" i="1"/>
  <c r="I4370" i="1"/>
  <c r="I4371" i="1"/>
  <c r="I4372" i="1"/>
  <c r="I4373" i="1"/>
  <c r="I4374" i="1"/>
  <c r="I4375" i="1"/>
  <c r="I4376" i="1"/>
  <c r="I4377" i="1"/>
  <c r="I4378" i="1"/>
  <c r="I4379" i="1"/>
  <c r="I4380" i="1"/>
  <c r="I4381" i="1"/>
  <c r="I4382" i="1"/>
  <c r="I4383" i="1"/>
  <c r="I4384" i="1"/>
  <c r="I4385" i="1"/>
  <c r="I4386" i="1"/>
  <c r="I4387" i="1"/>
  <c r="I4388" i="1"/>
  <c r="I4389" i="1"/>
  <c r="I4390" i="1"/>
  <c r="I4391" i="1"/>
  <c r="I4392" i="1"/>
  <c r="I4393" i="1"/>
  <c r="I4394" i="1"/>
  <c r="I4395" i="1"/>
  <c r="I4396" i="1"/>
  <c r="I4397" i="1"/>
  <c r="I4398" i="1"/>
  <c r="I4399" i="1"/>
  <c r="I4400" i="1"/>
  <c r="I4401" i="1"/>
  <c r="I4402" i="1"/>
  <c r="I4403" i="1"/>
  <c r="I4404" i="1"/>
  <c r="I4405" i="1"/>
  <c r="I4406" i="1"/>
  <c r="I4407" i="1"/>
  <c r="I4408" i="1"/>
  <c r="I4409" i="1"/>
  <c r="I4410" i="1"/>
  <c r="I4411" i="1"/>
  <c r="I4412" i="1"/>
  <c r="I4413" i="1"/>
  <c r="I4414" i="1"/>
  <c r="I4415" i="1"/>
  <c r="I4416" i="1"/>
  <c r="I4417" i="1"/>
  <c r="I4418" i="1"/>
  <c r="I4419" i="1"/>
  <c r="I4420" i="1"/>
  <c r="I4421" i="1"/>
  <c r="I4422" i="1"/>
  <c r="I4423" i="1"/>
  <c r="I4424" i="1"/>
  <c r="I4425" i="1"/>
  <c r="I4426" i="1"/>
  <c r="I4427" i="1"/>
  <c r="I4428" i="1"/>
  <c r="I4429" i="1"/>
  <c r="I4430" i="1"/>
  <c r="I4431" i="1"/>
  <c r="I4432" i="1"/>
  <c r="I4433" i="1"/>
  <c r="I4434" i="1"/>
  <c r="I4435" i="1"/>
  <c r="I4436" i="1"/>
  <c r="I4437" i="1"/>
  <c r="I4438" i="1"/>
  <c r="I4439" i="1"/>
  <c r="I4440" i="1"/>
  <c r="I4441" i="1"/>
  <c r="I4442" i="1"/>
  <c r="I4443" i="1"/>
  <c r="I4444" i="1"/>
  <c r="I4445" i="1"/>
  <c r="I4446" i="1"/>
  <c r="I4447" i="1"/>
  <c r="I4448" i="1"/>
  <c r="I4449" i="1"/>
  <c r="I4450" i="1"/>
  <c r="I4451" i="1"/>
  <c r="I4452" i="1"/>
  <c r="I4453" i="1"/>
  <c r="I4454" i="1"/>
  <c r="I4455" i="1"/>
  <c r="I4456" i="1"/>
  <c r="I4457" i="1"/>
  <c r="I4458" i="1"/>
  <c r="I4459" i="1"/>
  <c r="I4460" i="1"/>
  <c r="I4461" i="1"/>
  <c r="I4462" i="1"/>
  <c r="I4463" i="1"/>
  <c r="I4464" i="1"/>
  <c r="I4465" i="1"/>
  <c r="I4466" i="1"/>
  <c r="I4467" i="1"/>
  <c r="I4468" i="1"/>
  <c r="I4469" i="1"/>
  <c r="I4470" i="1"/>
  <c r="I4471" i="1"/>
  <c r="I4472" i="1"/>
  <c r="I4473" i="1"/>
  <c r="I4474" i="1"/>
  <c r="I4475" i="1"/>
  <c r="I4476" i="1"/>
  <c r="I4477" i="1"/>
  <c r="I4478" i="1"/>
  <c r="I4479" i="1"/>
  <c r="I4480" i="1"/>
  <c r="I4481" i="1"/>
  <c r="I4482" i="1"/>
  <c r="I4483" i="1"/>
  <c r="I4484" i="1"/>
  <c r="I4485" i="1"/>
  <c r="I4486" i="1"/>
  <c r="I4487" i="1"/>
  <c r="I4488" i="1"/>
  <c r="I4489" i="1"/>
  <c r="I4490" i="1"/>
  <c r="I4491" i="1"/>
  <c r="I4492" i="1"/>
  <c r="I4493" i="1"/>
  <c r="I4494" i="1"/>
  <c r="I4495" i="1"/>
  <c r="I4496" i="1"/>
  <c r="I4497" i="1"/>
  <c r="I4498" i="1"/>
  <c r="I4499" i="1"/>
  <c r="I4500" i="1"/>
  <c r="I4501" i="1"/>
  <c r="I4502" i="1"/>
  <c r="I4503" i="1"/>
  <c r="I4504" i="1"/>
  <c r="I4505" i="1"/>
  <c r="I4506" i="1"/>
  <c r="I4507" i="1"/>
  <c r="I4508" i="1"/>
  <c r="I4509" i="1"/>
  <c r="I4510" i="1"/>
  <c r="I4511" i="1"/>
  <c r="I4512" i="1"/>
  <c r="I4513" i="1"/>
  <c r="I4514" i="1"/>
  <c r="I4515" i="1"/>
  <c r="I4516" i="1"/>
  <c r="I4517" i="1"/>
  <c r="I4518" i="1"/>
  <c r="I4519" i="1"/>
  <c r="I4520" i="1"/>
  <c r="I4521" i="1"/>
  <c r="I4522" i="1"/>
  <c r="I4523" i="1"/>
  <c r="I4524" i="1"/>
  <c r="I4525" i="1"/>
  <c r="I4526" i="1"/>
  <c r="I4527" i="1"/>
  <c r="I4528" i="1"/>
  <c r="I4529" i="1"/>
  <c r="I4530" i="1"/>
  <c r="I4531" i="1"/>
  <c r="I4532" i="1"/>
  <c r="I4533" i="1"/>
  <c r="I4534" i="1"/>
  <c r="I4535" i="1"/>
  <c r="I4536" i="1"/>
  <c r="I4537" i="1"/>
  <c r="I4538" i="1"/>
  <c r="I4539" i="1"/>
  <c r="I4540" i="1"/>
  <c r="I4541" i="1"/>
  <c r="I4542" i="1"/>
  <c r="I4543" i="1"/>
  <c r="I4544" i="1"/>
  <c r="I4545" i="1"/>
  <c r="I4546" i="1"/>
  <c r="I4547" i="1"/>
  <c r="I4548" i="1"/>
  <c r="I4549" i="1"/>
  <c r="I4550" i="1"/>
  <c r="I4551" i="1"/>
  <c r="I4552" i="1"/>
  <c r="I4553" i="1"/>
  <c r="I4554" i="1"/>
  <c r="I4555" i="1"/>
  <c r="I4556" i="1"/>
  <c r="I4557" i="1"/>
  <c r="I4558" i="1"/>
  <c r="I4559" i="1"/>
  <c r="I4560" i="1"/>
  <c r="I4561" i="1"/>
  <c r="I4562" i="1"/>
  <c r="I4563" i="1"/>
  <c r="I4564" i="1"/>
  <c r="I4565" i="1"/>
  <c r="I4566" i="1"/>
  <c r="I4567" i="1"/>
  <c r="I4568" i="1"/>
  <c r="I4569" i="1"/>
  <c r="I4570" i="1"/>
  <c r="I4571" i="1"/>
  <c r="I4572" i="1"/>
  <c r="I4573" i="1"/>
  <c r="I4574" i="1"/>
  <c r="I4575" i="1"/>
  <c r="I4576" i="1"/>
  <c r="I4577" i="1"/>
  <c r="I4578" i="1"/>
  <c r="I4579" i="1"/>
  <c r="I4580" i="1"/>
  <c r="I4581" i="1"/>
  <c r="I4582" i="1"/>
  <c r="I4583" i="1"/>
  <c r="I4584" i="1"/>
  <c r="I4585" i="1"/>
  <c r="I4586" i="1"/>
  <c r="I4587" i="1"/>
  <c r="I4588" i="1"/>
  <c r="I4589" i="1"/>
  <c r="I4590" i="1"/>
  <c r="I4591" i="1"/>
  <c r="I4592" i="1"/>
  <c r="I4593" i="1"/>
  <c r="I4594" i="1"/>
  <c r="I4595" i="1"/>
  <c r="I4596" i="1"/>
  <c r="I4597" i="1"/>
  <c r="I4598" i="1"/>
  <c r="I4599" i="1"/>
  <c r="I4600" i="1"/>
  <c r="I4601" i="1"/>
  <c r="I4602" i="1"/>
  <c r="I4603" i="1"/>
  <c r="I4604" i="1"/>
  <c r="I4605" i="1"/>
  <c r="I4606" i="1"/>
  <c r="I4607" i="1"/>
  <c r="I4608" i="1"/>
  <c r="I4609" i="1"/>
  <c r="I4610" i="1"/>
  <c r="I4611" i="1"/>
  <c r="I4612" i="1"/>
  <c r="I4613" i="1"/>
  <c r="I4614" i="1"/>
  <c r="I4615" i="1"/>
  <c r="I4616" i="1"/>
  <c r="I4617" i="1"/>
  <c r="I4618" i="1"/>
  <c r="I4619" i="1"/>
  <c r="I4620" i="1"/>
  <c r="I4621" i="1"/>
  <c r="I4622" i="1"/>
  <c r="I4623" i="1"/>
  <c r="I4624" i="1"/>
  <c r="I4625" i="1"/>
  <c r="I4626" i="1"/>
  <c r="I4627" i="1"/>
  <c r="I4628" i="1"/>
  <c r="I4629" i="1"/>
  <c r="I4630" i="1"/>
  <c r="I4631" i="1"/>
  <c r="I4632" i="1"/>
  <c r="I4633" i="1"/>
  <c r="I4634" i="1"/>
  <c r="I4635" i="1"/>
  <c r="I4636" i="1"/>
  <c r="I4637" i="1"/>
  <c r="I4638" i="1"/>
  <c r="I4639" i="1"/>
  <c r="I4640" i="1"/>
  <c r="I4641" i="1"/>
  <c r="I4642" i="1"/>
  <c r="I4643" i="1"/>
  <c r="I4644" i="1"/>
  <c r="I4645" i="1"/>
  <c r="I4646" i="1"/>
  <c r="I4647" i="1"/>
  <c r="I4648" i="1"/>
  <c r="I4649" i="1"/>
  <c r="I4650" i="1"/>
  <c r="I4651" i="1"/>
  <c r="I4652" i="1"/>
  <c r="I4653" i="1"/>
  <c r="I4654" i="1"/>
  <c r="I4655" i="1"/>
  <c r="I4656" i="1"/>
  <c r="I4657" i="1"/>
  <c r="I4658" i="1"/>
  <c r="I4659" i="1"/>
  <c r="I4660" i="1"/>
  <c r="I4661" i="1"/>
  <c r="I4662" i="1"/>
  <c r="I4663" i="1"/>
  <c r="I4664" i="1"/>
  <c r="I4665" i="1"/>
  <c r="I4666" i="1"/>
  <c r="I4667" i="1"/>
  <c r="I4668" i="1"/>
  <c r="I4669" i="1"/>
  <c r="I4670" i="1"/>
  <c r="I4671" i="1"/>
  <c r="I4672" i="1"/>
  <c r="I4673" i="1"/>
  <c r="I4674" i="1"/>
  <c r="I4675" i="1"/>
  <c r="I4676" i="1"/>
  <c r="I4677" i="1"/>
  <c r="I4678" i="1"/>
  <c r="I4679" i="1"/>
  <c r="I4680" i="1"/>
  <c r="I4681" i="1"/>
  <c r="I4682" i="1"/>
  <c r="I4683" i="1"/>
  <c r="I4684" i="1"/>
  <c r="I4685" i="1"/>
  <c r="I4686" i="1"/>
  <c r="I4687" i="1"/>
  <c r="I4688" i="1"/>
  <c r="I4689" i="1"/>
  <c r="I4690" i="1"/>
  <c r="I4691" i="1"/>
  <c r="I4692" i="1"/>
  <c r="I4693" i="1"/>
  <c r="I4694" i="1"/>
  <c r="I4695" i="1"/>
  <c r="I4696" i="1"/>
  <c r="I4697" i="1"/>
  <c r="I4698" i="1"/>
  <c r="I4699" i="1"/>
  <c r="I4700" i="1"/>
  <c r="I4701" i="1"/>
  <c r="I4702" i="1"/>
  <c r="I4703" i="1"/>
  <c r="I4704" i="1"/>
  <c r="I4705" i="1"/>
  <c r="I4706" i="1"/>
  <c r="I4707" i="1"/>
  <c r="I4708" i="1"/>
  <c r="I4709" i="1"/>
  <c r="I4710" i="1"/>
  <c r="I4711" i="1"/>
  <c r="I4712" i="1"/>
  <c r="I4713" i="1"/>
  <c r="I4714" i="1"/>
  <c r="I4715" i="1"/>
  <c r="I4716" i="1"/>
  <c r="I4717" i="1"/>
  <c r="I4718" i="1"/>
  <c r="I4719" i="1"/>
  <c r="I4720" i="1"/>
  <c r="I4721" i="1"/>
  <c r="I4722" i="1"/>
  <c r="I4723" i="1"/>
  <c r="I4724" i="1"/>
  <c r="I4725" i="1"/>
  <c r="I4726" i="1"/>
  <c r="I4727" i="1"/>
  <c r="I4728" i="1"/>
  <c r="I4729" i="1"/>
  <c r="I4730" i="1"/>
  <c r="I4731" i="1"/>
  <c r="I4732" i="1"/>
  <c r="I4733" i="1"/>
  <c r="I4734" i="1"/>
  <c r="I4735" i="1"/>
  <c r="I4736" i="1"/>
  <c r="I4737" i="1"/>
  <c r="I4738" i="1"/>
  <c r="I4739" i="1"/>
  <c r="I4740" i="1"/>
  <c r="I4741" i="1"/>
  <c r="I4742" i="1"/>
  <c r="I4743" i="1"/>
  <c r="I4744" i="1"/>
  <c r="I4745" i="1"/>
  <c r="I4746" i="1"/>
  <c r="I4747" i="1"/>
  <c r="I4748" i="1"/>
  <c r="I4749" i="1"/>
  <c r="I4750" i="1"/>
  <c r="I4751" i="1"/>
  <c r="I4752" i="1"/>
  <c r="I4753" i="1"/>
  <c r="I4754" i="1"/>
  <c r="I4755" i="1"/>
  <c r="I4756" i="1"/>
  <c r="I4757" i="1"/>
  <c r="I4758" i="1"/>
  <c r="I4759" i="1"/>
  <c r="I4760" i="1"/>
  <c r="I4761" i="1"/>
  <c r="I4762" i="1"/>
  <c r="I4763" i="1"/>
  <c r="I4764" i="1"/>
  <c r="I4765" i="1"/>
  <c r="I4766" i="1"/>
  <c r="I4767" i="1"/>
  <c r="I4768" i="1"/>
  <c r="I4769" i="1"/>
  <c r="I4770" i="1"/>
  <c r="I4771" i="1"/>
  <c r="I4772" i="1"/>
  <c r="I4773" i="1"/>
  <c r="I4774" i="1"/>
  <c r="I4775" i="1"/>
  <c r="I4776" i="1"/>
  <c r="I4777" i="1"/>
  <c r="I4778" i="1"/>
  <c r="I4779" i="1"/>
  <c r="I4780" i="1"/>
  <c r="I4781" i="1"/>
  <c r="I4782" i="1"/>
  <c r="I4783" i="1"/>
  <c r="I4784" i="1"/>
  <c r="I4785" i="1"/>
  <c r="I4786" i="1"/>
  <c r="I4787" i="1"/>
  <c r="I4788" i="1"/>
  <c r="I4789" i="1"/>
  <c r="I4790" i="1"/>
  <c r="I4791" i="1"/>
  <c r="I4792" i="1"/>
  <c r="I4793" i="1"/>
  <c r="I4794" i="1"/>
  <c r="I4795" i="1"/>
  <c r="I4796" i="1"/>
  <c r="I4797" i="1"/>
  <c r="I4798" i="1"/>
  <c r="I4799" i="1"/>
  <c r="I4800" i="1"/>
  <c r="I4801" i="1"/>
  <c r="I4802" i="1"/>
  <c r="I4803" i="1"/>
  <c r="I4804" i="1"/>
  <c r="I4805" i="1"/>
  <c r="I4806" i="1"/>
  <c r="I4807" i="1"/>
  <c r="I4808" i="1"/>
  <c r="I4809" i="1"/>
  <c r="I4810" i="1"/>
  <c r="I4811" i="1"/>
  <c r="I4812" i="1"/>
  <c r="I4813" i="1"/>
  <c r="I4814" i="1"/>
  <c r="I4815" i="1"/>
  <c r="I4816" i="1"/>
  <c r="I4817" i="1"/>
  <c r="I4818" i="1"/>
  <c r="I4819" i="1"/>
  <c r="I4820" i="1"/>
  <c r="I4821" i="1"/>
  <c r="I4822" i="1"/>
  <c r="I4823" i="1"/>
  <c r="I4824" i="1"/>
  <c r="I4825" i="1"/>
  <c r="I4826" i="1"/>
  <c r="I4827" i="1"/>
  <c r="I4828" i="1"/>
  <c r="I4829" i="1"/>
  <c r="I4830" i="1"/>
  <c r="I4831" i="1"/>
  <c r="I4832" i="1"/>
  <c r="I4833" i="1"/>
  <c r="I4834" i="1"/>
  <c r="I4835" i="1"/>
  <c r="I4836" i="1"/>
  <c r="I4837" i="1"/>
  <c r="I4838" i="1"/>
  <c r="I4839" i="1"/>
  <c r="I4840" i="1"/>
  <c r="I4841" i="1"/>
  <c r="I4842" i="1"/>
  <c r="I4843" i="1"/>
  <c r="I4844" i="1"/>
  <c r="I4845" i="1"/>
  <c r="I4846" i="1"/>
  <c r="I4847" i="1"/>
  <c r="I4848" i="1"/>
  <c r="I4849" i="1"/>
  <c r="I4850" i="1"/>
  <c r="I4851" i="1"/>
  <c r="I4852" i="1"/>
  <c r="I4853" i="1"/>
  <c r="I4854" i="1"/>
  <c r="I4855" i="1"/>
  <c r="I4856" i="1"/>
  <c r="I4857" i="1"/>
  <c r="I4858" i="1"/>
  <c r="I4859" i="1"/>
  <c r="I4860" i="1"/>
  <c r="I4861" i="1"/>
  <c r="I4862" i="1"/>
  <c r="I4863" i="1"/>
  <c r="I4864" i="1"/>
  <c r="I4865" i="1"/>
  <c r="I4866" i="1"/>
  <c r="I4867" i="1"/>
  <c r="I4868" i="1"/>
  <c r="I4869" i="1"/>
  <c r="I4870" i="1"/>
  <c r="I4871" i="1"/>
  <c r="I4872" i="1"/>
  <c r="I4873" i="1"/>
  <c r="I4874" i="1"/>
  <c r="I4875" i="1"/>
  <c r="I4876" i="1"/>
  <c r="I4877" i="1"/>
  <c r="I4878" i="1"/>
  <c r="I4879" i="1"/>
  <c r="I4880" i="1"/>
  <c r="I4881" i="1"/>
  <c r="I4882" i="1"/>
  <c r="I4883" i="1"/>
  <c r="I4884" i="1"/>
  <c r="I4885" i="1"/>
  <c r="I4886" i="1"/>
  <c r="I4887" i="1"/>
  <c r="I4888" i="1"/>
  <c r="I4889" i="1"/>
  <c r="I4890" i="1"/>
  <c r="I4891" i="1"/>
  <c r="I4892" i="1"/>
  <c r="I4893" i="1"/>
  <c r="I4894" i="1"/>
  <c r="I4895" i="1"/>
  <c r="I4896" i="1"/>
  <c r="I4897" i="1"/>
  <c r="I4898" i="1"/>
  <c r="I4899" i="1"/>
  <c r="I4900" i="1"/>
  <c r="I4901" i="1"/>
  <c r="I4902" i="1"/>
  <c r="I4903" i="1"/>
  <c r="I4904" i="1"/>
  <c r="I4905" i="1"/>
  <c r="I4906" i="1"/>
  <c r="I4907" i="1"/>
  <c r="I4908" i="1"/>
  <c r="I4909" i="1"/>
  <c r="I4910" i="1"/>
  <c r="I4911" i="1"/>
  <c r="I4912" i="1"/>
  <c r="I4913" i="1"/>
  <c r="I4914" i="1"/>
  <c r="I4915" i="1"/>
  <c r="I4916" i="1"/>
  <c r="I4917" i="1"/>
  <c r="I4918" i="1"/>
  <c r="I4919" i="1"/>
  <c r="I4920" i="1"/>
  <c r="I4921" i="1"/>
  <c r="I4922" i="1"/>
  <c r="I4923" i="1"/>
  <c r="I4924" i="1"/>
  <c r="I4925" i="1"/>
  <c r="I4926" i="1"/>
  <c r="I4927" i="1"/>
  <c r="I4928" i="1"/>
  <c r="I4929" i="1"/>
  <c r="I4930" i="1"/>
  <c r="I4931" i="1"/>
  <c r="I4932" i="1"/>
  <c r="I4933" i="1"/>
  <c r="I4934" i="1"/>
  <c r="I4935" i="1"/>
  <c r="I4936" i="1"/>
  <c r="I4937" i="1"/>
  <c r="I4938" i="1"/>
  <c r="I4939" i="1"/>
  <c r="I4940" i="1"/>
  <c r="I4941" i="1"/>
  <c r="I4942" i="1"/>
  <c r="I4943" i="1"/>
  <c r="I4944" i="1"/>
  <c r="I4945" i="1"/>
  <c r="I4946" i="1"/>
  <c r="I4947" i="1"/>
  <c r="I4948" i="1"/>
  <c r="I4949" i="1"/>
  <c r="I4950" i="1"/>
  <c r="I4951" i="1"/>
  <c r="I4952" i="1"/>
  <c r="I4953" i="1"/>
  <c r="I4954" i="1"/>
  <c r="I4955" i="1"/>
  <c r="I4956" i="1"/>
  <c r="I4957" i="1"/>
  <c r="I4958" i="1"/>
  <c r="I4959" i="1"/>
  <c r="I4960" i="1"/>
  <c r="I4961" i="1"/>
  <c r="I4962" i="1"/>
  <c r="I4963" i="1"/>
  <c r="I4964" i="1"/>
  <c r="I4965" i="1"/>
  <c r="I4966" i="1"/>
  <c r="I4967" i="1"/>
  <c r="I4968" i="1"/>
  <c r="I4969" i="1"/>
  <c r="I4970" i="1"/>
  <c r="I4971" i="1"/>
  <c r="I4972" i="1"/>
  <c r="I4973" i="1"/>
  <c r="I4974" i="1"/>
  <c r="I4975" i="1"/>
  <c r="I4976" i="1"/>
  <c r="I4977" i="1"/>
  <c r="I4978" i="1"/>
  <c r="I4979" i="1"/>
  <c r="I4980" i="1"/>
  <c r="I4981" i="1"/>
  <c r="I4982" i="1"/>
  <c r="I4983" i="1"/>
  <c r="I4984" i="1"/>
  <c r="I4985" i="1"/>
  <c r="I4986" i="1"/>
  <c r="I4987" i="1"/>
  <c r="I4988" i="1"/>
  <c r="I4989" i="1"/>
  <c r="I4990" i="1"/>
  <c r="I4991" i="1"/>
  <c r="I4992" i="1"/>
  <c r="I4993" i="1"/>
  <c r="I4994" i="1"/>
  <c r="I4995" i="1"/>
  <c r="I4996" i="1"/>
  <c r="I4997" i="1"/>
  <c r="I4998" i="1"/>
  <c r="I4999" i="1"/>
  <c r="I5000" i="1"/>
  <c r="I5001" i="1"/>
  <c r="I5002" i="1"/>
  <c r="I5003" i="1"/>
  <c r="I5004" i="1"/>
  <c r="I5005" i="1"/>
  <c r="I5006" i="1"/>
  <c r="I5007" i="1"/>
  <c r="I5008" i="1"/>
  <c r="I5009" i="1"/>
  <c r="I5010" i="1"/>
  <c r="I5011" i="1"/>
  <c r="I5012" i="1"/>
  <c r="I5013" i="1"/>
  <c r="I5014" i="1"/>
  <c r="I5015" i="1"/>
  <c r="I5016" i="1"/>
  <c r="I5017" i="1"/>
  <c r="I5018" i="1"/>
  <c r="I5019" i="1"/>
  <c r="I5020" i="1"/>
  <c r="I5021" i="1"/>
  <c r="I5022" i="1"/>
  <c r="I5023" i="1"/>
  <c r="I5024" i="1"/>
  <c r="I5025" i="1"/>
  <c r="I5026" i="1"/>
  <c r="I5027" i="1"/>
  <c r="I5028" i="1"/>
  <c r="I5029" i="1"/>
  <c r="I5030" i="1"/>
  <c r="I5031" i="1"/>
  <c r="I5032" i="1"/>
  <c r="I5033" i="1"/>
  <c r="I5034" i="1"/>
  <c r="I5035" i="1"/>
  <c r="I5036" i="1"/>
  <c r="I5037" i="1"/>
  <c r="I5038" i="1"/>
  <c r="I5039" i="1"/>
  <c r="I5040" i="1"/>
  <c r="I5041" i="1"/>
  <c r="I5042" i="1"/>
  <c r="I5043" i="1"/>
  <c r="I5044" i="1"/>
  <c r="I5045" i="1"/>
  <c r="I5046" i="1"/>
  <c r="I5047" i="1"/>
  <c r="I5048" i="1"/>
  <c r="I5049" i="1"/>
  <c r="I5050" i="1"/>
  <c r="I5051" i="1"/>
  <c r="I5052" i="1"/>
  <c r="I5053" i="1"/>
  <c r="I5054" i="1"/>
  <c r="I5055" i="1"/>
  <c r="I5056" i="1"/>
  <c r="I5057" i="1"/>
  <c r="I5058" i="1"/>
  <c r="I5059" i="1"/>
  <c r="I5060" i="1"/>
  <c r="I5061" i="1"/>
  <c r="I5062" i="1"/>
  <c r="I5063" i="1"/>
  <c r="I5064" i="1"/>
  <c r="I5065" i="1"/>
  <c r="I5066" i="1"/>
  <c r="I5067" i="1"/>
  <c r="I5068" i="1"/>
  <c r="I5069" i="1"/>
  <c r="I5070" i="1"/>
  <c r="I5071" i="1"/>
  <c r="I5072" i="1"/>
  <c r="I5073" i="1"/>
  <c r="I5074" i="1"/>
  <c r="I5075" i="1"/>
  <c r="I5076" i="1"/>
  <c r="I5077" i="1"/>
  <c r="I5078" i="1"/>
  <c r="I5079" i="1"/>
  <c r="I5080" i="1"/>
  <c r="I5081" i="1"/>
  <c r="I5082" i="1"/>
  <c r="I5083" i="1"/>
  <c r="I5084" i="1"/>
  <c r="I5085" i="1"/>
  <c r="I5086" i="1"/>
  <c r="I5087" i="1"/>
  <c r="I5088" i="1"/>
  <c r="I5089" i="1"/>
  <c r="I5090" i="1"/>
  <c r="I5091" i="1"/>
  <c r="I5092" i="1"/>
  <c r="I5093" i="1"/>
  <c r="I5094" i="1"/>
  <c r="I5095" i="1"/>
  <c r="I5096" i="1"/>
  <c r="I5097" i="1"/>
  <c r="I5098" i="1"/>
  <c r="I5099" i="1"/>
  <c r="I5100" i="1"/>
  <c r="I5101" i="1"/>
  <c r="I5102" i="1"/>
  <c r="I5103" i="1"/>
  <c r="I5104" i="1"/>
  <c r="I5105" i="1"/>
  <c r="I5106" i="1"/>
  <c r="I5107" i="1"/>
  <c r="I5108" i="1"/>
  <c r="I5109" i="1"/>
  <c r="I5110" i="1"/>
  <c r="I5111" i="1"/>
  <c r="I5112" i="1"/>
  <c r="I5113" i="1"/>
  <c r="I5114" i="1"/>
  <c r="I5115" i="1"/>
  <c r="I5116" i="1"/>
  <c r="I5117" i="1"/>
  <c r="I5118" i="1"/>
  <c r="I5119" i="1"/>
  <c r="I5120" i="1"/>
  <c r="I5121" i="1"/>
  <c r="I5122" i="1"/>
  <c r="I5123" i="1"/>
  <c r="I5124" i="1"/>
  <c r="I5125" i="1"/>
  <c r="I5126" i="1"/>
  <c r="I5127" i="1"/>
  <c r="I5128" i="1"/>
  <c r="I5129" i="1"/>
  <c r="I5130" i="1"/>
  <c r="I5131" i="1"/>
  <c r="I5132" i="1"/>
  <c r="I5133" i="1"/>
  <c r="I5134" i="1"/>
  <c r="I5135" i="1"/>
  <c r="I5136" i="1"/>
  <c r="I5137" i="1"/>
  <c r="I5138" i="1"/>
  <c r="I5139" i="1"/>
  <c r="I5140" i="1"/>
  <c r="I5141" i="1"/>
  <c r="I5142" i="1"/>
  <c r="I5143" i="1"/>
  <c r="I5144" i="1"/>
  <c r="I5145" i="1"/>
  <c r="I5146" i="1"/>
  <c r="I5147" i="1"/>
  <c r="I5148" i="1"/>
  <c r="I5149" i="1"/>
  <c r="I5150" i="1"/>
  <c r="I5151" i="1"/>
  <c r="I5152" i="1"/>
  <c r="I5153" i="1"/>
  <c r="I5154" i="1"/>
  <c r="I5155" i="1"/>
  <c r="I5156" i="1"/>
  <c r="I5157" i="1"/>
  <c r="I5158" i="1"/>
  <c r="I5159" i="1"/>
  <c r="I5160" i="1"/>
  <c r="I5161" i="1"/>
  <c r="I5162" i="1"/>
  <c r="I5163" i="1"/>
  <c r="I5164" i="1"/>
  <c r="I5165" i="1"/>
  <c r="I5166" i="1"/>
  <c r="I5167" i="1"/>
  <c r="I5168" i="1"/>
  <c r="I5169" i="1"/>
  <c r="I5170" i="1"/>
  <c r="I5171" i="1"/>
  <c r="I5172" i="1"/>
  <c r="I5173" i="1"/>
  <c r="I5174" i="1"/>
  <c r="I5175" i="1"/>
  <c r="I5176" i="1"/>
  <c r="I5177" i="1"/>
  <c r="I5178" i="1"/>
  <c r="I5179" i="1"/>
  <c r="I5180" i="1"/>
  <c r="I5181" i="1"/>
  <c r="I5182" i="1"/>
  <c r="I5183" i="1"/>
  <c r="I5184" i="1"/>
  <c r="I5185" i="1"/>
  <c r="I5186" i="1"/>
  <c r="I5187" i="1"/>
  <c r="I5188" i="1"/>
  <c r="I5189" i="1"/>
  <c r="I5190" i="1"/>
  <c r="I5191" i="1"/>
  <c r="I5192" i="1"/>
  <c r="I5193" i="1"/>
  <c r="I5194" i="1"/>
  <c r="I5195" i="1"/>
  <c r="I5196" i="1"/>
  <c r="I5197" i="1"/>
  <c r="I5199" i="1"/>
  <c r="I5200" i="1"/>
  <c r="I5201" i="1"/>
  <c r="I5202" i="1"/>
  <c r="I5203" i="1"/>
  <c r="I5204" i="1"/>
  <c r="I5205" i="1"/>
  <c r="I5206" i="1"/>
  <c r="I5207" i="1"/>
  <c r="I5208" i="1"/>
  <c r="I5209" i="1"/>
  <c r="I5210" i="1"/>
  <c r="I5211" i="1"/>
  <c r="I5212" i="1"/>
  <c r="I5213" i="1"/>
  <c r="I5214" i="1"/>
  <c r="I5215" i="1"/>
  <c r="I5216" i="1"/>
  <c r="I5217" i="1"/>
  <c r="I5218" i="1"/>
  <c r="I5219" i="1"/>
  <c r="I5220" i="1"/>
  <c r="I5221" i="1"/>
  <c r="I5222" i="1"/>
  <c r="I5223" i="1"/>
  <c r="I5224" i="1"/>
  <c r="I5225" i="1"/>
  <c r="I5226" i="1"/>
  <c r="I5227" i="1"/>
  <c r="I5228" i="1"/>
  <c r="I5229" i="1"/>
  <c r="I5230" i="1"/>
  <c r="I5231" i="1"/>
  <c r="I5232" i="1"/>
  <c r="I5233" i="1"/>
  <c r="I5234" i="1"/>
  <c r="I5235" i="1"/>
  <c r="I5236" i="1"/>
  <c r="I5237" i="1"/>
  <c r="I5238" i="1"/>
  <c r="I5239" i="1"/>
  <c r="I5240" i="1"/>
  <c r="I5241" i="1"/>
  <c r="I5242" i="1"/>
  <c r="I5243" i="1"/>
  <c r="I5244" i="1"/>
  <c r="I5245" i="1"/>
  <c r="I5246" i="1"/>
  <c r="I5247" i="1"/>
  <c r="I5248" i="1"/>
  <c r="I5249" i="1"/>
  <c r="I5250" i="1"/>
  <c r="I5251" i="1"/>
  <c r="I5252" i="1"/>
  <c r="I5253" i="1"/>
  <c r="I5254" i="1"/>
  <c r="I5255" i="1"/>
  <c r="I5256" i="1"/>
  <c r="I5257" i="1"/>
  <c r="I5258" i="1"/>
  <c r="I5259" i="1"/>
  <c r="I5260" i="1"/>
  <c r="I5261" i="1"/>
  <c r="I5262" i="1"/>
  <c r="I5263" i="1"/>
  <c r="I5264" i="1"/>
  <c r="I5265" i="1"/>
  <c r="I5266" i="1"/>
  <c r="I5267" i="1"/>
  <c r="I5268" i="1"/>
  <c r="I5269" i="1"/>
  <c r="I5270" i="1"/>
  <c r="I5271" i="1"/>
  <c r="I5272" i="1"/>
  <c r="I5273" i="1"/>
  <c r="I5274" i="1"/>
  <c r="I5275" i="1"/>
  <c r="I5276" i="1"/>
  <c r="I5277" i="1"/>
  <c r="I5278" i="1"/>
  <c r="I5279" i="1"/>
  <c r="I5280" i="1"/>
  <c r="I5281" i="1"/>
  <c r="I5282" i="1"/>
  <c r="I5283" i="1"/>
  <c r="I5284" i="1"/>
  <c r="I5285" i="1"/>
  <c r="I5286" i="1"/>
  <c r="I5287" i="1"/>
  <c r="I5288" i="1"/>
  <c r="I5289" i="1"/>
  <c r="I5290" i="1"/>
  <c r="I5291" i="1"/>
  <c r="I5292" i="1"/>
  <c r="I5293" i="1"/>
  <c r="I5294" i="1"/>
  <c r="I5295" i="1"/>
  <c r="I5296" i="1"/>
  <c r="I5297" i="1"/>
  <c r="I5298" i="1"/>
  <c r="I5299" i="1"/>
  <c r="I5300" i="1"/>
  <c r="I5301" i="1"/>
  <c r="I5302" i="1"/>
  <c r="I5303" i="1"/>
  <c r="I5304" i="1"/>
  <c r="I5305" i="1"/>
  <c r="I5306" i="1"/>
  <c r="I5307" i="1"/>
  <c r="I5308" i="1"/>
  <c r="I5309" i="1"/>
  <c r="I5310" i="1"/>
  <c r="I5311" i="1"/>
  <c r="I5312" i="1"/>
  <c r="I5313" i="1"/>
  <c r="I5314" i="1"/>
  <c r="I5315" i="1"/>
  <c r="I5316" i="1"/>
  <c r="I5317" i="1"/>
  <c r="I5318" i="1"/>
  <c r="I5319" i="1"/>
  <c r="I5320" i="1"/>
  <c r="I5321" i="1"/>
  <c r="I5322" i="1"/>
  <c r="I5323" i="1"/>
  <c r="I5324" i="1"/>
  <c r="I5325" i="1"/>
  <c r="I5326" i="1"/>
  <c r="I5327" i="1"/>
  <c r="I5328" i="1"/>
  <c r="I5329" i="1"/>
  <c r="I5330" i="1"/>
  <c r="I5331" i="1"/>
  <c r="I5332" i="1"/>
  <c r="I5333" i="1"/>
  <c r="I5334" i="1"/>
  <c r="I5335" i="1"/>
  <c r="I5336" i="1"/>
  <c r="I5337" i="1"/>
  <c r="I5338" i="1"/>
  <c r="I5339" i="1"/>
  <c r="I5340" i="1"/>
  <c r="I5341" i="1"/>
  <c r="I5342" i="1"/>
  <c r="I5343" i="1"/>
  <c r="I5344" i="1"/>
  <c r="I5345" i="1"/>
  <c r="I5346" i="1"/>
  <c r="I5347" i="1"/>
  <c r="I5348" i="1"/>
  <c r="I5349" i="1"/>
  <c r="I5350" i="1"/>
  <c r="I5351" i="1"/>
  <c r="I5352" i="1"/>
  <c r="I5353" i="1"/>
  <c r="I5354" i="1"/>
  <c r="I5355" i="1"/>
  <c r="I5356" i="1"/>
  <c r="I5357" i="1"/>
  <c r="I5358" i="1"/>
  <c r="I5359" i="1"/>
  <c r="I5360" i="1"/>
  <c r="I5361" i="1"/>
  <c r="I5362" i="1"/>
  <c r="I5363" i="1"/>
  <c r="I5364" i="1"/>
  <c r="I5365" i="1"/>
  <c r="I5366" i="1"/>
  <c r="I5367" i="1"/>
  <c r="I5368" i="1"/>
  <c r="I5369" i="1"/>
  <c r="I5370" i="1"/>
  <c r="I5371" i="1"/>
  <c r="I5372" i="1"/>
  <c r="I5373" i="1"/>
  <c r="I5374" i="1"/>
  <c r="I5375" i="1"/>
  <c r="I5376" i="1"/>
  <c r="I5377" i="1"/>
  <c r="I5378" i="1"/>
  <c r="I5379" i="1"/>
  <c r="I5380" i="1"/>
  <c r="I5381" i="1"/>
  <c r="I5382" i="1"/>
  <c r="I5383" i="1"/>
  <c r="I5384" i="1"/>
  <c r="I5385" i="1"/>
  <c r="I5386" i="1"/>
  <c r="I5387" i="1"/>
  <c r="I5388" i="1"/>
  <c r="I5389" i="1"/>
  <c r="I5390" i="1"/>
  <c r="I5391" i="1"/>
  <c r="I5392" i="1"/>
  <c r="I5393" i="1"/>
  <c r="I5394" i="1"/>
  <c r="I5395" i="1"/>
  <c r="I5396" i="1"/>
  <c r="I5397" i="1"/>
  <c r="I5398" i="1"/>
  <c r="I5399" i="1"/>
  <c r="I5400" i="1"/>
  <c r="I5401" i="1"/>
  <c r="I5402" i="1"/>
  <c r="I5403" i="1"/>
  <c r="I5404" i="1"/>
  <c r="I5405" i="1"/>
  <c r="I5406" i="1"/>
  <c r="I5407" i="1"/>
  <c r="I5408" i="1"/>
  <c r="I5409" i="1"/>
  <c r="I5410" i="1"/>
  <c r="I5411" i="1"/>
  <c r="I5412" i="1"/>
  <c r="I5413" i="1"/>
  <c r="I5414" i="1"/>
  <c r="I5415" i="1"/>
  <c r="I5416" i="1"/>
  <c r="I5417" i="1"/>
  <c r="I5418" i="1"/>
  <c r="I5419" i="1"/>
  <c r="I5420" i="1"/>
  <c r="I5421" i="1"/>
  <c r="I5422" i="1"/>
  <c r="I5423" i="1"/>
  <c r="I5424" i="1"/>
  <c r="I5425" i="1"/>
  <c r="I5426" i="1"/>
  <c r="I5427" i="1"/>
  <c r="I5428" i="1"/>
  <c r="I5429" i="1"/>
  <c r="I5430" i="1"/>
  <c r="I5431" i="1"/>
  <c r="I5432" i="1"/>
  <c r="I5433" i="1"/>
  <c r="I5434" i="1"/>
  <c r="I5435" i="1"/>
  <c r="I5436" i="1"/>
  <c r="I5437" i="1"/>
  <c r="I5438" i="1"/>
  <c r="I5439" i="1"/>
  <c r="I5440" i="1"/>
  <c r="I5441" i="1"/>
  <c r="I5442" i="1"/>
  <c r="I5443" i="1"/>
  <c r="I5444" i="1"/>
  <c r="I5445" i="1"/>
  <c r="I5446" i="1"/>
  <c r="I5447" i="1"/>
  <c r="I5448" i="1"/>
  <c r="I5449" i="1"/>
  <c r="I5450" i="1"/>
  <c r="I5451" i="1"/>
  <c r="I5452" i="1"/>
  <c r="I5453" i="1"/>
  <c r="I5454" i="1"/>
  <c r="I5455" i="1"/>
  <c r="I5456" i="1"/>
  <c r="I5457" i="1"/>
  <c r="I5458" i="1"/>
  <c r="I5459" i="1"/>
  <c r="I5460" i="1"/>
  <c r="I5461" i="1"/>
  <c r="I5462" i="1"/>
  <c r="I5463" i="1"/>
  <c r="I5464" i="1"/>
  <c r="I5465" i="1"/>
  <c r="I5466" i="1"/>
  <c r="I5467" i="1"/>
  <c r="I5468" i="1"/>
  <c r="I5469" i="1"/>
  <c r="I5470" i="1"/>
  <c r="I5471" i="1"/>
  <c r="I5472" i="1"/>
  <c r="I5473" i="1"/>
  <c r="I5474" i="1"/>
  <c r="I5475" i="1"/>
  <c r="I5476" i="1"/>
  <c r="I5477" i="1"/>
  <c r="I5478" i="1"/>
  <c r="I5479" i="1"/>
  <c r="I5480" i="1"/>
  <c r="I5481" i="1"/>
  <c r="I5482" i="1"/>
  <c r="I5483" i="1"/>
  <c r="I5484" i="1"/>
  <c r="I5485" i="1"/>
  <c r="I5486" i="1"/>
  <c r="I5487" i="1"/>
  <c r="I5488" i="1"/>
  <c r="I5489" i="1"/>
  <c r="I5490" i="1"/>
  <c r="I5491" i="1"/>
  <c r="I5492" i="1"/>
  <c r="I5493" i="1"/>
  <c r="I5494" i="1"/>
  <c r="I5495" i="1"/>
  <c r="I5496" i="1"/>
  <c r="I5497" i="1"/>
  <c r="I5498" i="1"/>
  <c r="I5499" i="1"/>
  <c r="I5500" i="1"/>
  <c r="I5501" i="1"/>
  <c r="I5502" i="1"/>
  <c r="I5503" i="1"/>
  <c r="I5504" i="1"/>
  <c r="I5505" i="1"/>
  <c r="I5506" i="1"/>
  <c r="I5507" i="1"/>
  <c r="I5508" i="1"/>
  <c r="I5509" i="1"/>
  <c r="I5510" i="1"/>
  <c r="I5511" i="1"/>
  <c r="I5512" i="1"/>
  <c r="I5513" i="1"/>
  <c r="I5514" i="1"/>
  <c r="I5515" i="1"/>
  <c r="I5516" i="1"/>
  <c r="I5517" i="1"/>
  <c r="I5518" i="1"/>
  <c r="I5519" i="1"/>
  <c r="I5520" i="1"/>
  <c r="I5521" i="1"/>
  <c r="I5522" i="1"/>
  <c r="I5523" i="1"/>
  <c r="I5524" i="1"/>
  <c r="I5525" i="1"/>
  <c r="I5526" i="1"/>
  <c r="I5527" i="1"/>
  <c r="I5528" i="1"/>
  <c r="I5529" i="1"/>
  <c r="I5530" i="1"/>
  <c r="I5531" i="1"/>
  <c r="I5532" i="1"/>
  <c r="I5533" i="1"/>
  <c r="I5534" i="1"/>
  <c r="I5535" i="1"/>
  <c r="I5536" i="1"/>
  <c r="I5537" i="1"/>
  <c r="I5538" i="1"/>
  <c r="I5539" i="1"/>
  <c r="I5540" i="1"/>
  <c r="I5541" i="1"/>
  <c r="I5542" i="1"/>
  <c r="I5543" i="1"/>
  <c r="I5544" i="1"/>
  <c r="I5545" i="1"/>
  <c r="I5546" i="1"/>
  <c r="I5547" i="1"/>
  <c r="I5548" i="1"/>
  <c r="I5549" i="1"/>
  <c r="I5550" i="1"/>
  <c r="I5551" i="1"/>
  <c r="I5552" i="1"/>
  <c r="I5553" i="1"/>
  <c r="I5554" i="1"/>
  <c r="I5555" i="1"/>
  <c r="I5556" i="1"/>
  <c r="I5557" i="1"/>
  <c r="I5558" i="1"/>
  <c r="I5559" i="1"/>
  <c r="I5560" i="1"/>
  <c r="I5561" i="1"/>
  <c r="I5562" i="1"/>
  <c r="I5563" i="1"/>
  <c r="I5564" i="1"/>
  <c r="I5565" i="1"/>
  <c r="I5566" i="1"/>
  <c r="I5567" i="1"/>
  <c r="I5568" i="1"/>
  <c r="I5569" i="1"/>
  <c r="I5570" i="1"/>
  <c r="I5571" i="1"/>
  <c r="I5572" i="1"/>
  <c r="I5573" i="1"/>
  <c r="I5574" i="1"/>
  <c r="I5575" i="1"/>
  <c r="I5576" i="1"/>
  <c r="I5577" i="1"/>
  <c r="I5578" i="1"/>
  <c r="I5579" i="1"/>
  <c r="I5580" i="1"/>
  <c r="I5581" i="1"/>
  <c r="I5582" i="1"/>
  <c r="I5583" i="1"/>
  <c r="I5584" i="1"/>
  <c r="I5585" i="1"/>
  <c r="I5586" i="1"/>
  <c r="I5587" i="1"/>
  <c r="I5588" i="1"/>
  <c r="I5589" i="1"/>
  <c r="I5590" i="1"/>
  <c r="I5591" i="1"/>
  <c r="I5592" i="1"/>
  <c r="I5593" i="1"/>
  <c r="I5594" i="1"/>
  <c r="I5595" i="1"/>
  <c r="I5596" i="1"/>
  <c r="I5597" i="1"/>
  <c r="I5598" i="1"/>
  <c r="I5599" i="1"/>
  <c r="I5600" i="1"/>
  <c r="I5601" i="1"/>
  <c r="I5602" i="1"/>
  <c r="I5603" i="1"/>
  <c r="I5604" i="1"/>
  <c r="I5605" i="1"/>
  <c r="I5606" i="1"/>
  <c r="I5607" i="1"/>
  <c r="I5608" i="1"/>
  <c r="I5609" i="1"/>
  <c r="I5610" i="1"/>
  <c r="I5611" i="1"/>
  <c r="I5612" i="1"/>
  <c r="I5613" i="1"/>
  <c r="I5614" i="1"/>
  <c r="I5615" i="1"/>
  <c r="I5616" i="1"/>
  <c r="I5617" i="1"/>
  <c r="I5618" i="1"/>
  <c r="I5619" i="1"/>
  <c r="I5620" i="1"/>
  <c r="I5621" i="1"/>
  <c r="I5622" i="1"/>
  <c r="I5623" i="1"/>
  <c r="I5624" i="1"/>
  <c r="I5625" i="1"/>
  <c r="I5626" i="1"/>
  <c r="I5627" i="1"/>
  <c r="I5628" i="1"/>
  <c r="I5629" i="1"/>
  <c r="I5630" i="1"/>
  <c r="I5631" i="1"/>
  <c r="I5632" i="1"/>
  <c r="I5633" i="1"/>
  <c r="I5634" i="1"/>
  <c r="I5635" i="1"/>
  <c r="I5636" i="1"/>
  <c r="I5637" i="1"/>
  <c r="I5638" i="1"/>
  <c r="I5639" i="1"/>
  <c r="I5640" i="1"/>
  <c r="I5641" i="1"/>
  <c r="I5642" i="1"/>
  <c r="I5643" i="1"/>
  <c r="I5644" i="1"/>
  <c r="I5645" i="1"/>
  <c r="I5646" i="1"/>
  <c r="I5647" i="1"/>
  <c r="I5648" i="1"/>
  <c r="I5649" i="1"/>
  <c r="I5650" i="1"/>
  <c r="I5651" i="1"/>
  <c r="I5652" i="1"/>
  <c r="I5653" i="1"/>
  <c r="I5654" i="1"/>
  <c r="I5655" i="1"/>
  <c r="I5656" i="1"/>
  <c r="I5657" i="1"/>
  <c r="I5658" i="1"/>
  <c r="I5659" i="1"/>
  <c r="I5660" i="1"/>
  <c r="I5661" i="1"/>
  <c r="I5662" i="1"/>
  <c r="I5663" i="1"/>
  <c r="I5664" i="1"/>
  <c r="I5665" i="1"/>
  <c r="I5666" i="1"/>
  <c r="I5667" i="1"/>
  <c r="I5668" i="1"/>
  <c r="I5669" i="1"/>
  <c r="I5670" i="1"/>
  <c r="I5671" i="1"/>
  <c r="I5672" i="1"/>
  <c r="I5673" i="1"/>
  <c r="I5674" i="1"/>
  <c r="I5675" i="1"/>
  <c r="I5676" i="1"/>
  <c r="I5677" i="1"/>
  <c r="I5678" i="1"/>
  <c r="I5679" i="1"/>
  <c r="I5680" i="1"/>
  <c r="I5681" i="1"/>
  <c r="I5682" i="1"/>
  <c r="I5683" i="1"/>
  <c r="I5684" i="1"/>
  <c r="I5685" i="1"/>
  <c r="I5686" i="1"/>
  <c r="I5687" i="1"/>
  <c r="I5688" i="1"/>
  <c r="I5689" i="1"/>
  <c r="I5690" i="1"/>
  <c r="I5691" i="1"/>
  <c r="I5692" i="1"/>
  <c r="I5693" i="1"/>
  <c r="I5694" i="1"/>
  <c r="I5695" i="1"/>
  <c r="I5696" i="1"/>
  <c r="I5697" i="1"/>
  <c r="I5698" i="1"/>
  <c r="I5699" i="1"/>
  <c r="I5700" i="1"/>
  <c r="I5701" i="1"/>
  <c r="I5702" i="1"/>
  <c r="I5703" i="1"/>
  <c r="I5704" i="1"/>
  <c r="I5705" i="1"/>
  <c r="I5706" i="1"/>
  <c r="I5707" i="1"/>
  <c r="I5708" i="1"/>
  <c r="I5709" i="1"/>
  <c r="I5710" i="1"/>
  <c r="I5711" i="1"/>
  <c r="I5712" i="1"/>
  <c r="I5713" i="1"/>
  <c r="I5714" i="1"/>
  <c r="I5715" i="1"/>
  <c r="I5716" i="1"/>
  <c r="I5717" i="1"/>
  <c r="I5718" i="1"/>
  <c r="I5719" i="1"/>
  <c r="I5720" i="1"/>
  <c r="I5721" i="1"/>
  <c r="I5722" i="1"/>
  <c r="I5723" i="1"/>
  <c r="I5724" i="1"/>
  <c r="I5725" i="1"/>
  <c r="I5726" i="1"/>
  <c r="I5727" i="1"/>
  <c r="I5728" i="1"/>
  <c r="I5729" i="1"/>
  <c r="I5730" i="1"/>
  <c r="I5731" i="1"/>
  <c r="I5732" i="1"/>
  <c r="I5733" i="1"/>
  <c r="I5734" i="1"/>
  <c r="I5735" i="1"/>
  <c r="I5736" i="1"/>
  <c r="I5737" i="1"/>
  <c r="I5738" i="1"/>
  <c r="I5739" i="1"/>
  <c r="I5740" i="1"/>
  <c r="I5741" i="1"/>
  <c r="I5742" i="1"/>
  <c r="I5743" i="1"/>
  <c r="I5744" i="1"/>
  <c r="I5745" i="1"/>
  <c r="I5746" i="1"/>
  <c r="I5747" i="1"/>
  <c r="I5748" i="1"/>
  <c r="I5749" i="1"/>
  <c r="I5750" i="1"/>
  <c r="I5751" i="1"/>
  <c r="I5752" i="1"/>
  <c r="I5753" i="1"/>
  <c r="I5754" i="1"/>
  <c r="I5755" i="1"/>
  <c r="I5756" i="1"/>
  <c r="I5757" i="1"/>
  <c r="I5758" i="1"/>
  <c r="I5759" i="1"/>
  <c r="I5760" i="1"/>
  <c r="I5761" i="1"/>
  <c r="I5762" i="1"/>
  <c r="I5763" i="1"/>
  <c r="I5764" i="1"/>
  <c r="I5765" i="1"/>
  <c r="I5766" i="1"/>
  <c r="I5767" i="1"/>
  <c r="I5768" i="1"/>
  <c r="I5769" i="1"/>
  <c r="I5770" i="1"/>
  <c r="I5771" i="1"/>
  <c r="I5772" i="1"/>
  <c r="I5773" i="1"/>
  <c r="I5774" i="1"/>
  <c r="I5775" i="1"/>
  <c r="I5776" i="1"/>
  <c r="I5777" i="1"/>
  <c r="I5778" i="1"/>
  <c r="I5779" i="1"/>
  <c r="I5780" i="1"/>
  <c r="I5781" i="1"/>
  <c r="I5782" i="1"/>
  <c r="I5783" i="1"/>
  <c r="I5784" i="1"/>
  <c r="I5785" i="1"/>
  <c r="I5786" i="1"/>
  <c r="I5787" i="1"/>
  <c r="I5788" i="1"/>
  <c r="I5789" i="1"/>
  <c r="I5790" i="1"/>
  <c r="I5791" i="1"/>
  <c r="I5792" i="1"/>
  <c r="I5793" i="1"/>
  <c r="I5794" i="1"/>
  <c r="I5795" i="1"/>
  <c r="I5796" i="1"/>
  <c r="I5797" i="1"/>
  <c r="I5798" i="1"/>
  <c r="I5799" i="1"/>
  <c r="I5800" i="1"/>
  <c r="I5801" i="1"/>
  <c r="I5802" i="1"/>
  <c r="I5803" i="1"/>
  <c r="I5804" i="1"/>
  <c r="I5805" i="1"/>
  <c r="I5806" i="1"/>
  <c r="I5807" i="1"/>
  <c r="I5808" i="1"/>
  <c r="I5809" i="1"/>
  <c r="I5810" i="1"/>
  <c r="I5811" i="1"/>
  <c r="I5812" i="1"/>
  <c r="I5813" i="1"/>
  <c r="I5814" i="1"/>
  <c r="I5815" i="1"/>
  <c r="I5816" i="1"/>
  <c r="I5817" i="1"/>
  <c r="I5818" i="1"/>
  <c r="I5819" i="1"/>
  <c r="I5820" i="1"/>
  <c r="I5821" i="1"/>
  <c r="I5822" i="1"/>
  <c r="I5823" i="1"/>
  <c r="I5824" i="1"/>
  <c r="I5825" i="1"/>
  <c r="I5826" i="1"/>
  <c r="I5827" i="1"/>
  <c r="I5828" i="1"/>
  <c r="I5829" i="1"/>
  <c r="I5830" i="1"/>
  <c r="I5831" i="1"/>
  <c r="I5832" i="1"/>
  <c r="I5833" i="1"/>
  <c r="I5834" i="1"/>
  <c r="I5835" i="1"/>
  <c r="I5836" i="1"/>
  <c r="I5837" i="1"/>
  <c r="I5838" i="1"/>
  <c r="I5839" i="1"/>
  <c r="I5840" i="1"/>
  <c r="I5841" i="1"/>
  <c r="I5842" i="1"/>
  <c r="I5843" i="1"/>
  <c r="I5844" i="1"/>
  <c r="I5845" i="1"/>
  <c r="I5846" i="1"/>
  <c r="I5847" i="1"/>
  <c r="I5848" i="1"/>
  <c r="I5849" i="1"/>
  <c r="I5850" i="1"/>
  <c r="I5851" i="1"/>
  <c r="I5852" i="1"/>
  <c r="I5853" i="1"/>
  <c r="I5854" i="1"/>
  <c r="I5855" i="1"/>
  <c r="I5856" i="1"/>
  <c r="I5857" i="1"/>
  <c r="I5858" i="1"/>
  <c r="I5859" i="1"/>
  <c r="I5860" i="1"/>
  <c r="I5861" i="1"/>
  <c r="I5862" i="1"/>
  <c r="I5863" i="1"/>
  <c r="I5864" i="1"/>
  <c r="I5865" i="1"/>
  <c r="I5866" i="1"/>
  <c r="I5867" i="1"/>
  <c r="I5868" i="1"/>
  <c r="I5869" i="1"/>
  <c r="I5870" i="1"/>
  <c r="I5871" i="1"/>
  <c r="I5872" i="1"/>
  <c r="I5873" i="1"/>
  <c r="I5874" i="1"/>
  <c r="I5875" i="1"/>
  <c r="I5876" i="1"/>
  <c r="I5877" i="1"/>
  <c r="I5878" i="1"/>
  <c r="I5879" i="1"/>
  <c r="I5880" i="1"/>
  <c r="I5881" i="1"/>
  <c r="I5882" i="1"/>
  <c r="I5883" i="1"/>
  <c r="I5884" i="1"/>
  <c r="I5885" i="1"/>
  <c r="I5886" i="1"/>
  <c r="I5887" i="1"/>
  <c r="I5888" i="1"/>
  <c r="I5889" i="1"/>
  <c r="I5890" i="1"/>
  <c r="I5891" i="1"/>
  <c r="I5892" i="1"/>
  <c r="I5893" i="1"/>
  <c r="I5894" i="1"/>
  <c r="I5895" i="1"/>
  <c r="I5896" i="1"/>
  <c r="I5897" i="1"/>
  <c r="I5898" i="1"/>
  <c r="I5899" i="1"/>
  <c r="I5900" i="1"/>
  <c r="I5901" i="1"/>
  <c r="I5902" i="1"/>
  <c r="I5903" i="1"/>
  <c r="I5904" i="1"/>
  <c r="I5905" i="1"/>
  <c r="I5906" i="1"/>
  <c r="I5907" i="1"/>
  <c r="I5908" i="1"/>
  <c r="I5909" i="1"/>
  <c r="I5910" i="1"/>
  <c r="I5911" i="1"/>
  <c r="I5912" i="1"/>
  <c r="I5913" i="1"/>
  <c r="I5914" i="1"/>
  <c r="I5915" i="1"/>
  <c r="I5916" i="1"/>
  <c r="I5917" i="1"/>
  <c r="I5918" i="1"/>
  <c r="I5919" i="1"/>
  <c r="I5920" i="1"/>
  <c r="I5921" i="1"/>
  <c r="I5922" i="1"/>
  <c r="I5923" i="1"/>
  <c r="I5924" i="1"/>
  <c r="I5925" i="1"/>
  <c r="I5926" i="1"/>
  <c r="I5927" i="1"/>
  <c r="I5928" i="1"/>
  <c r="I5929" i="1"/>
  <c r="I5930" i="1"/>
  <c r="I5931" i="1"/>
  <c r="I5932" i="1"/>
  <c r="I5933" i="1"/>
  <c r="I5934" i="1"/>
  <c r="I5935" i="1"/>
  <c r="I5936" i="1"/>
  <c r="I5937" i="1"/>
  <c r="I5938" i="1"/>
  <c r="I5939" i="1"/>
  <c r="I5940" i="1"/>
  <c r="I5941" i="1"/>
  <c r="I5942" i="1"/>
  <c r="I5943" i="1"/>
  <c r="I5944" i="1"/>
  <c r="I5945" i="1"/>
  <c r="I5946" i="1"/>
  <c r="I5947" i="1"/>
  <c r="I5948" i="1"/>
  <c r="I5949" i="1"/>
  <c r="I5950" i="1"/>
  <c r="I5951" i="1"/>
  <c r="I5952" i="1"/>
  <c r="I5953" i="1"/>
  <c r="I5954" i="1"/>
  <c r="I5955" i="1"/>
  <c r="I5956" i="1"/>
  <c r="I5957" i="1"/>
  <c r="I5958" i="1"/>
  <c r="I5959" i="1"/>
  <c r="I5960" i="1"/>
  <c r="I5961" i="1"/>
  <c r="I5962" i="1"/>
  <c r="I5963" i="1"/>
  <c r="I5964" i="1"/>
  <c r="I5965" i="1"/>
  <c r="I5966" i="1"/>
  <c r="I5967" i="1"/>
  <c r="I5968" i="1"/>
  <c r="I5969" i="1"/>
  <c r="I5970" i="1"/>
  <c r="I5971" i="1"/>
  <c r="I5972" i="1"/>
  <c r="I5973" i="1"/>
  <c r="I5974" i="1"/>
  <c r="I5975" i="1"/>
  <c r="I5976" i="1"/>
  <c r="I5977" i="1"/>
  <c r="I5978" i="1"/>
  <c r="I5979" i="1"/>
  <c r="I5980" i="1"/>
  <c r="I5981" i="1"/>
  <c r="I5982" i="1"/>
  <c r="I5983" i="1"/>
  <c r="I5984" i="1"/>
  <c r="I5985" i="1"/>
  <c r="I5986" i="1"/>
  <c r="I5987" i="1"/>
  <c r="I5988" i="1"/>
  <c r="I5989" i="1"/>
  <c r="I5990" i="1"/>
  <c r="I5991" i="1"/>
  <c r="I5992" i="1"/>
  <c r="I5993" i="1"/>
  <c r="I5994" i="1"/>
  <c r="I5995" i="1"/>
  <c r="I5996" i="1"/>
  <c r="I5997" i="1"/>
  <c r="I5998" i="1"/>
  <c r="I5999" i="1"/>
  <c r="I6000" i="1"/>
  <c r="I6001" i="1"/>
  <c r="I6002" i="1"/>
  <c r="I6003" i="1"/>
  <c r="I6004" i="1"/>
  <c r="I6005" i="1"/>
  <c r="I6006" i="1"/>
  <c r="I6007" i="1"/>
  <c r="I6008" i="1"/>
  <c r="I6009" i="1"/>
  <c r="I6010" i="1"/>
  <c r="I6011" i="1"/>
  <c r="I6012" i="1"/>
  <c r="I6013" i="1"/>
  <c r="I6014" i="1"/>
  <c r="I6015" i="1"/>
  <c r="I6016" i="1"/>
  <c r="I6017" i="1"/>
  <c r="I6018" i="1"/>
  <c r="I6019" i="1"/>
  <c r="I6020" i="1"/>
  <c r="I6021" i="1"/>
  <c r="I6022" i="1"/>
  <c r="I6023" i="1"/>
  <c r="I6024" i="1"/>
  <c r="I6025" i="1"/>
  <c r="I6026" i="1"/>
  <c r="I6027" i="1"/>
  <c r="I6028" i="1"/>
  <c r="I6029" i="1"/>
  <c r="I6030" i="1"/>
  <c r="I6031" i="1"/>
  <c r="I6032" i="1"/>
  <c r="I6033" i="1"/>
  <c r="I6034" i="1"/>
  <c r="I6035" i="1"/>
  <c r="I6036" i="1"/>
  <c r="I6037" i="1"/>
  <c r="I6038" i="1"/>
  <c r="I6039" i="1"/>
  <c r="I6040" i="1"/>
  <c r="I6041" i="1"/>
  <c r="I6042" i="1"/>
  <c r="I6043" i="1"/>
  <c r="I6044" i="1"/>
  <c r="I6045" i="1"/>
  <c r="I6046" i="1"/>
  <c r="I6047" i="1"/>
  <c r="I6048" i="1"/>
  <c r="I6049" i="1"/>
  <c r="I6050" i="1"/>
  <c r="I6051" i="1"/>
  <c r="I6052" i="1"/>
  <c r="I6053" i="1"/>
  <c r="I6054" i="1"/>
  <c r="I6055" i="1"/>
  <c r="I6056" i="1"/>
  <c r="I6057" i="1"/>
  <c r="I6058" i="1"/>
  <c r="I6059" i="1"/>
  <c r="I6060" i="1"/>
  <c r="I6061" i="1"/>
  <c r="I6062" i="1"/>
  <c r="I6063" i="1"/>
  <c r="I6064" i="1"/>
  <c r="I6065" i="1"/>
  <c r="I6066" i="1"/>
  <c r="I6067" i="1"/>
  <c r="I6068" i="1"/>
  <c r="I6069" i="1"/>
  <c r="I6070" i="1"/>
  <c r="I6071" i="1"/>
  <c r="I6072" i="1"/>
  <c r="I6073" i="1"/>
  <c r="I6074" i="1"/>
  <c r="I6075" i="1"/>
  <c r="I6076" i="1"/>
  <c r="I6077" i="1"/>
  <c r="I6078" i="1"/>
  <c r="I6079" i="1"/>
  <c r="I6080" i="1"/>
  <c r="I6081" i="1"/>
  <c r="I6082" i="1"/>
  <c r="I6083" i="1"/>
  <c r="I6084" i="1"/>
  <c r="I6085" i="1"/>
  <c r="I6086" i="1"/>
  <c r="I6087" i="1"/>
  <c r="I6088" i="1"/>
  <c r="I6089" i="1"/>
  <c r="I6090" i="1"/>
  <c r="I6091" i="1"/>
  <c r="I6092" i="1"/>
  <c r="I6093" i="1"/>
  <c r="I6094" i="1"/>
  <c r="I6095" i="1"/>
  <c r="I6096" i="1"/>
  <c r="I6097" i="1"/>
  <c r="I6098" i="1"/>
  <c r="I6099" i="1"/>
  <c r="I6100" i="1"/>
  <c r="I6101" i="1"/>
  <c r="I6102" i="1"/>
  <c r="I6103" i="1"/>
  <c r="I6104" i="1"/>
  <c r="I6105" i="1"/>
  <c r="I6106" i="1"/>
  <c r="I6107" i="1"/>
  <c r="I6108" i="1"/>
  <c r="I6109" i="1"/>
  <c r="I6110" i="1"/>
  <c r="I6111" i="1"/>
  <c r="I6112" i="1"/>
  <c r="I6113" i="1"/>
  <c r="I6114" i="1"/>
  <c r="I6115" i="1"/>
  <c r="I6116" i="1"/>
  <c r="I6117" i="1"/>
  <c r="I6118" i="1"/>
  <c r="I6119" i="1"/>
  <c r="I6120" i="1"/>
  <c r="I6121" i="1"/>
  <c r="I6122" i="1"/>
  <c r="I6123" i="1"/>
  <c r="I6124" i="1"/>
  <c r="I6125" i="1"/>
  <c r="I6126" i="1"/>
  <c r="I6127" i="1"/>
  <c r="I6128" i="1"/>
  <c r="I6129" i="1"/>
  <c r="I6130" i="1"/>
  <c r="I6131" i="1"/>
  <c r="I6132" i="1"/>
  <c r="I6133" i="1"/>
  <c r="I6134" i="1"/>
  <c r="I6135" i="1"/>
  <c r="I6136" i="1"/>
  <c r="I6137" i="1"/>
  <c r="I6138" i="1"/>
  <c r="I6139" i="1"/>
  <c r="I6140" i="1"/>
  <c r="I6141" i="1"/>
  <c r="I6142" i="1"/>
  <c r="I6143" i="1"/>
  <c r="I6144" i="1"/>
  <c r="I6145" i="1"/>
  <c r="I6146" i="1"/>
  <c r="I6147" i="1"/>
  <c r="I6148" i="1"/>
  <c r="I6149" i="1"/>
  <c r="I6150" i="1"/>
  <c r="I6151" i="1"/>
  <c r="I6152" i="1"/>
  <c r="I6153" i="1"/>
  <c r="I6154" i="1"/>
  <c r="I6155" i="1"/>
  <c r="I6156" i="1"/>
  <c r="I6157" i="1"/>
  <c r="I6158" i="1"/>
  <c r="I6159" i="1"/>
  <c r="I6160" i="1"/>
  <c r="I6161" i="1"/>
  <c r="I6162" i="1"/>
  <c r="I6163" i="1"/>
  <c r="I6164" i="1"/>
  <c r="I6165" i="1"/>
  <c r="I6166" i="1"/>
  <c r="I6167" i="1"/>
  <c r="I6168" i="1"/>
  <c r="I6169" i="1"/>
  <c r="I6170" i="1"/>
  <c r="I6171" i="1"/>
  <c r="I6172" i="1"/>
  <c r="I6173" i="1"/>
  <c r="I6174" i="1"/>
  <c r="I6175" i="1"/>
  <c r="I6176" i="1"/>
  <c r="I6177" i="1"/>
  <c r="I6178" i="1"/>
  <c r="I6179" i="1"/>
  <c r="I6180" i="1"/>
  <c r="I6181" i="1"/>
  <c r="I6182" i="1"/>
  <c r="I6183" i="1"/>
  <c r="I6184" i="1"/>
  <c r="I6185" i="1"/>
  <c r="I6186" i="1"/>
  <c r="I6187" i="1"/>
  <c r="I6188" i="1"/>
  <c r="I6189" i="1"/>
  <c r="I6190" i="1"/>
  <c r="I6191" i="1"/>
  <c r="I6192" i="1"/>
  <c r="I6193" i="1"/>
  <c r="I6194" i="1"/>
  <c r="I6195" i="1"/>
  <c r="I6196" i="1"/>
  <c r="I6197" i="1"/>
  <c r="I6198" i="1"/>
  <c r="I6199" i="1"/>
  <c r="I6200" i="1"/>
  <c r="I6201" i="1"/>
  <c r="I6202" i="1"/>
  <c r="I6203" i="1"/>
  <c r="I6204" i="1"/>
  <c r="I6205" i="1"/>
  <c r="I6206" i="1"/>
  <c r="I6207" i="1"/>
  <c r="I6208" i="1"/>
  <c r="I6209" i="1"/>
  <c r="I6210" i="1"/>
  <c r="I6211" i="1"/>
  <c r="I6212" i="1"/>
  <c r="I6213" i="1"/>
  <c r="I6214" i="1"/>
  <c r="I6215" i="1"/>
  <c r="I6216" i="1"/>
  <c r="I6217" i="1"/>
  <c r="I6218" i="1"/>
  <c r="I6219" i="1"/>
  <c r="I6220" i="1"/>
  <c r="I6221" i="1"/>
  <c r="I6222" i="1"/>
  <c r="I6223" i="1"/>
  <c r="I6224" i="1"/>
  <c r="I6225" i="1"/>
  <c r="I6226" i="1"/>
  <c r="I6227" i="1"/>
  <c r="I6228" i="1"/>
  <c r="I6229" i="1"/>
  <c r="I6230" i="1"/>
  <c r="I6231" i="1"/>
  <c r="I6232" i="1"/>
  <c r="I6233" i="1"/>
  <c r="I6234" i="1"/>
  <c r="I6235" i="1"/>
  <c r="I6236" i="1"/>
  <c r="I6237" i="1"/>
  <c r="I6238" i="1"/>
  <c r="I6239" i="1"/>
  <c r="I6240" i="1"/>
  <c r="I6241" i="1"/>
  <c r="I6242" i="1"/>
  <c r="I6243" i="1"/>
  <c r="I6244" i="1"/>
  <c r="I6245" i="1"/>
  <c r="I6246" i="1"/>
  <c r="I6247" i="1"/>
  <c r="I6248" i="1"/>
  <c r="I6249" i="1"/>
  <c r="I6250" i="1"/>
  <c r="I6251" i="1"/>
  <c r="I6252" i="1"/>
  <c r="I6253" i="1"/>
  <c r="I6254" i="1"/>
  <c r="I6255" i="1"/>
  <c r="I6256" i="1"/>
  <c r="I6257" i="1"/>
  <c r="I6258" i="1"/>
  <c r="I6259" i="1"/>
  <c r="I6260" i="1"/>
  <c r="I6261" i="1"/>
  <c r="I6262" i="1"/>
  <c r="I6263" i="1"/>
  <c r="I6264" i="1"/>
  <c r="I6265" i="1"/>
  <c r="I6266" i="1"/>
  <c r="I6267" i="1"/>
  <c r="I6268" i="1"/>
  <c r="I6269" i="1"/>
  <c r="I6270" i="1"/>
  <c r="I6271" i="1"/>
  <c r="I6272" i="1"/>
  <c r="I6273" i="1"/>
  <c r="I6274" i="1"/>
  <c r="I6275" i="1"/>
  <c r="I6276" i="1"/>
  <c r="I6277" i="1"/>
  <c r="I6278" i="1"/>
  <c r="I6279" i="1"/>
  <c r="I6280" i="1"/>
  <c r="I6281" i="1"/>
  <c r="I6282" i="1"/>
  <c r="I6283" i="1"/>
  <c r="I6284" i="1"/>
  <c r="I6285" i="1"/>
  <c r="I6286" i="1"/>
  <c r="I6287" i="1"/>
  <c r="I6288" i="1"/>
  <c r="I6289" i="1"/>
  <c r="I6290" i="1"/>
  <c r="I6291" i="1"/>
  <c r="I6292" i="1"/>
  <c r="I6293" i="1"/>
  <c r="I6294" i="1"/>
  <c r="I6295" i="1"/>
  <c r="I6296" i="1"/>
  <c r="I6297" i="1"/>
  <c r="I6298" i="1"/>
  <c r="I6299" i="1"/>
  <c r="I6300" i="1"/>
  <c r="I6301" i="1"/>
  <c r="I6302" i="1"/>
  <c r="I6303" i="1"/>
  <c r="I6304" i="1"/>
  <c r="I6305" i="1"/>
  <c r="I6306" i="1"/>
  <c r="I6307" i="1"/>
  <c r="I6308" i="1"/>
  <c r="I6309" i="1"/>
  <c r="I6310" i="1"/>
  <c r="I6311" i="1"/>
  <c r="I6312" i="1"/>
  <c r="I6313" i="1"/>
  <c r="I6314" i="1"/>
  <c r="I6315" i="1"/>
  <c r="I6316" i="1"/>
  <c r="I6317" i="1"/>
  <c r="I6318" i="1"/>
  <c r="I6319" i="1"/>
  <c r="I6320" i="1"/>
  <c r="I6321" i="1"/>
  <c r="I6322" i="1"/>
  <c r="I6323" i="1"/>
  <c r="I6324" i="1"/>
  <c r="I6325" i="1"/>
  <c r="I6326" i="1"/>
  <c r="I6327" i="1"/>
  <c r="I6328" i="1"/>
  <c r="I6329" i="1"/>
  <c r="I6330" i="1"/>
  <c r="I6331" i="1"/>
  <c r="I6332" i="1"/>
  <c r="I6333" i="1"/>
  <c r="I6334" i="1"/>
  <c r="I6335" i="1"/>
  <c r="I6336" i="1"/>
  <c r="I6337" i="1"/>
  <c r="I6338" i="1"/>
  <c r="I6339" i="1"/>
  <c r="I6340" i="1"/>
  <c r="I6341" i="1"/>
  <c r="I6342" i="1"/>
  <c r="I6343" i="1"/>
  <c r="I6344" i="1"/>
  <c r="I6345" i="1"/>
  <c r="I6346" i="1"/>
  <c r="I6347" i="1"/>
  <c r="I6348" i="1"/>
  <c r="I6349" i="1"/>
  <c r="I6350" i="1"/>
  <c r="I6351" i="1"/>
  <c r="I6352" i="1"/>
  <c r="I6353" i="1"/>
  <c r="I6354" i="1"/>
  <c r="I6355" i="1"/>
  <c r="I6356" i="1"/>
  <c r="I6357" i="1"/>
  <c r="I6358" i="1"/>
  <c r="I6359" i="1"/>
  <c r="I6360" i="1"/>
  <c r="I6361" i="1"/>
  <c r="I6362" i="1"/>
  <c r="I6363" i="1"/>
  <c r="I6364" i="1"/>
  <c r="I6365" i="1"/>
  <c r="I6366" i="1"/>
  <c r="I6367" i="1"/>
  <c r="I6368" i="1"/>
  <c r="I6369" i="1"/>
  <c r="I6370" i="1"/>
  <c r="I6371" i="1"/>
  <c r="I6372" i="1"/>
  <c r="I6373" i="1"/>
  <c r="I6374" i="1"/>
  <c r="I6375" i="1"/>
  <c r="I6376" i="1"/>
  <c r="I6377" i="1"/>
  <c r="I6378" i="1"/>
  <c r="I6379" i="1"/>
  <c r="I6380" i="1"/>
  <c r="I6381" i="1"/>
  <c r="I6382" i="1"/>
  <c r="I6383" i="1"/>
  <c r="I6384" i="1"/>
  <c r="I6385" i="1"/>
  <c r="I6386" i="1"/>
  <c r="I6387" i="1"/>
  <c r="I6388" i="1"/>
  <c r="I6389" i="1"/>
  <c r="I6390" i="1"/>
  <c r="I6391" i="1"/>
  <c r="I6392" i="1"/>
  <c r="I6393" i="1"/>
  <c r="I6394" i="1"/>
  <c r="I6395" i="1"/>
  <c r="I6396" i="1"/>
  <c r="I6397" i="1"/>
  <c r="I6398" i="1"/>
  <c r="I6399" i="1"/>
  <c r="I6400" i="1"/>
  <c r="I6401" i="1"/>
  <c r="I6402" i="1"/>
  <c r="I6403" i="1"/>
  <c r="I6404" i="1"/>
  <c r="I6405" i="1"/>
  <c r="I6406" i="1"/>
  <c r="I6407" i="1"/>
  <c r="I6408" i="1"/>
  <c r="I6409" i="1"/>
  <c r="I6410" i="1"/>
  <c r="I6411" i="1"/>
  <c r="I6412" i="1"/>
  <c r="I6413" i="1"/>
  <c r="I6414" i="1"/>
  <c r="I6415" i="1"/>
  <c r="I6416" i="1"/>
  <c r="I6417" i="1"/>
  <c r="I6418" i="1"/>
  <c r="I6419" i="1"/>
  <c r="I6420" i="1"/>
  <c r="I6421" i="1"/>
  <c r="I6422" i="1"/>
  <c r="I6423" i="1"/>
  <c r="I6424" i="1"/>
  <c r="I6425" i="1"/>
  <c r="I6426" i="1"/>
  <c r="I6427" i="1"/>
  <c r="I6428" i="1"/>
  <c r="I6429" i="1"/>
  <c r="I6430" i="1"/>
  <c r="I6431" i="1"/>
  <c r="I6432" i="1"/>
  <c r="I6433" i="1"/>
  <c r="I6434" i="1"/>
  <c r="I6435" i="1"/>
  <c r="I6436" i="1"/>
  <c r="I6437" i="1"/>
  <c r="I6438" i="1"/>
  <c r="I6439" i="1"/>
  <c r="I6440" i="1"/>
  <c r="I6441" i="1"/>
  <c r="I6442" i="1"/>
  <c r="I6443" i="1"/>
  <c r="I6444" i="1"/>
  <c r="I6445" i="1"/>
  <c r="I6446" i="1"/>
  <c r="I6447" i="1"/>
  <c r="I6448" i="1"/>
  <c r="I6449" i="1"/>
  <c r="I6450" i="1"/>
  <c r="I6451" i="1"/>
  <c r="I6452" i="1"/>
  <c r="I6453" i="1"/>
  <c r="I6454" i="1"/>
  <c r="I6455" i="1"/>
  <c r="I6456" i="1"/>
  <c r="I6457" i="1"/>
  <c r="I6458" i="1"/>
  <c r="I6459" i="1"/>
  <c r="I6460" i="1"/>
  <c r="I6461" i="1"/>
  <c r="I6462" i="1"/>
  <c r="I6463" i="1"/>
  <c r="I6464" i="1"/>
  <c r="I6465" i="1"/>
  <c r="I6466" i="1"/>
  <c r="I6467" i="1"/>
  <c r="I6468" i="1"/>
  <c r="I6469" i="1"/>
  <c r="I6470" i="1"/>
  <c r="I6471" i="1"/>
  <c r="I6472" i="1"/>
  <c r="I6473" i="1"/>
  <c r="I6474" i="1"/>
  <c r="I6475" i="1"/>
  <c r="I6476" i="1"/>
  <c r="I6477" i="1"/>
  <c r="I6478" i="1"/>
  <c r="I6479" i="1"/>
  <c r="I6480" i="1"/>
  <c r="I6481" i="1"/>
  <c r="I6482" i="1"/>
  <c r="I6483" i="1"/>
  <c r="I6484" i="1"/>
  <c r="I6485" i="1"/>
  <c r="I6486" i="1"/>
  <c r="I6487" i="1"/>
  <c r="I6488" i="1"/>
  <c r="I6489" i="1"/>
  <c r="I6490" i="1"/>
  <c r="I6491" i="1"/>
  <c r="I6492" i="1"/>
  <c r="I6493" i="1"/>
  <c r="I6494" i="1"/>
  <c r="I6495" i="1"/>
  <c r="I6496" i="1"/>
  <c r="I6497" i="1"/>
  <c r="I6498" i="1"/>
  <c r="I6499" i="1"/>
  <c r="I6500" i="1"/>
  <c r="I6501" i="1"/>
  <c r="I6502" i="1"/>
  <c r="I6503" i="1"/>
  <c r="I6504" i="1"/>
  <c r="I6505" i="1"/>
  <c r="I6506" i="1"/>
  <c r="I6507" i="1"/>
  <c r="I6508" i="1"/>
  <c r="I6509" i="1"/>
  <c r="I6510" i="1"/>
  <c r="I6511" i="1"/>
  <c r="I6512" i="1"/>
  <c r="I6513" i="1"/>
  <c r="I6514" i="1"/>
  <c r="I6515" i="1"/>
  <c r="I6516" i="1"/>
  <c r="I6517" i="1"/>
  <c r="I6518" i="1"/>
  <c r="I6519" i="1"/>
  <c r="I6520" i="1"/>
  <c r="I6521" i="1"/>
  <c r="I6522" i="1"/>
  <c r="I6523" i="1"/>
  <c r="I6524" i="1"/>
  <c r="I6525" i="1"/>
  <c r="I6526" i="1"/>
  <c r="I6527" i="1"/>
  <c r="I6528" i="1"/>
  <c r="I6529" i="1"/>
  <c r="I6530" i="1"/>
  <c r="I6531" i="1"/>
  <c r="I6532" i="1"/>
  <c r="I6533" i="1"/>
  <c r="I6534" i="1"/>
  <c r="I6535" i="1"/>
  <c r="I6536" i="1"/>
  <c r="I6537" i="1"/>
  <c r="I6538" i="1"/>
  <c r="I6539" i="1"/>
  <c r="I6540" i="1"/>
  <c r="I6541" i="1"/>
  <c r="I6542" i="1"/>
  <c r="I6543" i="1"/>
  <c r="I6544" i="1"/>
  <c r="I6545" i="1"/>
  <c r="I6546" i="1"/>
  <c r="I6547" i="1"/>
  <c r="I6548" i="1"/>
  <c r="I6549" i="1"/>
  <c r="I6550" i="1"/>
  <c r="I6551" i="1"/>
  <c r="I6552" i="1"/>
  <c r="I6553" i="1"/>
  <c r="I6554" i="1"/>
  <c r="I6555" i="1"/>
  <c r="I6556" i="1"/>
  <c r="I6557" i="1"/>
  <c r="I6558" i="1"/>
  <c r="I6559" i="1"/>
  <c r="I6560" i="1"/>
  <c r="I6561" i="1"/>
  <c r="I6562" i="1"/>
  <c r="I6563" i="1"/>
  <c r="I6564" i="1"/>
  <c r="I6565" i="1"/>
  <c r="I6566" i="1"/>
  <c r="I6567" i="1"/>
  <c r="I6568" i="1"/>
  <c r="I6569" i="1"/>
  <c r="I6570" i="1"/>
  <c r="I6571" i="1"/>
  <c r="I6572" i="1"/>
  <c r="I6573" i="1"/>
  <c r="I6574" i="1"/>
  <c r="I6575" i="1"/>
  <c r="I6576" i="1"/>
  <c r="I6577" i="1"/>
  <c r="I6578" i="1"/>
  <c r="I6579" i="1"/>
  <c r="I6580" i="1"/>
  <c r="I6581" i="1"/>
  <c r="I6582" i="1"/>
  <c r="I6583" i="1"/>
  <c r="I6584" i="1"/>
  <c r="I6585" i="1"/>
  <c r="I6586" i="1"/>
  <c r="I6587" i="1"/>
  <c r="I6588" i="1"/>
  <c r="I6589" i="1"/>
  <c r="I6590" i="1"/>
  <c r="I6591" i="1"/>
  <c r="I6592" i="1"/>
  <c r="I6593" i="1"/>
  <c r="I6594" i="1"/>
  <c r="I6595" i="1"/>
  <c r="I6596" i="1"/>
  <c r="I6597" i="1"/>
  <c r="I6598" i="1"/>
  <c r="I6599" i="1"/>
  <c r="I6600" i="1"/>
  <c r="I6601" i="1"/>
  <c r="I6602" i="1"/>
  <c r="I6603" i="1"/>
  <c r="I6604" i="1"/>
  <c r="I6605" i="1"/>
  <c r="I6606" i="1"/>
  <c r="I6607" i="1"/>
  <c r="I6608" i="1"/>
  <c r="I6609" i="1"/>
  <c r="I6610" i="1"/>
  <c r="I6611" i="1"/>
  <c r="I6612" i="1"/>
  <c r="I6613" i="1"/>
  <c r="I6614" i="1"/>
  <c r="I6615" i="1"/>
  <c r="I6616" i="1"/>
  <c r="I6617" i="1"/>
  <c r="I6618" i="1"/>
  <c r="I6619" i="1"/>
  <c r="I6620" i="1"/>
  <c r="I6621" i="1"/>
  <c r="I6622" i="1"/>
  <c r="I6623" i="1"/>
  <c r="I6624" i="1"/>
  <c r="I6625" i="1"/>
  <c r="I6626" i="1"/>
  <c r="I6627" i="1"/>
  <c r="I6628" i="1"/>
  <c r="I6629" i="1"/>
  <c r="I6630" i="1"/>
  <c r="I6631" i="1"/>
  <c r="I6632" i="1"/>
  <c r="I6633" i="1"/>
  <c r="I6634" i="1"/>
  <c r="I6635" i="1"/>
  <c r="I6636" i="1"/>
  <c r="I6637" i="1"/>
  <c r="I6638" i="1"/>
  <c r="I6639" i="1"/>
  <c r="I6640" i="1"/>
  <c r="I6641" i="1"/>
  <c r="I6642" i="1"/>
  <c r="I6643" i="1"/>
  <c r="I6644" i="1"/>
  <c r="I6645" i="1"/>
  <c r="I6646" i="1"/>
  <c r="I6647" i="1"/>
  <c r="I6648" i="1"/>
  <c r="I6649" i="1"/>
  <c r="I6650" i="1"/>
  <c r="I6651" i="1"/>
  <c r="I6652" i="1"/>
  <c r="I6653" i="1"/>
  <c r="I6654" i="1"/>
  <c r="I6655" i="1"/>
  <c r="I6656" i="1"/>
  <c r="I6657" i="1"/>
  <c r="I6658" i="1"/>
  <c r="I6659" i="1"/>
  <c r="I6660" i="1"/>
  <c r="I6661" i="1"/>
  <c r="I6662" i="1"/>
  <c r="I6663" i="1"/>
  <c r="I6664" i="1"/>
  <c r="I6665" i="1"/>
  <c r="I6666" i="1"/>
  <c r="I6667" i="1"/>
  <c r="I6668" i="1"/>
  <c r="I6669" i="1"/>
  <c r="I6670" i="1"/>
  <c r="I6671" i="1"/>
  <c r="I6672" i="1"/>
  <c r="I6673" i="1"/>
  <c r="I6674" i="1"/>
  <c r="I6675" i="1"/>
  <c r="I6676" i="1"/>
  <c r="I6677" i="1"/>
  <c r="I6678" i="1"/>
  <c r="I6679" i="1"/>
  <c r="I6680" i="1"/>
  <c r="I6681" i="1"/>
  <c r="I6682" i="1"/>
  <c r="I6683" i="1"/>
  <c r="I6684" i="1"/>
  <c r="I6685" i="1"/>
  <c r="I6686" i="1"/>
  <c r="I6687" i="1"/>
  <c r="I6688" i="1"/>
  <c r="I6689" i="1"/>
  <c r="I6690" i="1"/>
  <c r="I6691" i="1"/>
  <c r="I6692" i="1"/>
  <c r="I6693" i="1"/>
  <c r="I6694" i="1"/>
  <c r="I6695" i="1"/>
  <c r="I6696" i="1"/>
  <c r="I6697" i="1"/>
  <c r="I6698" i="1"/>
  <c r="I6699" i="1"/>
  <c r="I6700" i="1"/>
  <c r="I6701" i="1"/>
  <c r="I6702" i="1"/>
  <c r="I6703" i="1"/>
  <c r="I6704" i="1"/>
  <c r="I6705" i="1"/>
  <c r="I6706" i="1"/>
  <c r="I6707" i="1"/>
  <c r="I6708" i="1"/>
  <c r="I6709" i="1"/>
  <c r="I6710" i="1"/>
  <c r="I6711" i="1"/>
  <c r="I6712" i="1"/>
  <c r="I6713" i="1"/>
  <c r="I6714" i="1"/>
  <c r="I6715" i="1"/>
  <c r="I6716" i="1"/>
  <c r="I6717" i="1"/>
  <c r="I6718" i="1"/>
  <c r="I6719" i="1"/>
  <c r="I6721" i="1"/>
  <c r="I6722" i="1"/>
  <c r="I6723" i="1"/>
  <c r="I6724" i="1"/>
  <c r="I6725" i="1"/>
  <c r="I6726" i="1"/>
  <c r="I6727" i="1"/>
  <c r="I6728" i="1"/>
  <c r="I6729" i="1"/>
  <c r="I6730" i="1"/>
  <c r="I6731" i="1"/>
  <c r="I6732" i="1"/>
  <c r="I6733" i="1"/>
  <c r="I6734" i="1"/>
  <c r="I6735" i="1"/>
  <c r="I6736" i="1"/>
  <c r="I6737" i="1"/>
  <c r="I6738" i="1"/>
  <c r="I6739" i="1"/>
  <c r="I6740" i="1"/>
  <c r="I6741" i="1"/>
  <c r="I6742" i="1"/>
  <c r="I6743" i="1"/>
  <c r="I6744" i="1"/>
  <c r="I6745" i="1"/>
  <c r="I6746" i="1"/>
  <c r="I6747" i="1"/>
  <c r="I6748" i="1"/>
  <c r="I6749" i="1"/>
  <c r="I6750" i="1"/>
  <c r="I6751" i="1"/>
  <c r="I6752" i="1"/>
  <c r="I6753" i="1"/>
  <c r="I6754" i="1"/>
  <c r="I6755" i="1"/>
  <c r="I6756" i="1"/>
  <c r="I6757" i="1"/>
  <c r="I6758" i="1"/>
  <c r="I6759" i="1"/>
  <c r="I6760" i="1"/>
  <c r="I6761" i="1"/>
  <c r="I6762" i="1"/>
  <c r="I6763" i="1"/>
  <c r="I6764" i="1"/>
  <c r="I6765" i="1"/>
  <c r="I6766" i="1"/>
  <c r="I6767" i="1"/>
  <c r="I6768" i="1"/>
  <c r="I6769" i="1"/>
  <c r="I6770" i="1"/>
  <c r="I6771" i="1"/>
  <c r="I6772" i="1"/>
  <c r="I6773" i="1"/>
  <c r="I6774" i="1"/>
  <c r="I6775" i="1"/>
  <c r="I6776" i="1"/>
  <c r="I6777" i="1"/>
  <c r="I6778" i="1"/>
  <c r="I6779" i="1"/>
  <c r="I6780" i="1"/>
  <c r="I6781" i="1"/>
  <c r="I6782" i="1"/>
  <c r="I6783" i="1"/>
  <c r="I6784" i="1"/>
  <c r="I6785" i="1"/>
  <c r="I6786" i="1"/>
  <c r="I6787" i="1"/>
  <c r="I6788" i="1"/>
  <c r="I6789" i="1"/>
  <c r="I6790" i="1"/>
  <c r="I6791" i="1"/>
  <c r="I6792" i="1"/>
  <c r="I6793" i="1"/>
  <c r="I6794" i="1"/>
  <c r="I6795" i="1"/>
  <c r="I6796" i="1"/>
  <c r="I6797" i="1"/>
  <c r="I6798" i="1"/>
  <c r="I6799" i="1"/>
  <c r="I6800" i="1"/>
  <c r="I6801" i="1"/>
  <c r="I6802" i="1"/>
  <c r="I6803" i="1"/>
  <c r="I6804" i="1"/>
  <c r="I6805" i="1"/>
  <c r="I6806" i="1"/>
  <c r="I6807" i="1"/>
  <c r="I6808" i="1"/>
  <c r="I6809" i="1"/>
  <c r="I6810" i="1"/>
  <c r="I6811" i="1"/>
  <c r="I6812" i="1"/>
  <c r="I6813" i="1"/>
  <c r="I6814" i="1"/>
  <c r="I6815" i="1"/>
  <c r="I6816" i="1"/>
  <c r="I6817" i="1"/>
  <c r="I6818" i="1"/>
  <c r="I6819" i="1"/>
  <c r="I6820" i="1"/>
  <c r="I6821" i="1"/>
  <c r="I6822" i="1"/>
  <c r="I6823" i="1"/>
  <c r="I6824" i="1"/>
  <c r="I6825" i="1"/>
  <c r="I6826" i="1"/>
  <c r="I6827" i="1"/>
  <c r="I6828" i="1"/>
  <c r="I6829" i="1"/>
  <c r="I6830" i="1"/>
  <c r="I6831" i="1"/>
  <c r="I6832" i="1"/>
  <c r="I6833" i="1"/>
  <c r="I6834" i="1"/>
  <c r="I6835" i="1"/>
  <c r="I6836" i="1"/>
  <c r="I6837" i="1"/>
  <c r="I6838" i="1"/>
  <c r="I6839" i="1"/>
  <c r="I6840" i="1"/>
  <c r="I6841" i="1"/>
  <c r="I6842" i="1"/>
  <c r="I6843" i="1"/>
  <c r="I6844" i="1"/>
  <c r="I6845" i="1"/>
  <c r="I6846" i="1"/>
  <c r="I6847" i="1"/>
  <c r="I6848" i="1"/>
  <c r="I6849" i="1"/>
  <c r="I6850" i="1"/>
  <c r="I6851" i="1"/>
  <c r="I6852" i="1"/>
  <c r="I6853" i="1"/>
  <c r="I6854" i="1"/>
  <c r="I6855" i="1"/>
  <c r="I6856" i="1"/>
  <c r="I6857" i="1"/>
  <c r="I6858" i="1"/>
  <c r="I6859" i="1"/>
  <c r="I6860" i="1"/>
  <c r="I6861" i="1"/>
  <c r="I6862" i="1"/>
  <c r="I6863" i="1"/>
  <c r="I6864" i="1"/>
  <c r="I6865" i="1"/>
  <c r="I6866" i="1"/>
  <c r="I6867" i="1"/>
  <c r="I6868" i="1"/>
  <c r="I6869" i="1"/>
  <c r="I6870" i="1"/>
  <c r="I6871" i="1"/>
  <c r="I6872" i="1"/>
  <c r="I6873" i="1"/>
  <c r="I6874" i="1"/>
  <c r="I6875" i="1"/>
  <c r="I6876" i="1"/>
  <c r="I6877" i="1"/>
  <c r="I6879" i="1"/>
  <c r="I6880" i="1"/>
  <c r="I6881" i="1"/>
  <c r="I6882" i="1"/>
  <c r="I6883" i="1"/>
  <c r="I6884" i="1"/>
  <c r="I6885" i="1"/>
  <c r="I6886" i="1"/>
  <c r="I6887" i="1"/>
  <c r="I6888" i="1"/>
  <c r="I6889" i="1"/>
  <c r="I6890" i="1"/>
  <c r="I6891" i="1"/>
  <c r="I6892" i="1"/>
  <c r="I6893" i="1"/>
  <c r="I6894" i="1"/>
  <c r="I6895" i="1"/>
  <c r="I6896" i="1"/>
  <c r="I6897" i="1"/>
  <c r="I6898" i="1"/>
  <c r="I6899" i="1"/>
  <c r="I6900" i="1"/>
  <c r="I6901" i="1"/>
  <c r="I6902" i="1"/>
  <c r="I6903" i="1"/>
  <c r="I6904" i="1"/>
  <c r="I6905" i="1"/>
  <c r="I6906" i="1"/>
  <c r="I6907" i="1"/>
  <c r="I6908" i="1"/>
  <c r="I6909" i="1"/>
  <c r="I6910" i="1"/>
  <c r="I6911" i="1"/>
  <c r="I6912" i="1"/>
  <c r="I6913" i="1"/>
  <c r="I6914" i="1"/>
  <c r="I6915" i="1"/>
  <c r="I6916" i="1"/>
  <c r="I6917" i="1"/>
  <c r="I6918" i="1"/>
  <c r="I6919" i="1"/>
  <c r="I6920" i="1"/>
  <c r="I6921" i="1"/>
  <c r="I6922" i="1"/>
  <c r="I6923" i="1"/>
  <c r="I6924" i="1"/>
  <c r="I6925" i="1"/>
  <c r="I6926" i="1"/>
  <c r="I6927" i="1"/>
  <c r="I6928" i="1"/>
  <c r="I6929" i="1"/>
  <c r="I6930" i="1"/>
  <c r="I6931" i="1"/>
  <c r="I6932" i="1"/>
  <c r="I6933" i="1"/>
  <c r="I6934" i="1"/>
  <c r="I6935" i="1"/>
  <c r="I6936" i="1"/>
  <c r="I6937" i="1"/>
  <c r="I6938" i="1"/>
  <c r="I6939" i="1"/>
  <c r="I6940" i="1"/>
  <c r="I6941" i="1"/>
  <c r="I6942" i="1"/>
  <c r="I6943" i="1"/>
  <c r="I6944" i="1"/>
  <c r="I6945" i="1"/>
  <c r="I6946" i="1"/>
  <c r="I6947" i="1"/>
  <c r="I6948" i="1"/>
  <c r="I6949" i="1"/>
  <c r="I6950" i="1"/>
  <c r="I6951" i="1"/>
  <c r="I6952" i="1"/>
  <c r="I6953" i="1"/>
  <c r="I6954" i="1"/>
  <c r="I6955" i="1"/>
  <c r="I6956" i="1"/>
  <c r="I6957" i="1"/>
  <c r="I6958" i="1"/>
  <c r="I6959" i="1"/>
  <c r="I6960" i="1"/>
  <c r="I6961" i="1"/>
  <c r="I6962" i="1"/>
  <c r="I6963" i="1"/>
  <c r="I6964" i="1"/>
  <c r="I6965" i="1"/>
  <c r="I6966" i="1"/>
  <c r="I6967" i="1"/>
  <c r="I6968" i="1"/>
  <c r="I6969" i="1"/>
  <c r="I6970" i="1"/>
  <c r="I6971" i="1"/>
  <c r="I6972" i="1"/>
  <c r="I6973" i="1"/>
  <c r="I6974" i="1"/>
  <c r="I6975" i="1"/>
  <c r="I6976" i="1"/>
  <c r="I6977" i="1"/>
  <c r="I6978" i="1"/>
  <c r="I6979" i="1"/>
  <c r="I6980" i="1"/>
  <c r="I6981" i="1"/>
  <c r="I6982" i="1"/>
  <c r="I6983" i="1"/>
  <c r="I6984" i="1"/>
  <c r="I6985" i="1"/>
  <c r="I6986" i="1"/>
  <c r="I6987" i="1"/>
  <c r="I6988" i="1"/>
  <c r="I6989" i="1"/>
  <c r="I6990" i="1"/>
  <c r="I6991" i="1"/>
  <c r="I6992" i="1"/>
  <c r="I6993" i="1"/>
  <c r="I6994" i="1"/>
  <c r="I6995" i="1"/>
  <c r="I6996" i="1"/>
  <c r="I6997" i="1"/>
  <c r="I6998" i="1"/>
  <c r="I6999" i="1"/>
  <c r="I7000" i="1"/>
  <c r="I7001" i="1"/>
  <c r="I7002" i="1"/>
  <c r="I7003" i="1"/>
  <c r="I7004" i="1"/>
  <c r="I7005" i="1"/>
  <c r="I7006" i="1"/>
  <c r="I7007" i="1"/>
  <c r="I7008" i="1"/>
  <c r="I7009" i="1"/>
  <c r="I7010" i="1"/>
  <c r="I7011" i="1"/>
  <c r="I7012" i="1"/>
  <c r="I7013" i="1"/>
  <c r="I7014" i="1"/>
  <c r="I7015" i="1"/>
  <c r="I7016" i="1"/>
  <c r="I7017" i="1"/>
  <c r="I7018" i="1"/>
  <c r="I7019" i="1"/>
  <c r="I7020" i="1"/>
  <c r="I7021" i="1"/>
  <c r="I7022" i="1"/>
  <c r="I7023" i="1"/>
  <c r="I7024" i="1"/>
  <c r="I7025" i="1"/>
  <c r="I7026" i="1"/>
  <c r="I7027" i="1"/>
  <c r="I7028" i="1"/>
  <c r="I7029" i="1"/>
  <c r="I7030" i="1"/>
  <c r="I7031" i="1"/>
  <c r="I7032" i="1"/>
  <c r="I7033" i="1"/>
  <c r="I7034" i="1"/>
  <c r="I7035" i="1"/>
  <c r="I7036" i="1"/>
  <c r="I7037" i="1"/>
  <c r="I7038" i="1"/>
  <c r="I7039" i="1"/>
  <c r="I7040" i="1"/>
  <c r="I7041" i="1"/>
  <c r="I7042" i="1"/>
  <c r="I7043" i="1"/>
  <c r="I7044" i="1"/>
  <c r="I7045" i="1"/>
  <c r="I7046" i="1"/>
  <c r="I7047" i="1"/>
  <c r="I7048" i="1"/>
  <c r="I7049" i="1"/>
  <c r="I7050" i="1"/>
  <c r="I7051" i="1"/>
  <c r="I7052" i="1"/>
  <c r="I7053" i="1"/>
  <c r="I7054" i="1"/>
  <c r="I7055" i="1"/>
  <c r="I7056" i="1"/>
  <c r="I7057" i="1"/>
  <c r="I7058" i="1"/>
  <c r="I7059" i="1"/>
  <c r="I7060" i="1"/>
  <c r="I7061" i="1"/>
  <c r="I7062" i="1"/>
  <c r="I7063" i="1"/>
  <c r="I7064" i="1"/>
  <c r="I7065" i="1"/>
  <c r="I7066" i="1"/>
  <c r="I7067" i="1"/>
  <c r="I7068" i="1"/>
  <c r="I7069" i="1"/>
  <c r="I7070" i="1"/>
  <c r="I7071" i="1"/>
  <c r="I7072" i="1"/>
  <c r="I7073" i="1"/>
  <c r="I7074" i="1"/>
  <c r="I7075" i="1"/>
  <c r="I7076" i="1"/>
  <c r="I7077" i="1"/>
  <c r="I7078" i="1"/>
  <c r="I7079" i="1"/>
  <c r="I7080" i="1"/>
  <c r="I7081" i="1"/>
  <c r="I7082" i="1"/>
  <c r="I7083" i="1"/>
  <c r="I7084" i="1"/>
  <c r="I7085" i="1"/>
  <c r="I7086" i="1"/>
  <c r="I7087" i="1"/>
  <c r="I7088" i="1"/>
  <c r="I7089" i="1"/>
  <c r="I7090" i="1"/>
  <c r="I7091" i="1"/>
  <c r="I7092" i="1"/>
  <c r="I7093" i="1"/>
  <c r="I7094" i="1"/>
  <c r="I7095" i="1"/>
  <c r="I7096" i="1"/>
  <c r="I7097" i="1"/>
  <c r="I7098" i="1"/>
  <c r="I7099" i="1"/>
  <c r="I7100" i="1"/>
  <c r="I7101" i="1"/>
  <c r="I7102" i="1"/>
  <c r="I7103" i="1"/>
  <c r="I7104" i="1"/>
  <c r="I7105" i="1"/>
  <c r="I7106" i="1"/>
  <c r="I7107" i="1"/>
  <c r="I7108" i="1"/>
  <c r="I7109" i="1"/>
  <c r="I7110" i="1"/>
  <c r="I7111" i="1"/>
  <c r="I7112" i="1"/>
  <c r="I7113" i="1"/>
  <c r="I7114" i="1"/>
  <c r="I7115" i="1"/>
  <c r="I7116" i="1"/>
  <c r="I7117" i="1"/>
  <c r="I7118" i="1"/>
  <c r="I7119" i="1"/>
  <c r="I7120" i="1"/>
  <c r="I7121" i="1"/>
  <c r="I7122" i="1"/>
  <c r="I7123" i="1"/>
  <c r="I7124" i="1"/>
  <c r="I7125" i="1"/>
  <c r="I7126" i="1"/>
  <c r="I7127" i="1"/>
  <c r="I7128" i="1"/>
  <c r="I7129" i="1"/>
  <c r="I7130" i="1"/>
  <c r="I7131" i="1"/>
  <c r="I7132" i="1"/>
  <c r="I7133" i="1"/>
  <c r="I7134" i="1"/>
  <c r="I7135" i="1"/>
  <c r="I7136" i="1"/>
  <c r="I7137" i="1"/>
  <c r="I7138" i="1"/>
  <c r="I7139" i="1"/>
  <c r="I7140" i="1"/>
  <c r="I7141" i="1"/>
  <c r="I7142" i="1"/>
  <c r="I7143" i="1"/>
  <c r="I7144" i="1"/>
  <c r="I7145" i="1"/>
  <c r="I7146" i="1"/>
  <c r="I7147" i="1"/>
  <c r="I7148" i="1"/>
  <c r="I7149" i="1"/>
  <c r="I7150" i="1"/>
  <c r="I7151" i="1"/>
  <c r="I7152" i="1"/>
  <c r="I7153" i="1"/>
  <c r="I7154" i="1"/>
  <c r="I7155" i="1"/>
  <c r="I7156" i="1"/>
  <c r="I7157" i="1"/>
  <c r="I7158" i="1"/>
  <c r="I7159" i="1"/>
  <c r="I7160" i="1"/>
  <c r="I7161" i="1"/>
  <c r="I7162" i="1"/>
  <c r="I7163" i="1"/>
  <c r="I7164" i="1"/>
  <c r="I7165" i="1"/>
  <c r="I7166" i="1"/>
  <c r="I7167" i="1"/>
  <c r="I7168" i="1"/>
  <c r="I7169" i="1"/>
  <c r="I7170" i="1"/>
  <c r="I7171" i="1"/>
  <c r="I7172" i="1"/>
  <c r="I7173" i="1"/>
  <c r="I7174" i="1"/>
  <c r="I7175" i="1"/>
  <c r="I7176" i="1"/>
  <c r="I7177" i="1"/>
  <c r="I7178" i="1"/>
  <c r="I7179" i="1"/>
  <c r="I7180" i="1"/>
  <c r="I7181" i="1"/>
  <c r="I7182" i="1"/>
  <c r="I7183" i="1"/>
  <c r="I7184" i="1"/>
  <c r="I7185" i="1"/>
  <c r="I7186" i="1"/>
  <c r="I7187" i="1"/>
  <c r="I7188" i="1"/>
  <c r="I7189" i="1"/>
  <c r="I7190" i="1"/>
  <c r="I7191" i="1"/>
  <c r="I7192" i="1"/>
  <c r="I7193" i="1"/>
  <c r="I7194" i="1"/>
  <c r="I7195" i="1"/>
  <c r="I7196" i="1"/>
  <c r="I7197" i="1"/>
  <c r="I7198" i="1"/>
  <c r="I7199" i="1"/>
  <c r="I7200" i="1"/>
  <c r="I7201" i="1"/>
  <c r="I7202" i="1"/>
  <c r="I7203" i="1"/>
  <c r="I7204" i="1"/>
  <c r="I7205" i="1"/>
  <c r="I7206" i="1"/>
  <c r="I7207" i="1"/>
  <c r="I7208" i="1"/>
  <c r="I7209" i="1"/>
  <c r="I7210" i="1"/>
  <c r="I7211" i="1"/>
  <c r="I7212" i="1"/>
  <c r="I7213" i="1"/>
  <c r="I7214" i="1"/>
  <c r="I7215" i="1"/>
  <c r="I7216" i="1"/>
  <c r="I7217" i="1"/>
  <c r="I7218" i="1"/>
  <c r="I7219" i="1"/>
  <c r="I7220" i="1"/>
  <c r="I7221" i="1"/>
  <c r="I7222" i="1"/>
  <c r="I7223" i="1"/>
  <c r="I7224" i="1"/>
  <c r="I7225" i="1"/>
  <c r="I7226" i="1"/>
  <c r="I7227" i="1"/>
  <c r="I7228" i="1"/>
  <c r="I7229" i="1"/>
  <c r="I7230" i="1"/>
  <c r="I7231" i="1"/>
  <c r="I7232" i="1"/>
  <c r="I7233" i="1"/>
  <c r="I7234" i="1"/>
  <c r="I7235" i="1"/>
  <c r="I7236" i="1"/>
  <c r="I7237" i="1"/>
  <c r="I7238" i="1"/>
  <c r="I7239" i="1"/>
  <c r="I7240" i="1"/>
  <c r="I7241" i="1"/>
  <c r="I7242" i="1"/>
  <c r="I7243" i="1"/>
  <c r="I7244" i="1"/>
  <c r="I7245" i="1"/>
  <c r="I7246" i="1"/>
  <c r="I7247" i="1"/>
  <c r="I7248" i="1"/>
  <c r="I7249" i="1"/>
  <c r="I7250" i="1"/>
  <c r="I7251" i="1"/>
  <c r="I7252" i="1"/>
  <c r="I7253" i="1"/>
  <c r="I7254" i="1"/>
  <c r="I7255" i="1"/>
  <c r="I7256" i="1"/>
  <c r="I7257" i="1"/>
  <c r="I7258" i="1"/>
  <c r="I7259" i="1"/>
  <c r="I7260" i="1"/>
  <c r="I7261" i="1"/>
  <c r="I7262" i="1"/>
  <c r="I7263" i="1"/>
  <c r="I7264" i="1"/>
  <c r="I7265" i="1"/>
  <c r="I7266" i="1"/>
  <c r="I7267" i="1"/>
  <c r="I7268" i="1"/>
  <c r="I7269" i="1"/>
  <c r="I7270" i="1"/>
  <c r="I7271" i="1"/>
  <c r="I7272" i="1"/>
  <c r="I7273" i="1"/>
  <c r="I7274" i="1"/>
  <c r="I7275" i="1"/>
  <c r="I7276" i="1"/>
  <c r="I7277" i="1"/>
  <c r="I7278" i="1"/>
  <c r="I7279" i="1"/>
  <c r="I7280" i="1"/>
  <c r="I7281" i="1"/>
  <c r="I7282" i="1"/>
  <c r="I7283" i="1"/>
  <c r="I7284" i="1"/>
  <c r="I7285" i="1"/>
  <c r="I7286" i="1"/>
  <c r="I7287" i="1"/>
  <c r="I7288" i="1"/>
  <c r="I7289" i="1"/>
  <c r="I7290" i="1"/>
  <c r="I7291" i="1"/>
  <c r="I7292" i="1"/>
  <c r="I7293" i="1"/>
  <c r="I7294" i="1"/>
  <c r="I7295" i="1"/>
  <c r="I7296" i="1"/>
  <c r="I7297" i="1"/>
  <c r="I7298" i="1"/>
  <c r="I7299" i="1"/>
  <c r="I7300" i="1"/>
  <c r="I7301" i="1"/>
  <c r="I7302" i="1"/>
  <c r="I7303" i="1"/>
  <c r="I7304" i="1"/>
  <c r="I7305" i="1"/>
  <c r="I7306" i="1"/>
  <c r="I7307" i="1"/>
  <c r="I7308" i="1"/>
  <c r="I7309" i="1"/>
  <c r="I7310" i="1"/>
  <c r="I7311" i="1"/>
  <c r="I7312" i="1"/>
  <c r="I7313" i="1"/>
  <c r="I7314" i="1"/>
  <c r="I7315" i="1"/>
  <c r="I7316" i="1"/>
  <c r="I7317" i="1"/>
  <c r="I7318" i="1"/>
  <c r="I7319" i="1"/>
  <c r="I7320" i="1"/>
  <c r="I7321" i="1"/>
  <c r="I7322" i="1"/>
  <c r="I7323" i="1"/>
  <c r="I7324" i="1"/>
  <c r="I7325" i="1"/>
  <c r="I7326" i="1"/>
  <c r="I7327" i="1"/>
  <c r="I7328" i="1"/>
  <c r="I7329" i="1"/>
  <c r="I7330" i="1"/>
  <c r="I7331" i="1"/>
  <c r="I7332" i="1"/>
  <c r="I7333" i="1"/>
  <c r="I7334" i="1"/>
  <c r="I7335" i="1"/>
  <c r="I7336" i="1"/>
  <c r="I7337" i="1"/>
  <c r="I7338" i="1"/>
  <c r="I7339" i="1"/>
  <c r="I7340" i="1"/>
  <c r="I7341" i="1"/>
  <c r="I7342" i="1"/>
  <c r="I7343" i="1"/>
  <c r="I7344" i="1"/>
  <c r="I7345" i="1"/>
  <c r="I7346" i="1"/>
  <c r="I7347" i="1"/>
  <c r="I7348" i="1"/>
  <c r="I7349" i="1"/>
  <c r="I7350" i="1"/>
  <c r="I7351" i="1"/>
  <c r="I7352" i="1"/>
  <c r="I7353" i="1"/>
  <c r="I7354" i="1"/>
  <c r="I7355" i="1"/>
  <c r="I7356" i="1"/>
  <c r="I7357" i="1"/>
  <c r="I7358" i="1"/>
  <c r="I7359" i="1"/>
  <c r="I7360" i="1"/>
  <c r="I7361" i="1"/>
  <c r="I7362" i="1"/>
  <c r="I7363" i="1"/>
  <c r="I7364" i="1"/>
  <c r="I7365" i="1"/>
  <c r="I7366" i="1"/>
  <c r="I7367" i="1"/>
  <c r="I7368" i="1"/>
  <c r="I7369" i="1"/>
  <c r="I7370" i="1"/>
  <c r="I7371" i="1"/>
  <c r="I7372" i="1"/>
  <c r="I7373" i="1"/>
  <c r="I7374" i="1"/>
  <c r="I7375" i="1"/>
  <c r="I7376" i="1"/>
  <c r="I7377" i="1"/>
  <c r="I7378" i="1"/>
  <c r="I7379" i="1"/>
  <c r="I7380" i="1"/>
  <c r="I7381" i="1"/>
  <c r="I7382" i="1"/>
  <c r="I7383" i="1"/>
  <c r="I7384" i="1"/>
  <c r="I7385" i="1"/>
  <c r="I7386" i="1"/>
  <c r="I7387" i="1"/>
  <c r="I7388" i="1"/>
  <c r="I7389" i="1"/>
  <c r="I7390" i="1"/>
  <c r="I7391" i="1"/>
  <c r="I7392" i="1"/>
  <c r="I7393" i="1"/>
  <c r="I7394" i="1"/>
  <c r="I7395" i="1"/>
  <c r="I7396" i="1"/>
  <c r="I7397" i="1"/>
  <c r="I7398" i="1"/>
  <c r="I7399" i="1"/>
  <c r="I7400" i="1"/>
  <c r="I7401" i="1"/>
  <c r="I7402" i="1"/>
  <c r="I7403" i="1"/>
  <c r="I7404" i="1"/>
  <c r="I7405" i="1"/>
  <c r="I7406" i="1"/>
  <c r="I7407" i="1"/>
  <c r="I7408" i="1"/>
  <c r="I7409" i="1"/>
  <c r="I7410" i="1"/>
  <c r="I7411" i="1"/>
  <c r="I7412" i="1"/>
  <c r="I7413" i="1"/>
  <c r="I7414" i="1"/>
  <c r="I7415" i="1"/>
  <c r="I7416" i="1"/>
  <c r="I7417" i="1"/>
  <c r="I7418" i="1"/>
  <c r="I7419" i="1"/>
  <c r="I7420" i="1"/>
  <c r="I7421" i="1"/>
  <c r="I7422" i="1"/>
  <c r="I7423" i="1"/>
  <c r="I7424" i="1"/>
  <c r="I7425" i="1"/>
  <c r="I7426" i="1"/>
  <c r="I7427" i="1"/>
  <c r="I7428" i="1"/>
  <c r="I7429" i="1"/>
  <c r="I7430" i="1"/>
  <c r="I7431" i="1"/>
  <c r="I7432" i="1"/>
  <c r="I7433" i="1"/>
  <c r="I7434" i="1"/>
  <c r="I7435" i="1"/>
  <c r="I7436" i="1"/>
  <c r="I7437" i="1"/>
  <c r="I7438" i="1"/>
  <c r="I7439" i="1"/>
  <c r="I7440" i="1"/>
  <c r="I7441" i="1"/>
  <c r="I7442" i="1"/>
  <c r="I7443" i="1"/>
  <c r="I7444" i="1"/>
  <c r="I7445" i="1"/>
  <c r="I7446" i="1"/>
  <c r="I7447" i="1"/>
  <c r="I7448" i="1"/>
  <c r="I7449" i="1"/>
  <c r="I7450" i="1"/>
  <c r="I7451" i="1"/>
  <c r="I7452" i="1"/>
  <c r="I7453" i="1"/>
  <c r="I7454" i="1"/>
  <c r="I7455" i="1"/>
  <c r="I7456" i="1"/>
  <c r="I7457" i="1"/>
  <c r="I7458" i="1"/>
  <c r="I7459" i="1"/>
  <c r="I7460" i="1"/>
  <c r="I7461" i="1"/>
  <c r="I7462" i="1"/>
  <c r="I7463" i="1"/>
  <c r="I7464" i="1"/>
  <c r="I7465" i="1"/>
  <c r="I7466" i="1"/>
  <c r="I7467" i="1"/>
  <c r="I7468" i="1"/>
  <c r="I7469" i="1"/>
  <c r="I7470" i="1"/>
  <c r="I7471" i="1"/>
  <c r="I7472" i="1"/>
  <c r="I7473" i="1"/>
  <c r="I7474" i="1"/>
  <c r="I7475" i="1"/>
  <c r="I7476" i="1"/>
  <c r="I7477" i="1"/>
  <c r="I7478" i="1"/>
  <c r="I7479" i="1"/>
  <c r="I7480" i="1"/>
  <c r="I7481" i="1"/>
  <c r="I7482" i="1"/>
  <c r="I7483" i="1"/>
  <c r="I7484" i="1"/>
  <c r="I7485" i="1"/>
  <c r="I7486" i="1"/>
  <c r="I7487" i="1"/>
  <c r="I7488" i="1"/>
  <c r="I7489" i="1"/>
  <c r="I7490" i="1"/>
  <c r="I7491" i="1"/>
  <c r="I7492" i="1"/>
  <c r="I7493" i="1"/>
  <c r="I7494" i="1"/>
  <c r="I7495" i="1"/>
  <c r="I7496" i="1"/>
  <c r="I7497" i="1"/>
  <c r="I7498" i="1"/>
  <c r="I7499" i="1"/>
  <c r="I7500" i="1"/>
  <c r="I7501" i="1"/>
  <c r="I7502" i="1"/>
  <c r="I7503" i="1"/>
  <c r="I7504" i="1"/>
  <c r="I7505" i="1"/>
  <c r="I7506" i="1"/>
  <c r="I7507" i="1"/>
  <c r="I7508" i="1"/>
  <c r="I7509" i="1"/>
  <c r="I7510" i="1"/>
  <c r="I7511" i="1"/>
  <c r="I7512" i="1"/>
  <c r="I7513" i="1"/>
  <c r="I7514" i="1"/>
  <c r="I7515" i="1"/>
  <c r="I7516" i="1"/>
  <c r="I7517" i="1"/>
  <c r="I7518" i="1"/>
  <c r="I7519" i="1"/>
  <c r="I7520" i="1"/>
  <c r="I7521" i="1"/>
  <c r="I7522" i="1"/>
  <c r="I7523" i="1"/>
  <c r="I7524" i="1"/>
  <c r="I7525" i="1"/>
  <c r="I7526" i="1"/>
  <c r="I7527" i="1"/>
  <c r="I7528" i="1"/>
  <c r="I7529" i="1"/>
  <c r="I7530" i="1"/>
  <c r="I7531" i="1"/>
  <c r="I7532" i="1"/>
  <c r="I7533" i="1"/>
  <c r="I7534" i="1"/>
  <c r="I7535" i="1"/>
  <c r="I7536" i="1"/>
  <c r="I7537" i="1"/>
  <c r="I7538" i="1"/>
  <c r="I7539" i="1"/>
  <c r="I7540" i="1"/>
  <c r="I7541" i="1"/>
  <c r="I7542" i="1"/>
  <c r="I7543" i="1"/>
  <c r="I7544" i="1"/>
  <c r="I7545" i="1"/>
  <c r="I7546" i="1"/>
  <c r="I7547" i="1"/>
  <c r="I7548" i="1"/>
  <c r="I7549" i="1"/>
  <c r="I7550" i="1"/>
  <c r="I7551" i="1"/>
  <c r="I7552" i="1"/>
  <c r="I7553" i="1"/>
  <c r="I7554" i="1"/>
  <c r="I7555" i="1"/>
  <c r="I7556" i="1"/>
  <c r="I7557" i="1"/>
  <c r="I7558" i="1"/>
  <c r="I7559" i="1"/>
  <c r="I7560" i="1"/>
  <c r="I7561" i="1"/>
  <c r="I7562" i="1"/>
  <c r="I7563" i="1"/>
  <c r="I7564" i="1"/>
  <c r="I7565" i="1"/>
  <c r="I7566" i="1"/>
  <c r="I7567" i="1"/>
  <c r="I7568" i="1"/>
  <c r="I7569" i="1"/>
  <c r="I7570" i="1"/>
  <c r="I7571" i="1"/>
  <c r="I7572" i="1"/>
  <c r="I7573" i="1"/>
  <c r="I7574" i="1"/>
  <c r="I7575" i="1"/>
  <c r="I7576" i="1"/>
  <c r="I7577" i="1"/>
  <c r="I7578" i="1"/>
  <c r="I7579" i="1"/>
  <c r="I7580" i="1"/>
  <c r="I7581" i="1"/>
  <c r="I7582" i="1"/>
  <c r="I7583" i="1"/>
  <c r="I7584" i="1"/>
  <c r="I7585" i="1"/>
  <c r="I7586" i="1"/>
  <c r="I7587" i="1"/>
  <c r="I7588" i="1"/>
  <c r="I7589" i="1"/>
  <c r="I7590" i="1"/>
  <c r="I7591" i="1"/>
  <c r="I7592" i="1"/>
  <c r="I7593" i="1"/>
  <c r="I7594" i="1"/>
  <c r="I7595" i="1"/>
  <c r="I7596" i="1"/>
  <c r="I7597" i="1"/>
  <c r="I7598" i="1"/>
  <c r="I7599" i="1"/>
  <c r="I7600" i="1"/>
  <c r="I7601" i="1"/>
  <c r="I7602" i="1"/>
  <c r="I7603" i="1"/>
  <c r="I7604" i="1"/>
  <c r="I7605" i="1"/>
  <c r="I7606" i="1"/>
  <c r="I7607" i="1"/>
  <c r="I7608" i="1"/>
  <c r="I7609" i="1"/>
  <c r="I7610" i="1"/>
  <c r="I7611" i="1"/>
  <c r="I7612" i="1"/>
  <c r="I7613" i="1"/>
  <c r="I7614" i="1"/>
  <c r="I7615" i="1"/>
  <c r="I7616" i="1"/>
  <c r="I7617" i="1"/>
  <c r="I7618" i="1"/>
  <c r="I7619" i="1"/>
  <c r="I7620" i="1"/>
  <c r="I7621" i="1"/>
  <c r="I7622" i="1"/>
  <c r="I7623" i="1"/>
  <c r="I7624" i="1"/>
  <c r="I7625" i="1"/>
  <c r="I7626" i="1"/>
  <c r="I7627" i="1"/>
  <c r="I7628" i="1"/>
  <c r="I7629" i="1"/>
  <c r="I7630" i="1"/>
  <c r="I7631" i="1"/>
  <c r="I7632" i="1"/>
  <c r="I7633" i="1"/>
  <c r="I7634" i="1"/>
  <c r="I7635" i="1"/>
  <c r="I7636" i="1"/>
  <c r="I7637" i="1"/>
  <c r="I7638" i="1"/>
  <c r="I7639" i="1"/>
  <c r="I7640" i="1"/>
  <c r="I7641" i="1"/>
  <c r="I7642" i="1"/>
  <c r="I7643" i="1"/>
  <c r="I7644" i="1"/>
  <c r="I7645" i="1"/>
  <c r="I7646" i="1"/>
  <c r="I7647" i="1"/>
  <c r="I7648" i="1"/>
  <c r="I7649" i="1"/>
  <c r="I7650" i="1"/>
  <c r="I7651" i="1"/>
  <c r="I7652" i="1"/>
  <c r="I7653" i="1"/>
  <c r="I7654" i="1"/>
  <c r="I7655" i="1"/>
  <c r="I7656" i="1"/>
  <c r="I7657" i="1"/>
  <c r="I7658" i="1"/>
  <c r="I7659" i="1"/>
  <c r="I7660" i="1"/>
  <c r="I7661" i="1"/>
  <c r="I7662" i="1"/>
  <c r="I7663" i="1"/>
  <c r="I7664" i="1"/>
  <c r="I7665" i="1"/>
  <c r="I7666" i="1"/>
  <c r="I7667" i="1"/>
  <c r="I7668" i="1"/>
  <c r="I7669" i="1"/>
  <c r="I7670" i="1"/>
  <c r="I7671" i="1"/>
  <c r="I7672" i="1"/>
  <c r="I7673" i="1"/>
  <c r="I7674" i="1"/>
  <c r="I7675" i="1"/>
  <c r="I7676" i="1"/>
  <c r="I7677" i="1"/>
  <c r="I7678" i="1"/>
  <c r="I7679" i="1"/>
  <c r="I7680" i="1"/>
  <c r="I7681" i="1"/>
  <c r="I7682" i="1"/>
  <c r="I7683" i="1"/>
  <c r="I7684" i="1"/>
  <c r="I7685" i="1"/>
  <c r="I7686" i="1"/>
  <c r="I7687" i="1"/>
  <c r="I7688" i="1"/>
  <c r="I7689" i="1"/>
  <c r="I7690" i="1"/>
  <c r="I7691" i="1"/>
  <c r="I7692" i="1"/>
  <c r="I7693" i="1"/>
  <c r="I7694" i="1"/>
  <c r="I7695" i="1"/>
  <c r="I7696" i="1"/>
  <c r="I7697" i="1"/>
  <c r="I7698" i="1"/>
  <c r="I7699" i="1"/>
  <c r="I7700" i="1"/>
  <c r="I7701" i="1"/>
  <c r="I7702" i="1"/>
  <c r="I7703" i="1"/>
  <c r="I7704" i="1"/>
  <c r="I7705" i="1"/>
  <c r="I7706" i="1"/>
  <c r="I7707" i="1"/>
  <c r="I7708" i="1"/>
  <c r="I7709" i="1"/>
  <c r="I7710" i="1"/>
  <c r="I7711" i="1"/>
  <c r="I7712" i="1"/>
  <c r="I7713" i="1"/>
  <c r="I7714" i="1"/>
  <c r="I7715" i="1"/>
  <c r="I7716" i="1"/>
  <c r="I7717" i="1"/>
  <c r="I7718" i="1"/>
  <c r="I7719" i="1"/>
  <c r="I7720" i="1"/>
  <c r="I7721" i="1"/>
  <c r="I7722" i="1"/>
  <c r="I7723" i="1"/>
  <c r="I7724" i="1"/>
  <c r="I7725" i="1"/>
  <c r="I7726" i="1"/>
  <c r="I7727" i="1"/>
  <c r="I7728" i="1"/>
  <c r="I7729" i="1"/>
  <c r="I7730" i="1"/>
  <c r="I7731" i="1"/>
  <c r="I7732" i="1"/>
  <c r="I7733" i="1"/>
  <c r="I7734" i="1"/>
  <c r="I7735" i="1"/>
  <c r="I7736" i="1"/>
  <c r="I7737" i="1"/>
  <c r="I7738" i="1"/>
  <c r="I7739" i="1"/>
  <c r="I7740" i="1"/>
  <c r="I7741" i="1"/>
  <c r="I7742" i="1"/>
  <c r="I7743" i="1"/>
  <c r="I7744" i="1"/>
  <c r="I7745" i="1"/>
  <c r="I7746" i="1"/>
  <c r="I7747" i="1"/>
  <c r="I7748" i="1"/>
  <c r="I7749" i="1"/>
  <c r="I7750" i="1"/>
  <c r="I7751" i="1"/>
  <c r="I7752" i="1"/>
  <c r="I7753" i="1"/>
  <c r="I7754" i="1"/>
  <c r="I7755" i="1"/>
  <c r="I7756" i="1"/>
  <c r="I2" i="1"/>
  <c r="I3439" i="1"/>
</calcChain>
</file>

<file path=xl/connections.xml><?xml version="1.0" encoding="utf-8"?>
<connections xmlns="http://schemas.openxmlformats.org/spreadsheetml/2006/main">
  <connection id="1" name="exquisiteces" type="4" refreshedVersion="0" background="1">
    <webPr xml="1" sourceData="1" url="C:\Users\INVENTARIO-2\Documents\exquisiteces.xml" htmlTables="1" htmlFormat="all"/>
  </connection>
</connections>
</file>

<file path=xl/sharedStrings.xml><?xml version="1.0" encoding="utf-8"?>
<sst xmlns="http://schemas.openxmlformats.org/spreadsheetml/2006/main" count="25135" uniqueCount="8368">
  <si>
    <t>Columna1</t>
  </si>
  <si>
    <t>Codigo_Deposito</t>
  </si>
  <si>
    <t>Descripcion_Deposito</t>
  </si>
  <si>
    <t>Departamento</t>
  </si>
  <si>
    <t>Producto</t>
  </si>
  <si>
    <t>Descripcion_del_Producto</t>
  </si>
  <si>
    <t>Piso de Venta Exquisiteces</t>
  </si>
  <si>
    <t>DESECHABLES</t>
  </si>
  <si>
    <t>ICE-SURPRISE</t>
  </si>
  <si>
    <t>CARNICERIA</t>
  </si>
  <si>
    <t>REPOSTERIA</t>
  </si>
  <si>
    <t>PRENDAS Y RELOJERIA</t>
  </si>
  <si>
    <t>PASTELERIA</t>
  </si>
  <si>
    <t>TABAQUERIA</t>
  </si>
  <si>
    <t>PANADERIA</t>
  </si>
  <si>
    <t>CAFETIN</t>
  </si>
  <si>
    <t>PROVEDURIA</t>
  </si>
  <si>
    <t>MASCOTAS</t>
  </si>
  <si>
    <t>PERIODICOS</t>
  </si>
  <si>
    <t>PAPELERIA</t>
  </si>
  <si>
    <t>SALUD</t>
  </si>
  <si>
    <t>ACCESORIOS</t>
  </si>
  <si>
    <t>FRUVER</t>
  </si>
  <si>
    <t>PRODUCTOS DESCUENTOS LIMITADOS</t>
  </si>
  <si>
    <t>ALIMENTOS Y VIVERES</t>
  </si>
  <si>
    <t>CONFITERIA</t>
  </si>
  <si>
    <t>HIELO Y AGUA</t>
  </si>
  <si>
    <t>RESTAURANTE</t>
  </si>
  <si>
    <t>COMBOS, OFERTAS Y PROMOCIONES</t>
  </si>
  <si>
    <t>REFRESCOS, BEBIDAS Y PASTEURIZADOS</t>
  </si>
  <si>
    <t>CONSIGNACION</t>
  </si>
  <si>
    <t>CHARCUTERIA</t>
  </si>
  <si>
    <t>BODEGON</t>
  </si>
  <si>
    <t>HIGIENE Y CUIDADO PERSONAL</t>
  </si>
  <si>
    <t>LUNCHERIA</t>
  </si>
  <si>
    <t>ARTICULOS DE LIMPIEZA</t>
  </si>
  <si>
    <t>PRUEBA</t>
  </si>
  <si>
    <t>IMPORTADOS</t>
  </si>
  <si>
    <t>INSUMOS</t>
  </si>
  <si>
    <t>CONGELADOS</t>
  </si>
  <si>
    <t>PRODUCCION</t>
  </si>
  <si>
    <t>COSMETICO Y PERFUMERIA</t>
  </si>
  <si>
    <t>ARTICULOS PARA EL HOGAR</t>
  </si>
  <si>
    <t>VELA ESTUCHE PEQUEÑO ECONOMICO PALMERA</t>
  </si>
  <si>
    <t>VELA ESTUCHE 80-2 PALMERA</t>
  </si>
  <si>
    <t>VELA ESTUCHE 80-1 PALMERA</t>
  </si>
  <si>
    <t>VELA ESTUCHE 80-3 PALMERA</t>
  </si>
  <si>
    <t>VELAS EMPACADAS 5 UNID MEDIANA BELZACA</t>
  </si>
  <si>
    <t>VELAS ESTUCHE 80-2 LA NOCHE</t>
  </si>
  <si>
    <t>VELAS ESTUCHE N-0 LA NOCHE</t>
  </si>
  <si>
    <t>VELAS ESTUCHE 80-1 LA NOCHE</t>
  </si>
  <si>
    <t>MINIVELON 2 UND PALMERA</t>
  </si>
  <si>
    <t>VELON N1 PALMERA</t>
  </si>
  <si>
    <t>VELONCITO 2 PALMERA</t>
  </si>
  <si>
    <t>VELON N1 LA NOCHE</t>
  </si>
  <si>
    <t>VELON N1 EL FRAILE</t>
  </si>
  <si>
    <t>VELON N3 EL VENERABLE</t>
  </si>
  <si>
    <t>VELON N4 LA PALMERA</t>
  </si>
  <si>
    <t>VELON N 3A LA NOCHE</t>
  </si>
  <si>
    <t>VELON FINO N 4 LA ILUMINADA</t>
  </si>
  <si>
    <t>VELON N 2 LA NOCHE</t>
  </si>
  <si>
    <t>VELON N 4 EL VENERABLE</t>
  </si>
  <si>
    <t>VELON N 6 EL VENERABLE</t>
  </si>
  <si>
    <t>VELON N 4 COLORVEL</t>
  </si>
  <si>
    <t>VELON N 5-A EL VENERABLE</t>
  </si>
  <si>
    <t>VELON N 7 LA PALMERA</t>
  </si>
  <si>
    <t>VELON N 8 LA PALMERA</t>
  </si>
  <si>
    <t>VELON N 3 LA NOCHE</t>
  </si>
  <si>
    <t>VELON N 4 LA NOCHE</t>
  </si>
  <si>
    <t>TOALLA BLANCA 1X12X180 INTERCALADA FLAMINGO</t>
  </si>
  <si>
    <t>BOLSAS RESELLABLES PEQUEÑA 15,5CMX15,5CM/30UNID  LOCK</t>
  </si>
  <si>
    <t>BOLSA RESELLABLES GRANDE LOCK 10 UND</t>
  </si>
  <si>
    <t>PAPEL ALUMINIO 6.7 M STANDARD ALNAFOL</t>
  </si>
  <si>
    <t>BOLSA RESELLABLE MEDIANA LOCK 20 UND</t>
  </si>
  <si>
    <t>VELAS DE CUMPLEAÑOS 20 UND LA PALMERA</t>
  </si>
  <si>
    <t>PAPEL ALUMINIO EXTRA FUERTE  8M DIGA</t>
  </si>
  <si>
    <t>VELA TEA LIGHTS LA PALMERA</t>
  </si>
  <si>
    <t>PAPEL ALUMINIO 6M SUPER FOIL</t>
  </si>
  <si>
    <t>PAPEL ALUMINIO FAMILIAR 21M ALCASA FOIL</t>
  </si>
  <si>
    <t>PAPEL ALUMINIO STANDARD 7 M MAXI FOIL</t>
  </si>
  <si>
    <t>PAPEL ALUMINIO 18METROS LIDER FOIL</t>
  </si>
  <si>
    <t>FILTRO PARA CAFETERA MR COFFEE</t>
  </si>
  <si>
    <t>PAPEL ALUMINIO STANDARD 7M ALCASA FOIL</t>
  </si>
  <si>
    <t>PAPEL ALUMINIO EXTRA FUERTE 8M ALCASA FOIL</t>
  </si>
  <si>
    <t>PAPEL ALUMINIO 7M DIGA</t>
  </si>
  <si>
    <t>PAPEL ALUMINIO EXTRA FUERTE 8M MAXI FOIL</t>
  </si>
  <si>
    <t>BOLSAS PLASTICAS 30 LTS</t>
  </si>
  <si>
    <t>PAPEL ALUMINIO 21M DIGA</t>
  </si>
  <si>
    <t>PAPEL ALUMINIO STANDARD 6 M INTER FOIL</t>
  </si>
  <si>
    <t>PAPEL ALUMINIO 6M FOIL PACK</t>
  </si>
  <si>
    <t>PAPEL ALUMINIO 6M PRACTY FOIL</t>
  </si>
  <si>
    <t>BOLSA CON CIERRE HERMETICO 10 UND DIGA PACK GD</t>
  </si>
  <si>
    <t>PAPEL ALUMINIO EXTRA FUERTE 8M X 40CM LIDER FOIL</t>
  </si>
  <si>
    <t>BOLSAS MULTI PACK 20 UND DIGA</t>
  </si>
  <si>
    <t>PAPEL ALUMINIO 7.74M 25 SQ.FT</t>
  </si>
  <si>
    <t>BOLSA CON CIERRE HERMETICO 20 UND DIGA PACK MED</t>
  </si>
  <si>
    <t>PAPEL ALUMINIO STANDARD 18M ALNAFOL</t>
  </si>
  <si>
    <t>BOLSA PARA BASURA 30 LT IZY 12 UND</t>
  </si>
  <si>
    <t>PAPEL ALUMINIO EXTRA FUERTE 7.6M ALNAFOL</t>
  </si>
  <si>
    <t>BOLSA DE BASURA 60 LT IZY 9 UND</t>
  </si>
  <si>
    <t>CUCHARILLAS PLASTICAS 20 UND SELVA</t>
  </si>
  <si>
    <t>CUCHILLOS 20 UND SELVA</t>
  </si>
  <si>
    <t>TENEDORES MINI MANAPLAS 20 UND</t>
  </si>
  <si>
    <t>TENEDORES 10 UND MANAPLAS PICNIC</t>
  </si>
  <si>
    <t>CUCHARAS PLASTICAS 10 UND MANAPLAS PICNIC</t>
  </si>
  <si>
    <t>CUCHILLOS PICNIC MANAPLAS PICNIC</t>
  </si>
  <si>
    <t>VASOS PLASTICOS 107 ZUPLA</t>
  </si>
  <si>
    <t>VASOS PLASTICOS 167 ZUPLA</t>
  </si>
  <si>
    <t>VASOS PLASTICOS 127 ZUPLA</t>
  </si>
  <si>
    <t>VASOS DESECHABLES 147 ZUPLA</t>
  </si>
  <si>
    <t>VASOS PLASTICOS 57 ZUPLA</t>
  </si>
  <si>
    <t>VASOS PLASTICO 27 ZUPLA</t>
  </si>
  <si>
    <t>PLATOS PLASTICO P5     ZUPLA</t>
  </si>
  <si>
    <t>PLATOS PLASTICO P 6 ZUPLA</t>
  </si>
  <si>
    <t>PLATOS PLASTICOS P 7 ZUPLA</t>
  </si>
  <si>
    <t>CUCHILLOS PLASTICOS 50 UND MEGA EXPORTACION 2013 C.A</t>
  </si>
  <si>
    <t>BOLSAS RESELLABLES MEDIANAS 17,8CMX20,3CM/20UNID LOCK</t>
  </si>
  <si>
    <t>BOLSAS PLASTICAS OXO BIO 66X75 6UND  60LTROS SAMANTA</t>
  </si>
  <si>
    <t>PITILLOS 150 UND ZUPLA</t>
  </si>
  <si>
    <t>VELONCITO 3 LA PALMERA</t>
  </si>
  <si>
    <t>VELA EST 160  LA PALMERA</t>
  </si>
  <si>
    <t>VELON N 5 LA PALMERA</t>
  </si>
  <si>
    <t>BANDEJA A LLANA UND</t>
  </si>
  <si>
    <t>BANDEJA B LLANA PRODUCCION</t>
  </si>
  <si>
    <t>BANDEJA B PROFUNDA PRODUCCION</t>
  </si>
  <si>
    <t>VELAS 160-1 LA NOCHE PAQUETE 7 UND</t>
  </si>
  <si>
    <t>PAPEL ALUMINIO 7 METROS ALUM-WARE</t>
  </si>
  <si>
    <t>BOLSA DE BASURA 10 UND BOLSIDEX 60 LTS</t>
  </si>
  <si>
    <t>VELADORES 4 UND LA NOCHE</t>
  </si>
  <si>
    <t>PAPEL ALUMINIO 7.6 MTS ALNAFOL</t>
  </si>
  <si>
    <t>VELON N 1 MI VIRGENCITA</t>
  </si>
  <si>
    <t>BOLSAS 9 UND 60 LTS IZY BAG</t>
  </si>
  <si>
    <t>BOLSAS CON CIERRE HERMETICO 30 UND DIGA</t>
  </si>
  <si>
    <t>BOLSA PARA BASURA 10 UND BOLSIDEX 150 LT</t>
  </si>
  <si>
    <t>VELON N° 4 EL FRAILE</t>
  </si>
  <si>
    <t>VELON N° 4 MI VIRGENCITA</t>
  </si>
  <si>
    <t>CUCHARILLA 20 UND MANAPLAS</t>
  </si>
  <si>
    <t>VASOS PLASTICOS 77 S ZUPLA</t>
  </si>
  <si>
    <t>VASOS PLASTICOS 89 LOS LLANOS</t>
  </si>
  <si>
    <t>PAPEL ALUMINIO 6 MTS LIDER FOIL</t>
  </si>
  <si>
    <t>CUCHILLOS PICNIC 40 UND MANAPLAS</t>
  </si>
  <si>
    <t>VELON N° 6 LA PALMERA</t>
  </si>
  <si>
    <t>ENVOPLAST 1500 METROS (PROVEDURIA)</t>
  </si>
  <si>
    <t>SERVILLETAS GRANDE TIPO ZZZ 160UNID PAVECA</t>
  </si>
  <si>
    <t>CONTENEDOR MAXIPLAST 8 ONZ SUMIPAN (PRODUCCION)</t>
  </si>
  <si>
    <t>VASO PLASTICO 100 UND Z 77 ZUPLA</t>
  </si>
  <si>
    <t>BANDEJA ANIME LLANA (A) (PRODUCCION) 1X500</t>
  </si>
  <si>
    <t>GUANTES PLASTICOS DESECHABLES 100 UND MR BRITE</t>
  </si>
  <si>
    <t>VELAS LAMPARITA  7 DIAS SANTA TERESA</t>
  </si>
  <si>
    <t>VELA 7 DIAS SANTA TERESA</t>
  </si>
  <si>
    <t>SERVILLETA 250 UND NOAM</t>
  </si>
  <si>
    <t>VELONES N 1 SURTIDO SANTA TEREZA</t>
  </si>
  <si>
    <t>TOALLA 140 HOJAS MULTIUSO ABSORVONT</t>
  </si>
  <si>
    <t>PAPEL SPRING SOFT BLANCO 800 HOJAS 1X12X4 PAVECA</t>
  </si>
  <si>
    <t>SERVILLETA CUADRADA DE MESA 1X12X150 HORECLI</t>
  </si>
  <si>
    <t>ENVOPLAST 30 MTS POLIFILM</t>
  </si>
  <si>
    <t>VELAS EMPACADAS PEQUEÑAS 5 UND BELZACA</t>
  </si>
  <si>
    <t>VELAS EMPACADAS GRANDE 5 UND BELZACA</t>
  </si>
  <si>
    <t>PABILO UND</t>
  </si>
  <si>
    <t>SERVILLETA PEQ. TIPO ZZZ PEQUEÑA 160UND PAVECA</t>
  </si>
  <si>
    <t>PAPEL HIGIENICO 280 DOBLE HOJA X 4 LUCIANO´S</t>
  </si>
  <si>
    <t>PAPEL SANITARIO  X 4 ROLLOS ALMY</t>
  </si>
  <si>
    <t>SERVILLETAS GRANDES ALMY</t>
  </si>
  <si>
    <t>PAPEL 4 ROLL0S 280 HOJAS LUCIANO.EMP.ROSADO</t>
  </si>
  <si>
    <t>TOALLA BLANCA INTERCALADA 1X12X160 FLAMINGO</t>
  </si>
  <si>
    <t>PAPÉL HIGIENICO INSTITUCIONAL BLANCO 250 MTR LUCIANO</t>
  </si>
  <si>
    <t>PAPEL HIGIENICO INSTITUCIONAL NATURAL 250 MTS LUCIANO</t>
  </si>
  <si>
    <t>DON TOALLIN 50 HOJAS PAVECA</t>
  </si>
  <si>
    <t>PAPEL 2 ROLLOS INSTITUCIONAL HORECLI</t>
  </si>
  <si>
    <t>ENVASE PLASTICO PET 330 (28MM) UND</t>
  </si>
  <si>
    <t>ENVOLTURA PLAST 30 METROS MASTER</t>
  </si>
  <si>
    <t>VELA DETALLADA PEQUEÑA PALMERA</t>
  </si>
  <si>
    <t>PAPEL ROSAL PLUS 215HOJAS4 ROLLOS PAVECA</t>
  </si>
  <si>
    <t>BOLSA TRANSPARENTE 3KG  SIN ASA</t>
  </si>
  <si>
    <t>TOPPER PARA TORTA UND</t>
  </si>
  <si>
    <t>PAPEL TOLLET DE MALETA X 12 UNID CUOR DI CARTA GOLD</t>
  </si>
  <si>
    <t>ENVOLTURA PLASTICA TRANSPARENTE 20MTS</t>
  </si>
  <si>
    <t>VELON CARIBE N° 5</t>
  </si>
  <si>
    <t>TOALLAS DON TOALLIN ROSAL 80HOJAS</t>
  </si>
  <si>
    <t>PAPEL PERLA ECOLOGICO 300H X 4ROLLOS</t>
  </si>
  <si>
    <t>VASOS PLASTICOS 100UNID #27 LOS LLANOS</t>
  </si>
  <si>
    <t>VASOS PLASTICOS 100UNID #77 LOS LLANOS</t>
  </si>
  <si>
    <t>VASOS PLASTICOS 100UNID #57 LOS LLANOS</t>
  </si>
  <si>
    <t>PAPEL 4ROLLOS 280HOJAS LUCIANO EMP.AZUL</t>
  </si>
  <si>
    <t>PAPEL SUTIL PREMIUM 4 ROLLOS 260HOJAS MANPA</t>
  </si>
  <si>
    <t>PAPEL SUTIL PREMIUM 4ROLLOS 400HOJAS MANPA</t>
  </si>
  <si>
    <t>SERVILLETAS GARDENIA  50UNID MANPA</t>
  </si>
  <si>
    <t>SERVILLETA 160UND PEQUEÑA MARACAY</t>
  </si>
  <si>
    <t>TOALLIN  ABSORBENTE 18M  BLANCA SUTIL</t>
  </si>
  <si>
    <t>PAPEL SPRING SOFT ROSADO 250H X 4ROLLOS</t>
  </si>
  <si>
    <t>PAPEL SPRING SOFT 500 H 4 ROLLOS</t>
  </si>
  <si>
    <t>PALILLOS CONQUISTADOR MADERA</t>
  </si>
  <si>
    <t>PAPEL 1 ROLLO 300 HOJAS JAZMIN SUPER</t>
  </si>
  <si>
    <t>SERVILLETAS 160 BRILUX</t>
  </si>
  <si>
    <t>PAPEL DE ALUMINIO 8METROS EXTRA FUERTE ALUM WARE</t>
  </si>
  <si>
    <t>BOMBAS PARA INFLAS DE CARNABAL X BOLSITA  WATER BOMB</t>
  </si>
  <si>
    <t>GLOBO PARA INFLAR FORMA CORAZON  X UNIDAD</t>
  </si>
  <si>
    <t>VASOS ZUPLA #67 SS 100 UND</t>
  </si>
  <si>
    <t>PAPEL SPRING SOFT 500H 1ROLLO</t>
  </si>
  <si>
    <t>PAPEL 3 HOJAS OSIL-BLU UND</t>
  </si>
  <si>
    <t>PAPEL SUTIL PREMIUM 4ROLLOS 500HOJAS MANPA</t>
  </si>
  <si>
    <t>PAPEL ROSAL PLUS AZUL 400H X4ROLLOS</t>
  </si>
  <si>
    <t>BOLSAS ECOLOGICA 200 LT 5 UND ECO</t>
  </si>
  <si>
    <t>BOLSA ECOLOGICA 60 LT 20 UND ECO</t>
  </si>
  <si>
    <t>BOLSA ECOLOGICA 30 LT 12 UND ECO</t>
  </si>
  <si>
    <t>BOLSA ECOLOGICA 15 LT 15 UND ECO</t>
  </si>
  <si>
    <t>BOLSA ECOLOGICA 150 LT 10 UND ECO</t>
  </si>
  <si>
    <t>PAPEL ROSAL PLUS VINO TINTO 300H X 4ROLLOS</t>
  </si>
  <si>
    <t>TABACO  ARTESANAL 1UND.  DON PAQUITO</t>
  </si>
  <si>
    <t>VELAS DETALLADA 1UND. CARIBE</t>
  </si>
  <si>
    <t>PAPEL HIGIENICO 4 ROLLOS MODELO</t>
  </si>
  <si>
    <t>VASOS PLASTICOS 50UNID #107 LOS LLANOS</t>
  </si>
  <si>
    <t>VELA PALMERA DETALLADA MEDIANA</t>
  </si>
  <si>
    <t>DON TOALLIN 180 UNID PAVECA</t>
  </si>
  <si>
    <t>BOMBILLO 100 WATT WYH</t>
  </si>
  <si>
    <t>PAÑAL DE BEBE PEQUEÑO 28 UNID MINI-ME</t>
  </si>
  <si>
    <t>PAÑAL DE BEBE MEDIANO 26 UNID MINI-ME</t>
  </si>
  <si>
    <t>PAÑAL DE BEBE GRANDE 24 UNID MINI-ME</t>
  </si>
  <si>
    <t>DON TOALLIN 50 HOJAS MULTIUSO PAVECA</t>
  </si>
  <si>
    <t>BOLSAS PLASTICAS  30 LT CALIDEX</t>
  </si>
  <si>
    <t>GUANTES DOMESTICOS TALLA M CALIDEX</t>
  </si>
  <si>
    <t>GUANTES DOMESTICOS TALLA L CALIDEX</t>
  </si>
  <si>
    <t>PAPEL PERLA ECOLOGICO 300H X 2ROLLOS</t>
  </si>
  <si>
    <t>VELAS ESTUCHE 6 UND CARIBE</t>
  </si>
  <si>
    <t>VELAS ESTUCHE 4 UND CARIBE</t>
  </si>
  <si>
    <t>PAPEL SUAVE GOLD 270H X 4 ROLLOS PAVECA</t>
  </si>
  <si>
    <t>PAPEL SUAVE PREMIUM ULTRA SOFT 114M X 4ROLLOS</t>
  </si>
  <si>
    <t>PAPEL ROSAL PLUS VERDE 215H X 2ROLLOS</t>
  </si>
  <si>
    <t>PAPEL HIGIENICO ELITE 190 H 4 ROLLOS VAINILLA Y CANELA</t>
  </si>
  <si>
    <t>PAPEL HIGIENICO 250 H ELITE 4 ROLLOS</t>
  </si>
  <si>
    <t>TOALLIN JUMBO DOBLE HOJA ELITE GOLD 180 H</t>
  </si>
  <si>
    <t>PAPEL SANITARIO 4ROLLOS 215 H P ROSAL PLUS</t>
  </si>
  <si>
    <t>PAPEL SANITARIO ECOLOGICO 150 HOJAS 4ROLLOS SUTIL</t>
  </si>
  <si>
    <t>SPRAY 60 ML TRASPARENTE (VICTORIA)</t>
  </si>
  <si>
    <t>ENVASE ACRILICO DE CORAZON UND</t>
  </si>
  <si>
    <t>CORTINAS ONE FOIL FRINGE CURTAIN COLOR</t>
  </si>
  <si>
    <t>VASO ESCARCHADO 450MLCON TAPA/PITILLO</t>
  </si>
  <si>
    <t>VASO ESCARCHADO NORMAL  450MLCON TAPA/PITILLO</t>
  </si>
  <si>
    <t>VASO MIKY TIPO COOLER 450ML</t>
  </si>
  <si>
    <t>HERSHEYS 41G  CHOCOLATE ALMENDRA MILK ALMENDRA</t>
  </si>
  <si>
    <t>PALETA  ESPECIALES  GOURMET</t>
  </si>
  <si>
    <t>KINDER 2 BUENO 43GR CRISPY CREAMY CHOCOLATE</t>
  </si>
  <si>
    <t>NUTELLA POTE  X UNIDAD   950Gr.  NUTELLA</t>
  </si>
  <si>
    <t>SUPERCOCO CARAMELO TURRON</t>
  </si>
  <si>
    <t>PRINGLES PAPAS THE ORIGINAL 19Gr.</t>
  </si>
  <si>
    <t>CHORIZO DE AJO CARVEN KG</t>
  </si>
  <si>
    <t>CONEJO KG</t>
  </si>
  <si>
    <t>TOCINETA KG</t>
  </si>
  <si>
    <t>PECHUGA DE POLLO CON PIEL KG</t>
  </si>
  <si>
    <t>CARNE PREPARADA KG</t>
  </si>
  <si>
    <t>CHULETA AHUMADA PRAIN KG</t>
  </si>
  <si>
    <t>CARNE PARA GUISAR KG</t>
  </si>
  <si>
    <t>CARNE PARA MECHAR KG</t>
  </si>
  <si>
    <t>MOLIDA ECONOMICA KG</t>
  </si>
  <si>
    <t>COSTILLA DE RES KG</t>
  </si>
  <si>
    <t>HUESO ROJO KG</t>
  </si>
  <si>
    <t>LAGARTO CON HUESO KG</t>
  </si>
  <si>
    <t>LAGARTO SIN HUESO KG</t>
  </si>
  <si>
    <t>SOLOMO DE CUERITO KG</t>
  </si>
  <si>
    <t>PUNTA TRASERA KG</t>
  </si>
  <si>
    <t>LOMITO KG</t>
  </si>
  <si>
    <t>MUCHACHO REDONDO KG</t>
  </si>
  <si>
    <t>TOCINO DE RES  KG</t>
  </si>
  <si>
    <t>BISTEK DE PUNTA KG</t>
  </si>
  <si>
    <t>CHULETA DE RES KG</t>
  </si>
  <si>
    <t>CARNE TRONCHADA PARA HALLACAS</t>
  </si>
  <si>
    <t>SOLOMO PARRILLERO KG</t>
  </si>
  <si>
    <t>PUNTA ESPECIAL KG</t>
  </si>
  <si>
    <t>JULIANA DE LOMITO KG</t>
  </si>
  <si>
    <t>BISTEK DE MUCHACHO CUADRADO KG</t>
  </si>
  <si>
    <t>CARPACHO DE MUCHACHO KG</t>
  </si>
  <si>
    <t>MEDALLONES DE LOMITO KG</t>
  </si>
  <si>
    <t>MOLLEJA DE POLLO KG</t>
  </si>
  <si>
    <t>ALAS PARRILLERAS KG</t>
  </si>
  <si>
    <t>PERNIL KG.</t>
  </si>
  <si>
    <t>JAMON DE PIERNA ALIMETCA KG</t>
  </si>
  <si>
    <t>PATAS DE COCHINO KG</t>
  </si>
  <si>
    <t>HUESO AHUMADO KG</t>
  </si>
  <si>
    <t>NUGGETS DE POLLO LA GRANJA KG</t>
  </si>
  <si>
    <t>MILANESA DE POLLO EMPANIZADA LA GRANJA KG</t>
  </si>
  <si>
    <t>MILANESA DE RES EMPANIZADA LA GRANJA KG</t>
  </si>
  <si>
    <t>CHORIZO DE AJO CARNICO KG</t>
  </si>
  <si>
    <t>RABO DE RES KG</t>
  </si>
  <si>
    <t>HIGADO DE RES KG</t>
  </si>
  <si>
    <t>CORAZON DE RES KG</t>
  </si>
  <si>
    <t>PANZA KG</t>
  </si>
  <si>
    <t>BOFE KG</t>
  </si>
  <si>
    <t>LENGUA DE RES KG</t>
  </si>
  <si>
    <t>PATA DE RES UND</t>
  </si>
  <si>
    <t>COSTILLA DE COCHINO PLUMROSE KG</t>
  </si>
  <si>
    <t>CHULETA FRESCA KG</t>
  </si>
  <si>
    <t>PALETA DE CERDO KG</t>
  </si>
  <si>
    <t>MORCILLA KG</t>
  </si>
  <si>
    <t>RIÑONADA DE RES KG</t>
  </si>
  <si>
    <t>MILANESA DE POLLO KG</t>
  </si>
  <si>
    <t>PULPA DE COCHINO KG</t>
  </si>
  <si>
    <t>PALETA DE CORDERO KG</t>
  </si>
  <si>
    <t>HAMBURGUESA DE GARBANZO KG</t>
  </si>
  <si>
    <t>CHORIZO PICANTE KG</t>
  </si>
  <si>
    <t>CHORIZO AHUMADO CARNICO KG</t>
  </si>
  <si>
    <t>CARNE PARA ANIMALES KG</t>
  </si>
  <si>
    <t>HAMBURGUESA DE RES 200 GR PRODALVA KG</t>
  </si>
  <si>
    <t>TOCINO SIN PIEL KG</t>
  </si>
  <si>
    <t>BISTEK CARNE PRIMERA KG</t>
  </si>
  <si>
    <t>COCHINO PARA HALLACAS KG</t>
  </si>
  <si>
    <t>HUESO PARA SOPA KG</t>
  </si>
  <si>
    <t>NUGGETS DE RES KG</t>
  </si>
  <si>
    <t>GALLINA KG</t>
  </si>
  <si>
    <t>CHORIZO AHUMADO PRAIM KG</t>
  </si>
  <si>
    <t>PATAS DE POLLO KG</t>
  </si>
  <si>
    <t>ASADURA KG</t>
  </si>
  <si>
    <t>BISTEK DE LOMITO KG</t>
  </si>
  <si>
    <t>COSTILLA DE COCHINO EXPRESS KG</t>
  </si>
  <si>
    <t>KIPPER CARNE KG</t>
  </si>
  <si>
    <t>PIEZA DE PULPA NEGRA KG</t>
  </si>
  <si>
    <t>CAMBUR EL CENTRO KG</t>
  </si>
  <si>
    <t>PASTA DE CHORIZO CRIOLLO KG</t>
  </si>
  <si>
    <t>CHINCHURRIA KG</t>
  </si>
  <si>
    <t>COMBO SOPERO 2 KG</t>
  </si>
  <si>
    <t>COSTILLA DE SEGUNDA X KG</t>
  </si>
  <si>
    <t>PICADILLO DE POLLO PARA SOPA KG</t>
  </si>
  <si>
    <t>GALLINA PICADA KG</t>
  </si>
  <si>
    <t>MORCILLA ARROZ Y CEBOLLA MONTSERRATINA KG</t>
  </si>
  <si>
    <t>MORCILLA CON CEBOLLA MONTSERRATINA KG</t>
  </si>
  <si>
    <t>CHORIZO AHUMADO MONTSERRATINA KG</t>
  </si>
  <si>
    <t>CHORIZO CON AJO MONTSERRATINA KG.</t>
  </si>
  <si>
    <t>CHISTORRA MONTSERRATINA KG</t>
  </si>
  <si>
    <t>CHORIZO CRUDO PARRILLERO KG LA MONTSERRATINA</t>
  </si>
  <si>
    <t>SOLOMO MOLIDO KG</t>
  </si>
  <si>
    <t>COMBO MIXTO SOPERO KG</t>
  </si>
  <si>
    <t>HUESOS BLANCOS Y CEBO KG</t>
  </si>
  <si>
    <t>CHORIZO CAPUPANERO KG</t>
  </si>
  <si>
    <t>CHUPETAS DE POLLO KG</t>
  </si>
  <si>
    <t>RES EN CANAL KG</t>
  </si>
  <si>
    <t>TRASTE DE RES</t>
  </si>
  <si>
    <t>BISTEK DE PULPA DE CERDO KG</t>
  </si>
  <si>
    <t>PULPA DE GUISAR DE CERDO KG.</t>
  </si>
  <si>
    <t>CHULETA AHUMADA KG</t>
  </si>
  <si>
    <t>COCHINO EN CANAL KG</t>
  </si>
  <si>
    <t>PERNIL DE CORDERO KG</t>
  </si>
  <si>
    <t>HUESOS Y GRASAS KG</t>
  </si>
  <si>
    <t>PROMO KIPPER</t>
  </si>
  <si>
    <t>CARNE DE PRIMERA KG</t>
  </si>
  <si>
    <t>SOLOMO EN CANAL</t>
  </si>
  <si>
    <t>PALETA EN CANAL</t>
  </si>
  <si>
    <t>MILANESA DE RES KG</t>
  </si>
  <si>
    <t>BISTEK DE SOLOMO KG</t>
  </si>
  <si>
    <t>COSTILLA DE RES ALIÑADA KG</t>
  </si>
  <si>
    <t>SOLOMO PARA GUISAR KG</t>
  </si>
  <si>
    <t>CHORIZO AHUMADO CARVEN KG</t>
  </si>
  <si>
    <t>MILANESA DE CARNE DE RES 500 GR PLUMROSE</t>
  </si>
  <si>
    <t>HAMBURGUESA DE POLLO 4 UND PLUMROSE</t>
  </si>
  <si>
    <t>CHORIZO BRASILEÑO LINGUISA LARANJAL KG</t>
  </si>
  <si>
    <t>MELOCOTON CELORRIO</t>
  </si>
  <si>
    <t>CIRUELAS PASAS GRANDE ENVASADA</t>
  </si>
  <si>
    <t>CREMA DE LECHE 1LT LA PARISIENNE CARABOBO</t>
  </si>
  <si>
    <t>CLAVO  ENTERO ESPECIAS POR 15GR TINA</t>
  </si>
  <si>
    <t>POLVO DE HORNEAR KG MODELO</t>
  </si>
  <si>
    <t>FRUTAS CONFITADAS KG</t>
  </si>
  <si>
    <t>LECHE CONDENSADA CREMOSITA1000 ML  NUTRINAT</t>
  </si>
  <si>
    <t>HUGGIES DORADO CON PIEDRA ACERO</t>
  </si>
  <si>
    <t>HUGGIES DORADO ACERO</t>
  </si>
  <si>
    <t>MINI HUGGIES DORADO PIEDRA ACERO</t>
  </si>
  <si>
    <t>HUGGIES 2TONOS ACERO</t>
  </si>
  <si>
    <t>TOPO SENCILLO ACERO</t>
  </si>
  <si>
    <t>ARGOLLA DORADA TORNEADA LAMINADO</t>
  </si>
  <si>
    <t>ARGOLLA PEQUEÑA 30MM LAMINADO DORADA</t>
  </si>
  <si>
    <t>CADENA LAMINADO OJO TURCO</t>
  </si>
  <si>
    <t>RELOJES DE DAMA GENEVA</t>
  </si>
  <si>
    <t>RELOJ DE DAMA METAL</t>
  </si>
  <si>
    <t>RELOJ DE CABALLERO VICTORINOX</t>
  </si>
  <si>
    <t>CAJAS DE REGALO  PARA RELOJ</t>
  </si>
  <si>
    <t>ABRIDORES DE NIÑA ACERO</t>
  </si>
  <si>
    <t>ROSARIO PARA DAMA ACERO  2 TONOS</t>
  </si>
  <si>
    <t>HUGGIES DORADO FULL PIEDRA</t>
  </si>
  <si>
    <t>ESCLAVA INFANTIL CON DIJE DORADA  ACERO</t>
  </si>
  <si>
    <t>ANILLO MATRIMONIAL ACERO</t>
  </si>
  <si>
    <t>RELOJ  DE  DAMA</t>
  </si>
  <si>
    <t>RELOJ DIGITAL CABALLERO CASIO</t>
  </si>
  <si>
    <t>ROSARIO DORADO ACERO</t>
  </si>
  <si>
    <t>RELOJ DE CABALLERO DIGITAL</t>
  </si>
  <si>
    <t>RELOJ PROYECTOR INFANTIL</t>
  </si>
  <si>
    <t>MINI HUGGIES DORADO ACERO</t>
  </si>
  <si>
    <t>CADENA ACERO DORADA CON MEDALLA</t>
  </si>
  <si>
    <t>CADENA ACERO DORADA CON DIJE</t>
  </si>
  <si>
    <t>TOBILLERA ACERO DORADA</t>
  </si>
  <si>
    <t>MINI TOPO VARIADO LAMINADO</t>
  </si>
  <si>
    <t>CADENA LAMINADA SENCILLA VARIADA</t>
  </si>
  <si>
    <t>RELOJ INFANTIL PROYECTOR SPAIDERMAN</t>
  </si>
  <si>
    <t>RELOJ INFANTIL PROYECTOR FROZEN</t>
  </si>
  <si>
    <t>SET DE CADENA  Y TOPO ACERO</t>
  </si>
  <si>
    <t>SET CON COLGANTES DE ACERO</t>
  </si>
  <si>
    <t>TOPO INFINITO GRANDE</t>
  </si>
  <si>
    <t>TOBILLERA DOBLE DORADA DE ACERO</t>
  </si>
  <si>
    <t>RELOJ DE NIÑA DIGITAL FROZEN</t>
  </si>
  <si>
    <t>RELOJ DIGITAL NIÑO SPIDER MAN  HAPPY TIME</t>
  </si>
  <si>
    <t>RELOJ NIÑA FROZEN  MINUTERO</t>
  </si>
  <si>
    <t>RELOJ NIÑA PROYECTOR MICKEY MOUSE</t>
  </si>
  <si>
    <t>RELOJ NIÑO PROYECTOR TRANS FORMERS</t>
  </si>
  <si>
    <t>RELOJ NIÑA PROYECTOR    SOFIA</t>
  </si>
  <si>
    <t>RELOJ NIÑO PROYECTOR   A VENGERS</t>
  </si>
  <si>
    <t>RELOJ NINO  VARIADOS  HAPPY TIME</t>
  </si>
  <si>
    <t>RELOJ UNISEX DE METAL PLATEADO   CASIO</t>
  </si>
  <si>
    <t>RELOJ DIGITAL  DE NIÑO AVENGERS     HAPPY TIME</t>
  </si>
  <si>
    <t>RELOJ PRINCESA DIGITAL  HAPPY TIME</t>
  </si>
  <si>
    <t>RELOJ CABALLERO DIGITAL   WATERPROOF  R SHOCK</t>
  </si>
  <si>
    <t>PROMO 2X TOPOS</t>
  </si>
  <si>
    <t>RELOJ INFANTIL DIGITAL LEGO</t>
  </si>
  <si>
    <t>RELOJ  DIGITAL DE ADOLECENTE  VARIADOS  ASAHI</t>
  </si>
  <si>
    <t>RELOJ VARIADO JOVENCITO</t>
  </si>
  <si>
    <t>RELOJ  DE CABALLERO  WATER RESISTANT SPORTS WATCH LASIKA</t>
  </si>
  <si>
    <t>SET  DE ACERO MAPAS DE  VENEZUELA</t>
  </si>
  <si>
    <t>TOPITOS ZARCILLO DE ACERO  MAPA DE VENEZUELA</t>
  </si>
  <si>
    <t>ROSARIO FINA LARGO  LAMINADO</t>
  </si>
  <si>
    <t>ROSARIO LARGO GRUESO ACERO</t>
  </si>
  <si>
    <t>ARGOLLAS PEQUEÑAS FORMAS VARIAS 20,30,40 MILIMETRO</t>
  </si>
  <si>
    <t>ARGOLLA DE ACERO GRANDE 50, 60 MILIMETRO</t>
  </si>
  <si>
    <t>SET DE CADENA DOBLE DE ACERO VARIAS FORMAS</t>
  </si>
  <si>
    <t>ARGOLLA DE ACERO 70/80 MM</t>
  </si>
  <si>
    <t>SET DE ACERO CADENA Y TOPO DIJE PIEDRAS</t>
  </si>
  <si>
    <t>ANILLO DOBLE ACERO</t>
  </si>
  <si>
    <t>RELOJ CABALLERO DIGITAL  HAOZHUFU</t>
  </si>
  <si>
    <t>RELOJ UNISEX  DIGITAL  CASIO</t>
  </si>
  <si>
    <t>CADENA DE ACERO CON VIRGENCITA  DE COMUNION</t>
  </si>
  <si>
    <t>SET DAMA ACERO DORADA</t>
  </si>
  <si>
    <t>CHOKERS1 GARGANTILLA DAMA CON DIJES</t>
  </si>
  <si>
    <t>ARGOLLAS DAMA BRI1220</t>
  </si>
  <si>
    <t>ROSARIO BLANCO PERLA LAMINADO</t>
  </si>
  <si>
    <t>GARGANTILLA CON DIJES CHOKERSC</t>
  </si>
  <si>
    <t>ROSARIO OJO TURCO</t>
  </si>
  <si>
    <t>ROSARIO VARIAS PIEDRAS</t>
  </si>
  <si>
    <t>PULSERA OJO TURCO</t>
  </si>
  <si>
    <t>TOPO CIRCON PIEDRA GRANDE</t>
  </si>
  <si>
    <t>RELOJ CABALLERO  MILITAR XINJA</t>
  </si>
  <si>
    <t>ESCLAVA DORADA DE CABALLERO MED</t>
  </si>
  <si>
    <t>ANILLO DE PIEDRA  DE ACERO</t>
  </si>
  <si>
    <t>ROSARIO SENCILLO DE ACERO PLATEADO</t>
  </si>
  <si>
    <t>PROMO MEDALLA PADRE NUESTRO</t>
  </si>
  <si>
    <t>TRIO  PULSERAS  DE ACERO</t>
  </si>
  <si>
    <t>RELOG CABALLERO H-SPORT WATER RESIST HULYING</t>
  </si>
  <si>
    <t>RELOJ  IMANTADO DE DAMA COLORES VARIADOS</t>
  </si>
  <si>
    <t>RELOJ JUVENIL CASIO</t>
  </si>
  <si>
    <t>PULSERA DE ACERO 5 DETALLES</t>
  </si>
  <si>
    <t>TOPO DORADO PEQUEÑO  DE PERLA  DE ACERO</t>
  </si>
  <si>
    <t>TOPO DORADO DE PIEDRA CIRCON</t>
  </si>
  <si>
    <t>TOPO DORADO DE PERLAS MEDIANO</t>
  </si>
  <si>
    <t>TOPO CIRCON CON PIEDRA PEQUEÑO</t>
  </si>
  <si>
    <t>ZARCILLO BLANCO PERLA CON MOTIVO   ACERO</t>
  </si>
  <si>
    <t>PULSERA PIEDRAS  DE COLORES   ACERO</t>
  </si>
  <si>
    <t>PULCERA  ACERO P.A CON 1 MOTIVO</t>
  </si>
  <si>
    <t>CADENA DE HOMBRE ACERO</t>
  </si>
  <si>
    <t>ANILLO DAMA DORADO MEDIO DEDO DE ACERO</t>
  </si>
  <si>
    <t>TOBILLERA DORADA OJO  DOBLE MOTIVOS</t>
  </si>
  <si>
    <t>PULSERA DAMA DORADA MOTIVO GRANDE  ACERO</t>
  </si>
  <si>
    <t>PULSERA DAMA DOBLE DE COLORES MOT/PEL ACERO</t>
  </si>
  <si>
    <t>RELOJ INFANTIL CORREA AJUSTABLE MOTIVOS VARIOS  GODLER</t>
  </si>
  <si>
    <t>PROMO GARGANTILLA DE TELA</t>
  </si>
  <si>
    <t>PROMO CADENA CON ARO ACERO</t>
  </si>
  <si>
    <t>PROMO ANILLOS SICODELICO</t>
  </si>
  <si>
    <t>PROMO ARGOLLA VARIADA PIEDRA PEQ.</t>
  </si>
  <si>
    <t>PROMO DIJE GRANDE VARIADO VIRGEN</t>
  </si>
  <si>
    <t>PROMO ANILLO DE MATRIMONIO CARTIER</t>
  </si>
  <si>
    <t>PROMO ANILLO DE MATRIMONIO BLANCO</t>
  </si>
  <si>
    <t>RELOJ  DE NIÑA L.O.L.</t>
  </si>
  <si>
    <t>RELOJ DE  DAMA MINUTERO CORREA PLAST/  MK</t>
  </si>
  <si>
    <t>RELOJ UNIXES  DIGITAL  WR30M 1808  WATER RESIST  LSH</t>
  </si>
  <si>
    <t>ARGOLLA DE 40MM DORADA DE ACERO</t>
  </si>
  <si>
    <t>ESCLAVA DAMA DORADA    ACERO</t>
  </si>
  <si>
    <t>SET DE CADERA TRIPLE  CARTIER</t>
  </si>
  <si>
    <t>CADENA DORADA SOLA   ACERO</t>
  </si>
  <si>
    <t>SET DE CADENA DORADA CON BALINES ACERO</t>
  </si>
  <si>
    <t>ABRIDORES PARA NIÑA CON PIEDRA ACERO</t>
  </si>
  <si>
    <t>RELOJ  DE  DAMA  MINUTERO CORREA DE METAL  ORIENT</t>
  </si>
  <si>
    <t>ZARCILLO ESCALADOR DORADO   ACERO</t>
  </si>
  <si>
    <t>RELOJ DE CABALLERO CORREA PLAST   FOSSIL</t>
  </si>
  <si>
    <t>RELOJ DE METAL  DAMA DORADO/PLATEADA  GENEVA</t>
  </si>
  <si>
    <t>CADENA  PLATEADA MEDIANA UNIXE ACERO</t>
  </si>
  <si>
    <t>CADENA PEQUEÑA PLATEADA ACERO</t>
  </si>
  <si>
    <t>TOPITO ZARCILLO  BRILLANTE PIEDRA  ACERO</t>
  </si>
  <si>
    <t>GANCHOS  DE METAL/PLAST XPAR COLORES GRANDE CLI-CLI</t>
  </si>
  <si>
    <t>GANCHO METAL XPAR  MEDIANO COLORES CLI-CLI</t>
  </si>
  <si>
    <t>PULCERA ACERO DE HOMBRE CUERO PLACA</t>
  </si>
  <si>
    <t>RELOJ ECON/ DAMA CORREA PLASTICA  G/Q/S</t>
  </si>
  <si>
    <t>ANILLO ACERO LUJO DAMA DOS TONOS</t>
  </si>
  <si>
    <t>ANILLO DAMA DORADO FORMA ACERO</t>
  </si>
  <si>
    <t>CADENA  DORADA GRUESA Y ESCLAVA</t>
  </si>
  <si>
    <t>CADENA Y PULCERA DORADA DE HOMBRE   ACERO</t>
  </si>
  <si>
    <t>PULSERA DAMA DORADA MIYUKI  PIEDRITAS   LAMINADO</t>
  </si>
  <si>
    <t>SET CADENA Y PULCERA PLATEADA  ACERO</t>
  </si>
  <si>
    <t>CADENA PLATEADA DELGADA UNIXE   ACERO</t>
  </si>
  <si>
    <t>RELOJ DAMA G FORCE</t>
  </si>
  <si>
    <t>RELOJ CABALLERO CASIO G SHOCK DORADO</t>
  </si>
  <si>
    <t>CADENA MEDIANA DORADA CON ESCLVA ACERO</t>
  </si>
  <si>
    <t>RELOJ XINJIA CABALLERO</t>
  </si>
  <si>
    <t>RELOJ CABALLLERO HUYUNG</t>
  </si>
  <si>
    <t>TOPITOS NIÑAS DORADOS LAMINADOS</t>
  </si>
  <si>
    <t>CADENA DORADA DAMA FIGURA      ACERO</t>
  </si>
  <si>
    <t>ZARCILLOS BRAZZ VARIADOS</t>
  </si>
  <si>
    <t>MINI TOPO DORADO  ACERO</t>
  </si>
  <si>
    <t>SET CADENA/ PULCERA MOTIVO CENTRO OJO DE GATO  LAMINADO</t>
  </si>
  <si>
    <t>PULCERA MOTIVO  VARIOS   LAMINADO</t>
  </si>
  <si>
    <t>HUGUIE CON FIGURA DE NIÑA  LAMINADO</t>
  </si>
  <si>
    <t>CADENA DIJE  PIEDRA MEDIANO LAMINADO</t>
  </si>
  <si>
    <t>ZARCILLO COLGANTE DE LAMINADO MOTIVOS VARIOS</t>
  </si>
  <si>
    <t>CADENA VARIADAS FORMAS DORADA LAMINADO</t>
  </si>
  <si>
    <t>PULCERA MOTIVO Y BOLAS  DE FUEGO LAMINADO</t>
  </si>
  <si>
    <t>PULCERA PIEDRAS VARIAS LAMINADO</t>
  </si>
  <si>
    <t>PULCERA TRIO CARTIER SENCILLA  ACERO</t>
  </si>
  <si>
    <t>PULCERA DAMA PIEDRAS LUJO MOTIVOS VARIOS LAMINADO</t>
  </si>
  <si>
    <t>ARGOLLAS PLATEADA 40MM   ACERO</t>
  </si>
  <si>
    <t>ARGOLLA DORADA CON PIEDRAS MEDIANAS/PEQUEÑAS  ACERO</t>
  </si>
  <si>
    <t>ZARCILLO DE VIGENCITA  LAMINADO TOP</t>
  </si>
  <si>
    <t>ARGOLLA PLATEADA 70/80MM ACERO</t>
  </si>
  <si>
    <t>SET DE CADENA CON  LETRA</t>
  </si>
  <si>
    <t>PULCERA CON MOTIVO SENCILLA  ACERO</t>
  </si>
  <si>
    <t>PULCERA GOTA DE AGUA MOTIVO ACERO</t>
  </si>
  <si>
    <t>ARGOLLA PLATEADA PEQ. 20/30/40/ MM</t>
  </si>
  <si>
    <t>ARGOLLA PLATEADA 50/60MM ACERO</t>
  </si>
  <si>
    <t>TOPITO CORAZON CON PERLA  LAMINADO</t>
  </si>
  <si>
    <t>CORREA DORADA CON DIJE  OJO LAMINADO</t>
  </si>
  <si>
    <t>CORREA PLATEADA CON DIJE   LAMINADO</t>
  </si>
  <si>
    <t>SET CADENA CORBATIN PLATEADA CON DIJE  LETRA LAMINADO</t>
  </si>
  <si>
    <t>SET CADENA CORBATIN DORADA CON DIJE LETRA  LAMINADO</t>
  </si>
  <si>
    <t>ZARCILLO DORADO COLGANTE PIEDRAS BLANCAS LAMINADO</t>
  </si>
  <si>
    <t>PULCERA CIRCON TIPO BRASALETE MOTIVO PIEDRA LAMINADO</t>
  </si>
  <si>
    <t>PULCERA VIDRIO UNID.  UNICOLOR   LAMINADO</t>
  </si>
  <si>
    <t>RELOJ PROYECTOR /FROZER/MINI/ULTRA/PRINCESA</t>
  </si>
  <si>
    <t>PINZA CABELLO BOCA DE PATO</t>
  </si>
  <si>
    <t>SET DUO RELOJ DAMA/CABA COLLECTION 20BAR EXPCNI</t>
  </si>
  <si>
    <t>RELOJ PULSO DAMA/CAB/CUADRADO CORREA METAL  SHHORS</t>
  </si>
  <si>
    <t>CINTILLO NIÑA  FORMAS PERLAS</t>
  </si>
  <si>
    <t>RELOJ WATER RESIST CORREA PLAST/COLORES VARIOS CASIO</t>
  </si>
  <si>
    <t>ROSARIO VIRGEN F/COLOR PERLAS DORADO</t>
  </si>
  <si>
    <t>ROSARIO PEQUEÑO FINO DORADO BALINES</t>
  </si>
  <si>
    <t>SEP PULCERA TRIO DE NIÑA DORADA</t>
  </si>
  <si>
    <t>CADENA DORADA CABALLERO GRANDE ACERO</t>
  </si>
  <si>
    <t>ARGOLLA PLATEADA GRUESA PEQ. COLGANTE CON MOTIVO</t>
  </si>
  <si>
    <t>ARGOLLA DORADA GRUESA PEQ. COLGANTE C/MOTIVO</t>
  </si>
  <si>
    <t>ARGOLLA PIEDRAS/PEQ DORADA GRUESA PEQ. COLGANTE CON MOTIVO</t>
  </si>
  <si>
    <t>BRAZALETE AJUSTABLE DORADO MOTIVO+PERLAS  DORADA  ACERO</t>
  </si>
  <si>
    <t>ESCLAVA GRABADA CON MOTIVO DORADA DAMA  ACERO</t>
  </si>
  <si>
    <t>ARGOLLA TALLADA NACARADA ROSA/BLANCA PEQ. LAMINADO</t>
  </si>
  <si>
    <t>CINTILLO BRILLANTE FORMA</t>
  </si>
  <si>
    <t>ANILLOS DE LUJO C/ PIEDRAS Y MOTIVOS MEDIO DEDO LAMINADO</t>
  </si>
  <si>
    <t>SET DE DAMA DORADA CADENA DOBLE Y TRIPLE</t>
  </si>
  <si>
    <t>SET DE DAMA 3 TONOS</t>
  </si>
  <si>
    <t>SET DE DAMA DOBLE DORADA O CARTIER</t>
  </si>
  <si>
    <t>SET DE DAMA TRIPLE DORADA O CARTIER</t>
  </si>
  <si>
    <t>SET DE DAMA DIJE DORADA</t>
  </si>
  <si>
    <t>TOBILLERA DORADA</t>
  </si>
  <si>
    <t>ESCLAVA DE NIÑO LAMINADA</t>
  </si>
  <si>
    <t>TOBILLERA LAMINADO DORADA</t>
  </si>
  <si>
    <t>GARGANTILLA OJO DE GATO TURCO</t>
  </si>
  <si>
    <t>CADENA OJO DE GATO TURCO CON COLGANTE</t>
  </si>
  <si>
    <t>SEP CABELLERO CADENA Y PULCERA DORADA GRUESA</t>
  </si>
  <si>
    <t>CADENA CON MOTIVOS VARIOS 1 ADICIONAL CHOKERS LAMINADO</t>
  </si>
  <si>
    <t>ZARCILLOS JUEGO DE 3 PARES FORMAS DIFERENTE LAMINADO</t>
  </si>
  <si>
    <t>SEP CADENA LARGA TRIPLE DORADA MOTIVO Y ZARCILLO ACERO</t>
  </si>
  <si>
    <t>PANELITAS KG</t>
  </si>
  <si>
    <t>PONQUESITOS VAINILLA KG</t>
  </si>
  <si>
    <t>PONQUESITOS CHOCOLATE KG</t>
  </si>
  <si>
    <t>PANQUE CUBIERTO DE CHOCOLATE KG</t>
  </si>
  <si>
    <t>PANQUE VAINILLA KG</t>
  </si>
  <si>
    <t>MINI DULCES GUAYABA KG</t>
  </si>
  <si>
    <t>MINI DULCES MANZANA KG</t>
  </si>
  <si>
    <t>MINI DULCE CIRUELA KG</t>
  </si>
  <si>
    <t>MINI SUSPIROS KG</t>
  </si>
  <si>
    <t>PAN DE LOOP TRADICIONAL</t>
  </si>
  <si>
    <t>BOLO REY GRANDE UND</t>
  </si>
  <si>
    <t>PANETTON FRUTA GRANDE</t>
  </si>
  <si>
    <t>PANETTON FRUTA MEDIANO</t>
  </si>
  <si>
    <t>PANETTON CHOCOLATE  GRANDE</t>
  </si>
  <si>
    <t>PANETTON CHOCOLATE MEDIANO</t>
  </si>
  <si>
    <t>DULCES SECOS VARIADOS</t>
  </si>
  <si>
    <t>BOLO REY MEDIANO UND</t>
  </si>
  <si>
    <t>TORTA NEGRA ARBOLITO UND</t>
  </si>
  <si>
    <t>TORTA NEGRA PEQUEÑO</t>
  </si>
  <si>
    <t>PASTA SECA KG</t>
  </si>
  <si>
    <t>TORTA MODELO KG.</t>
  </si>
  <si>
    <t>PALMERITAS KG</t>
  </si>
  <si>
    <t>PANQUE MARMOLEADO KG</t>
  </si>
  <si>
    <t>DULCE DE COCO KG</t>
  </si>
  <si>
    <t>PANQUE DE CHOCOLATE KG</t>
  </si>
  <si>
    <t>BESITO DE COCO</t>
  </si>
  <si>
    <t>MINI CABELLO DE ANGEL KG</t>
  </si>
  <si>
    <t>RACION TORTA RED VERVEL (ROJA )</t>
  </si>
  <si>
    <t>PEGA BLANCA 60G WHITE GRAFF GLUE</t>
  </si>
  <si>
    <t>BELMONT GRANDE</t>
  </si>
  <si>
    <t>BELMONT PEQUEÑO</t>
  </si>
  <si>
    <t>PALL MALL GRANDE</t>
  </si>
  <si>
    <t>PALL MALL PEQUEÑO</t>
  </si>
  <si>
    <t>CHESTERFIELD AZUL</t>
  </si>
  <si>
    <t>LUCKY STRIKE WILD</t>
  </si>
  <si>
    <t>MARLBORO ROJO</t>
  </si>
  <si>
    <t>MARLBORO GOLD</t>
  </si>
  <si>
    <t>MARLBORO VERDE</t>
  </si>
  <si>
    <t>LUCKY STRIKE ROJO</t>
  </si>
  <si>
    <t>CHIMO AMARILLO 18GR EL TIGRITO</t>
  </si>
  <si>
    <t>CHIMO 20 GR APUREÑITO</t>
  </si>
  <si>
    <t>YESQUERO</t>
  </si>
  <si>
    <t>TABACO MANZANARE DETALLADO</t>
  </si>
  <si>
    <t>LUCKY MORADO</t>
  </si>
  <si>
    <t>BELMONT GRANDE X PAQ</t>
  </si>
  <si>
    <t>BELMONT PEQUEÑO X PAQ</t>
  </si>
  <si>
    <t>PALL MALL GRANDE X PAQ</t>
  </si>
  <si>
    <t>PALL MALL PEQUEÑO X PAQ</t>
  </si>
  <si>
    <t>BELMONT   DETALLADO</t>
  </si>
  <si>
    <t>TABACO DOMINGO ANTONIO UNIDAD</t>
  </si>
  <si>
    <t>YESQUERO  DJEEP  PARIS</t>
  </si>
  <si>
    <t>TABACO CASANARE DETALLADO</t>
  </si>
  <si>
    <t>CIGARRO VICEROY GRANDE</t>
  </si>
  <si>
    <t>CIGARROS UNIVERSAL</t>
  </si>
  <si>
    <t>TODAY BLUE 20 CIGARROS</t>
  </si>
  <si>
    <t>GOLFEADO</t>
  </si>
  <si>
    <t>TORTA DE PAN</t>
  </si>
  <si>
    <t>GOLFEADOS 2 UND</t>
  </si>
  <si>
    <t>CANAPE KG</t>
  </si>
  <si>
    <t>CROISSAN  TRADICIONAL KG</t>
  </si>
  <si>
    <t>BOLO DU CACO KG</t>
  </si>
  <si>
    <t>PAN ANDINO GRANDE KG</t>
  </si>
  <si>
    <t>PAN DULCE CON PASISTAS GRANDE KG</t>
  </si>
  <si>
    <t>PAN DULCE GUAYABA GRANDE  KG</t>
  </si>
  <si>
    <t>MASA DE PAN DULCE  CRUDO KG</t>
  </si>
  <si>
    <t>PAN DULCE FRUTAS GRANDE KG</t>
  </si>
  <si>
    <t>PAN DE SANDUCHON KG</t>
  </si>
  <si>
    <t>PAN DE SANDWICH POR KG</t>
  </si>
  <si>
    <t>PAN DE SANDWICH MEDIANO UNID</t>
  </si>
  <si>
    <t>PAN DE SANDWICH PEQUEÑO KG</t>
  </si>
  <si>
    <t>MASA DE PAN CAMPESINO O CANILLA CRUDO KG</t>
  </si>
  <si>
    <t>PAN INTEGRAL AVENA/PASA PEQ x kg</t>
  </si>
  <si>
    <t>PAN INTEGRAL TRADICIONAL PEQUEÑO UNID</t>
  </si>
  <si>
    <t>PAN DELI POR KG</t>
  </si>
  <si>
    <t>PAN DE BANQUETE KG</t>
  </si>
  <si>
    <t>PAN DE HAMBURGUESA Y PERRO POR KG</t>
  </si>
  <si>
    <t>PAN DE PERRO GRANDE KG</t>
  </si>
  <si>
    <t>PAN DE PERRO PEQUEÑO KG</t>
  </si>
  <si>
    <t>PAN DE MAIZ GRANDE KG</t>
  </si>
  <si>
    <t>PAN CON QUESO GRANDE KG</t>
  </si>
  <si>
    <t>QUESADILLA GRAND Y PEQ KG</t>
  </si>
  <si>
    <t>PLANTILLA MODELO KG</t>
  </si>
  <si>
    <t>CATALINA NEGRA KG</t>
  </si>
  <si>
    <t>CESTA DE PAN NEGRA MODELO</t>
  </si>
  <si>
    <t>CATALINA BLANCA KG</t>
  </si>
  <si>
    <t>SEÑORITAS PAQUETE KG</t>
  </si>
  <si>
    <t>MINI LENGUITA KG</t>
  </si>
  <si>
    <t>PAN DE SANDWICH DE COLORES GRANDE KG</t>
  </si>
  <si>
    <t>BISCOCHO SALADO KG</t>
  </si>
  <si>
    <t>BISCOCHO DULCE KG</t>
  </si>
  <si>
    <t>PAVITO DE GUAYABA KG</t>
  </si>
  <si>
    <t>ACEMITA ANDINA KG</t>
  </si>
  <si>
    <t>AMBROSIA CON FRUTAS KG</t>
  </si>
  <si>
    <t>ROSQUITAS GLASEADAS KG</t>
  </si>
  <si>
    <t>ROSQUITAS DE LECHE KG</t>
  </si>
  <si>
    <t>PAN DE JAMON DE PAVO TAMAÑO NORMAL</t>
  </si>
  <si>
    <t>PAN DE JAMON SUPER ESPECIAL CON QUESO CREMA</t>
  </si>
  <si>
    <t>PAN DE  JAMON HOJALDRE CON QUESO CREMA</t>
  </si>
  <si>
    <t>PAN BLANCO 500 GR HOLSUM</t>
  </si>
  <si>
    <t>PAN BLANCO 500 GR BIMBO</t>
  </si>
  <si>
    <t>PAN DIET 500 GR BIMBO</t>
  </si>
  <si>
    <t>PANETTONE ORIGINAL 400 GR BAUDUCCO</t>
  </si>
  <si>
    <t>PAN DE MANTEQUILLA 500 GR BIMBO</t>
  </si>
  <si>
    <t>TORTILLAS CLASICAS 330 GR RAPIDITAS BIMBO</t>
  </si>
  <si>
    <t>PAN DULCE COLCHONCITOS VAINILLA 620 GR BIMBO</t>
  </si>
  <si>
    <t>PAN DULCE COLCHONCITO DE MANTEQUILLA 620 GR BIMBO</t>
  </si>
  <si>
    <t>PAN MOLIDO 300 GR BIMBO</t>
  </si>
  <si>
    <t>FLETE</t>
  </si>
  <si>
    <t>PAN DE TOCINETA KG</t>
  </si>
  <si>
    <t>PAN INTEGRAL AJONJOLI KG</t>
  </si>
  <si>
    <t>PAN SOBADO GRANDE KG</t>
  </si>
  <si>
    <t>PAN DULCE DE CAMBUR MODELO KG</t>
  </si>
  <si>
    <t>PAN FRANCES KG</t>
  </si>
  <si>
    <t>TOSTADAS CLASICAS 130 GR BIMBO</t>
  </si>
  <si>
    <t>ENROLLADO DE FRUTA Y CANELA 2UND</t>
  </si>
  <si>
    <t>PAN DE  JAMON PAVO Y QUESO CREMA TAMAÑO NORMAL</t>
  </si>
  <si>
    <t>PAN DULCE PEQUEÑO KG</t>
  </si>
  <si>
    <t>PAN DE JAMON DE POLLO TAMAÑO NORMAL</t>
  </si>
  <si>
    <t>PAN DE JAMON HOJALDRE TRADICIONAL</t>
  </si>
  <si>
    <t>PAN DE JAMON ESPECIAL GRANDE</t>
  </si>
  <si>
    <t>PAN DE JAMON ESPECIAL</t>
  </si>
  <si>
    <t>PAN CANILLA INTEGRAL KG</t>
  </si>
  <si>
    <t>PAN ARABE KG</t>
  </si>
  <si>
    <t>MASA PARA PIZZA KG</t>
  </si>
  <si>
    <t>BANDEJA DE 5 PASTELES DE CARNE</t>
  </si>
  <si>
    <t>PAN INTEGRAL 650 GR BIMBO</t>
  </si>
  <si>
    <t>PAN ARABE 5 UND EL ARABITO</t>
  </si>
  <si>
    <t>PAN INTEGRAL SANDCH 500GR HOLSUM</t>
  </si>
  <si>
    <t>PAN DE HAMBURGUESA 630 GR 8 UND BIMBO</t>
  </si>
  <si>
    <t>PAN RALLADO KG</t>
  </si>
  <si>
    <t>PAN CAMPESINO REDONDO KG</t>
  </si>
  <si>
    <t>CAMPESINO LARGO FORTIFICADO KG</t>
  </si>
  <si>
    <t>COMBO DE PAN DE PERRO 16 UND</t>
  </si>
  <si>
    <t>PAN DE HAMBURGUESA PEQUEÑO KG</t>
  </si>
  <si>
    <t>PAN DELI INTEGRAL KG</t>
  </si>
  <si>
    <t>PAN DELI OREGANO KG</t>
  </si>
  <si>
    <t>CROUTONS KG</t>
  </si>
  <si>
    <t>COMBO DE 5 PANES CAMPESINITO</t>
  </si>
  <si>
    <t>PAN CANILLA O FRANCES POR KG</t>
  </si>
  <si>
    <t>PAN GALLEGO KG</t>
  </si>
  <si>
    <t>RACION DE PAN DE JAMON MODELO</t>
  </si>
  <si>
    <t>PAN DELI CON AJONJOLI KG</t>
  </si>
  <si>
    <t>PAN DULCE DE COCO KG</t>
  </si>
  <si>
    <t>PAN DE DIOS KG</t>
  </si>
  <si>
    <t>PAN 500 ARTESANO BIMBO</t>
  </si>
  <si>
    <t>PAN DERMICHELI KG</t>
  </si>
  <si>
    <t>PAN DE PERRO 500 GR JUMBO HOLSUM</t>
  </si>
  <si>
    <t>PAN DE PERRO 500 GR JUMBO BIMBO</t>
  </si>
  <si>
    <t>PAN BLANCO PEQUEÑO 15 UND EL ARABITO</t>
  </si>
  <si>
    <t>PAN INTEGRAL 500 GR BIMBO</t>
  </si>
  <si>
    <t>PAN DE JAMON POPULAR</t>
  </si>
  <si>
    <t>COLA DE LANGOSTA UND</t>
  </si>
  <si>
    <t>HARINA DE TRIGO PAN LA LUCHA 45KG</t>
  </si>
  <si>
    <t>LEVADURA LA ROYALE 500GR EGYBELG</t>
  </si>
  <si>
    <t>PAQUETE 2 CANILLAS</t>
  </si>
  <si>
    <t>PAN DE SAND 500 GR MANTEQUILLA HOLSUM</t>
  </si>
  <si>
    <t>PASTA FLORA KG</t>
  </si>
  <si>
    <t>DISPONIBLE</t>
  </si>
  <si>
    <t>COMBO 3 PANES CAMPESINO</t>
  </si>
  <si>
    <t>DISCO KAPATO N03 UND</t>
  </si>
  <si>
    <t>CHICLE POR KILO (PRODUCCION)</t>
  </si>
  <si>
    <t>PIRULIN POR KILO (PRODUCCION)</t>
  </si>
  <si>
    <t>GRAGEA 100 GR (PRODUCCION)</t>
  </si>
  <si>
    <t>CONFETI DE ESTRELLA KG (PRODUCCION)</t>
  </si>
  <si>
    <t>PAN BLANCO PEQUEÑO 350GR BIMBO</t>
  </si>
  <si>
    <t>PAN DE PERRO PEQUEÑO</t>
  </si>
  <si>
    <t>PAN BLANCO 350 GR HOLSUM</t>
  </si>
  <si>
    <t>AGAR AGAR KG (PRODUCCION)</t>
  </si>
  <si>
    <t>CATALINAS 10 UND</t>
  </si>
  <si>
    <t>PAN ARABE 380 GR 6 UNIDADES  EL FAMOSO</t>
  </si>
  <si>
    <t>SALCHICHA PAQUETE 5KG HOT DOG REZENDE</t>
  </si>
  <si>
    <t>COMBO 3 PANES SEMI DULCE</t>
  </si>
  <si>
    <t>COMBO DE 8 PANES FRANCES</t>
  </si>
  <si>
    <t>PAN ARABE INTEGRAL ARABITO 5UND</t>
  </si>
  <si>
    <t>PAN ARABE PITABURGER ARABITO 12UND</t>
  </si>
  <si>
    <t>PAN DELI CON JAMON Y QUESO</t>
  </si>
  <si>
    <t>CERELAC</t>
  </si>
  <si>
    <t>MANTECA 15 KG (PRODUCCION)    COPOSA</t>
  </si>
  <si>
    <t>PITILLO POR PAQUETE 100UND</t>
  </si>
  <si>
    <t>CABELLO DE ANGEL CONFITADO EMPAQUE 5KG</t>
  </si>
  <si>
    <t>SAL REFINADA DE 25KG (PRODUCCION)</t>
  </si>
  <si>
    <t>TOPPING CHOCOLATE INDUSTRIAL 4.5KG PAISA</t>
  </si>
  <si>
    <t>CREMA DE POLLO 76GR</t>
  </si>
  <si>
    <t>AFRECHO FINO A GRANEL KG (PROVEDURIA)</t>
  </si>
  <si>
    <t>REMOVEDOR DE CAFE GDE (PROVEDURIA)</t>
  </si>
  <si>
    <t>BANDEJA DE ANIME TIPO B (PROVEDURIA)</t>
  </si>
  <si>
    <t>DOGOURMET POLLO A LA BRASA 4 KG</t>
  </si>
  <si>
    <t>DOGOURMET CARNE A LA PARRILLA 4 KG</t>
  </si>
  <si>
    <t>PERRARINA 2 KG KNINA POLLO Y VEGETALES ADULTO</t>
  </si>
  <si>
    <t>PERRARINA 2KG K-NINA CARNE CEREAL Y ARROZ ADULTO</t>
  </si>
  <si>
    <t>PERRARINA 4 KG SUPER CAN CARNE</t>
  </si>
  <si>
    <t>PERRARINA 4 KG PROTICAN HUESITOS</t>
  </si>
  <si>
    <t>PERRARINA 18 KG DOGOURMET CARNE PARRILLA</t>
  </si>
  <si>
    <t>PERRARINA 18 KG DOGOURMET POLLO  BRASA</t>
  </si>
  <si>
    <t>PERRARINA 18 KG DOGOURMET ASADO NEGRO</t>
  </si>
  <si>
    <t>DOGOURMET CARNE A LA PARRILLA 10 KG</t>
  </si>
  <si>
    <t>PERRARINA 10 KG SUPER CAN CARNE</t>
  </si>
  <si>
    <t>PERRARINA 20 KG SUPER CAN POLLO</t>
  </si>
  <si>
    <t>PERRARINA CACHORROS CARNE Y CEREAL 18 KG DOGOURMET</t>
  </si>
  <si>
    <t>DOGOURMET CARNE CEREAL CACHORRO 2 KG</t>
  </si>
  <si>
    <t>PERRARINA ADULTO RAZAS PEQ 2 KG DOG CHOW</t>
  </si>
  <si>
    <t>PERRARINA  10 KG CACHORRO CARNE CEREAL DOGORMET</t>
  </si>
  <si>
    <t>PERRARINA DETALLADA KG</t>
  </si>
  <si>
    <t>PERRARINA 2 KG 1 A 9 MESES DOG CHOW PURINA</t>
  </si>
  <si>
    <t>PERRARINA 25 KG HUESITO PROTICAN</t>
  </si>
  <si>
    <t>PERRARINA 2 KG ADULTOS RAZA M/G DOG CHOW</t>
  </si>
  <si>
    <t>PERRARINA 4 KG ADULTO RAZA M/G DOG CHOW</t>
  </si>
  <si>
    <t>PERRARINA 4 KG ADULTO POLLO Y VEGETALES K-NINA</t>
  </si>
  <si>
    <t>PERRARINA 2 KG ADULTO CARNE SELECCION K-NINA</t>
  </si>
  <si>
    <t>PERRARINA 4 KG ADULTO CARNE Y CEREAL ARROZ K-NINA</t>
  </si>
  <si>
    <t>SUPER CAN CARNE HUESO 2KG</t>
  </si>
  <si>
    <t>GATSY CARNE ARROZ Y MAIZ 1KG PURINA</t>
  </si>
  <si>
    <t>GATSY PESCADO ARROZ Y ESPINACA 1KG PURINA</t>
  </si>
  <si>
    <t>CAT CHOW 500 GR CARNE ADULTO</t>
  </si>
  <si>
    <t>CAT CHOW ADULTOS ACTIVOS CARNE 1,5KG PURINA</t>
  </si>
  <si>
    <t>GATSY 500GR PESCADO ARROZ ESPINACA PURINA</t>
  </si>
  <si>
    <t>PERRARINA 4KG CARNE HUESO    PURINA</t>
  </si>
  <si>
    <t>DOG CHOW  1KG ADULTO RAZA PEQ.DIGE/SANA PURINA</t>
  </si>
  <si>
    <t>SUPER CAN CARNE HUESO 18 KG</t>
  </si>
  <si>
    <t>K-NINA ADULTO 1 KG POLLO VEGETALES</t>
  </si>
  <si>
    <t>CEREAL BOLSA NESTUM TRIGO-MIEL 225GR NESTLE</t>
  </si>
  <si>
    <t>HARINA DE MAIZ BLANCO SOLMIA 1 KG</t>
  </si>
  <si>
    <t>HARINA DE MAIZ 1 KG EXTRA SUAVE DCASTA</t>
  </si>
  <si>
    <t>HOJA EXAMEN XUNDA.</t>
  </si>
  <si>
    <t>PAPEL BOND</t>
  </si>
  <si>
    <t>NATA-KOLOR BORRAS ESCOLAR  DE COLORES   MAYKA</t>
  </si>
  <si>
    <t>PISTOLA DE SILICON  SD-102 AZUL</t>
  </si>
  <si>
    <t>SILICON  EN  BARRA  GRANDE</t>
  </si>
  <si>
    <t>LIBRETA EMPASTADA 100 HOJAS  DE 1 LINEA VIP FAMA/ PAPPYER</t>
  </si>
  <si>
    <t>SACAPUNTA DOBLE  CON DEPOSITO XOO JIN YU</t>
  </si>
  <si>
    <t>SACAPUNTA CON DEPOSITO</t>
  </si>
  <si>
    <t>PEGA LIQUIDA NINOS 70GR OFIGLUE</t>
  </si>
  <si>
    <t>CREYON DE SUB-RAYAR ROJO-AZUL POR UND  PAPER MATE  MONGOL</t>
  </si>
  <si>
    <t>LAPIZ MONGOL 480 PAPER MATE    MONGOL</t>
  </si>
  <si>
    <t>MARCADOR SHARPIE MEDIO NEGRO</t>
  </si>
  <si>
    <t>RESALTADOR AMARILLO SHARPIE</t>
  </si>
  <si>
    <t>RESALTADOR AZUL ACCENT 3D</t>
  </si>
  <si>
    <t>RESALTADOR NARANJA ACCENT 3D</t>
  </si>
  <si>
    <t>RESALTADOR AMARILLO SHARPIE FINO</t>
  </si>
  <si>
    <t>CARTULINA DOBLE FAZ  VARIOS COLORES</t>
  </si>
  <si>
    <t>CARPETA MARRON CARTA</t>
  </si>
  <si>
    <t>TEMPERA 6+1 KOLORES   KORES</t>
  </si>
  <si>
    <t>LIBRETA DOBLE LINEA 100HOJAS  REPRO GIRL  REPROPAPER</t>
  </si>
  <si>
    <t>SACAPUNTA TIPO ACORDEON REF/450  CON DEPOSITO  STAR</t>
  </si>
  <si>
    <t>SACAPUNTA CON DEPOSITO TIPO PERA REF 460  STAR</t>
  </si>
  <si>
    <t>SACAPUNTA CON DEPOSITO CUADRADO SD-88  ITECA</t>
  </si>
  <si>
    <t>SACAPUNTA CON DEPOSITO REDONDO  REF/520 STAR</t>
  </si>
  <si>
    <t>PEGA LIQUIDA BLANCA  115GR  SOLITA</t>
  </si>
  <si>
    <t>SACAPUNTA CON DEPOSITO REF402  STAR</t>
  </si>
  <si>
    <t>CARTULINA DOBLE FAX FOSFORESENTE COLORES VARIOS  POR PLIEGO</t>
  </si>
  <si>
    <t>PORTA MINAS EVA FOAM 904A</t>
  </si>
  <si>
    <t>CELOVEN PEQUEÑO UND.</t>
  </si>
  <si>
    <t>CARTULINA ESCOLAR</t>
  </si>
  <si>
    <t>FOAMI TAMAÑO CARTA COLORES VARIADOS</t>
  </si>
  <si>
    <t>SILICON EN BARRA 30CM SIZE 7  PEQUEÑA</t>
  </si>
  <si>
    <t>HOJAS 25UND. TAMAÑO  CARTA  BLANCAS</t>
  </si>
  <si>
    <t>LIBRETA  DE UNA LINEA Q NOTA  SCRIBE</t>
  </si>
  <si>
    <t>LIBRETA 1 LINEA  Q NOTA  SCRIBE</t>
  </si>
  <si>
    <t>BOLIGRAFO N/A KILOMETRICO  PAPER MATE</t>
  </si>
  <si>
    <t>CAJA DE REGALO PEQ/C/LAZO FORMA CORAZON</t>
  </si>
  <si>
    <t>ESTUCHE MARCADORES 18UND. MARKERS  BAZIC</t>
  </si>
  <si>
    <t>LIBRETA CUADRICULADA VIP TREND</t>
  </si>
  <si>
    <t>PEGA  BLANCO ESCOLAR 40ML    UNIVERSAL</t>
  </si>
  <si>
    <t>PEGA EN BARRA 8GRS. SOLITA</t>
  </si>
  <si>
    <t>BOLIGRAFO NEGRO X UNIDAD    OFFICE PLUS</t>
  </si>
  <si>
    <t>MARCADOR SHARPIE MEDIO AZUL</t>
  </si>
  <si>
    <t>CARPETA MANILA DE COLORES  TAMAÑO CARTA OFFICE PRO</t>
  </si>
  <si>
    <t>BORRA  SPECIAL NATA 620  MAYKA</t>
  </si>
  <si>
    <t>MINI ENGRAPADORA ISP-304       ITECA</t>
  </si>
  <si>
    <t>LIBRETA CUADRICULADA 100 HOJAS PROPAL</t>
  </si>
  <si>
    <t>MARCADOR  FINO AZUL  SHARPIE</t>
  </si>
  <si>
    <t>PAPEL DE SEDA X UND. COLORES VARIADOS PRODIMAR OK</t>
  </si>
  <si>
    <t>PAPEL CREPE X UND.  COLORES VARIADOS PRODIMAR OK</t>
  </si>
  <si>
    <t>LIBRETA 1 LINEA COSIDO 80 HOJAS  EMPASTADA OK</t>
  </si>
  <si>
    <t>SILICONA LIQUIDO 100ML  OK</t>
  </si>
  <si>
    <t>SILICONA 250ML LIQUIDO    OK</t>
  </si>
  <si>
    <t>CAJA DE COLORES 24 UND.  COLOR PENCILS   MARTOL</t>
  </si>
  <si>
    <t>BOLIGRAFO BALL POINT PEN A.B.C.</t>
  </si>
  <si>
    <t>SACA PUNTA DE COLORES</t>
  </si>
  <si>
    <t>BORRADOR NATA 620 MAYKA</t>
  </si>
  <si>
    <t>LIGUITAS K CAY PQ</t>
  </si>
  <si>
    <t>SILICONA LIQUIDA 30ML UNIVERSAL</t>
  </si>
  <si>
    <t>SILICONA LIQUIDA 60ML UNIVERSAL</t>
  </si>
  <si>
    <t>CREMA  VAPOUR RUB 25ML    VIGRS</t>
  </si>
  <si>
    <t>RESPIRUB CREMA MENTOLADA 30GR  ALIVE</t>
  </si>
  <si>
    <t>MENTOL DAVIS 14.18GR DAVIS ROBERTS</t>
  </si>
  <si>
    <t>BILLETERAS DE CABALLERO</t>
  </si>
  <si>
    <t>CAJA GRANDE CON CINTA /LAZO</t>
  </si>
  <si>
    <t>MINI CAJA REGALO CINTA Y FLOR</t>
  </si>
  <si>
    <t>BOLSAS DE REGALO PEQUEÑA PAPEL</t>
  </si>
  <si>
    <t>BOLSAS DE REGALO DE TELA  PEQUEÑA Y MEDIANA</t>
  </si>
  <si>
    <t>COLITAS DE COLORES</t>
  </si>
  <si>
    <t>PAQUETE COLITAS DE COLORES  DE NIÑA BERNICE</t>
  </si>
  <si>
    <t>COLITA DE COLORES  VARIOS ELASTICAS PAQ GRANDE   BERNICE</t>
  </si>
  <si>
    <t>BOLSA CIERRE MAGICO PEQUEÑA</t>
  </si>
  <si>
    <t>BOLSA MEDIANA CON ASA</t>
  </si>
  <si>
    <t>BOLSA EXTRA GRANDE CIERRE MAGICO</t>
  </si>
  <si>
    <t>BOLSA CIERRE MAGICO MEDIANO</t>
  </si>
  <si>
    <t>BOLSAS DECORADAS CELOFAN</t>
  </si>
  <si>
    <t>LAZOS</t>
  </si>
  <si>
    <t>BOLSITA  DE TELA  INDIVIDUAL DORADA</t>
  </si>
  <si>
    <t>MORRALES  DE NIÑOS/ NINAS   VARIADOS</t>
  </si>
  <si>
    <t>LAZO GRANDE  ROJO PARA REGALO</t>
  </si>
  <si>
    <t>LAZO MEDIANO PARA REGALO</t>
  </si>
  <si>
    <t>CAJA DE REGALO ALARGADA 20CM X 4,5</t>
  </si>
  <si>
    <t>MINI  CAJA PARA REGALOS   ACRILICA</t>
  </si>
  <si>
    <t>PEPITONA 170G LATA EN SALSA PICANTE  EL FARO</t>
  </si>
  <si>
    <t>SEP 3  GANCHOS DE CABELLO FORMAS VARIAS</t>
  </si>
  <si>
    <t>CAJA REGALO ROJA  GAMUSADA PEQUEÑA</t>
  </si>
  <si>
    <t>PORTA COSMETICOS CON LENTEJUELAS VICTORIAS SECRET</t>
  </si>
  <si>
    <t>ESPEJO DOBLE 8XLED LIGHTS  MAKE-UP MURROR</t>
  </si>
  <si>
    <t>ESTUCHE PINCELES 7UND.AMARR/  MAC</t>
  </si>
  <si>
    <t>PIERCINGS FASHION UND</t>
  </si>
  <si>
    <t>AUYAMA KG</t>
  </si>
  <si>
    <t>AJO EN CONCHA KG</t>
  </si>
  <si>
    <t>AJO PELADO KG</t>
  </si>
  <si>
    <t>AJI DULCE KG</t>
  </si>
  <si>
    <t>AJI PICANTE KG</t>
  </si>
  <si>
    <t>AJO PORRO KG</t>
  </si>
  <si>
    <t>CEBOLLIN KG</t>
  </si>
  <si>
    <t>APIO ESPAÑA/ CELERY KG</t>
  </si>
  <si>
    <t>CEBOLLA BLANCA KG</t>
  </si>
  <si>
    <t>CEBOLLA MORADA KG</t>
  </si>
  <si>
    <t>PAPA KG</t>
  </si>
  <si>
    <t>APIO DE RAIZ KG</t>
  </si>
  <si>
    <t>OCUMO CRIOLLO KG</t>
  </si>
  <si>
    <t>OCUMO CHINO KG</t>
  </si>
  <si>
    <t>BATATA KG</t>
  </si>
  <si>
    <t>YUCA KG</t>
  </si>
  <si>
    <t>AGUACATE CHOQUETTE KG</t>
  </si>
  <si>
    <t>LIMON KG</t>
  </si>
  <si>
    <t>PLATANO KG</t>
  </si>
  <si>
    <t>ALBAHACA KG</t>
  </si>
  <si>
    <t>BERENJENA KG</t>
  </si>
  <si>
    <t>BROCOLI KG</t>
  </si>
  <si>
    <t>CAMBUR MANZANO KG</t>
  </si>
  <si>
    <t>CAMBUR GUINEO KG</t>
  </si>
  <si>
    <t>CIRUELA ROJA</t>
  </si>
  <si>
    <t>CALABACIN KG</t>
  </si>
  <si>
    <t>CILANTRO KG</t>
  </si>
  <si>
    <t>COCO KG</t>
  </si>
  <si>
    <t>COLIFLOR KG</t>
  </si>
  <si>
    <t>ESPARRAGOS UND</t>
  </si>
  <si>
    <t>ESPINACA KG</t>
  </si>
  <si>
    <t>GUANABANA KG</t>
  </si>
  <si>
    <t>GUAYABA KG</t>
  </si>
  <si>
    <t>VERDURA KG</t>
  </si>
  <si>
    <t>LECHOZA O PAPAYA KG</t>
  </si>
  <si>
    <t>LECHUGA AMERICANA KG</t>
  </si>
  <si>
    <t>LECHUGA CRIOLLA KG</t>
  </si>
  <si>
    <t>LECHUGA ROMANA KG</t>
  </si>
  <si>
    <t>MANDARINA KG</t>
  </si>
  <si>
    <t>MANGA KG</t>
  </si>
  <si>
    <t>MELON KG</t>
  </si>
  <si>
    <t>LLUVIA DE CARNAVAL 1 KG</t>
  </si>
  <si>
    <t>NARANJA CRIOLLA KG</t>
  </si>
  <si>
    <t>NISPERO KG</t>
  </si>
  <si>
    <t>ÑAME KG</t>
  </si>
  <si>
    <t>PAPA COLOMBIANA KG</t>
  </si>
  <si>
    <t>PARCHITA KG</t>
  </si>
  <si>
    <t>PATILLA KG</t>
  </si>
  <si>
    <t>PEPINO KG</t>
  </si>
  <si>
    <t>PEREJIL LISO KG</t>
  </si>
  <si>
    <t>PEREJIL RIZADO KG</t>
  </si>
  <si>
    <t>PIMENTON LARGO KG</t>
  </si>
  <si>
    <t>PIMENTON KG</t>
  </si>
  <si>
    <t>HABAS KG</t>
  </si>
  <si>
    <t>HINOJO KG</t>
  </si>
  <si>
    <t>REMOLACHA KG</t>
  </si>
  <si>
    <t>REPOLLO BLANCO KG</t>
  </si>
  <si>
    <t>REPOLLO MORADO KG</t>
  </si>
  <si>
    <t>UVA VERDE CRIOLLA KG</t>
  </si>
  <si>
    <t>TOMATE KG</t>
  </si>
  <si>
    <t>TOMATE DE ARBOL  KG</t>
  </si>
  <si>
    <t>UVAS PASAS KG</t>
  </si>
  <si>
    <t>VAINITA CRIOLLA KG</t>
  </si>
  <si>
    <t>ZANAHORIA  KG</t>
  </si>
  <si>
    <t>ZAPOTE  KG</t>
  </si>
  <si>
    <t>YERBABUENA KG</t>
  </si>
  <si>
    <t>COMBO DE CHORIZO Y MORCILLA KG</t>
  </si>
  <si>
    <t>ALIÑO SURTIDO KG</t>
  </si>
  <si>
    <t>VERDURA SURTIDA CONGELADA</t>
  </si>
  <si>
    <t>DURAZNO JARILLAZO KG</t>
  </si>
  <si>
    <t>PIMENTON CONGELADO KG</t>
  </si>
  <si>
    <t>TOMATE CONGELADO KG</t>
  </si>
  <si>
    <t>CHAMPIÑONES FRESCOS KG</t>
  </si>
  <si>
    <t>TE NEGRO POR KG EXPRESS</t>
  </si>
  <si>
    <t>FLOR DE JAMAICA POR KG ESPRESS</t>
  </si>
  <si>
    <t>TORONJA KG</t>
  </si>
  <si>
    <t>CURRY POR KG EXPRESS</t>
  </si>
  <si>
    <t>NUEZ MOSCADA POR KG ESPRESS</t>
  </si>
  <si>
    <t>FLOR DE MANZANILLA KG</t>
  </si>
  <si>
    <t>REPOLLO CORAZON KG</t>
  </si>
  <si>
    <t>CURCUMA KG</t>
  </si>
  <si>
    <t>RADICHO KG</t>
  </si>
  <si>
    <t>PIMIENTA NEGRA EN GRANO POR KG EXPRESS</t>
  </si>
  <si>
    <t>PIMENTON MOLIDO POR KG ESPRESS</t>
  </si>
  <si>
    <t>ALCACHOFA KG</t>
  </si>
  <si>
    <t>CHAYOTA KG</t>
  </si>
  <si>
    <t>ROMERO KG</t>
  </si>
  <si>
    <t>CHIRIMOYA KG</t>
  </si>
  <si>
    <t>PERAS KG</t>
  </si>
  <si>
    <t>MANZANA CONGELADA</t>
  </si>
  <si>
    <t>YERBAMENTA KG</t>
  </si>
  <si>
    <t>RABANO KG</t>
  </si>
  <si>
    <t>MELOCOTON KG</t>
  </si>
  <si>
    <t>RADIQUIO KG</t>
  </si>
  <si>
    <t>ENSALADA RALLADA MIXTA KG</t>
  </si>
  <si>
    <t>JUGO DE NARANJA 1 LT EXPRESS UND</t>
  </si>
  <si>
    <t>MENESTRON UND</t>
  </si>
  <si>
    <t>OFERTA TOMATE KG</t>
  </si>
  <si>
    <t>CAJA DE CEREZAS UND</t>
  </si>
  <si>
    <t>ENSALADA POLLO POR KILO</t>
  </si>
  <si>
    <t>OFERTA PAPA KG</t>
  </si>
  <si>
    <t>PIÑA UND</t>
  </si>
  <si>
    <t>MANZANA ROJA/VERDE /PERA KG</t>
  </si>
  <si>
    <t>UVA ROJA CRIOLLA KG</t>
  </si>
  <si>
    <t>TAMARINDO DE 350 GR</t>
  </si>
  <si>
    <t>TAMARINDO DE 500 GR</t>
  </si>
  <si>
    <t>BANDEJA DE JOJOTO EXPRESS 3UND</t>
  </si>
  <si>
    <t>BERRO KG</t>
  </si>
  <si>
    <t>GUAYABA CONGELADA EXPRESS KG</t>
  </si>
  <si>
    <t>ACELGA KG</t>
  </si>
  <si>
    <t>UVA IMPORTADA KG</t>
  </si>
  <si>
    <t>GENJIBRE KG</t>
  </si>
  <si>
    <t>ENSALADA PICNIC 250GR KELLY"S</t>
  </si>
  <si>
    <t>ENSALADA SELECTA 350GR KELLY"S</t>
  </si>
  <si>
    <t>ENSALADA ITALIANA 250GR KELLY"S</t>
  </si>
  <si>
    <t>AJO PELADO 150 GR EL ANDINITO</t>
  </si>
  <si>
    <t>RUGULA 80 GR EL ANDINITO</t>
  </si>
  <si>
    <t>BOLSAS DE PRE CORTE FRUTERIA KG</t>
  </si>
  <si>
    <t>CEBOLLA CONGELADA</t>
  </si>
  <si>
    <t>NABO KG</t>
  </si>
  <si>
    <t>CEBOLLA 2 KG EN MALLA</t>
  </si>
  <si>
    <t>FRUTA PICADA EXPRESS X PESO</t>
  </si>
  <si>
    <t>CIRUELA AMARILLA KG</t>
  </si>
  <si>
    <t>MAMON KG</t>
  </si>
  <si>
    <t>FRESAS ENTERAS FRESCAS KG</t>
  </si>
  <si>
    <t>VAINITA 400 GR CRIOLLA VELANDRIA</t>
  </si>
  <si>
    <t>MANGA CONGELADA KG</t>
  </si>
  <si>
    <t>PIÑA CONGELADA EXPRESS</t>
  </si>
  <si>
    <t>PARCHITA EXPRESS</t>
  </si>
  <si>
    <t>MELON CONGELADO EXPRESS</t>
  </si>
  <si>
    <t>LECHOZA CONGELADA EXPRESS</t>
  </si>
  <si>
    <t>NARANJA EN MALLA</t>
  </si>
  <si>
    <t>APIO DE RAIZ CONGELADO KG</t>
  </si>
  <si>
    <t>PAPA CONGELADA KG</t>
  </si>
  <si>
    <t>YUCA CONGELADA KG</t>
  </si>
  <si>
    <t>ZANAHORIA CONGELADA KG</t>
  </si>
  <si>
    <t>MANZANA VERDE/GALA KG</t>
  </si>
  <si>
    <t>ENCURTIDOS DON DANIEL 500GR</t>
  </si>
  <si>
    <t>TOMATE DE ARBOL CONGELADO KG</t>
  </si>
  <si>
    <t>GUANABANA CONGELADA KG</t>
  </si>
  <si>
    <t>APIO ESPAÑA CONGELADO KG</t>
  </si>
  <si>
    <t>AGUACATE CONGELADO KG</t>
  </si>
  <si>
    <t>PATILLA CONGELADA KG</t>
  </si>
  <si>
    <t>AUYAMA CONGELADA KG</t>
  </si>
  <si>
    <t>PEPINO CONGELADO KG</t>
  </si>
  <si>
    <t>BERENJENA CONGELADA KG</t>
  </si>
  <si>
    <t>CALABACIN CONGELADO KG</t>
  </si>
  <si>
    <t>AJO CONGELADO KG</t>
  </si>
  <si>
    <t>JOJOTO CONGELADO KG</t>
  </si>
  <si>
    <t>LIMON CONGELADO KG</t>
  </si>
  <si>
    <t>CILANTRO CONGELADO KG</t>
  </si>
  <si>
    <t>AJI CONGELADO KG</t>
  </si>
  <si>
    <t>PARCHITA CONGELADA KG</t>
  </si>
  <si>
    <t>ENSALADA DE LUXE 200 GR KELLYS</t>
  </si>
  <si>
    <t>DURAZNO CONGELADO KG</t>
  </si>
  <si>
    <t>FICHA DE PRUEBA WT.</t>
  </si>
  <si>
    <t>TAMARINDO 500 GR T.A</t>
  </si>
  <si>
    <t>JOJOTO UND</t>
  </si>
  <si>
    <t>PIÑA EN RODAJA</t>
  </si>
  <si>
    <t>CAJA DE 10 KG UVA PASA ALLEGRO</t>
  </si>
  <si>
    <t>BOLSA DE PLATANO</t>
  </si>
  <si>
    <t>MANZANA UND</t>
  </si>
  <si>
    <t>MANZANA 2 UNIDADES</t>
  </si>
  <si>
    <t>MANZANA 4 UNIDADES</t>
  </si>
  <si>
    <t>VERDURA SURTIDA EN MALLA 3 KG</t>
  </si>
  <si>
    <t>BOLSA SOLIDARIA</t>
  </si>
  <si>
    <t>GALLETA CHIPS AHOY 6S ORIGINAL 168GR NABISCO</t>
  </si>
  <si>
    <t>GALLETA KRAKERS BRAN BELVITA 234GR NABISCO.</t>
  </si>
  <si>
    <t>GALLETAS OREO CHOCOLATE 216 GR NABISCO</t>
  </si>
  <si>
    <t>QUESO BLANCO LLANERO KG</t>
  </si>
  <si>
    <t>POLLO ENTERO KG.</t>
  </si>
  <si>
    <t>MUSLO PARRILLERO KG</t>
  </si>
  <si>
    <t>HIGADO DE POLLO KG</t>
  </si>
  <si>
    <t>REFRESCO KOLITA 1.5LT GOLDEN</t>
  </si>
  <si>
    <t>PROMO MAGICOLOR</t>
  </si>
  <si>
    <t>REFRESCO PEPSI 1.5LT PEPSI-COLA</t>
  </si>
  <si>
    <t>REFRESCO UVA 1.5 LT GOLDEN</t>
  </si>
  <si>
    <t>GALLETA CLUB SOCIAL ORIGINAL 6-S 156GR NABISCO</t>
  </si>
  <si>
    <t>HARINA 1 KG EXTRA SUAVE JUANA</t>
  </si>
  <si>
    <t>PANETTONE DE CHOCOLATE C/CHIPAS 500ML GALATI</t>
  </si>
  <si>
    <t>PANETTONE CLASICO C/CHISPAS 500GR GALATI</t>
  </si>
  <si>
    <t>ACEITE 900ML SOYA CONCORDIA</t>
  </si>
  <si>
    <t>GALLETA OREO FRESA TUBO 108GR  NABISCO</t>
  </si>
  <si>
    <t>HARINA DE MAIZ BLANCO Y ARROZ 1KG PAN</t>
  </si>
  <si>
    <t>PANETTONE DE NARANJA C/CHISPA 500GR GALATI</t>
  </si>
  <si>
    <t>HARINA DE MAIZ DEMASA EXTRA SUAVE 1KG</t>
  </si>
  <si>
    <t>CAFE GOURMET 250GR  BUEN CAFE CAFANCA</t>
  </si>
  <si>
    <t>GOLD PIÑA 1.5LT PEPSI</t>
  </si>
  <si>
    <t>ACEITE VEGETAL 1LT COPOSA</t>
  </si>
  <si>
    <t>GALLETA OREO CHOCOLATE TUBO 108GR NABISCO</t>
  </si>
  <si>
    <t>AZUCAR IMPORTADA 1KG     DOCE DIA CRISTAL</t>
  </si>
  <si>
    <t>AZUCAR KONFIT 1KG</t>
  </si>
  <si>
    <t>HARINA DE MAIZ AMARILLO 1 KG PAN</t>
  </si>
  <si>
    <t>AMBIENTADOR ANTITABACO 360ML INTRA PATITO</t>
  </si>
  <si>
    <t>AMBIENTADOR BEBE 360ML INTRA PATITO</t>
  </si>
  <si>
    <t>AMBIENTADOR POTPOURRI 360ML INTRA PATITO</t>
  </si>
  <si>
    <t>AMBIENTADOR LAVANDA 360ML INTRA PATITO</t>
  </si>
  <si>
    <t>GALLETA SODA PREMIUM 6 UND NABISMO</t>
  </si>
  <si>
    <t>PASTA 500 GR PLUMA KALDINI</t>
  </si>
  <si>
    <t>HARINA JUANA NUEVA IMAGEN 1KG AMARILLA</t>
  </si>
  <si>
    <t>SPAGHETTI BESLER 500GR</t>
  </si>
  <si>
    <t>COMBO LEGIA +DETERGENTE DE 450GR</t>
  </si>
  <si>
    <t>HARINA TRIGO TODO USO ROBIN HOOD 1KG</t>
  </si>
  <si>
    <t>GALLETA MINI CHIPS VAINILLA 180GR NABISCO</t>
  </si>
  <si>
    <t>HARINA DE TRIGO 1KG LEUDANTE    ROBIN HOOD</t>
  </si>
  <si>
    <t>DETERGENTE EN POLVO 500GR SUAVISANTE/BLANQ.  ALIVE</t>
  </si>
  <si>
    <t>HOJAS PARA HALLACAS POR PESO  RIDEN APROX 50 HALLACAS</t>
  </si>
  <si>
    <t>MEZCLA AREPITAS DULCE 500 GR JUANA</t>
  </si>
  <si>
    <t>AZUCAR 1 KG SONORA ESPECIAL</t>
  </si>
  <si>
    <t>HARINA DE MAIZ 1 KG AMARILLO LUCHAREPA</t>
  </si>
  <si>
    <t>ACEITE 900 ML SOYA BUNGE.</t>
  </si>
  <si>
    <t>AZUCAR CRISTAL 1 KG IMPERIAL</t>
  </si>
  <si>
    <t>SALSA DE AJI PICANTE 150ML QUIDY</t>
  </si>
  <si>
    <t>HARINA PRECOCIDA BLANCA 1Kg  SANTA LUCIA</t>
  </si>
  <si>
    <t>HARINA PRECOCIDA AMARILLA SANTA LUCIA 1KG</t>
  </si>
  <si>
    <t>ARROZ 1 KG ITIKAWA</t>
  </si>
  <si>
    <t>DETERGENTE SUAVIZANTE EN POLVO 1KG ALIVE</t>
  </si>
  <si>
    <t>PROMO 2 GALLETAS TUBO RIFEL</t>
  </si>
  <si>
    <t>PROMO 2PAQ GALLETAS SODA PREMIUM</t>
  </si>
  <si>
    <t>PROMO 2PAQ GALLETAS CLUB SOCIAL</t>
  </si>
  <si>
    <t>PROMO 2PAQ DE OREO TUBO 108GR</t>
  </si>
  <si>
    <t>PROMO DIABLITO 54 GR+ DIABLITO AHUMADO UNDER WOOD</t>
  </si>
  <si>
    <t>GALLETA BELVITA HONY BRAN 9-S 252GR NABISCO</t>
  </si>
  <si>
    <t>NAN PRO DE 0 A 6 MESES 400GR NESTLE</t>
  </si>
  <si>
    <t>HARINA DE TRIGO MULTIUSO DUNIA´S 1 KG</t>
  </si>
  <si>
    <t>AZUCAR 1 KG KI-AZUCAR</t>
  </si>
  <si>
    <t>MANTEQUILLA ADORITA 250 GR TROPICAL  ADORITA</t>
  </si>
  <si>
    <t>HARINA DE TRIGO 1KG  LEUDANTE ENRIQ/6 VIT.   FINNA</t>
  </si>
  <si>
    <t>PASTA 500 GR ELBOWS LA FAVORITA</t>
  </si>
  <si>
    <t>HARINA DE  TRIGO 1 KG LEUDANTE 6VIT/  BONSABOR</t>
  </si>
  <si>
    <t>PASTA 500 GR BURGU/FUSILLI LA FAVORITA</t>
  </si>
  <si>
    <t>GALLETAS 300 GR COCO RANCHEIRO</t>
  </si>
  <si>
    <t>COMPUESTO LACTEO 400 GR OPTIMO</t>
  </si>
  <si>
    <t>HARINA DE MAIZ INTEGRAL 1KG  LIGERINA  DEMASA</t>
  </si>
  <si>
    <t>MELOCOTON EN ALMIBAR  KG</t>
  </si>
  <si>
    <t>COMBO BOLSA DE COMIDA # 2</t>
  </si>
  <si>
    <t>CUBITO DE POLLO 92 GR  8 UND MAGGI</t>
  </si>
  <si>
    <t>CUBITO DE POLLO MAGGI 16UNID 184GR NESTLE</t>
  </si>
  <si>
    <t>CUBITO DE GALLINA 96GR 8 UND IBERIA</t>
  </si>
  <si>
    <t>CUBITO DE POLLO 96GR 8 UND IBERIA</t>
  </si>
  <si>
    <t>CUBITO DE CARNE 144GR 12 UND IBERIA</t>
  </si>
  <si>
    <t>RICO JAM CARNE ENDIABLADA 115GR UNDER WOOD</t>
  </si>
  <si>
    <t>DIABLITOS  200GR UNDER WOOD</t>
  </si>
  <si>
    <t>SALSA DE SOYA 300 ML QUIDY</t>
  </si>
  <si>
    <t>SALSA DE SOYA 300ML MC CORMICK</t>
  </si>
  <si>
    <t>SALSA INGLESA CON VINO BLANCO 300ML MC CORMICK</t>
  </si>
  <si>
    <t>SALSA DE AJO 300 ML QUIDY</t>
  </si>
  <si>
    <t>JAMON ENDIABLADO 115GR PLUMROSE</t>
  </si>
  <si>
    <t>DIABLITOS 100 GR ABREFACIL UNDER WOOD</t>
  </si>
  <si>
    <t>SALSA INGLESA 300 ML FERGOS</t>
  </si>
  <si>
    <t>DIABLITO 60 GR PLUMROSE</t>
  </si>
  <si>
    <t>SALSA DE SOYA 300 ML FERGOS</t>
  </si>
  <si>
    <t>DIABLITO 110 GR PLUMROSE ABRE FACIL</t>
  </si>
  <si>
    <t>DIABLITO 115 GR FIESTA LATA</t>
  </si>
  <si>
    <t>SALSA DE AJO 300 ML KAMPESTRE</t>
  </si>
  <si>
    <t>DIABLITO 115 GR UNDER WOOD</t>
  </si>
  <si>
    <t>DIABLITOS 54GR UNDER WOOD</t>
  </si>
  <si>
    <t>SALSA DE AJO  300 ML FERGOS</t>
  </si>
  <si>
    <t>TE DELICIA DE DURAZNO 40GR MACCORMICK</t>
  </si>
  <si>
    <t>RICO JAM CARNE ENDIABLADA 54 GR UNDER WOOD</t>
  </si>
  <si>
    <t>TE VERDE LIMON Y MIEL 40GR MACCORMICK</t>
  </si>
  <si>
    <t>SALSA DE AJO 300ML   MC CORMICK</t>
  </si>
  <si>
    <t>ATUN 140 GR MARGARITA EN ACEITE</t>
  </si>
  <si>
    <t>HOJAS DE MALOJILLO 20 UNIDADES MACCORMICK</t>
  </si>
  <si>
    <t>ATUN 184 GR MARGARITA EN ACEITE</t>
  </si>
  <si>
    <t>SALSA INGLESA 300ML QUIDY</t>
  </si>
  <si>
    <t>DIABLITO 110 GR YARECITO</t>
  </si>
  <si>
    <t>SALSA  INGLESA 327 GR VINO TINTO MC CORMICK</t>
  </si>
  <si>
    <t>INFUSION AROMATICA DE ROSA JAMAICA 30GR MACCORMICK</t>
  </si>
  <si>
    <t>SALSA PARA PASTAS 120 GR UNDER WOOD NAPOLITANA C QUESO</t>
  </si>
  <si>
    <t>TE NEGRO 36GR MASTER BLEND MACCORMICK</t>
  </si>
  <si>
    <t>SALSA INGLESA 150ML ARIAS</t>
  </si>
  <si>
    <t>SALSA DE VEGETALES DE DIABLITO PICANTE 220 GR UNDER WOOD</t>
  </si>
  <si>
    <t>SALSA DE PIMIENTOS MORRONES 220 GR UNDER WOOD</t>
  </si>
  <si>
    <t>SALSA DE SOYA 150 ML QUIDY</t>
  </si>
  <si>
    <t>TE AL LIMON Y MIEL 40GR MACCORMICK</t>
  </si>
  <si>
    <t>SALSA DE AJO 150 ML QUIDY</t>
  </si>
  <si>
    <t>SALSA DE AJO 150 ML KAMPESTRE</t>
  </si>
  <si>
    <t>MANZANILLA CON STEVIA 20 UNID.MACCORMICK</t>
  </si>
  <si>
    <t>CAFE 500 GR AMANECER GOURMET</t>
  </si>
  <si>
    <t>SALSA INGLESA 150 ML QUIDY</t>
  </si>
  <si>
    <t>SALSA DE SOYA LIGERA 150 ML MC CORMICK</t>
  </si>
  <si>
    <t>LECHE CONDENSADA 397 GR NATULAC</t>
  </si>
  <si>
    <t>TE CON CANELA CITRICA 40GR MACCORMICK</t>
  </si>
  <si>
    <t>SALSA INGLESA 150 ML FERGOS</t>
  </si>
  <si>
    <t>SALSA COMBO 150 ML DEL CAMPO</t>
  </si>
  <si>
    <t>TE VERDE 20 UNIDADES MACCORMICK</t>
  </si>
  <si>
    <t>SALSA COMBO 150 ML FERGOS</t>
  </si>
  <si>
    <t>BASE CARNE MECHADA 60 GR IBERIA</t>
  </si>
  <si>
    <t>ENDULZANTE SUCRALOSA 50 SOBRES SUCARYL</t>
  </si>
  <si>
    <t>SOPA DE POLLO CON ARROZ 65GR IBERIA</t>
  </si>
  <si>
    <t>SOPA DE POLLO CON FIDEOS 65 GR MAGGI</t>
  </si>
  <si>
    <t>SALSA PARA GUISO 500 GR KIERO</t>
  </si>
  <si>
    <t>CREMA POLLO MAGGI 76GR NESTLE</t>
  </si>
  <si>
    <t>SALSA TOMATE Y ALBAHACA 490 GR FRESCARINI</t>
  </si>
  <si>
    <t>ENDULZANTE "O"CALORIAS  112 SOBRES MONTALBAN</t>
  </si>
  <si>
    <t>CREMA MAIZ MAGGI 76GR NESTLE</t>
  </si>
  <si>
    <t>SALSA NAPOLITANA CON QUESO 490 GR UNDER WOOD</t>
  </si>
  <si>
    <t>SALSA NAPOLITANA 490 GR LA GIRALDA</t>
  </si>
  <si>
    <t>COMINO MOLIDO 20 GR IBERIA</t>
  </si>
  <si>
    <t>ENDULZANTE SACAROSA CON STEVIA 500GR MONTALBAN</t>
  </si>
  <si>
    <t>SALSA PARA GUISO 490 GR CARNE FRESCARINI</t>
  </si>
  <si>
    <t>SALSA PARA GUISO POLLO 490 GR FRESCARINI</t>
  </si>
  <si>
    <t>AZUCAR GLASS 1KG</t>
  </si>
  <si>
    <t>OREGANO ENTERO 5 GR IBERIA</t>
  </si>
  <si>
    <t>CALDO DE CARNE SOBRE 24GR IBERIA</t>
  </si>
  <si>
    <t>QUESO CHEDDAR ORIGINAL 330 GR RIKESA</t>
  </si>
  <si>
    <t>CUBITO CALDO DE POLLO 24 GR IBERIA SOBRE</t>
  </si>
  <si>
    <t>SALSA NAPOLITANA 500 GR FRATELLO</t>
  </si>
  <si>
    <t>QUESO CHEDDAR PARMESANO 200 GR RIKESA</t>
  </si>
  <si>
    <t>LAUREL EN HOJAS 6 GR MANANTIAL</t>
  </si>
  <si>
    <t>ADOBO COMPLETO 200 GR DEL CAMPO</t>
  </si>
  <si>
    <t>OREGANO EN HOJAS 8 GR MANANTIAL</t>
  </si>
  <si>
    <t>ROMERO 6 GR MANANTIAL</t>
  </si>
  <si>
    <t>SALSA NAPOLITANA CON QUESO 495 GR HEINZ</t>
  </si>
  <si>
    <t>CEBADA PERLADA 20GR MANANTIAL</t>
  </si>
  <si>
    <t>LINAZA EN GRANOS 20 GR MANANTIAL</t>
  </si>
  <si>
    <t>COLOR ONOTO 30 GR MANANTIAL</t>
  </si>
  <si>
    <t>ALBAHACA 6 GR MANANTIAL</t>
  </si>
  <si>
    <t>LAUREL MOLIDO 8GR MANANTIAL</t>
  </si>
  <si>
    <t>CURRY 12 GR MANANTIAL</t>
  </si>
  <si>
    <t>SALSA BBQ ORIGINAL 230 ML MC CORMICK</t>
  </si>
  <si>
    <t>MOSTAZA PREPARADA 260 GR MC CORMICK</t>
  </si>
  <si>
    <t>MOSTAZA PICANTE 278 GR MC CORMICK</t>
  </si>
  <si>
    <t>MOSTAZA SPICY BROWN 290 GR MC CORMICK</t>
  </si>
  <si>
    <t>GUASACACA PICANTE 150 GR EL COCINERITO</t>
  </si>
  <si>
    <t>SALSA AJI DULCE 250 GR FRITZ</t>
  </si>
  <si>
    <t>SALSA AMOSTAZADA 300 ML IBERIA</t>
  </si>
  <si>
    <t>MOSTAZAJO 300 ML LA VIÑA</t>
  </si>
  <si>
    <t>SALSA MOSTAZADA 150 ML IBERIA</t>
  </si>
  <si>
    <t>ADEREZO MOSTAZA 150 ML EVAPRIMOLCA</t>
  </si>
  <si>
    <t>GUASACACA PICANTE 155 GR REZEPT</t>
  </si>
  <si>
    <t>GELATINA CEREZA 80 GR CHEPELCA</t>
  </si>
  <si>
    <t>SALSA AHUMADITA 300 ML LA VIÑA</t>
  </si>
  <si>
    <t>SALSA AHUMADITA 150 ML LA VIÑA</t>
  </si>
  <si>
    <t>SALSA PICANTE 300 ML LA VIÑA</t>
  </si>
  <si>
    <t>CHAMPIÑONES A LA VINAGRETA 191 GR DELICIAS SAN JOSE</t>
  </si>
  <si>
    <t>ADOBO 185 GR AAHAY</t>
  </si>
  <si>
    <t>CARMENCITA 130 GR AAHAY</t>
  </si>
  <si>
    <t>ONOTO MOLIDO 110 GR AAHAY</t>
  </si>
  <si>
    <t>SUPER ALIÑO 120 GR AAHAY</t>
  </si>
  <si>
    <t>CURRY MOLIDO 100 GR AAHAY</t>
  </si>
  <si>
    <t>COMINO MOLIDO 100 GR AAHAY</t>
  </si>
  <si>
    <t>ADOBO COMPLETO 200 GR CHEPELCA</t>
  </si>
  <si>
    <t>REFRESCO 7UP 355ML  PEPSI COLA</t>
  </si>
  <si>
    <t>ADOBO 124 GR MC CORMICK</t>
  </si>
  <si>
    <t>REFRESCO 7UP LIGHT 355ML PEPSI COLA</t>
  </si>
  <si>
    <t>REFRESCO PEPSI LIGHT 355ML  PEPSI COLA</t>
  </si>
  <si>
    <t>MAIZ DULCE EN GRANOS 440GR LA GIRALDA</t>
  </si>
  <si>
    <t>SALSA BOLOÑESA CON CARNE 490GR UNDER WOOD</t>
  </si>
  <si>
    <t>REFRESCO PEPSI MAX SIN AZUCAR 355ML PEPSI COLA</t>
  </si>
  <si>
    <t>ADOBO COMPLETO 500 GR DEL CAMPO</t>
  </si>
  <si>
    <t>MOSTAZA 195 GR HEINZ</t>
  </si>
  <si>
    <t>PASTA DE AJI DULCE 175 GR VALVERDE</t>
  </si>
  <si>
    <t>ENCURTIDOS EN VINAGRE 200 GR EUREKA</t>
  </si>
  <si>
    <t>PASTA YUZUK THIMBLES 500 GR TAT</t>
  </si>
  <si>
    <t>LIPTON ICE TEA LIMON 800 G</t>
  </si>
  <si>
    <t>LIPTON ICE TEA DURAZNO 90GR</t>
  </si>
  <si>
    <t>LIPTON ICE TEA LIMON 90 GR</t>
  </si>
  <si>
    <t>PASTA PENNE RIGATE 500 GR TAT</t>
  </si>
  <si>
    <t>NESTEA LIMON 90 GR NESTLE</t>
  </si>
  <si>
    <t>NESTEA SABOR A DURAZNO 90GR NESTLE</t>
  </si>
  <si>
    <t>PASTA MIDYE SHELLS 500 GR TAT</t>
  </si>
  <si>
    <t>LIPTON ICE TEA DURAZNO 450 GR</t>
  </si>
  <si>
    <t>REFRESCO COLA NEGRA SIN CALORIAS 2LT COCA-COLA</t>
  </si>
  <si>
    <t>PASTA FUSILLI 500 GR TAT</t>
  </si>
  <si>
    <t>PASTA FARFALLE 500 GR TAT</t>
  </si>
  <si>
    <t>FRUXI LIFE LIMON 30GR</t>
  </si>
  <si>
    <t>FRUXI LIFE NARANJA 30 GR</t>
  </si>
  <si>
    <t>REFRESCO COCA-COLA 2 LTS SABOR ORIGINAL</t>
  </si>
  <si>
    <t>FRUXI LIFE MANDARINA 30GR</t>
  </si>
  <si>
    <t>TANG CON SABOR A NARANJA 30GR TANG</t>
  </si>
  <si>
    <t>PASTA ELBOWS 500 GR TAT</t>
  </si>
  <si>
    <t>NESFRUTA LIMON 30 GR</t>
  </si>
  <si>
    <t>PASTA SEDANI RIGATI 500 GR TAT</t>
  </si>
  <si>
    <t>REFRESCO COCA-COLA 1.5 LTS SABOR ORIGINAL</t>
  </si>
  <si>
    <t>PASTA SPAGHETTI 500 GR TAT</t>
  </si>
  <si>
    <t>PASTA SEMOLA GALO PENA 500 GR SELMI</t>
  </si>
  <si>
    <t>TANG NARANJA 30GR</t>
  </si>
  <si>
    <t>PASTA ESPAGUETE 500 GR ( AZUL ) GALO</t>
  </si>
  <si>
    <t>LLUVIA DE CHOCOLATE 170GR MC LAWS</t>
  </si>
  <si>
    <t>PASTA SPAGUETTI VERMICLLONI 500 GR GRANORO</t>
  </si>
  <si>
    <t>GRANULADO DE CARNAVAL 200GR MC LAWS</t>
  </si>
  <si>
    <t>PASTA LINGUE DI PASSERO 500 GR GRANORO</t>
  </si>
  <si>
    <t>REFRESCO HIT NARANJA 1.5LTS SIN CALORIAS COCA COLA</t>
  </si>
  <si>
    <t>PASTA SPAGUETTI 5 DE 500 GR FERRARA</t>
  </si>
  <si>
    <t>REFRESCO FRESCOLITA 1.5 LTS SIN CALORIAS COCA COLA</t>
  </si>
  <si>
    <t>PASTA RIGATONI 35 500 GR FERRARA</t>
  </si>
  <si>
    <t>PASTA GOMITI 41 500 GR GRANORO</t>
  </si>
  <si>
    <t>PASTA PENNE RIGATE 48 500 GR FERRARA</t>
  </si>
  <si>
    <t>GRANOS FRIJOL BAYO 500 GR PANTERA</t>
  </si>
  <si>
    <t>MAIZ PARA COTUFA 500 GR AMARILLO PANTERA</t>
  </si>
  <si>
    <t>MEZCLA PARA PANQUECAS 400 GR QUICK MIX</t>
  </si>
  <si>
    <t>GRANOS QUINCHONCHO 500 GR PANTERA</t>
  </si>
  <si>
    <t>GRANOS FRIJOL PICO NEGRO  500GR   PANTERA</t>
  </si>
  <si>
    <t>LENTEJAS 500 GR PANTERA</t>
  </si>
  <si>
    <t>GRANOS FRIJOL BLANCO 500 GR PANTERA</t>
  </si>
  <si>
    <t>GRANO FRIJOL PICO NEGRO 500 GR MARY</t>
  </si>
  <si>
    <t>CEBADA 250 GR PANTERA</t>
  </si>
  <si>
    <t>LINAZA 250 GR PANTERA</t>
  </si>
  <si>
    <t>ALPISTE 250 GR PANTERA</t>
  </si>
  <si>
    <t>CORN FLAKES EL ORIGINAL 500GR KELLOGGS</t>
  </si>
  <si>
    <t>CHOCO MUSLI 300GR KELLOGGS</t>
  </si>
  <si>
    <t>TELISTO EN POLVO SABOR DURAZNO 400 GR MC CORMICK</t>
  </si>
  <si>
    <t>TELISTO LIGHT LIMON 400 GR MC CORMICK</t>
  </si>
  <si>
    <t>CEREAL FLIPS 220GR CHOCOLATE</t>
  </si>
  <si>
    <t>TELISTO LIGHT DURAZNO 400GR MC CORMICK</t>
  </si>
  <si>
    <t>CEREAL FLIPS 220GR DULCE DE LECHE</t>
  </si>
  <si>
    <t>NESTEA LIMON 450GR NESTLE</t>
  </si>
  <si>
    <t>TELISTO TAMARINDO 90 GR MC CORMICK</t>
  </si>
  <si>
    <t>CEREAL AZUCARADAS 240GR MAIZORITOS</t>
  </si>
  <si>
    <t>CEREAL FRUTY AROS 240GR MAIZORITOS</t>
  </si>
  <si>
    <t>CRONCH FLAKES 300GR MAIZORITOS</t>
  </si>
  <si>
    <t>CEREAL KRAKIN FLAKES 235GR DEL GOURMET</t>
  </si>
  <si>
    <t>ESENCIA DE VAINILLA 300 ML LA VIÑA</t>
  </si>
  <si>
    <t>CERELAC DE LATA 400GR NESTLE</t>
  </si>
  <si>
    <t>AVELINA GOLDEN BAR 132 GR FRESA VAINILLA</t>
  </si>
  <si>
    <t>AVELINA GOLDEN BAR 132 GR CHOCOLATE</t>
  </si>
  <si>
    <t>CERELAC SACHET 900GR NESTLE</t>
  </si>
  <si>
    <t>AVELINA GOLDEN BAR 132 GR LIMON VAINILLA</t>
  </si>
  <si>
    <t>NESTUM CEREAL INFANTIL DE ARROZ 500GR NESTLE</t>
  </si>
  <si>
    <t>MAIZINA AMERICANA 90 GR ALFONSO RIVAS</t>
  </si>
  <si>
    <t>NESTUM CEREAL INFANTIL 3 CEREALES 500GR NESTLE</t>
  </si>
  <si>
    <t>NESTUM CEREAL INFANTIL TRIGO Y MIEL 500GR NESTLE</t>
  </si>
  <si>
    <t>HARINA DE AVENA 400GR QUAKER</t>
  </si>
  <si>
    <t>MEZCLA CONDE AVENA 400GR DERCONDE</t>
  </si>
  <si>
    <t>MEZCLA BEBIDA A BASE DE AVENA 400GR RACAMAR</t>
  </si>
  <si>
    <t>GALLETAS CHIPS 6 UND 144GR  TODDY</t>
  </si>
  <si>
    <t>RICA AVENA SABOR VAINILLA 500GR KIANA</t>
  </si>
  <si>
    <t>MEZCLA ACHOCOLATADA TARRO 400 GR TACO</t>
  </si>
  <si>
    <t>AVENA EN HOJUELAS FORTIFICADA 800GR AVELINA</t>
  </si>
  <si>
    <t>GALLETAS TOSTADITAS REX 200 GR GALLETAS PUIG</t>
  </si>
  <si>
    <t>AVENA EN HOJUELAS FORTIFICADA 400GR AVELINA</t>
  </si>
  <si>
    <t>GALLETAS DE MANTEQUILLA BUTER COOKIES 100 GR VAN ECKEL</t>
  </si>
  <si>
    <t>AVENA EN HOJUELAS TRADICIONAL 800GR AVELINA</t>
  </si>
  <si>
    <t>MILO ACTIV-GO 250GR NESTLE</t>
  </si>
  <si>
    <t>TRIS TRAS DE CHOCOLATE 300GR ALFONSO RIVAS</t>
  </si>
  <si>
    <t>AVENA EN HOJUELAS INSTANTANEA 400GR AVELINA</t>
  </si>
  <si>
    <t>AVENA EN HOJUELA INSTANTANEA 800GR AVELINA</t>
  </si>
  <si>
    <t>AVENA EN HOJUELAS ENTERAS 400GR AVELINA</t>
  </si>
  <si>
    <t>TRIS TRAS DE FRESA 300GR ALFONSO RIVAS</t>
  </si>
  <si>
    <t>SVELTY LECHE SEMIDESCREMADA 400GR NESTLE</t>
  </si>
  <si>
    <t>BEBIDA LACTEA 400 GR MILAK</t>
  </si>
  <si>
    <t>FORORO HARINA DE MAIZ TOSTADO 500GR CHEPELCA</t>
  </si>
  <si>
    <t>CAMPROLAC NUTRISABOR DE FRESA 160 GR NESTLE</t>
  </si>
  <si>
    <t>CREMA DE ARROZ 900GR KEL</t>
  </si>
  <si>
    <t>CAMPROLAC NUTRISABOR DURAZNO 160 GR NESTLE</t>
  </si>
  <si>
    <t>POLVO DE CACAO 250GR MI MONO</t>
  </si>
  <si>
    <t>MEZCLA PARA PREPARAR CHICHA 400GR 3P</t>
  </si>
  <si>
    <t>AREQUIPE 500 GR PAISA</t>
  </si>
  <si>
    <t>MEZCLA EN POLVO FORORO 400GR RACAMAR</t>
  </si>
  <si>
    <t>MEZCLA DE ONOTO 120 GR EL FOGONCITO</t>
  </si>
  <si>
    <t>COMINO MOLIDO 78 GR COSECHADOS SAN JOSE</t>
  </si>
  <si>
    <t>MERENGADA VAINILLA 500GR RACAMAR</t>
  </si>
  <si>
    <t>AJI DULCE 13 GE COSECHADOS SAN JOSE</t>
  </si>
  <si>
    <t>SIROPE SABOR A MAPLE 375 GR MC CORMICK</t>
  </si>
  <si>
    <t>MEZCLA BEBIDA ACHOCOLATADA 400GR RACAMAR</t>
  </si>
  <si>
    <t>SIROPE DE CHOCOLATE 360 GR MC CORMICK</t>
  </si>
  <si>
    <t>ADOBO 200 GR EL FOGONCITO</t>
  </si>
  <si>
    <t>CHOCO COOL 400GR ALIMENTO ACHOCOLATADO</t>
  </si>
  <si>
    <t>NESTUM POSTRE PERA MANZANA ARROZ 115 GR NESTLE</t>
  </si>
  <si>
    <t>ADOBO Y ADREZOS SOFRITOS 180 GR COSECHADOS SAN JOSE</t>
  </si>
  <si>
    <t>GALLETAS Q-KISS 200 GR GALLETAS PUIG</t>
  </si>
  <si>
    <t>AMARILY 175 GR EL FOGONCITO</t>
  </si>
  <si>
    <t>GRANOLA CON MEREY 250GR TREPARRISCOS</t>
  </si>
  <si>
    <t>POLLO GUISADO 180 GR COSECHADOS SAN JOSE</t>
  </si>
  <si>
    <t>GALLETA DE CHOCOLATE 10UNID 180GR  RIFEL</t>
  </si>
  <si>
    <t>LINAZA 200GR TREPARRISCOS</t>
  </si>
  <si>
    <t>GALLETAS ELITE VAINILLA 200 GR PUIG</t>
  </si>
  <si>
    <t>GALLETAS DONAS EXTRA CHOCOLATE 180 GR RIFEL</t>
  </si>
  <si>
    <t>FIBRA AFRECHO FINO 250GR TREPARRISCOS</t>
  </si>
  <si>
    <t>GALLETAS FRUTICAS 90 GR TRIGO DE ORO</t>
  </si>
  <si>
    <t>AFRECHO GRUESO 250GR TREPARRISCOS</t>
  </si>
  <si>
    <t>GALLETAS PUNTO ROJO 90 GR TRIGO DE ORO</t>
  </si>
  <si>
    <t>GALLETAS RICHARELL 90 GR TRIGO DE ORO</t>
  </si>
  <si>
    <t>AFRECHO FINO 450GR TREPARRISCOS</t>
  </si>
  <si>
    <t>GALLETAS CHOCOLATINAS 100 GR</t>
  </si>
  <si>
    <t>AFRECHO TOSTADO CON PAPELON 250GR TREPARRISCOS</t>
  </si>
  <si>
    <t>GALLETAS POLVOROSAS 90 GR TRIGO DE ORO</t>
  </si>
  <si>
    <t>SAL CONDIMENTADA FINAS HIERBAS 470 GR SALEROS SAN JOSE</t>
  </si>
  <si>
    <t>GALLETA CHOCOLATE 150 GR TRIGO DE ORO</t>
  </si>
  <si>
    <t>GALLETAS CHOCOLATE 150 GR TRIGO DE ORO</t>
  </si>
  <si>
    <t>GALLETA COCADITA 150 GR TRIGO DE ORO</t>
  </si>
  <si>
    <t>AJONJOLI TOSTADO 250GR TREPARRISCOS</t>
  </si>
  <si>
    <t>GALLETA DORANTINA 100 GR</t>
  </si>
  <si>
    <t>GRANOLA 250GR TREPARRISCOS</t>
  </si>
  <si>
    <t>GALLETA PASAPALO 80 GR TRIGO DE ORO</t>
  </si>
  <si>
    <t>OREGANO ENTERO 60 GR COSECHADOS SAN JOSE</t>
  </si>
  <si>
    <t>AVENA INTEGRAL 400GR TREPARRISCOS</t>
  </si>
  <si>
    <t>GALLETAS CRUNCH CHIPS 792 GR DEJAVI</t>
  </si>
  <si>
    <t>TOMATE PELADO 2.550 GR MARY</t>
  </si>
  <si>
    <t>TRIGO PARTIDO N#1 400GR EL ARMENIO</t>
  </si>
  <si>
    <t>GALLETAS COCOCITAS 100 GR</t>
  </si>
  <si>
    <t>TRIGO PARTIDO N#2 400GR EL ARMENIO</t>
  </si>
  <si>
    <t>TRIGO PARTIDO N#3 400GR EL ARMENIO</t>
  </si>
  <si>
    <t>ESENCIA DE VAINILLA 150 ML LA FAVORITA BLANCA</t>
  </si>
  <si>
    <t>GALLETAS CRUNCH CHIPS 100 GR DEJAVU</t>
  </si>
  <si>
    <t>SARDINAS EN SALSA ITALIANA 140 GR EL PEÑERO</t>
  </si>
  <si>
    <t>TRIGO ENTERO 400GR EL ARMENIO</t>
  </si>
  <si>
    <t>ESENCIA DE VAINILLA 150 ML LA FAVORITA NEGRA</t>
  </si>
  <si>
    <t>CARAOTAS NEGRAS PREPARADAS 200 G TAF</t>
  </si>
  <si>
    <t>ESENCIA DE VAINILLA 250 ML LA FAVORITA NEGRA</t>
  </si>
  <si>
    <t>ESENCIA DE VAINILLA 250 ML LA FAVORITA BLANCA</t>
  </si>
  <si>
    <t>MAIZ CRIOLLO ENTERO 220 GR DEL MONTE</t>
  </si>
  <si>
    <t>SAL CONDIMENTADA BARBACOA 470 GR SALEROS SAN JOSE</t>
  </si>
  <si>
    <t>CARAOTA NEGRA CARI BEANS 200GR DEL MONTE</t>
  </si>
  <si>
    <t>SAL CONDIMENTADA ITALIANA 470 GR SALEROS SAN JOSE</t>
  </si>
  <si>
    <t>CONDIMENTO CON SAL MARINA AGRAGADA 470 GR SALEROS SAN JOSE</t>
  </si>
  <si>
    <t>MAIZ DULCE EN GRANO 150 GR MIMO</t>
  </si>
  <si>
    <t>MANZANILLA 40 GR COSECHADOS SAN JOSE</t>
  </si>
  <si>
    <t>AJO PURO EN POLVO 90 GR IBERIA</t>
  </si>
  <si>
    <t>TOMATE PELADO 800 GR MARY</t>
  </si>
  <si>
    <t>TOMATE PELADO 400 GR MARY</t>
  </si>
  <si>
    <t>SAL CONDIMENTADA FINAS HIERBAS 160 GR SALEROS SAN JOSE</t>
  </si>
  <si>
    <t>ANIS DULCE 70 GR COSECHADOS SAN JOSE</t>
  </si>
  <si>
    <t>PASSATA  480 GR INDOPECA</t>
  </si>
  <si>
    <t>AJI PICANTE MOLIDO 35 GR COSECHADOS SAN JOSE</t>
  </si>
  <si>
    <t>VINAGRE 1 LT EUREKA</t>
  </si>
  <si>
    <t>SALSA DE VEGETALES CON DIABLITOS 220GR UNDER WOOD</t>
  </si>
  <si>
    <t>SABROSEADOR 170 GR EL FOGONCITO</t>
  </si>
  <si>
    <t>MAIZ DULCE EN GRANO 400 GR AREL</t>
  </si>
  <si>
    <t>SAL CONDIMENTADA BARBACOA 160 GR SALEROS SAN JOSE</t>
  </si>
  <si>
    <t>CANELA ENTERA 30 GR COSECHADOS SAN JOSE</t>
  </si>
  <si>
    <t>ADOBO COMPLETO 185 GR IBERIA</t>
  </si>
  <si>
    <t>VINAGRE 1.00 L LA YAYA</t>
  </si>
  <si>
    <t>CARMENCITA 135 GR COSECHADOS SAN JOSE</t>
  </si>
  <si>
    <t>VINAGRE 3.790L DON PEDRO</t>
  </si>
  <si>
    <t>CALDO DE POLLO 180GR EL FOGONCITO</t>
  </si>
  <si>
    <t>MOSTAZA 190 GR EUREKA</t>
  </si>
  <si>
    <t>MAIZ EN SALMUERA MILHO EM CONSERVA 300GR PREDILECTA</t>
  </si>
  <si>
    <t>MELOCOTONES EN ALMIBAR 820 GR AREL</t>
  </si>
  <si>
    <t>ROMERO 27GR COSECHADOS SAN JOSE</t>
  </si>
  <si>
    <t>TOMILLO 36 GR COSECHADOS SAN JOSE</t>
  </si>
  <si>
    <t>LOMOS DE ATUN EN ACEITE VEGETAL 160GR AREL</t>
  </si>
  <si>
    <t>OREGANO ENTERO 25 GR COSECHADO SAN JOSE</t>
  </si>
  <si>
    <t>SAL CONDIMENTADA IBERICA 160 GR SALEROS SAN JOSE</t>
  </si>
  <si>
    <t>AJO HIERBAS 94 GR MC CORMICK</t>
  </si>
  <si>
    <t>LOMOS DE ATUN EN AGUA 170GR AREL</t>
  </si>
  <si>
    <t>SAL CONDIMENTADA ITALIANA 160 GR SALEROS SAN JOSE</t>
  </si>
  <si>
    <t>COMINO MOLIDO 49 GR MC CORMICK</t>
  </si>
  <si>
    <t>ROMERO ENTERO 30 GR IBERIA</t>
  </si>
  <si>
    <t>TOMILLO ENTERO 30 GR IBERIA</t>
  </si>
  <si>
    <t>AJOMIX EN POLVO 90GR MC CORMICK</t>
  </si>
  <si>
    <t>PASSATA RUSTICA SICILIANA 450 GR NOVO</t>
  </si>
  <si>
    <t>ANIS ESTRELLADO 30 GR COSECHADOS SAN JOSE</t>
  </si>
  <si>
    <t>SALSA NAPOLITANA 500GR KIERO</t>
  </si>
  <si>
    <t>OREGANO MOLIDO 56 GR COSECHADOS SAN JOSE</t>
  </si>
  <si>
    <t>CALDO DE CARNE 144 GR IBERIA</t>
  </si>
  <si>
    <t>COLOR ONOTO 86GR COSECHADOS SAN JOSE</t>
  </si>
  <si>
    <t>AJO MIX 70 GR COSECHADOS SAN JOSE</t>
  </si>
  <si>
    <t>SALSA PARA PIZZA 500GR KIERO</t>
  </si>
  <si>
    <t>HIERBAS ITALIANAS 20 GR MC CORMICK</t>
  </si>
  <si>
    <t>FLOR DE JAMAICA 20 GR COSECHADO SAN JOSE</t>
  </si>
  <si>
    <t>SAZONADOR 180GR COSECHADOS SAN JOSE</t>
  </si>
  <si>
    <t>PASSATA 500GR IL FRATELLO</t>
  </si>
  <si>
    <t>ADOBO COMPLETO 180GR COSECHADOS SAN JOSE</t>
  </si>
  <si>
    <t>SALSA PEPPERONI GOURMET 500GR KIERO</t>
  </si>
  <si>
    <t>AJILLO MIX  SOBRE 30GR IBERIA</t>
  </si>
  <si>
    <t>CARNE MECHADA 180GR COSECHADO SAN JOSE</t>
  </si>
  <si>
    <t>SALSA PRIMAVERA GOURMET 500 GR KIERO</t>
  </si>
  <si>
    <t>CANELA MOLIDA 60GR COSECHADOS SAN JOSE</t>
  </si>
  <si>
    <t>SALSA INGLESA 150 CC ENVAPROMILCA</t>
  </si>
  <si>
    <t>SALSA DE SOYA 150 CC ENVAPRIMOLCA</t>
  </si>
  <si>
    <t>SALSA DE AJO 300ML IBERIA</t>
  </si>
  <si>
    <t>SALSA RICA A BASE DE AJI 300ML IBERIA</t>
  </si>
  <si>
    <t>SALSA DE SOYA 300 CC LA VIÑA</t>
  </si>
  <si>
    <t>SALSA DE AJO 150 CC ENVAPRIMOLCA</t>
  </si>
  <si>
    <t>SALSA DE SOYA 300ML IBERIA</t>
  </si>
  <si>
    <t>SALSA INGLESA 300ML IBERIA</t>
  </si>
  <si>
    <t>SALSA MOSTAZAJO 150 CC LA VIÑA</t>
  </si>
  <si>
    <t>SALSA COMBO 150 ML LA VIÑA</t>
  </si>
  <si>
    <t>SALSA COMBO 300 CC ENVAPRIMOLCA</t>
  </si>
  <si>
    <t>SALSA COMBO 300 CC LA VIÑA</t>
  </si>
  <si>
    <t>PASTA LINGUINE 500 GR GALO</t>
  </si>
  <si>
    <t>ARROZ BLANCO 1 KG TIPO1  NORTE PREMIUM</t>
  </si>
  <si>
    <t>PASTA PARA PASTICHO 250 GR KRAYS</t>
  </si>
  <si>
    <t>AVENA EN HOJUELA ENTERA 800GR AVELINA</t>
  </si>
  <si>
    <t>MAIZINA AMERICANA 400 GR ALFONZO RIVAS</t>
  </si>
  <si>
    <t>FORORO 400 GR DER CONDE</t>
  </si>
  <si>
    <t>RICA CHICHA 400 GR NESTLE</t>
  </si>
  <si>
    <t>AVENA EN HOJUELA FORTIFICADA 400 GR QUAKER</t>
  </si>
  <si>
    <t>HARINA DE TRIGO 1 KG CAÑUELAS TIPO 1</t>
  </si>
  <si>
    <t>NESTUM POSTRE MANZANA Y ARROZ 115 GR NESTLE</t>
  </si>
  <si>
    <t>GALLETAS DE CHOCOLATE DONAS 396 GR RIFEL</t>
  </si>
  <si>
    <t>NESTUM POSTRE MANZANA BANANA AVENA 115 GR NESTLE</t>
  </si>
  <si>
    <t>GALLETAS SALTINES 250 GR PUIG</t>
  </si>
  <si>
    <t>NESTUM POSTRE BANANA Y AVENA 115 GR NESTLE</t>
  </si>
  <si>
    <t>GALLETAS CLUB SOCIAL INTEGRAL 6 UNID 26GR NABISCO</t>
  </si>
  <si>
    <t>GALLETAS DE SODA INTEGRAL 290 GR PUIG</t>
  </si>
  <si>
    <t>SAL MARINA EVAPORADA 1 KG SALMAR CON YODO Y FLUOR</t>
  </si>
  <si>
    <t>AZUCAR 1 KG UNIAO IMPORTADO</t>
  </si>
  <si>
    <t>SAL GRUESA 1 KG CELESTIAL (PARRILLERA)(NEGRA)</t>
  </si>
  <si>
    <t>SAL MARINA 1 KG TREPARRISCOS</t>
  </si>
  <si>
    <t>GALLETAS DE MANTEQUILLA 100 GR FENIX</t>
  </si>
  <si>
    <t>MARILU DE CHOCOLATE RELLENA C/VAINILLA 216GR</t>
  </si>
  <si>
    <t>PALMERITAS DE ORO 90 GR TRIGO DE ORO</t>
  </si>
  <si>
    <t>GALLETAS DE MANTEQUILLA 200 GR FENIX</t>
  </si>
  <si>
    <t>GALLETAS DE NARANJA 200 GR FENIX</t>
  </si>
  <si>
    <t>GALLETAS DE NARANJA 100 GR FENIX</t>
  </si>
  <si>
    <t>GALLETAS MARIA 250 GR CALEDONIA</t>
  </si>
  <si>
    <t>GALLETAS MARIA EXTRA FINA 235 GR PUIG</t>
  </si>
  <si>
    <t>GALLETAS FRUTICAS 150 GR TRIGO DE ORO</t>
  </si>
  <si>
    <t>GALLETAS MARIA 672 GR INAICA</t>
  </si>
  <si>
    <t>GALLETAS TIPO TUBULAR DE MANTEQUILLA 132GR RIFEL</t>
  </si>
  <si>
    <t>AVELINA GOLDEN BAR 132 GR MANZANA</t>
  </si>
  <si>
    <t>GALLETAS TIPO TUBULAR DE COCO 132GR RIFEL</t>
  </si>
  <si>
    <t>MERMELADA DE FRESA 230 GR FRUTAZOS</t>
  </si>
  <si>
    <t>MERMELADA DE GUAYABA 370 GR KIERO</t>
  </si>
  <si>
    <t>MERMELADA DE DURAZNO 370 GR KIERO</t>
  </si>
  <si>
    <t>MERMELADA DE DURAZNO 230 GR FRUTAZO</t>
  </si>
  <si>
    <t>DULCE DE LECHE AREQUIPE 250GR PAISA</t>
  </si>
  <si>
    <t>MERMELADA DE TAMARINDO 230 GR FRUTAZO</t>
  </si>
  <si>
    <t>MERMELADA DE GUANABANA 230 GR FRUTAZOS</t>
  </si>
  <si>
    <t>MERMELADA DE MORA 330 GR LA VIÑA</t>
  </si>
  <si>
    <t>MERMELADA DE GUAYABA 330 GR LA VIÑA</t>
  </si>
  <si>
    <t>MERMELADA DE FRESA 330 GR LA VIÑA</t>
  </si>
  <si>
    <t>MERMELADA DE DURAZNO 330 GR LA VIÑA</t>
  </si>
  <si>
    <t>MERMELADA DE PIÑA 330 GR LA VIÑA</t>
  </si>
  <si>
    <t>DURAZNO EN ALMIBAR 500 GR LA VIÑA</t>
  </si>
  <si>
    <t>HICACOS EN ALMIBAR 500 GR LA DULCERA</t>
  </si>
  <si>
    <t>MELAZA DE CAÑA 600 GR TREPARRISCOS</t>
  </si>
  <si>
    <t>CACHAPAS 6UND LA LLANERA</t>
  </si>
  <si>
    <t>PAPELON GRANULADO 500 GR LOS ROSALES</t>
  </si>
  <si>
    <t>PAPELON GRANULADO 400 GR EL TRAPICHE</t>
  </si>
  <si>
    <t>CASABITO NATURAL 30 UND SOL DE CARABOBO</t>
  </si>
  <si>
    <t>CARNE DE SOYA 200 GR SOY-TEX</t>
  </si>
  <si>
    <t>CASABITO CON AJO 30 UND SOL DE CARABOBO</t>
  </si>
  <si>
    <t>CASABITO CON AJI PICANTE 30 UND SOL DE CARABOBO</t>
  </si>
  <si>
    <t>CAFE MOLIDO 1783 200 GR BRANGER</t>
  </si>
  <si>
    <t>CARBON VEGETAL INSTANTANEO 1.5 KG LARA</t>
  </si>
  <si>
    <t>CARBON VEGETAL 1.5 KG LARA</t>
  </si>
  <si>
    <t>CARBON VEGETAL 1.5 KG TORO</t>
  </si>
  <si>
    <t>CARBON VEGETAL PREMIUM 4.5 KG ZULIA</t>
  </si>
  <si>
    <t>CARBON VERGETAL 4 KG LARA</t>
  </si>
  <si>
    <t>REFRESCO 1.5 KOLA DUMBO</t>
  </si>
  <si>
    <t>REFRESCO FRESCOLITA 2 LT COCA COLA</t>
  </si>
  <si>
    <t>REFRESCO CHINOTTO 1.5LT COCA COLA</t>
  </si>
  <si>
    <t>REFRESCO NARANJA HIT 2 LT COCA COLA</t>
  </si>
  <si>
    <t>FORORO 500 GR CHAPELCA</t>
  </si>
  <si>
    <t>MARGARINA 350 GR CRIOLLA ARTESANAL</t>
  </si>
  <si>
    <t>TE VERDE CON LIMON PET 500ML LIPTON</t>
  </si>
  <si>
    <t>CEREAL ZUCARITAS 250GR KELLOGGS</t>
  </si>
  <si>
    <t>CORN FLAKES 350 GR KELLOGGS</t>
  </si>
  <si>
    <t>VINAGRE 1 LT ARIAS</t>
  </si>
  <si>
    <t>VINAGRE 300 ML FERGOS</t>
  </si>
  <si>
    <t>VINAGRE 500ML ARIAS</t>
  </si>
  <si>
    <t>GUASACACA PICANTE 310 GR REZEPT</t>
  </si>
  <si>
    <t>GUASACACA 310 GR REZEPT</t>
  </si>
  <si>
    <t>SALSA ALIÑO DE AJO 310 GR REZEPT</t>
  </si>
  <si>
    <t>GUASACACA 155 GR REZEPT</t>
  </si>
  <si>
    <t>GUASACACA CRIOLLA 155 GR EL COCINERITO</t>
  </si>
  <si>
    <t>GUASACACA PICANTE 155GR REZEPT</t>
  </si>
  <si>
    <t>GUSACACA PICANTE 310 GR EL COCINERITO</t>
  </si>
  <si>
    <t>CEREAL CHOKO BOLITOS 240 GR ALIMENTOS VENEPAN</t>
  </si>
  <si>
    <t>SAL CONDIMENTADA CON AJO 200GR LA VIÑA</t>
  </si>
  <si>
    <t>SAL CON AJO Y PEREJIL 200 GR LA VIÑA</t>
  </si>
  <si>
    <t>SAL CONDIMENTADA PARRILLERA 200GR LA VIÑA</t>
  </si>
  <si>
    <t>SAL MARINA CON MOSTAZAJO 200GR LA VIÑA</t>
  </si>
  <si>
    <t>SAL MARINA BBQ 200GR LA VIÑA</t>
  </si>
  <si>
    <t>SAZONALISTO LISTO PARA PREPARAR 300ML LA VIÑA</t>
  </si>
  <si>
    <t>SAL CONDIMENTADA CON AJO 200 GR LA VIÑA</t>
  </si>
  <si>
    <t>SAZONALISTO 200 GR LA VIÑA</t>
  </si>
  <si>
    <t>SALSA DE AJO 150ML LA VIÑA</t>
  </si>
  <si>
    <t>SALSA DE TOMATE TIPO KETCHUP 330GR LA VIÑA</t>
  </si>
  <si>
    <t>SAZONALISTO LISTO PARA PREPARAR 150ML LA VIÑA</t>
  </si>
  <si>
    <t>SALSA INGLESA 150ML LA VIÑA</t>
  </si>
  <si>
    <t>SALSA DE SOYA 150ML LA VIÑA</t>
  </si>
  <si>
    <t>SALSA INGLESA 300ML LA VIÑA</t>
  </si>
  <si>
    <t>MOSTAZA LIQUIDA 300ML LA VIÑA</t>
  </si>
  <si>
    <t>CEREZAS MARRUECAS I.N.P.A. ENV</t>
  </si>
  <si>
    <t>SALSA BBQ 397 GR LA VIÑA</t>
  </si>
  <si>
    <t>CASABITO CON CEBOLLA 30 UND SOL DE CARABOBO</t>
  </si>
  <si>
    <t>CASABE 4 UND SOL DE CARABOBO</t>
  </si>
  <si>
    <t>PASTA FIDEO 250 GR CAPRI</t>
  </si>
  <si>
    <t>PASTA VERMICELLI 500 GR MARY</t>
  </si>
  <si>
    <t>LECHE CONDENSADA 100 GR NATULAC</t>
  </si>
  <si>
    <t>HARINA DE MAIZ 1 KG PAN</t>
  </si>
  <si>
    <t>PAPELON 500 GR SOL DE CARABOBO</t>
  </si>
  <si>
    <t>FICHA DE PRUEBA.</t>
  </si>
  <si>
    <t>PAPELON PANELA 450 GR</t>
  </si>
  <si>
    <t>GALLETA DULCE MARIA 360GR RENATA</t>
  </si>
  <si>
    <t>BOMBONES AVELLANA 59 GR LA MARCONA</t>
  </si>
  <si>
    <t>CAFE MOLIDO 500 GR CAMPO ELIAS</t>
  </si>
  <si>
    <t>CARAOTAS NEGRAS 250 GR MARY</t>
  </si>
  <si>
    <t>GELATINA MORA 12 GR YELIGHT</t>
  </si>
  <si>
    <t>GALLETAS  432 GR CHOCOLATE 36 UND TIP TOP</t>
  </si>
  <si>
    <t>GELATINA SABOR A FRESA 12GR  YELIGHT</t>
  </si>
  <si>
    <t>MAIZ PARA COTUFA 250 GR MARY</t>
  </si>
  <si>
    <t>GELATINA FRUTOS CITRICOS 12GR YELIGHT</t>
  </si>
  <si>
    <t>GELATINA FRUTOS ROJOS 12GR YELIGHT</t>
  </si>
  <si>
    <t>MAIZINA AMERICANA 2 KG ALFONZO RIVAS</t>
  </si>
  <si>
    <t>TELISTO TE VERDE FRUTOS D BOSQUE 48GR MC CORMICK</t>
  </si>
  <si>
    <t>GALLETAS 432 GR COCO TOP</t>
  </si>
  <si>
    <t>HUEVOS 1/2 CARTON</t>
  </si>
  <si>
    <t>CUBITO DE POLLO 144GR 12UNID IBERIA</t>
  </si>
  <si>
    <t>ESENCIA DE VAINILLA 250 CC TUKANSITOS</t>
  </si>
  <si>
    <t>CILANTRO DESHIDRATADO 16 GR COSECHADOS SAN JOSE</t>
  </si>
  <si>
    <t>ATUN 170 GR MAR CARIBE</t>
  </si>
  <si>
    <t>MERMELADA DE GUAYABA 370 GR LA VIENESA</t>
  </si>
  <si>
    <t>SAL CONDIMENTADA 160 GR IBERICA</t>
  </si>
  <si>
    <t>ACEITUNA RELLENA KG</t>
  </si>
  <si>
    <t>ALCAPARRA KG</t>
  </si>
  <si>
    <t>PAPELON 1 KG</t>
  </si>
  <si>
    <t>PURE DE TOMATE 500 GR TUTO MATE</t>
  </si>
  <si>
    <t>SAZONADOR 160 GR FRITZ</t>
  </si>
  <si>
    <t>SALSA PARA GUISOS 500 GR KAMPESTRE</t>
  </si>
  <si>
    <t>MEZCLA P/TORTA DE VAINILLA 500 GR LA LUCHA</t>
  </si>
  <si>
    <t>SALSA DE AJO FRITZ 150 CC</t>
  </si>
  <si>
    <t>GUISANTE AL NATURAL 220 GR ELIZA</t>
  </si>
  <si>
    <t>ACEITE DE MAIZ 420ML MAZEITE</t>
  </si>
  <si>
    <t>MERMELADA DE GUAYABA 230 GR FRUTAZO</t>
  </si>
  <si>
    <t>AREQUIPE 250 GR AREQUIPIN</t>
  </si>
  <si>
    <t>AREQUIPE 500 GR AREQUIPIN</t>
  </si>
  <si>
    <t>ADOBO COMPLETO 40 GR IBERIA SOBRE</t>
  </si>
  <si>
    <t>AVENA EN HOJUELAS FORTIFICADA 800G QUAKER</t>
  </si>
  <si>
    <t>SALSA DE AJO 150ML IBERIA</t>
  </si>
  <si>
    <t>OREGANO MOLIDO 40G  MC CORMICK</t>
  </si>
  <si>
    <t>EMPANIZADO FINAS HIERBAS 250GR BONIATAYU</t>
  </si>
  <si>
    <t>EMPANIZADO CARNES ROJAS 250GR BONIATAYU</t>
  </si>
  <si>
    <t>EMPANIZADO NATURAL 250GR BONIATAYU 250GR</t>
  </si>
  <si>
    <t>EMPANIZADO CARNES BLANCAS 250GR BONIATAYU</t>
  </si>
  <si>
    <t>SAL GRUESA AL GRILL CON AJO ROSTIZADO 110GR MACCORMICK</t>
  </si>
  <si>
    <t>SAL GRUESA AL GRILL CON POLLO 98GR MACCORMICK</t>
  </si>
  <si>
    <t>SAL GRUESA MEDITERRANEO 90GR MACCORMICK</t>
  </si>
  <si>
    <t>ALBAHACA ENTERA 20GR IBERIA</t>
  </si>
  <si>
    <t>OREGANO ENTERO 20GR IBERIA</t>
  </si>
  <si>
    <t>POPS CEREAL DE MAIZ CON SABOR A CHOCOLATE 235GR KRAKIN</t>
  </si>
  <si>
    <t>ENDULZANTE A BASE DE SUCRALOSA 200GR SWEETEST</t>
  </si>
  <si>
    <t>GALLETA KRAKER / BELVITA DETALLADA</t>
  </si>
  <si>
    <t>GALLETA MARIA UND</t>
  </si>
  <si>
    <t>SALSA PARA PIZZA 500 GR KAMPESTRE</t>
  </si>
  <si>
    <t>ATUN PARAGUANA EN ACEITE VEGETAL 184GR</t>
  </si>
  <si>
    <t>ATUN PARAGUANA EN ACEITE VEGETAL 140GR</t>
  </si>
  <si>
    <t>ARROZ PERLADO 1KG PRIMOR</t>
  </si>
  <si>
    <t>MIEL PURA DE ABEJA 500GR BOSQUE ALTO</t>
  </si>
  <si>
    <t>SALSA COMBO 150 CC ENVAPRIMOLCA</t>
  </si>
  <si>
    <t>VINAGRE 500 CC EUREKA</t>
  </si>
  <si>
    <t>ATUN EN ACEITE 140 GR MR TUNA</t>
  </si>
  <si>
    <t>SALSA PARA PIZZA 180G DELICIAS SAN JOSE</t>
  </si>
  <si>
    <t>ALIÑO COMPLETO ADOBOS Y ADEREZOS 180G COSECHADOS SAN JOSE</t>
  </si>
  <si>
    <t>CREMA DE ARROZ 450 GR MARY</t>
  </si>
  <si>
    <t>ARROZ DORADO VAPORIZADO 1KG MARY</t>
  </si>
  <si>
    <t>PIMIENTA BLANCA MANANTIAL 12G</t>
  </si>
  <si>
    <t>GALLETA 250 GR MARIA SELECTA</t>
  </si>
  <si>
    <t>GELATINA DE PIÑA 40GR FRUXI FIESTA</t>
  </si>
  <si>
    <t>GELATINA DE UVA 40GR FRUXI FIESTA</t>
  </si>
  <si>
    <t>ADOBO COMPLETO 500 GR LA COMADRE</t>
  </si>
  <si>
    <t>SALSA NAPOLITANA 500 GR KAMPESTRE</t>
  </si>
  <si>
    <t>SARDINAS EN SALSA ITALIANA 170GR PEÑERO</t>
  </si>
  <si>
    <t>SALSA DE SOYA 150ML FERGOS</t>
  </si>
  <si>
    <t>SALSA DE AJO  150ML  FERGOS</t>
  </si>
  <si>
    <t>AJOMIX 150ML  MACCORMICK</t>
  </si>
  <si>
    <t>SAL GRUESA 95 GR AL GRILL PESCADO MC CORMICK</t>
  </si>
  <si>
    <t>HIERBAS FRANCESAS 33 GR MC CORMICK</t>
  </si>
  <si>
    <t>TE EN SOBRE  HOJAS DE TORONJIL 20GR MACCORMICK</t>
  </si>
  <si>
    <t>TE DE FLORES DE MANZANILLA 20GR MACCORMICK</t>
  </si>
  <si>
    <t>CURRY ROJO 92 GR MC CORMICK</t>
  </si>
  <si>
    <t>AJO MOLIDO 70GR MC CORMICK</t>
  </si>
  <si>
    <t>CURRY 55 GR MC CORMICK</t>
  </si>
  <si>
    <t>TELISTO 800GR SABOR A LIMON MC CORMICK</t>
  </si>
  <si>
    <t>MAIZENA AMERICANA 800 GR ALFONZO RIVAS</t>
  </si>
  <si>
    <t>LECHE EN POLVO SEMIDESCREMADO 900GR TORONDOY</t>
  </si>
  <si>
    <t>SAL GRUESA AL GRILL CON HIERBAS ESPECIAS PARA CARNE 105GR MACCORMICK</t>
  </si>
  <si>
    <t>OREGANO ENTERO 15G MACCORMICK</t>
  </si>
  <si>
    <t>LOMOS DE ATUN EN AGUA 140GR AREL</t>
  </si>
  <si>
    <t>PASTA FIDEOS 250 GR ROBIN HOOD</t>
  </si>
  <si>
    <t>ADOBO COMPLETO 200 GR LA COMADRE</t>
  </si>
  <si>
    <t>TE LIMON 270G LIPTON</t>
  </si>
  <si>
    <t>TELISTO EN POLVO SABOR A LIMON 400G MCCORMICK</t>
  </si>
  <si>
    <t>CEREAL DE MAIZ NATURAL MIX GRANOLA Y ALMENDRA 270GR MAIZORITOS</t>
  </si>
  <si>
    <t>SALSA PICANTE CRIOLLO 150 ML MC CORMICK</t>
  </si>
  <si>
    <t>SALSA DE AJI DULCE 158 GR MC CORMICK</t>
  </si>
  <si>
    <t>CAFE MOLIDO GOURMET 200G  CAFE AMANECER</t>
  </si>
  <si>
    <t>VINAGRE MAVESA 500 CM</t>
  </si>
  <si>
    <t>TE MANZANILLA LIMON Y MIEL 20GR MACCORMICK</t>
  </si>
  <si>
    <t>MERENGON DE MANTECADO 400GR  KIANA</t>
  </si>
  <si>
    <t>MEZCLA PARA PREPARAR CHICHA 500GR KIANA</t>
  </si>
  <si>
    <t>GALLETAS CHOCOLATE 432 GR CHARMY</t>
  </si>
  <si>
    <t>GALLETAS 432 GR FRESA CHARMY</t>
  </si>
  <si>
    <t>GALLETAS 432 GR VAINILLA CHARMY</t>
  </si>
  <si>
    <t>GALLETAS 2 SABORES 216 GR CHOC/ VAINILLA CALEDONIA</t>
  </si>
  <si>
    <t>GALLETAS 216 GR 2 SABORES FRESA VAINILLA CALEDONIA</t>
  </si>
  <si>
    <t>SALSA BBQ 307 GR PICANTE MC CORMICK</t>
  </si>
  <si>
    <t>SALSA INGLESA 150 ML LIGERA MC CORMICK</t>
  </si>
  <si>
    <t>CARAOTAS NEGRAS 500 GR PANTERA</t>
  </si>
  <si>
    <t>PURE DE TOMATE 700 GR MARY</t>
  </si>
  <si>
    <t>SALSA CURRY 164 GR MC CORMICK</t>
  </si>
  <si>
    <t>SALSA INGLESA VINO TINTO 300ML MC CORMICK</t>
  </si>
  <si>
    <t>SALSA DE SOYA 150ML MC CORMICK</t>
  </si>
  <si>
    <t>SALSA INGLESA VINO BLANCO 150ML MC CORMICK</t>
  </si>
  <si>
    <t>MEZCLA PARA PIZZA 350 GR MIX TODO USO OUT GLUTEN</t>
  </si>
  <si>
    <t>HARINA TODO USO 350 GR OUT GLUTEN</t>
  </si>
  <si>
    <t>PASTA TORNILLO 500 GR SIN GLUTEN ORO</t>
  </si>
  <si>
    <t>PEPITONA PICANTE 140 GR MARGARITA</t>
  </si>
  <si>
    <t>MEZCLA PARA CACHAPAS 500 GR PAN</t>
  </si>
  <si>
    <t>MERMELADA 370 GR FRESA  LA VIENESA</t>
  </si>
  <si>
    <t>MEZCLA DE LECHE 900 GR PURALAC</t>
  </si>
  <si>
    <t>ACEITE 1 LT VATEL SOYA</t>
  </si>
  <si>
    <t>REFRESCO GOLDEN POP CHICLE 1.5LTS PEPSI-COLA</t>
  </si>
  <si>
    <t>INFUSION DEL BOSQUE 20 UND MC CORMICK</t>
  </si>
  <si>
    <t>AVENA EN HOJUELAS 800GR PANTERA</t>
  </si>
  <si>
    <t>AVENA EN HOJUELAS 400GR PANTERA</t>
  </si>
  <si>
    <t>FRIJOL VERDE  500GR   PANTERA</t>
  </si>
  <si>
    <t>CREMA DE ARROZ  BOLSA 900 GR LA LUCHA</t>
  </si>
  <si>
    <t>GALLETAS TIPTOP MANI 80GR CALEDONIA</t>
  </si>
  <si>
    <t>BEBIDA RIKO MALT 200 GR PARMALAT</t>
  </si>
  <si>
    <t>REFRESCO CHINOTO 2 LT COCA COLA</t>
  </si>
  <si>
    <t>FLIPS DULCE DE LECHE 28GR BOLSITA</t>
  </si>
  <si>
    <t>ESTUCHE 6 BOLSITAS FRUTY AROS ALFONSO RIVAS</t>
  </si>
  <si>
    <t>SALVADO DE AVENA 300 GR AVELINA</t>
  </si>
  <si>
    <t>FRUTY POP 240 GR MAIZORITOS</t>
  </si>
  <si>
    <t>SALSA INGLESA 300 ML  MC CORMICK</t>
  </si>
  <si>
    <t>CHOCO SAFARI 240 GR MAIZORITOS</t>
  </si>
  <si>
    <t>SALSA AGRIDULCE 294 GR MC CORMICK</t>
  </si>
  <si>
    <t>CARBON BOLSA 4.5KG EL TORO</t>
  </si>
  <si>
    <t>CARBON VEGETAL 3KG EL TORO</t>
  </si>
  <si>
    <t>ADOBO 200 GR EL COMPADRE</t>
  </si>
  <si>
    <t>PASTA PARA PASTICHO 250 GR DIRECTO HORNO DON PEPE</t>
  </si>
  <si>
    <t>PASTA 500 GR PLUMITAS MARY</t>
  </si>
  <si>
    <t>GALLETAS CHARMY FRESA 216GR CALEDONIA</t>
  </si>
  <si>
    <t>CARAOTAS ROJA 250 GR MARY</t>
  </si>
  <si>
    <t>REFRESCO NARANJA LATA 355ML PEPSI</t>
  </si>
  <si>
    <t>SALSA DE SOYA 300 ML ENVAPRIMOLCA</t>
  </si>
  <si>
    <t>LECHE DESCREMADA 1 KG ZULI MILK</t>
  </si>
  <si>
    <t>JUGO COTAIL DE FRUTAS 1.8 L JARRITA</t>
  </si>
  <si>
    <t>AVENA VAINILLA 400GR AVELINA</t>
  </si>
  <si>
    <t>AFRECHO GRUESO L/TOSTADO 250GR TREPARRISCO</t>
  </si>
  <si>
    <t>REFRESCO PEPSI MAX 1.5 LT</t>
  </si>
  <si>
    <t>REFRESCO PEPSI COLA LATA ORIGINAL 355 ML</t>
  </si>
  <si>
    <t>AZUCAR DE CAFETIN 200 SOBRES 4GR MONTALBAN</t>
  </si>
  <si>
    <t>ARROZ SUPERIOR 1 KG MARY</t>
  </si>
  <si>
    <t>CARBON 1.5 KG VEGETAL ZULIA</t>
  </si>
  <si>
    <t>GALLETA SODA INTEGRAL UNIDAD PUIG</t>
  </si>
  <si>
    <t>TANG CON SABOR A LIMON 30GR</t>
  </si>
  <si>
    <t>MEZCLA EN POLVO PARCHITA/MARACUYA  7GR CLIGHT</t>
  </si>
  <si>
    <t>GALLETAS DELICIAS MARIA CON CHOCOLATE PUIG</t>
  </si>
  <si>
    <t>GELATINA FRESA PARMALAT</t>
  </si>
  <si>
    <t>SARDINA EN SALSA MEXICANA 170 GR INCOSA</t>
  </si>
  <si>
    <t>SARDINA EN ACEITE VEGETAL 270 GR INCOSA</t>
  </si>
  <si>
    <t>SARDINA EN SALSA DE TOMATE 270 GR INCOSA</t>
  </si>
  <si>
    <t>AVENA EN HOJUELAS TRADICIONAL 600GR AVELINA</t>
  </si>
  <si>
    <t>SAL 1 KG BAHIA</t>
  </si>
  <si>
    <t>HUEVO ESTUCHADO 12 UND (TUNAL)</t>
  </si>
  <si>
    <t>CANELA EN POLVO 75 GR IBERIA</t>
  </si>
  <si>
    <t>COMINO MOLIDO 65 GR IBERIA</t>
  </si>
  <si>
    <t>ONOTO ENTERO 80 GR IBERIA</t>
  </si>
  <si>
    <t>PIMIENTA NEGRA MOLIDA 20 GR IBERIA</t>
  </si>
  <si>
    <t>SABROSEADOR 30 GR IBERIA</t>
  </si>
  <si>
    <t>CUBITO DE CARNE 96 GR IBERIA</t>
  </si>
  <si>
    <t>SALSA DE TOMATE KEPTCHUP 397GR  HEINZ</t>
  </si>
  <si>
    <t>SALSA PARA PASTA AJO Y CEBOLLA 450 GR DEL MONTE</t>
  </si>
  <si>
    <t>AVENA FORTIFICADA 200 GR QUAKER</t>
  </si>
  <si>
    <t>AZUCARADAS 500 GR MAIZORITOS</t>
  </si>
  <si>
    <t>SALSA DE AJO  150ML  MC CORMICK</t>
  </si>
  <si>
    <t>HONEY MUSTARD VOLTEADA 310 GR MC CORMICK</t>
  </si>
  <si>
    <t>LECHE  1.8 L PALMILAK</t>
  </si>
  <si>
    <t>PASTINA ESP. ESTRELLITAS BEBE 250 GR CAPRI</t>
  </si>
  <si>
    <t>SALSA DE SOYA  150 ML LA VIÑA</t>
  </si>
  <si>
    <t>SARDINA EN ACEITE VEGETAL 140 GR PEÑERO</t>
  </si>
  <si>
    <t>HARINA DE TRIGO INTEGRAL 1 KG CHEPELCA</t>
  </si>
  <si>
    <t>GALLETAS 290 GR CRASKI PUIG</t>
  </si>
  <si>
    <t>GALLETAS 216 GR MARILU FRESA PUIG</t>
  </si>
  <si>
    <t>SARDINAS 260 GR EN ACEITE NATURAL EL CHAMBE</t>
  </si>
  <si>
    <t>GALLETAS COCADITAS 150GR TRIGO DE ORO</t>
  </si>
  <si>
    <t>GALLETA 150 GR PUNTO ROJO TUBULAR TRIGO DE ORO</t>
  </si>
  <si>
    <t>COTUFAS PARA MICROONDA 82 GR MANTEQUILLA POPZ</t>
  </si>
  <si>
    <t>COTUFAS PARA MICROONDA 82 GR EXTRA MANTEQUILLA POPZ</t>
  </si>
  <si>
    <t>COTUFAS PARA MICROONDA 82 GR NATURAL POPZ</t>
  </si>
  <si>
    <t>JUGO 900 ML DURAZNO PALMIANDINA</t>
  </si>
  <si>
    <t>JUGO 900 ML NARANJA PALMIANDINA</t>
  </si>
  <si>
    <t>MEZCLA PARA CHICHA 500 GR RACAMAR</t>
  </si>
  <si>
    <t>MEZCLA INSTANTANEA 400 GR 3 CEREALES ERCONDE</t>
  </si>
  <si>
    <t>SALSA DE SOYA 150ML ARIAS</t>
  </si>
  <si>
    <t>SALSA DE AJO 150 CC ARIAS</t>
  </si>
  <si>
    <t>SALSA BBQ 300 CC ARIAS</t>
  </si>
  <si>
    <t>SALSA PARA PASTA NAPOLITANA 215 CC ARIAS</t>
  </si>
  <si>
    <t>SALSA PARA PASTA BOLOGNESA 215 CC ARIAS</t>
  </si>
  <si>
    <t>SALSA PARA PIZZA 215 CC ARIAS</t>
  </si>
  <si>
    <t>GUISANTES AL NATURAL 220 CC ARIAS</t>
  </si>
  <si>
    <t>VINAGRE 300 ML BALSAMICO</t>
  </si>
  <si>
    <t>MEZCLA P/ PANQUECAS S/ GLUTEN 350 GR OUT GLUTEN</t>
  </si>
  <si>
    <t>MERMELADA PIÑA/COCO 230 CC MUCUCHIRE</t>
  </si>
  <si>
    <t>MERMELADA FRESA/PIÑA 230 CC MUCUCHIRE</t>
  </si>
  <si>
    <t>MERMELADA GUANABANA 230 CC MUCUCHIRE</t>
  </si>
  <si>
    <t>MERMELADA DE PIÑA 230 GR MUCUCHIRE</t>
  </si>
  <si>
    <t>MERMELADA DE FRESA 230 GR MUCUCHIRE</t>
  </si>
  <si>
    <t>MERMELADA FRESA/MORA 230 GR MUCUCHIRE</t>
  </si>
  <si>
    <t>PASTA ORO PLUMITAS 500 GR GLUTEN FREE</t>
  </si>
  <si>
    <t>DURAZNOS EN ALMIBAR 500 GR CLAYHISLE</t>
  </si>
  <si>
    <t>MELOCOTON EN ALMIBAR 500 GR CLAYHISLE</t>
  </si>
  <si>
    <t>CAFE 500 GR GOURMET DELLA NONNA</t>
  </si>
  <si>
    <t>CEREAL POP CRONCH 240GR   MAIZORITOS</t>
  </si>
  <si>
    <t>CEREAL ABECITOS 240 GR  MAIZORITOS</t>
  </si>
  <si>
    <t>SALSA BBQ HONEY MUSTAR 295 GR MC CORMICK</t>
  </si>
  <si>
    <t>CANELA MOLIDA 51 GR MC CORMICK</t>
  </si>
  <si>
    <t>CEBOLLA MOLIDA 70 GR MC CORMICK</t>
  </si>
  <si>
    <t>CHOCO AZUCARADAS 240 GR MAIZORITOS</t>
  </si>
  <si>
    <t>COLOR ONOTO LIQUIDO 150ML MC CORMICK</t>
  </si>
  <si>
    <t>ESENCIA DE VAINILLA 150ML MC CORMICK</t>
  </si>
  <si>
    <t>FLIPS BOLSITA CHOCOLATE 28GR</t>
  </si>
  <si>
    <t>FLIPS VARIADO PQ/DETALLADO 28GR ALFONZO RIVAS</t>
  </si>
  <si>
    <t>SALSA INGLESA 150 ML  MC CORMICK</t>
  </si>
  <si>
    <t>SALSA INGLESA VINO TINTO 150ML MC CORMICK</t>
  </si>
  <si>
    <t>TE LISTO LIGTH LIMON 800 GR MC CORMICK</t>
  </si>
  <si>
    <t>TE LISTO LIMON 90 GR MC CORMICK</t>
  </si>
  <si>
    <t>TE LISTO MANGO 90 GR MC CORMICK</t>
  </si>
  <si>
    <t>TE LISTO MANZANA VERDE 48 GR MC CORMICK</t>
  </si>
  <si>
    <t>GELATINA DURAZNO 12 GR YELIGHT</t>
  </si>
  <si>
    <t>GELATINA TORONJA 12 GR YELIGHT</t>
  </si>
  <si>
    <t>REFRESCO 1.5 LT UVA COCA COLA</t>
  </si>
  <si>
    <t>REFRESCO 1.5 LT SIN CALORIAS COCA COLA</t>
  </si>
  <si>
    <t>MOSTAZA TETERO 285GR EUREKA</t>
  </si>
  <si>
    <t>SALSA 500 GR NAPOLITANA NATURALYST</t>
  </si>
  <si>
    <t>SALSA 500 GR PARA GUISO NATURALYST</t>
  </si>
  <si>
    <t>SALSA 530 GR PASSATA NATURALYST</t>
  </si>
  <si>
    <t>SALSA 397 GR KETCHUP NATURALYS</t>
  </si>
  <si>
    <t>FORORO 1 KG VALLE HONDO</t>
  </si>
  <si>
    <t>MERMELADA 370 GR PIÑA NATURALYS</t>
  </si>
  <si>
    <t>GUISANTES 220 GR AL NATURAL RHIAL</t>
  </si>
  <si>
    <t>CHOCO K  CON LECHE INSTANTANEA 500GR KIANA</t>
  </si>
  <si>
    <t>CREMA DE ARROZ BETSY 500GR KIANA</t>
  </si>
  <si>
    <t>LACTOKIANA DEVAINILLA 1KG KIANA</t>
  </si>
  <si>
    <t>ARROZ SABORIZADO AJO 1 KG EMY</t>
  </si>
  <si>
    <t>CREMA DE ARROZ 900 GR MARY</t>
  </si>
  <si>
    <t>GALLETAS TIPTOP COCO 80GR CALEDONIA</t>
  </si>
  <si>
    <t>GALLETAS CHARMY VAINILLA 216GR CALEDONIA</t>
  </si>
  <si>
    <t>SALSA CEBOLLA 300 ML LA YAYA</t>
  </si>
  <si>
    <t>MAIZ DE COTUFA 400 GR GABI</t>
  </si>
  <si>
    <t>SARDINA DE TOMATE 140 GR ORIENTE</t>
  </si>
  <si>
    <t>SARDINA EN ACEITE 140 GR ORIENTE</t>
  </si>
  <si>
    <t>TOPPING 250 GR CHOCOLATE  PAISA</t>
  </si>
  <si>
    <t>BEBIDA LACTEA 1.8LT INDOSA</t>
  </si>
  <si>
    <t>NESTUM 225 GR 3 CEREALES NESTLE</t>
  </si>
  <si>
    <t>NESTUM DE LATA 225 GR PREBIO 1 ARROZ NESTLE</t>
  </si>
  <si>
    <t>NESTEA DE DURAZNO 450GR NESTLE</t>
  </si>
  <si>
    <t>NESFRUTA 30 GR MANGO NESTLE</t>
  </si>
  <si>
    <t>NESTEA 1 KG LIMON NESTLE</t>
  </si>
  <si>
    <t>SALSA DE TOMATE KETCHUP 397GR KIERO</t>
  </si>
  <si>
    <t>SALSA BOLOÑESA 500 GR KIERO</t>
  </si>
  <si>
    <t>MAIZ DULCE 220 GR EN GRANO KIERO</t>
  </si>
  <si>
    <t>PASSATA 530 GR KIERO</t>
  </si>
  <si>
    <t>OREGANO MOLIDO 75 GR AAHAY</t>
  </si>
  <si>
    <t>GELATINA 125 GR CEREZA GELARIC PARMALAT</t>
  </si>
  <si>
    <t>PASTA TORNILLO 500GR MARY</t>
  </si>
  <si>
    <t>GALLETAS TIPTOP VAINILLA 80GR CALEDONIA</t>
  </si>
  <si>
    <t>GALLETA TIPTOP CHOCOLATE 80GR CALEDONIA</t>
  </si>
  <si>
    <t>LECHE 1.8 LT PASTEURIZADA CARABOBO</t>
  </si>
  <si>
    <t>NESTEA 900 ML LIMON NESTLE</t>
  </si>
  <si>
    <t>RICA DELI 120 GR DE POLLO UNDERWOOD</t>
  </si>
  <si>
    <t>ESENCIA DE VAINILLA 700 ML BLANCA LA FAVORITA</t>
  </si>
  <si>
    <t>ESENCIA DE VAINILLA 700 ML NEGRA LA FAVORITA</t>
  </si>
  <si>
    <t>FRIGURT LIQUIDO PIÑA 750 ML PARMALAC</t>
  </si>
  <si>
    <t>FRIGURT LIQUIDO CIRUELA 750 ML PARMALAT</t>
  </si>
  <si>
    <t>PANQUECAS 500 GR MAIZINA AMERICANA</t>
  </si>
  <si>
    <t>RICA DELI 120 GR DE CARNE UNDERWOOD</t>
  </si>
  <si>
    <t>JUGO TRIPAK X 3UNID MANZANA 250ML YUKY PAK</t>
  </si>
  <si>
    <t>JUGO 1.8LT FRUIT PONCH CARABOBO</t>
  </si>
  <si>
    <t>LENTEJA 454 GR PARTIDA AMARILLA PANTERA</t>
  </si>
  <si>
    <t>ESTUCHE 454 GR FRIJOL BLANCO PANTERA</t>
  </si>
  <si>
    <t>ESTUCHE 454 GR FRIJOL PINTO PANTERA</t>
  </si>
  <si>
    <t>ESTUCHE 500 GR LENTEJA ROJA PARTIDA PANTERA</t>
  </si>
  <si>
    <t>PIMIENTA 60 GR NEGRA MOLIDA COSECHA SAN JOSE</t>
  </si>
  <si>
    <t>AJO MOLIDO 108 GR COSECHA SAN JOSE</t>
  </si>
  <si>
    <t>LAUREL EN HOJA 22 GR COSECHA SAN JOSE</t>
  </si>
  <si>
    <t>PICANTE ANDINO 191 GR DELICIA SAN JOSE</t>
  </si>
  <si>
    <t>PIMENTONES 191 GR AGRI DULCE DELICIA SAN JOSE</t>
  </si>
  <si>
    <t>ANTIPASTO DE ATUN 191 GR DELICIAS SAN JOSE</t>
  </si>
  <si>
    <t>MERMELADA DE MANGO 230 GR FRUTAZO</t>
  </si>
  <si>
    <t>LAUREL EN HOJAS 10 GR COSECHAS SAN JOSE</t>
  </si>
  <si>
    <t>FRIJOL 500 GR CAMPECHANO</t>
  </si>
  <si>
    <t>CARAOTAS NEGRAS 500 GR CAMPECHANO</t>
  </si>
  <si>
    <t>CAFE 200 GR GOURMET DELLA NONNA</t>
  </si>
  <si>
    <t>FRUCTOSA 500 GR ZULIFRUTY</t>
  </si>
  <si>
    <t>MOSTAZA 480 GR EUREKA</t>
  </si>
  <si>
    <t>VINAGRE 1 LT HEINZ</t>
  </si>
  <si>
    <t>SARDINA 200 GR EN SALSA ITALIANA ARRECIFE</t>
  </si>
  <si>
    <t>SARDINA 200 GR EN SALSA DE TOMATE ARRECIFE</t>
  </si>
  <si>
    <t>PASTA DE AJO 200 GR QUIDY</t>
  </si>
  <si>
    <t>VINAGRE 500 ML HEINZ</t>
  </si>
  <si>
    <t>SALSA DE AJO 300 GR PAWI</t>
  </si>
  <si>
    <t>SALSA INGLESA 300 GR PAWI</t>
  </si>
  <si>
    <t>SALSA DE SOYA 300 GR PAWI</t>
  </si>
  <si>
    <t>TANG CON SABOR PARCHITA 30GR</t>
  </si>
  <si>
    <t>AVENA CANELA  400 GR AVELINA</t>
  </si>
  <si>
    <t>GELATINA 150 GR FRESA GELI PARMALAT</t>
  </si>
  <si>
    <t>LECHE SEMIDESCREMADA DESLACTOSADA SAN SIMON 1LT</t>
  </si>
  <si>
    <t>BEBIDA ACHOCOLATADA 400 GR LECHECAO LUMALAC</t>
  </si>
  <si>
    <t>BEBIDA 500 GR MEZCLA CHICHALAC LUMALAC</t>
  </si>
  <si>
    <t>CREMA DE ARROZ 400 GR INSTANTANEO LUMALAC</t>
  </si>
  <si>
    <t>MERME DULCE 280 GR GUANABANA Y PAPELON FRITZ</t>
  </si>
  <si>
    <t>SALSA 240 GR SABOR A MAIZ FRITZ</t>
  </si>
  <si>
    <t>MAYONESA 850 GR FRITZ</t>
  </si>
  <si>
    <t>MOSTAZA 250 GR PREPARADA FRITZ</t>
  </si>
  <si>
    <t>SALSA 240 GR TARTARA FRITZ</t>
  </si>
  <si>
    <t>SALSA 250 GR MOSTAZA MIEL FRITZ</t>
  </si>
  <si>
    <t>ADOBO COMPLETO 100 GR DEL CAMPO</t>
  </si>
  <si>
    <t>CREMARROZ POTE 450 GR POLLY (POTE)</t>
  </si>
  <si>
    <t>CREMA DE ARROZ POTE 900 GR POLLY</t>
  </si>
  <si>
    <t>CEREAL DE MAIZ 235 GR AZUCARADO KRAKIN POPS</t>
  </si>
  <si>
    <t>TE DE FLORES DE MANZANILLA 10UNID MC CORMICK</t>
  </si>
  <si>
    <t>ADOBO LIQUIDO 310 GR REZEPT</t>
  </si>
  <si>
    <t>HARINA DE MAIZ CLASICA 1KG JUANA</t>
  </si>
  <si>
    <t>PASTICHO 250 GR RAPIDO MI CASA</t>
  </si>
  <si>
    <t>MAYONESA 445 GR ARIAS</t>
  </si>
  <si>
    <t>DURAZNO EN ALMIBAR  500GR LESMI</t>
  </si>
  <si>
    <t>DULCE CABELLO DE ANGEL 600 GR LESMI</t>
  </si>
  <si>
    <t>LECHOSA EN ALMIBAR 600GR LESMI</t>
  </si>
  <si>
    <t>MERMELADA DEDURAZNO 370GM LESMI</t>
  </si>
  <si>
    <t>MERMELADA DE GUAYABA 370GM LESMI</t>
  </si>
  <si>
    <t>MERMELADA DE PIÑA 370 GM LESMI</t>
  </si>
  <si>
    <t>MERMELADA DE FRESA 370 GM LESMI</t>
  </si>
  <si>
    <t>MERMELADA DE MORA 370 GM LESMI</t>
  </si>
  <si>
    <t>MERMELADA DURAZNO 240 GM LESMI</t>
  </si>
  <si>
    <t>MERMELADA DE GUAYABA 240GR LESMI</t>
  </si>
  <si>
    <t>MERMELADA DE PIÑA 240 GM LESMI</t>
  </si>
  <si>
    <t>MERMELADA DE FRESA 240GR LESMI</t>
  </si>
  <si>
    <t>CEBOLLITAS EN VINAGRE  300 GM LESMI</t>
  </si>
  <si>
    <t>CEBOLLITA EN VINAGRE 200GR LESMI</t>
  </si>
  <si>
    <t>ENCURTIDO EN VINAGRE 500 GM LESMI</t>
  </si>
  <si>
    <t>ENCURTIDO EN VINAGRE 300 GM LESMI</t>
  </si>
  <si>
    <t>SALSA PARA PASTA NAPOLITANA 330 GM LESMI</t>
  </si>
  <si>
    <t>GALLETAS DE MANTEQUILLA 170 GR LESMI</t>
  </si>
  <si>
    <t>GALLETAS DE COCO 170 GM LESMI</t>
  </si>
  <si>
    <t>MERMELADA DE MANGO 370 GM LESMI</t>
  </si>
  <si>
    <t>GELATINA 130 GR SAPORI</t>
  </si>
  <si>
    <t>QUESILLO 150GR SAPORI</t>
  </si>
  <si>
    <t>QUESILO 230GR SAPORI</t>
  </si>
  <si>
    <t>QUESILLO 400GR SAPORI</t>
  </si>
  <si>
    <t>QUESO CREMA 200 GR LIGHT FILANDIA</t>
  </si>
  <si>
    <t>QUESO CREMA  TRADICIONAL 200 GR FILANDIA</t>
  </si>
  <si>
    <t>QUESO CREMA 200 GR FRESA FILANDIA</t>
  </si>
  <si>
    <t>QUESO FUNDIDO 200 GR BOOM CHEESE NOVARO</t>
  </si>
  <si>
    <t>PASTA 500 GR LINGUINI   CAPRI</t>
  </si>
  <si>
    <t>TALLARINES ESPECIAL 500 GR CORTOS CAPRI</t>
  </si>
  <si>
    <t>SALSA 150 ML CURRY LA VIÑA</t>
  </si>
  <si>
    <t>SALSA DE AJO 300 ML LA VIÑA</t>
  </si>
  <si>
    <t>SALSA 300 ML CURRY LA VIÑA</t>
  </si>
  <si>
    <t>SALSA 330 GR MOSTAZA LA VIÑA</t>
  </si>
  <si>
    <t>ALBAHACA 32 GR FOGON</t>
  </si>
  <si>
    <t>ARVEJAS 250 GR AMARILLA ENTERA MARY</t>
  </si>
  <si>
    <t>ARVEJAS 250 GR VERDES PARTIDAS MARY</t>
  </si>
  <si>
    <t>ARROZ 1 KG ESMERALDA MARY</t>
  </si>
  <si>
    <t>MAYONESA MIRASOL  445GR</t>
  </si>
  <si>
    <t>MERMELADA 370 GR FRESA KIERO</t>
  </si>
  <si>
    <t>MERMELADA 370 GR MORA KIERO</t>
  </si>
  <si>
    <t>SALSA DE SOYA 150 CC KIERO</t>
  </si>
  <si>
    <t>MERMELADA 370 GR PIÑA KIERO</t>
  </si>
  <si>
    <t>SALSA DE AJO 150 ML KIERO</t>
  </si>
  <si>
    <t>SALSA INGLESA 150 ML KIERO</t>
  </si>
  <si>
    <t>PASTA DE TOMATE 500 GR KIERO</t>
  </si>
  <si>
    <t>ADOBO 53 GR LA YAYA</t>
  </si>
  <si>
    <t>CANELA 95 GR MOLIDA FOGONCITO</t>
  </si>
  <si>
    <t>ROMERO 28 GR  FOGONCITO</t>
  </si>
  <si>
    <t>TOMILLO 38 GR ENTERO FOGONCITO</t>
  </si>
  <si>
    <t>SALSA DE TOMATE 397 GR LA VIÑA</t>
  </si>
  <si>
    <t>SALSA DE TOMATE 198 GR LA VIÑA</t>
  </si>
  <si>
    <t>SALSA DE CEBOLLA 150 ML LA YAYA</t>
  </si>
  <si>
    <t>GELATINA 45 GR  FRAMBUESA FRUXI</t>
  </si>
  <si>
    <t>GELATINA 85 GR CEREZA  FRUTY GEL</t>
  </si>
  <si>
    <t>GELATINA 85 GR FRESA FRUTY GEL</t>
  </si>
  <si>
    <t>PEPITONA 140 GR PICANTE ALFAMA</t>
  </si>
  <si>
    <t>SARDINA 140 GR PICANTE EL PEÑERO</t>
  </si>
  <si>
    <t>SARDINA 140 GR EN SALSA DE TOMATE EL PEÑERO</t>
  </si>
  <si>
    <t>JENJIBRE 50 GR MOLIDO IBERIA</t>
  </si>
  <si>
    <t>PIMIENTA 65 GR NEGRA MOLIDA IBERIA</t>
  </si>
  <si>
    <t>SALVIA 20 GR ENTERA IBERIA</t>
  </si>
  <si>
    <t>MEZCLA 115 GR PARA CONDIMENTAR PAELLA IBERIA</t>
  </si>
  <si>
    <t>SAL CONDIMENTADA 125 GR PARA AVES IBERIA</t>
  </si>
  <si>
    <t>SAL CONDIMENTADA 125 GR PARA PESCADO IBERIA</t>
  </si>
  <si>
    <t>PASSATA 480GM SAN JOSE</t>
  </si>
  <si>
    <t>SALSA NAPOLITANA 460GM SAN JOSE</t>
  </si>
  <si>
    <t>BASE PARA CARAOTA 60 GR IBERIA</t>
  </si>
  <si>
    <t>SALSA PARA PIZZA 480GM SAN JOSE</t>
  </si>
  <si>
    <t>COLOR ONOTO 25 GR MOLIDO IBERIA</t>
  </si>
  <si>
    <t>SABROSEADOR 180 GR COMPLETO IBERIA</t>
  </si>
  <si>
    <t>SOPA DE POLLO 60 GR CON FIDEOS IBERIA</t>
  </si>
  <si>
    <t>SALSA DE SOYA 150 ML IBERIA</t>
  </si>
  <si>
    <t>SALSA INGLESA 150 ML IBERIA</t>
  </si>
  <si>
    <t>SALSA ARRABIATA 480GM SAN JOSE</t>
  </si>
  <si>
    <t>SALSA RICA A BASE DE AJI 150ML IBERIA</t>
  </si>
  <si>
    <t>SALSA CONDIMENTADA 150 ML IBERIA</t>
  </si>
  <si>
    <t>SALSA 230GR TERIYAKI MC CORMICK</t>
  </si>
  <si>
    <t>HARINA DE CEBADA 450 GR TREPARRISCOS</t>
  </si>
  <si>
    <t>COMBO PASTA HARINA</t>
  </si>
  <si>
    <t>QUESO FUND PARA UNTAR 300GM DALVITO</t>
  </si>
  <si>
    <t>CHICHA DE ARROZ EN POLVO 400GM CAMPESTRE</t>
  </si>
  <si>
    <t>PASTA DEDAL CON 3 VEGETALES 500GR CAPRI</t>
  </si>
  <si>
    <t>PASTICHO 250GR ESPECIALIDADES CAPRI</t>
  </si>
  <si>
    <t>BEBIDA 1 KG LACTOVISOY</t>
  </si>
  <si>
    <t>SALSA 215 GR NAPOLITANA ARIAS</t>
  </si>
  <si>
    <t>SALSA 215 GR BOLOÑESA ARIAS</t>
  </si>
  <si>
    <t>SALSA KETCHUP BBQ 397GR  HEINZ</t>
  </si>
  <si>
    <t>SALSA 380 GR KETCHUP TIQUIRE FLORES</t>
  </si>
  <si>
    <t>PURE DE TOMATE 490GR    HEINZ</t>
  </si>
  <si>
    <t>PURE DE TOMATE 190 GR HEINZ</t>
  </si>
  <si>
    <t>PURE DE TOMATE 440 GR DEL MONTE</t>
  </si>
  <si>
    <t>CHOCOLATE  A LA TAZA AMARGO 100GM ST MORITZ</t>
  </si>
  <si>
    <t>PAPITAS PARA PERRO CALIENTES KG.</t>
  </si>
  <si>
    <t>HARINA DE TRIGO SIN LEUDANTE KG</t>
  </si>
  <si>
    <t>PASTA 250 GR CARACOLITOS ROBIN HOOD</t>
  </si>
  <si>
    <t>BEBIDA 400 GR ACHOCOLATADA CHOCOCAO</t>
  </si>
  <si>
    <t>SUSY MAXI 50GR NESTLE</t>
  </si>
  <si>
    <t>ESTUCHE DE PASTA SECA UND</t>
  </si>
  <si>
    <t>MAIZ 220 GR CONDIMENTADO DEL MONTE</t>
  </si>
  <si>
    <t>QUESILLO 130 GR QUESIRIC</t>
  </si>
  <si>
    <t>NESFRUTA 30 GR NARANJA</t>
  </si>
  <si>
    <t>NESFRUTA 30 GR PARCHITA</t>
  </si>
  <si>
    <t>COCOSETTE MAXI 50GR NESTLE</t>
  </si>
  <si>
    <t>FLIPS  DULCE DE  LECHE  120 GR  ALFONZO RIVAS</t>
  </si>
  <si>
    <t>FLIPS CHOCOLATE 120GR   ALFONZO RIVAS</t>
  </si>
  <si>
    <t>CEREAL 500 GR CRONCH FLAKES MAIZORITOS</t>
  </si>
  <si>
    <t>SALSA 270 GR PIMIENTA NEGRA MC CORMICK</t>
  </si>
  <si>
    <t>ARROZ 800 GR INTEGRAL MARY</t>
  </si>
  <si>
    <t>GALLETAS CHARMY CHOCO 216GR CALEDONIA</t>
  </si>
  <si>
    <t>PASTA 500 GR LINGUINI MARY</t>
  </si>
  <si>
    <t>PASTA 1 KG VERMICELLI  MARY</t>
  </si>
  <si>
    <t>PASTA 1 KG TORNILLO MARY</t>
  </si>
  <si>
    <t>TEQUEÑO FIESTERO 50 UND LISOL</t>
  </si>
  <si>
    <t>CARAOTAS ROJA 500 GR PANTERA</t>
  </si>
  <si>
    <t>PASTA 250 GR ANIMALITOS ROBIN HOOD</t>
  </si>
  <si>
    <t>SARDINA 270 GR PICANTE EL PEÑERO</t>
  </si>
  <si>
    <t>SARDINA 270 GR SALSA TOMATE EL PEÑERO</t>
  </si>
  <si>
    <t>SARDINA 270 GR EN ACEITE EL PEÑERO</t>
  </si>
  <si>
    <t>MAYONESA 445GR QUIDY</t>
  </si>
  <si>
    <t>PASTA DE AJO 200GR QUIDY</t>
  </si>
  <si>
    <t>ALCAPARRAS 12UNDX500GRS ROLANDO</t>
  </si>
  <si>
    <t>ACEITUNAS VERDES S/H 500 GR ROLANDO</t>
  </si>
  <si>
    <t>MARSHMALLOWS BLANCO 150GR FLOBEE MELOS</t>
  </si>
  <si>
    <t>MARSHMALLOWS COLORES 150GR FLOBEE MELOS</t>
  </si>
  <si>
    <t>LOMO DE ATUN 140 GR EN ACEITE AREL</t>
  </si>
  <si>
    <t>SALSA BBQ PICANTE 410GR KIERO</t>
  </si>
  <si>
    <t>SALSA KETCHUP CON PEPINILLO 380GR KIERO</t>
  </si>
  <si>
    <t>SALSA PARRILLERA 397GR KIERO</t>
  </si>
  <si>
    <t>GUISANTE AL NATURAL 220GR KIERO</t>
  </si>
  <si>
    <t>GUISANTE AL NATURA 440GR KIERO</t>
  </si>
  <si>
    <t>SARDINA 170 GR ITALIANA EL VALLE</t>
  </si>
  <si>
    <t>SALSA PICANTE 150 GR KIERO</t>
  </si>
  <si>
    <t>ATUN 140 GR AL NATURAL EL VALLE</t>
  </si>
  <si>
    <t>SALSA DE AJO 300GR KIERO</t>
  </si>
  <si>
    <t>SALSA DE SOYA 300GR KIERO</t>
  </si>
  <si>
    <t>SARDINA 170 GR AL LAUREL EL VALLE</t>
  </si>
  <si>
    <t>SALSA INGLESA 300GR KIERO</t>
  </si>
  <si>
    <t>SALSA PICANTE 300GR KIERO</t>
  </si>
  <si>
    <t>BEBIDA EN POLVO FRESA DE 30GR FRUXI LIFE</t>
  </si>
  <si>
    <t>GELATINA FRESA 40GR FRUXI FIESTA</t>
  </si>
  <si>
    <t>CACAO RESPOTERIA POTE 230GR REAL</t>
  </si>
  <si>
    <t>CACAO PARA TAZA 230GR REAL</t>
  </si>
  <si>
    <t>JUGO 1.8 LT PIÑA CARABOBO</t>
  </si>
  <si>
    <t>OREGANO MOLIDO 50G IBERIA</t>
  </si>
  <si>
    <t>SAL CON AJO 140G IBERIA</t>
  </si>
  <si>
    <t>SAL CONDIMENTADA PARA CARNE 125G IBERIA</t>
  </si>
  <si>
    <t>SALSA PICANTE PIRIPIRI 300G IBERIA</t>
  </si>
  <si>
    <t>SALSA DE AJI PICANTE PIRIPIRI 150G IBERIA</t>
  </si>
  <si>
    <t>SALSA CONDIMENTADA 300ML IBERIA</t>
  </si>
  <si>
    <t>MERMELADA LIGTH GUAYABA 285GR AREJ</t>
  </si>
  <si>
    <t>SALSA DE AJO 300ML  OLYMPIA</t>
  </si>
  <si>
    <t>SALSA DE AJO 150ML OLYMPIA</t>
  </si>
  <si>
    <t>GALLETA DE CHOCOLATE TUBULAR 150GR TRIGO DE ORO</t>
  </si>
  <si>
    <t>SARDINA 170 GR SALSA MEXICANA CHAMBE</t>
  </si>
  <si>
    <t>PEPITONAS 230 GR PICANTES SEARTH</t>
  </si>
  <si>
    <t>SALSA DE AJO 300 ML HEINZ</t>
  </si>
  <si>
    <t>SALSA DE AJO 150 ML HEINZ</t>
  </si>
  <si>
    <t>MOSTAZA 490 GR PREPARADA HEINZ</t>
  </si>
  <si>
    <t>CREMA DE ARROZ 2 KG POLLY</t>
  </si>
  <si>
    <t>AZUCAR 1 KG PULVERIZADA LA REINA</t>
  </si>
  <si>
    <t>CREMA DE ESPARRAGOS 70GR IBERIA</t>
  </si>
  <si>
    <t>SALSA DE AJI PICANTE 300GR PIRI PIRI IBERIA</t>
  </si>
  <si>
    <t>CUBITO PARA PAELLA 144GR X 12 UNID IBERIA</t>
  </si>
  <si>
    <t>NESTUM 115 GR POSTRE LECHOZA ARROZ</t>
  </si>
  <si>
    <t>PASTA CAPRI DEDAL PREMIUM 1KG</t>
  </si>
  <si>
    <t>ATOL 400GR  DE CHOCOLATE CHEPELCA</t>
  </si>
  <si>
    <t>ATOL 400 GR DE FRESA CHEPELCA</t>
  </si>
  <si>
    <t>CEREAL CHOCO PILOS 220GR NATU RICOS</t>
  </si>
  <si>
    <t>MERMELADA 370 GR FRESA ELIZA</t>
  </si>
  <si>
    <t>MEZCLA EN POLVO 800 GR MILAK ZULI MILK</t>
  </si>
  <si>
    <t>FRIGURT 250 ML LIQUIDO DURAZNO PARMALAT</t>
  </si>
  <si>
    <t>FRIGURT 250 ML FRESA PARMALAT</t>
  </si>
  <si>
    <t>NECTAR 250 ML VIDRIO NARANJA NATULAC</t>
  </si>
  <si>
    <t>NECTAR 250 ML VIDRIO DURAZNO NATULAC</t>
  </si>
  <si>
    <t>NECTAR 250 ML TRIPACK NARANJA NATULAC</t>
  </si>
  <si>
    <t>CREMARROZ  BOLSA 450GR POLLY</t>
  </si>
  <si>
    <t>SAZONADOR 440GR COSECHADO SAN JOSE</t>
  </si>
  <si>
    <t>PASTINA 250GR PARMIGIANA</t>
  </si>
  <si>
    <t>PASTICHO AL HUEVO DIRECTO AL HORNO 250GR PARMIGIANA</t>
  </si>
  <si>
    <t>LINGUINI AL HUEVO 250GR PARMIGIANA</t>
  </si>
  <si>
    <t>CINTA AL HUEVO 250GR PARMIGIANA</t>
  </si>
  <si>
    <t>PAPELON PULV 900 GR LOS ROSALES</t>
  </si>
  <si>
    <t>PASTA DE TOMATE 500GR NATURA</t>
  </si>
  <si>
    <t>MEZCLA DE CACHAPA BRICK 1K JUANA</t>
  </si>
  <si>
    <t>TORTILLAS 330 GR DIET BIMBO</t>
  </si>
  <si>
    <t>PEPITO 36UND 100GR PEPSICO</t>
  </si>
  <si>
    <t>CHEETOS BOLIQUESO 36UND 110G PEPSICO</t>
  </si>
  <si>
    <t>CURRY 105GR  EL FOGONCITO</t>
  </si>
  <si>
    <t>LAUREL ENTERO 8GR  EL FOGONCITO</t>
  </si>
  <si>
    <t>OREGANO ENTERO 28GR  EL FOGONCITO</t>
  </si>
  <si>
    <t>COMINO 80GR EL FOGONCITO</t>
  </si>
  <si>
    <t>GUAYABITA ENTERA 64GREL FOGONCITO</t>
  </si>
  <si>
    <t>CANELA 38GR 6 UND EL FOGONCITOS</t>
  </si>
  <si>
    <t>SALSA PICANTE 150CC 24UND LA VIÑA</t>
  </si>
  <si>
    <t>MOSTAZA 200GR 24UND LA VIÑA</t>
  </si>
  <si>
    <t>VAINILLA 24UND  150 LA VIÑA</t>
  </si>
  <si>
    <t>CHULITOS SABOR A QUESO 60GR COMETIN</t>
  </si>
  <si>
    <t>LECHE 1 KG COMPLETA VENLAC</t>
  </si>
  <si>
    <t>SOPA DE POLLO CON FIDEOS 62GR MAGGI</t>
  </si>
  <si>
    <t>FLISH 220GR CHOCO LECHE</t>
  </si>
  <si>
    <t>TE NEGRO 10 BOL 18 GR  MC CORMICK</t>
  </si>
  <si>
    <t>TE TILO 15 GR 10 BOL MC CORMICK</t>
  </si>
  <si>
    <t>CERELAC SACHET 400GR NESTLE</t>
  </si>
  <si>
    <t>AREQUIPIN 800GR</t>
  </si>
  <si>
    <t>CEBADA 500 GR PANTERA</t>
  </si>
  <si>
    <t>CURRY 33 GR COSECHAS SAN JOSE</t>
  </si>
  <si>
    <t>VINAGRE BLANCO 1L TIQUIRE FLORES</t>
  </si>
  <si>
    <t>KETCHUP HEINZ BBQ 397GR</t>
  </si>
  <si>
    <t>SALSA P/PASTA BOLOGNESA 495GR   HEINZ</t>
  </si>
  <si>
    <t>COMPOTA DURAZNO -PIÑA C/ARROZ 118GR HEINZ</t>
  </si>
  <si>
    <t>COMPOTA PERA C/ARROZ 118GR</t>
  </si>
  <si>
    <t>COMBO SALSAS 150 ML X 3UNID PAZAN</t>
  </si>
  <si>
    <t>SALSA DE AJO 150 ML EUREKA</t>
  </si>
  <si>
    <t>SALSA INGLESA 150 ML EUREKA</t>
  </si>
  <si>
    <t>SALSA DE SOYA 150 ML EUREKA</t>
  </si>
  <si>
    <t>SALSA 150 ML INGLESA HEINZ</t>
  </si>
  <si>
    <t>SALSA 300 ML AJI PICANTE QUIDY</t>
  </si>
  <si>
    <t>SALSA 300 ML INGLESA TIQUIRE FLORES</t>
  </si>
  <si>
    <t>GALLETA 9-S  SALADA CONGO 234 GR NABISCO</t>
  </si>
  <si>
    <t>OREO FRESA 216 GR DOBLE TUBO</t>
  </si>
  <si>
    <t>SALSA 57    378Gr.     HEINZ</t>
  </si>
  <si>
    <t>SALSA INGLESA 150ML OLIMPIA</t>
  </si>
  <si>
    <t>PASTA DE TOMATE 200GR COMA</t>
  </si>
  <si>
    <t>MOSTAZA 500GR COMA</t>
  </si>
  <si>
    <t>VINAGRE VINO 1000CC CASTILLA</t>
  </si>
  <si>
    <t>VINAGRE VINO 300GR CASTILLA</t>
  </si>
  <si>
    <t>VINAGRE BALSAMICO 300GR CASTILLA</t>
  </si>
  <si>
    <t>ADOBO LIQUIDO 155 ML EL COCINERITO</t>
  </si>
  <si>
    <t>ALIÑO DE AJO 155 ML REZEPT</t>
  </si>
  <si>
    <t>CARAOTAS NEGRAS 440 GR CRIOLLA ELIZA</t>
  </si>
  <si>
    <t>GUISANTES 440 GR AL NATURAL ELIZA</t>
  </si>
  <si>
    <t>LENTEJA BELUGA 500GR PANTERA</t>
  </si>
  <si>
    <t>ARROZ TRADICIONAL 1 KG MARY</t>
  </si>
  <si>
    <t>RIKESA 300 GR PARMESANO</t>
  </si>
  <si>
    <t>RIKESA 300 GR QUESO BLANCO</t>
  </si>
  <si>
    <t>LIPTON 450 GR TE LIMON</t>
  </si>
  <si>
    <t>MAYONESA 445GR KRAFT</t>
  </si>
  <si>
    <t>CHEEZ WHIZ 300 GR</t>
  </si>
  <si>
    <t>ALIÑO DE AJO 155 ML EL COC</t>
  </si>
  <si>
    <t>SALSA DE AJO 300 ML ENVAPRIMOLCA</t>
  </si>
  <si>
    <t>SALSA INGLESA 300 ML ENVAPRIMOLCA</t>
  </si>
  <si>
    <t>PAPELON 500 GR GRANULADO DON CLAUDIO</t>
  </si>
  <si>
    <t>LECHE EN POLVO SEMI DESCREMADA 800 ZM</t>
  </si>
  <si>
    <t>PAPELON 900 GR GRANULADO DON CLAUDIO</t>
  </si>
  <si>
    <t>LECHE EN POLVO COMPLETA 900 GR ZM</t>
  </si>
  <si>
    <t>CREMA DE ARROZ 400 GR CON LECHE TARRO LUMALAC</t>
  </si>
  <si>
    <t>CREMA DE AVENA 450 GR TARRO LIGHT LUMALAC</t>
  </si>
  <si>
    <t>CREMA DE MAIZ 400 GR CON LECHE BOLSA LUMALAC</t>
  </si>
  <si>
    <t>NUTRISOY BOLSA 1 KG LUMALAC</t>
  </si>
  <si>
    <t>NUTRIALIMENTO 450 GR FRESA TARRO LUMALAC</t>
  </si>
  <si>
    <t>NUTRIALIMENTO 450 GR CHOCOLATE TARRO LUMALAC</t>
  </si>
  <si>
    <t>NUTRIALIMENTO 450 GR VAINILLA TARRO LUMALAC</t>
  </si>
  <si>
    <t>NUTRIALIMENTO 450 GR BOLSA VAINILLA LUMALAC</t>
  </si>
  <si>
    <t>NUTIALIMENTO 450 GR BOLSA FRESA LUMALAC</t>
  </si>
  <si>
    <t>NUTRISABOR 450GR CHOCOLATE BOLSA LUMALAC</t>
  </si>
  <si>
    <t>NECTAR LIGHT 250 ML DURAZNO BOT LUMALAC</t>
  </si>
  <si>
    <t>NECTAR LIGHT 250 ML MANZANA LUMALAC</t>
  </si>
  <si>
    <t>NECTAR LIGHT 250 ML PERA LUMALAC</t>
  </si>
  <si>
    <t>LIFETEA 250 ML DURAZNO LUMALAC</t>
  </si>
  <si>
    <t>LIFETEA LIGHT 250ML DURAZNO LUMALAC</t>
  </si>
  <si>
    <t>LIFETEA LIGHT 250 ML LIMON LUMALAC</t>
  </si>
  <si>
    <t>LIFETEA LIGHT 250 ML JAMAICA LUMALAC</t>
  </si>
  <si>
    <t>GELATINA FRAMBUESA 150GR GELI PARMALAT</t>
  </si>
  <si>
    <t>NECTAR DE PERA 1.8LT MI FINCA</t>
  </si>
  <si>
    <t>PASTA LAZO ESPECIALIDAD 500GR CAPRI</t>
  </si>
  <si>
    <t>JAMON ENDIABLADO OM 55GR</t>
  </si>
  <si>
    <t>SALSA PARA PASTA PIZZA 190GR AZIAS</t>
  </si>
  <si>
    <t>SALSA NAPOLITANA 190GR AZIAS</t>
  </si>
  <si>
    <t>SALSA BOLOÑESA 190GR AZIAS</t>
  </si>
  <si>
    <t>SALSA PARA PIZZA 490GR ARIAS</t>
  </si>
  <si>
    <t>SALSA PARA PASTA BOLOÑESA 490GR ARIAS</t>
  </si>
  <si>
    <t>SALSA NAPOLITANA 490GR ARIAS</t>
  </si>
  <si>
    <t>BON YURT CHOCO KRISPI 163GR ALPINA</t>
  </si>
  <si>
    <t>FORORO 500GR     EL GUARITO</t>
  </si>
  <si>
    <t>LECHE EN POLVO 1KG MILATE MILK</t>
  </si>
  <si>
    <t>LECHE EN POLVO 500 GR MILATE MILK</t>
  </si>
  <si>
    <t>ACEITE VEGETAL 900 ML MADRESOL</t>
  </si>
  <si>
    <t>ACEITE 900 ML GIRASOL INDIGO</t>
  </si>
  <si>
    <t>ACEITE 900 ML SOYA CLARINA</t>
  </si>
  <si>
    <t>ARROZ 1 KG    TCHE CAMIL</t>
  </si>
  <si>
    <t>DULCILIGGHT ESTUCHE</t>
  </si>
  <si>
    <t>ENDULZANTE SPLENDA</t>
  </si>
  <si>
    <t>PALMITOS 400 GR ENTEROS NATURAL MARY</t>
  </si>
  <si>
    <t>SAL FINA 1K PACO</t>
  </si>
  <si>
    <t>SAL MARIANA GRUESA 1K PACO</t>
  </si>
  <si>
    <t>HIGO EN ALMIBAR 500GR LOS COMPADRES</t>
  </si>
  <si>
    <t>LECHOZA EN ALMIBAR 500GR LOS COMPADRES</t>
  </si>
  <si>
    <t>PIÑA EN ALMIBAR 500GR LOS COMPADRES</t>
  </si>
  <si>
    <t>CAFE 250 GR GOURMET KALDI</t>
  </si>
  <si>
    <t>CAFE 500 GR GOURMET KALDI</t>
  </si>
  <si>
    <t>NESTUM 225 GR PREBIO 1 ARROZ NESTLE</t>
  </si>
  <si>
    <t>ADOBO COMPLETO 175GR MACARENA</t>
  </si>
  <si>
    <t>SALSA DE AJO 150CC TURIAMO</t>
  </si>
  <si>
    <t>SALSA DE SOYA 150CC TURIAMO</t>
  </si>
  <si>
    <t>SALSA INGLESA 150CC TURIAMO</t>
  </si>
  <si>
    <t>SALSA NAPOLITANA 190GR UW</t>
  </si>
  <si>
    <t>SALSA NAPOLITANA 490GR UW</t>
  </si>
  <si>
    <t>DIABLITOS 100G UNDEWOOD</t>
  </si>
  <si>
    <t>BICARBONATO DE SODIO 150GR ONDA</t>
  </si>
  <si>
    <t>POLVO DE HORNEAR 160GR JOSSIE</t>
  </si>
  <si>
    <t>QUESO FUNDIDO DALVITO 200GR</t>
  </si>
  <si>
    <t>LECHE 450 GR POLVO SEM/DESCREMADA CAMPESTRE</t>
  </si>
  <si>
    <t>LECHE 900 GR POLVO DESCREMADA CAMPESTRE</t>
  </si>
  <si>
    <t>GALLETAS DE SODA 240 GR PUIG</t>
  </si>
  <si>
    <t>GALLETA  200 GR NIC-NAC PUIG</t>
  </si>
  <si>
    <t>FORORO 500 GR SUPREMO</t>
  </si>
  <si>
    <t>FORORO 900 GR SUPREMO</t>
  </si>
  <si>
    <t>MERENGON DE CHOCOLATE 400GR KIANA</t>
  </si>
  <si>
    <t>MERENGON 400 GR FRESA KIANA</t>
  </si>
  <si>
    <t>SALSA 490 GR BOLOGNA CAPRI</t>
  </si>
  <si>
    <t>PASTA SEMOLA DURUM FIDEOS 250GR</t>
  </si>
  <si>
    <t>PASTA ANIMALITO 250GR DURUM</t>
  </si>
  <si>
    <t>PASTA CARACOLITOS 250GR SEMOLA DURUM</t>
  </si>
  <si>
    <t>VINAGRE ENVAPRIMOCA 1/2 LT</t>
  </si>
  <si>
    <t>VINAGRE 1LT ENVAPRIMOLCA</t>
  </si>
  <si>
    <t>SALSA BBQ 150CC ENVAPRIMOLCA</t>
  </si>
  <si>
    <t>ALIÑO DE AJO 310 ML EL COCINERITO</t>
  </si>
  <si>
    <t>ADOBO LIQUIDO 155 ML  REZEPT</t>
  </si>
  <si>
    <t>TELISTO 800 GR DURAZNO MC CORMICK</t>
  </si>
  <si>
    <t>GARBANZOS NATURAL 440GR ELIZA</t>
  </si>
  <si>
    <t>CHINOTTO LATA 355CC COCA-COLA</t>
  </si>
  <si>
    <t>SALSA BAJA CALORIA 381G PAMPERO</t>
  </si>
  <si>
    <t>MASA PREMIUM # 5 1 KG</t>
  </si>
  <si>
    <t>CAFE GOURMET CORDILLANO 200GR</t>
  </si>
  <si>
    <t>PURE DE TOMATE PASSATA  490 GR HEINZ</t>
  </si>
  <si>
    <t>SALSA BBQ 230 GR HICHORY MC CORMICK</t>
  </si>
  <si>
    <t>LACTOVISOY VAINILLA 1KG  ZULI MILK</t>
  </si>
  <si>
    <t>GUAYABITA MANATATIAL 12G MANANTIAL</t>
  </si>
  <si>
    <t>LACTOVISOY VAINILLA 1KG ZULI MILK</t>
  </si>
  <si>
    <t>COLOR ONOTO MOLIDO 90GR IBERIA</t>
  </si>
  <si>
    <t>SALSA P/PASTA COMPLETA 490GR IBERIA</t>
  </si>
  <si>
    <t>SALSA P/PASTA BOLOGNESA 490GR IBERIA</t>
  </si>
  <si>
    <t>SAL REFINADA GRUESA 1 KG SALMAR</t>
  </si>
  <si>
    <t>BEBIDA LACTEA 1.5 LT CARABOBO</t>
  </si>
  <si>
    <t>JUGO 1.5 LT PONCHE DE FRUTAS CARABOBO</t>
  </si>
  <si>
    <t>TE 1.5 LT LIMON LIPTON</t>
  </si>
  <si>
    <t>QUESILLO COCO 230GR SAPORI</t>
  </si>
  <si>
    <t>GALLETA MARIA 250 GR SELECTA INTEGRAL PUIG</t>
  </si>
  <si>
    <t>GALLETA MINI MARIA 200 GR GALLETAS PUIG</t>
  </si>
  <si>
    <t>GALLETA MARILU 216 GR VAINILLA PUIG</t>
  </si>
  <si>
    <t>GALLETA COOKY CHIPS 200GR GALLETAS PUIG</t>
  </si>
  <si>
    <t>RICA DELI 120 GR CERDO UW</t>
  </si>
  <si>
    <t>RICA DELI 120 GR  GUISO NAVIDEÑO UW</t>
  </si>
  <si>
    <t>MIGURT FRESH 730 ML MANDARINA</t>
  </si>
  <si>
    <t>MIGURT FRESH 730 ML LIMON</t>
  </si>
  <si>
    <t>GALLETA CLUB SOCIAL DETALLADO</t>
  </si>
  <si>
    <t>LECHE 900 ML ZULIA</t>
  </si>
  <si>
    <t>PASTICHO 500 GR AL HUEVO GAETANO</t>
  </si>
  <si>
    <t>BASE BONYURT 1600 GR</t>
  </si>
  <si>
    <t>JAMON ENDIABLADO 115 GR AHUMADO UW</t>
  </si>
  <si>
    <t>JAMON ENDIABLADO 54 GR AHUMADO UW</t>
  </si>
  <si>
    <t>SALSA 150 ML TERIYAKI HEINZ</t>
  </si>
  <si>
    <t>COMPOTA 113GR PERA  HEINZ</t>
  </si>
  <si>
    <t>SALSA INGLESA 300 ML HEINZ</t>
  </si>
  <si>
    <t>SALSA DE SOYA 150ML  HEINZ</t>
  </si>
  <si>
    <t>GARBANZO 500GR PANTERA</t>
  </si>
  <si>
    <t>NESTUM 3 CEREAL BOLSA 225GR</t>
  </si>
  <si>
    <t>SALSA DE SOYA PAZAN 150GR</t>
  </si>
  <si>
    <t>SALSA DE AJO PAZAN 150GR</t>
  </si>
  <si>
    <t>SORBETICO VAINILLA NABISCO</t>
  </si>
  <si>
    <t>SUERO PICANTE MODELO</t>
  </si>
  <si>
    <t>ARVEJA AMARILLA 500 GR  PANTERA</t>
  </si>
  <si>
    <t>SARDINA EL VALLE EN ACEITE 270GR</t>
  </si>
  <si>
    <t>SARDINA EL VALLE EN TOMATE 270GR</t>
  </si>
  <si>
    <t>JAMON ENDIABLADO 55GR PLUMROSE</t>
  </si>
  <si>
    <t>GUT DE POLLO 24GR SOBRE      GUT</t>
  </si>
  <si>
    <t>SALSA PARA ESPAGUETTIS SOBRE 34GR  GUT</t>
  </si>
  <si>
    <t>EDULCORANTE DULCEVIA 40 UND</t>
  </si>
  <si>
    <t>VAINILLA MIEL 250CC MIEL</t>
  </si>
  <si>
    <t>VAINILLA MIEL 500 CC MIEL</t>
  </si>
  <si>
    <t>VINAGRE TURIAMO 300CC TURIAMO</t>
  </si>
  <si>
    <t>VINAGRE TURIAMO 150 CC TURIAMO</t>
  </si>
  <si>
    <t>MEZCLA TORTA RENATA COCO 400GR RENATA</t>
  </si>
  <si>
    <t>MEZCLA TORTA RENATA LIMON 400GR SELMI</t>
  </si>
  <si>
    <t>LECHE CONDENSADA NATULAC TUBO 50G</t>
  </si>
  <si>
    <t>AZUCAR MONTALBAN PLASTICO 1 KG</t>
  </si>
  <si>
    <t>SOPA POLLO CON ARROZ MAGGI 65GR NESTLE</t>
  </si>
  <si>
    <t>PASTA 1 KG PLUMITAS ALLEGRI</t>
  </si>
  <si>
    <t>TANG 20Gr. SABOR ARTIFICIAL  LIMON   TANG</t>
  </si>
  <si>
    <t>HARINA DE MAIZ BLANCO LUCHAREPA 1KG LA LUCHA</t>
  </si>
  <si>
    <t>FORORO 900GR SIMPLE HARINA DE MAIZ TOSTADO  LA LUCHA</t>
  </si>
  <si>
    <t>HARINA DE AVENA 400GR LA LUCHA</t>
  </si>
  <si>
    <t>HARINA MAIZ BLANCO CON ARROZ 1KG   LA LUCHA</t>
  </si>
  <si>
    <t>ARROZ BLANCO TIPO 1   1KG     LA LUCHA</t>
  </si>
  <si>
    <t>MEZCLA P/TORTA DE CHOCOLATE 500 GR   LA LUCHA</t>
  </si>
  <si>
    <t>LECHE 400 GR DOBON</t>
  </si>
  <si>
    <t>CAFE 200GR   FLOR DE AMERICA</t>
  </si>
  <si>
    <t>CAFE 400GR   FLOR DE AMERICA</t>
  </si>
  <si>
    <t>SPAGHETTI PRIMAVERA 400GR</t>
  </si>
  <si>
    <t>ATUN EN ACEITE 170GR   CATALINA</t>
  </si>
  <si>
    <t>NESCAFE TRADICION 50G    NESCAFE</t>
  </si>
  <si>
    <t>CARAOTA NEGRA 900GR PANTERA</t>
  </si>
  <si>
    <t>ARVEJA VERDE ENTERA 500GR PANTERA</t>
  </si>
  <si>
    <t>PASTA 1 KG RIGATONI CAPRI</t>
  </si>
  <si>
    <t>PASTA VERMICELLI PREMIUM 1 KG CAPRI</t>
  </si>
  <si>
    <t>MANI JAPONES 170GR PEPSICO</t>
  </si>
  <si>
    <t>COMBO PEPITO DMQ 224GR PEPSICO</t>
  </si>
  <si>
    <t>NECTAR DURAZNO 1.5LTS HERENCIA DEL VALLE</t>
  </si>
  <si>
    <t>ISOPOWER ICE BLUE 600 ML</t>
  </si>
  <si>
    <t>ISOPOWER TROPICAL MIX 600 ML</t>
  </si>
  <si>
    <t>ISOPOWER ORANGE 600 ML</t>
  </si>
  <si>
    <t>MOSTAZA PREPARADA 185GR IBERIA</t>
  </si>
  <si>
    <t>VINAGRE 500ML IBERIA</t>
  </si>
  <si>
    <t>MEZCLA RENATA PARA TORTA CHOCOLATE 400GR SELMI</t>
  </si>
  <si>
    <t>ENCURTIDO 500 GR EUREKA</t>
  </si>
  <si>
    <t>COMPOTA MANZANA 113GR  HEINZ</t>
  </si>
  <si>
    <t>ATUN NATURAL 150 GR TUNA</t>
  </si>
  <si>
    <t>SALSA DE SOYA 150 ML OLIMPIA</t>
  </si>
  <si>
    <t>SALSA DE SOYA 300ML OLIMPIA</t>
  </si>
  <si>
    <t>SALSA INGLESA OLYMPIA 300CM</t>
  </si>
  <si>
    <t>ALIMENTO LACTEO 1KG BOLSA    LECHELAK</t>
  </si>
  <si>
    <t>NUTRISOY 300GR TARRO    NUTRISOY</t>
  </si>
  <si>
    <t>CHICHALAC 500GR TARRO   CHICHALAC</t>
  </si>
  <si>
    <t>AZUCAR CRISTAL 1 KG UNIAO</t>
  </si>
  <si>
    <t>VINAGRE 3.9LT  EUREKA</t>
  </si>
  <si>
    <t>NESQUIK CHOCOLATE 200G NESTLE</t>
  </si>
  <si>
    <t>GELATINA DE UNA 40G ROYAL</t>
  </si>
  <si>
    <t>MEZCLA  EN  POLVO LIMON 7GR   CLIGHT</t>
  </si>
  <si>
    <t>MANDARINA 7GR CLIGHT</t>
  </si>
  <si>
    <t>NARANJA 7GR CLIGHT</t>
  </si>
  <si>
    <t>MEZCLA EN POLVO 7GR  PARCHITA/MARACUYA   CLIGHT</t>
  </si>
  <si>
    <t>MEZCLA  EN POLVO FRESA 7GM CLIGHT</t>
  </si>
  <si>
    <t>CLAVO 9G EL REY</t>
  </si>
  <si>
    <t>ATUN EN ACEITE 170GR   EKONO</t>
  </si>
  <si>
    <t>ATUN EN ACEITE 170GR LOMITOS   LA SOBERANA</t>
  </si>
  <si>
    <t>NESQUIK VAINILLA 200GR     NESTLE</t>
  </si>
  <si>
    <t>PASTA ESPECIALIDAD LINGUINI 1KG CAPRI</t>
  </si>
  <si>
    <t>PASTA CON ESPINACA PLUMA 500GR CAPRI</t>
  </si>
  <si>
    <t>VINAGRE 1 LT IBERIA</t>
  </si>
  <si>
    <t>MAIZENA CHEPELCA 400GR</t>
  </si>
  <si>
    <t>MARILU DE CHOCOLATE 216GR GALLETAS  PUIG</t>
  </si>
  <si>
    <t>OREO 3 PAQUETES  DE 36Gr.        OREO</t>
  </si>
  <si>
    <t>ARROZ DORADO PARBOILED 800GR MARY</t>
  </si>
  <si>
    <t>GOFIO HARINA DE TOSTADO 900 GR LA LUCHA</t>
  </si>
  <si>
    <t>TACO BEBIDA ACHOC BOLSA 200GR</t>
  </si>
  <si>
    <t>ARROZ 1 KG  EXTREMO SABOR</t>
  </si>
  <si>
    <t>LECHE EN POLVO 400 GR GARDO</t>
  </si>
  <si>
    <t>KETCHUP SALSA DE TOMATE 567GR HEINZ</t>
  </si>
  <si>
    <t>ADOBO COMPLETO 50GR COSECHA SAN JOSE</t>
  </si>
  <si>
    <t>AJO MOLIDO 40GR SAN JOSE</t>
  </si>
  <si>
    <t>COLOR ONOTO 40GR SAN JOSE</t>
  </si>
  <si>
    <t>CANELA MOLIDA 40GR SAN JOSE</t>
  </si>
  <si>
    <t>PIMIENTA NEGRA MOLIDA 40GR SAN JOSE</t>
  </si>
  <si>
    <t>COMINO MOLIDO 40GR SAN JOSE</t>
  </si>
  <si>
    <t>PIMENTON MOLIDO 38GR SAN JOSE</t>
  </si>
  <si>
    <t>CACAO EN POLVO REPOSTERIA KKO REAL 200GR</t>
  </si>
  <si>
    <t>WAFER RENATA CHOCOLATE 115GR</t>
  </si>
  <si>
    <t>GALLETA RENATA MARIA 3PACK 360GR SELMI</t>
  </si>
  <si>
    <t>MEZCLA RENATA PARA TORTA VAINILLA 400GR SELMI</t>
  </si>
  <si>
    <t>MEZCLA TORTA RENATA PIÑA 400GR SELMI</t>
  </si>
  <si>
    <t>SANDWICH BISCUIT 112 GR FRESA RENATA</t>
  </si>
  <si>
    <t>CONSOME DE POLLO  MAGGI 46GR NESTLE</t>
  </si>
  <si>
    <t>GERBER PASO 2 COLADO CAMBUR 113GR</t>
  </si>
  <si>
    <t>HEINZ POUCH PERA 113GR</t>
  </si>
  <si>
    <t>MELOCOTON EN ALMIBAR 420 GR  MIMO</t>
  </si>
  <si>
    <t>PUDIN VAINILLA 58 GR SONRISA</t>
  </si>
  <si>
    <t>SAZONATODO BOTELLA MAGGI 200GR NESTLE</t>
  </si>
  <si>
    <t>TEQUEÑOS 15 UND MUNDO HARINA</t>
  </si>
  <si>
    <t>SALSA 340 GR BOLONESA OLE</t>
  </si>
  <si>
    <t>SALSA DE TOMATE 340 GR HIERBAS FINAS OLE</t>
  </si>
  <si>
    <t>MOSTAZA PREPARADA IBERIA 250 G</t>
  </si>
  <si>
    <t>ATUN EN AGUA  170GR  LOMITOS  LA SOBERANA</t>
  </si>
  <si>
    <t>CLAVO DE OLOR 6 GR  GOURMET</t>
  </si>
  <si>
    <t>ATUN RALLADO 175GR ACEITE ESPECIES ALBACARES  LUHOMAR</t>
  </si>
  <si>
    <t>CLAVO ESPECIAS 6 GR       LA SAZON DE LA VILLA</t>
  </si>
  <si>
    <t>SARDINA 155GR  EN SALSA DE TOMATE      LA SOBERANA</t>
  </si>
  <si>
    <t>TORTA DE CHOCOLATE 6 UND RIFEL</t>
  </si>
  <si>
    <t>MAYONESA BOLSA  195ML       QUERO</t>
  </si>
  <si>
    <t>AZUCAR PULVERIZADA 750GR GRANAL</t>
  </si>
  <si>
    <t>AVENA EN HOJUELA 400 GR GRANAL</t>
  </si>
  <si>
    <t>MAIZ PARA COTUFA 250 GR GRANAL</t>
  </si>
  <si>
    <t>GARBANZOS 250 GR GRANAL</t>
  </si>
  <si>
    <t>SALSA NAPOLI 490 GR RAPIDISIMO   CAPRI</t>
  </si>
  <si>
    <t>PASTA TORNILLO CON 3 VEGETALES 500GR CAPRI</t>
  </si>
  <si>
    <t>MORDISQUITOS DE CHOCOLATE 150GR PUIG</t>
  </si>
  <si>
    <t>MORDISQUITOS DE VAINILLA 150GR PUIG</t>
  </si>
  <si>
    <t>SOPA INSTANTANEA CON CAMARON 64GR MARUCHAN</t>
  </si>
  <si>
    <t>SOPA INSTANTANEA MARUCHAN SABOR A CARNE ASADA 64GR</t>
  </si>
  <si>
    <t>SOPA INSTANTANEA MARUCHAN SABOR A CARNE DE RES 64GR</t>
  </si>
  <si>
    <t>SOPA INSTANTANEA DE POLLO 64GR MARUCHAN</t>
  </si>
  <si>
    <t>CEREAL FLIPS DULCE DE LECHE 50GR ALFONZO RIVAS</t>
  </si>
  <si>
    <t>COMPOTA DE MANZANA 113 GR GERBER</t>
  </si>
  <si>
    <t>COMPOTA MELOCOTON 113 GR GERBER</t>
  </si>
  <si>
    <t>GALLETA SAND/BISCUIT FRESA 145 GR RENATA</t>
  </si>
  <si>
    <t>GALLETA WAFER 115 GR FRESA RENATA</t>
  </si>
  <si>
    <t>SALSA BOLOGNESA 388 GR PRONTO HEINZ</t>
  </si>
  <si>
    <t>NECTAR DE PERA 1 LT EL TUNAL</t>
  </si>
  <si>
    <t>NECTAR DE DURAZNO 1 LT EL TUNAL</t>
  </si>
  <si>
    <t>JUGO DE NARANJA 60 % 1 LT EL TUNAL</t>
  </si>
  <si>
    <t>NECTAR DE MANZANA 1 LT EL TUNAL</t>
  </si>
  <si>
    <t>TE DE LIMON 1 LT EL TUNAL</t>
  </si>
  <si>
    <t>TE DE DURAZNO 1 LT EL TUNAL</t>
  </si>
  <si>
    <t>LECHE ENTERA VILLA MEDINA 900 CC</t>
  </si>
  <si>
    <t>MERMELADA FRESA 230 GR KIERO</t>
  </si>
  <si>
    <t>MERMELADA DE DURAZNO 230 GR KIERO</t>
  </si>
  <si>
    <t>MERMELADA DE PIÑA 230 GR KIERO</t>
  </si>
  <si>
    <t>COMBO PASTA CAPRI 2+1ESPINACA</t>
  </si>
  <si>
    <t>VINAGRE FERGOS 1 LT</t>
  </si>
  <si>
    <t>NESTEA LIMON 800GR LIGHT</t>
  </si>
  <si>
    <t>SALSA CHIRELITO 300 ML OLYMPIA</t>
  </si>
  <si>
    <t>LECHE LIQ/DESCREMADA 1LT CAMPESTRE</t>
  </si>
  <si>
    <t>ARVEJA VERDE PARTIDA PANTERA 900 GR</t>
  </si>
  <si>
    <t>COMBO DE PAN DE JAMON + 2 GOLDEN DE 1.5 LT</t>
  </si>
  <si>
    <t>COMBO PASTA 2 DEDAL + 1 LINGUINI 500GR</t>
  </si>
  <si>
    <t>COMBO PASTA #3</t>
  </si>
  <si>
    <t>DIABLITOS 50 GR ABREFACIL UNDEWOOD</t>
  </si>
  <si>
    <t>JUGO 1.8 LT NARANGINA EDMAR</t>
  </si>
  <si>
    <t>SARDINA EN SALSA DE TOMATE 155G  CALIDAD</t>
  </si>
  <si>
    <t>ATUN EN ACEITE VEGETAL 175GR   BJ</t>
  </si>
  <si>
    <t>ATUN LOMITOS DE AGUA 170GR  METRO</t>
  </si>
  <si>
    <t>ATUN LOMITO EN ACEITE 170GR    SABOR DEL PACIFICO</t>
  </si>
  <si>
    <t>ATUN LOMITOS EN AGUA 170GR  COSTA BLANCA</t>
  </si>
  <si>
    <t>MEZCLA   EN POLVO 8GR MORA CLIGHT</t>
  </si>
  <si>
    <t>BEBIDA LACTEA 1.800ML    EDMAR</t>
  </si>
  <si>
    <t>RIKO MALT BEBIDA ACHOCOLATADA 900ML   PARMALAT</t>
  </si>
  <si>
    <t>JUGO 900 ML NARANJA MI FINCA</t>
  </si>
  <si>
    <t>TE DURAZNO 1,8 LITROS EDMAR</t>
  </si>
  <si>
    <t>MIEL DE ABEJA 250 GR LA COLMENA</t>
  </si>
  <si>
    <t>VAINILLA NEGRA 150 CC LA COLMENA</t>
  </si>
  <si>
    <t>VAINILLA NEGRA 300CC LA COLMENA</t>
  </si>
  <si>
    <t>BEBIDA ESPIRITUOSA 1.75 L EL RECORD</t>
  </si>
  <si>
    <t>AVELINA TRADICIONAL LIBRE DE GLUTEN 800 GR.</t>
  </si>
  <si>
    <t>ADOBO COMPLETO 200 GR LA COLMENA</t>
  </si>
  <si>
    <t>CARAOTAS NEGRAS 500GR MARY</t>
  </si>
  <si>
    <t>RICA AVENA DE FRESA 500GR KIANA</t>
  </si>
  <si>
    <t>MAIZINA AMERICANA 200 GR ALFONZO RIVAS</t>
  </si>
  <si>
    <t>PASTA DEDAL 1KG EMI</t>
  </si>
  <si>
    <t>HARINA DE MAIZ 1KG MEDITERRANEO</t>
  </si>
  <si>
    <t>2CRONCH FLAKES + 1FRUTY AROS</t>
  </si>
  <si>
    <t>CREMA DE ARROZ BOLSA 900GR POLLY</t>
  </si>
  <si>
    <t>PAN CANILLA POR UND</t>
  </si>
  <si>
    <t>REFRESCO COCA COLA 1.5 LT SABOR ORIGINAL</t>
  </si>
  <si>
    <t>MAIZ DULCE PROVEFRU 1 KG</t>
  </si>
  <si>
    <t>CUBITO DETALLADO</t>
  </si>
  <si>
    <t>SARDINAS EN ESCABECHE 125GR EVEBA</t>
  </si>
  <si>
    <t>SARDINAS AL LAUREL 125GR EVEBA</t>
  </si>
  <si>
    <t>PAPELON NATURAL 500GR MONTALBAN</t>
  </si>
  <si>
    <t>AJO PURO EN POLVO 30GR IBERIA</t>
  </si>
  <si>
    <t>SALSA DE JENGIBRE 150CM IBERIA</t>
  </si>
  <si>
    <t>CUBITO DE GALLINA 144GR X 12 UNID IBERIA</t>
  </si>
  <si>
    <t>CUBITO SOFRITO 96GR X 8 UNID IBERIA</t>
  </si>
  <si>
    <t>CUBITO SOFRITO 144GR X 12 UNID IBERIA</t>
  </si>
  <si>
    <t>3 X4979</t>
  </si>
  <si>
    <t>SAL REFINADA 1KG DOÑA VICTORIANA</t>
  </si>
  <si>
    <t>BASE PARA SALSA BECHAMEL 50GR IBERIA</t>
  </si>
  <si>
    <t>SALSA PARA PASTAS NAPOLITANA 490GR IBERIA</t>
  </si>
  <si>
    <t>SORBETICO AREQUIPE NABISCO 25GR.</t>
  </si>
  <si>
    <t>LEVADURA INSTANTANEA 500GR   SANTILLANA</t>
  </si>
  <si>
    <t>MARIA ITALIA TUBO 150GRM</t>
  </si>
  <si>
    <t>SALSA PARA PASTA AJO Y CEBOLLA DEL MONTE 230GR</t>
  </si>
  <si>
    <t>CRONCH FLAKES + ZUCARITAS + POP CRONCH</t>
  </si>
  <si>
    <t>ABECITO + FLIPS CHOCOLATE</t>
  </si>
  <si>
    <t>CAFE MOLIDO GOURMET 100GR CORDILLANO</t>
  </si>
  <si>
    <t>PASTA PREMIUM PLUMA 500GR RONCO</t>
  </si>
  <si>
    <t>ACEITE GENUINO DE CANOLA 1LT PURILEV</t>
  </si>
  <si>
    <t>DELICIA MARIA &amp; CHOCOLATE 136GR GALLETAS PUIG</t>
  </si>
  <si>
    <t>FORORO  900GR   KEL</t>
  </si>
  <si>
    <t>LECHE EN POLVO 500 GR LA CAMPIÑA</t>
  </si>
  <si>
    <t>CHEEZ WHIZ+ CON QUESO 300GR</t>
  </si>
  <si>
    <t>PASTA DEDAL+ TALLARIN</t>
  </si>
  <si>
    <t>LINGUINI + CARACOL</t>
  </si>
  <si>
    <t>PASTA PREMIUM CARACOL GRANDE 500GR CAPRI</t>
  </si>
  <si>
    <t>POP CRONCH CHOCOLATE 240GR MAIZORITOS</t>
  </si>
  <si>
    <t>SALSA PARRILLERA 230 ML MC CORMICK</t>
  </si>
  <si>
    <t>SABROSEADOR COMPLETO SOBRE 24GR GUT</t>
  </si>
  <si>
    <t>LENTEJA 500 GR FRANCESA ESTUCHE PANTERA</t>
  </si>
  <si>
    <t>NECTAR 1.5LT DURAZNO/NARANJA   HERENCIA DEL VALLE</t>
  </si>
  <si>
    <t>AVENA EN HOJUELAS 400GR  LASSIE</t>
  </si>
  <si>
    <t>NESTUM HIERRO ARROZ MAIZ 225G</t>
  </si>
  <si>
    <t>LEVADURA 500 GR POLVO INSTAFERM</t>
  </si>
  <si>
    <t>GALLETA CHIPS DETALLADA 24GR TODDY</t>
  </si>
  <si>
    <t>CHOCO SAFARI + POP CRONCH MAIZORITOS</t>
  </si>
  <si>
    <t>ATUN  LOMITOS EN ACEITE 170GR   MONTERICO</t>
  </si>
  <si>
    <t>ONOTO  ENTERO POR  KG</t>
  </si>
  <si>
    <t>FORORO 500GR  CAMPESINO</t>
  </si>
  <si>
    <t>FORORO 1KG   CAMPESINO</t>
  </si>
  <si>
    <t>TOSTADAS INTEGRALES ENRIQUECIDAS 150GR BIMBO</t>
  </si>
  <si>
    <t>SALSA PARA PIZZA  480GR     HEINZ</t>
  </si>
  <si>
    <t>SALSA PARA PASTA COMPLETA 495GR      HEINZ</t>
  </si>
  <si>
    <t>GELATINA SONRISSA UVA 66 GR  SONRISSA</t>
  </si>
  <si>
    <t>PUDIN DE CHOCOLATE SONRISSA 72 GR</t>
  </si>
  <si>
    <t>FLAN  SIN CARAMELO SONRISSA 46 GR</t>
  </si>
  <si>
    <t>HARINA DE ARROZ EXTRAREFINADA 800 GR KELIN</t>
  </si>
  <si>
    <t>SALSA BOLOGNESA NATURALYST 500GR</t>
  </si>
  <si>
    <t>BASE P/ARROZ CON POLLO 50GR IBERIA</t>
  </si>
  <si>
    <t>BASE P/ARROZ PRIMAVERA 50GR IBERIA</t>
  </si>
  <si>
    <t>CUBITOS 8UNID PAELLA 96GR IBERIA</t>
  </si>
  <si>
    <t>CUBITOS HERVIDO CRIOLLO 12 UND 144 GR</t>
  </si>
  <si>
    <t>CUBITO HERVIDO CRIOLLO 96GR /8UNID IBERIA</t>
  </si>
  <si>
    <t>GALLETAS DE SODA  DETALLADA</t>
  </si>
  <si>
    <t>SALSA BBQ BARBECUE 397 GR LA COLMENA</t>
  </si>
  <si>
    <t>SALSA CURRY 150ML LA COLMENA</t>
  </si>
  <si>
    <t>SALSA CURRY 300ML LA COLMENA</t>
  </si>
  <si>
    <t>MOSTAZA CON MIEL 230GR LA COLMENA</t>
  </si>
  <si>
    <t>CEREAL CHOCO PILOS 40GR NATU RICOS</t>
  </si>
  <si>
    <t>CEREAL COCO PILOS 220GR NATU RICOS</t>
  </si>
  <si>
    <t>CEREAL COCO PILOS 40GR NATU RICOS</t>
  </si>
  <si>
    <t>BEBIDA ACHOCOLATADA 400GR ZULI CHOCO</t>
  </si>
  <si>
    <t>SALSA INGLESA 150ML LA COLMENA</t>
  </si>
  <si>
    <t>SALSA MOSTIAJO 150ML LA COLMENA</t>
  </si>
  <si>
    <t>SALSA DE AJO CON OREGANO 150ML LA COLMENA</t>
  </si>
  <si>
    <t>DELICIAS MARIA DE CHOCOLATE 272 GR</t>
  </si>
  <si>
    <t>GALLETAS LIMON TV 90GR GALLETAS PUIG</t>
  </si>
  <si>
    <t>GALLETAS CHIQUILIN 200GR CINNAMON CANELA</t>
  </si>
  <si>
    <t>GALLETAS SURTIDAS DANETTE 325 GR PUIG</t>
  </si>
  <si>
    <t>COMBO SALTINES +SODA+SODA INTEGRAL PUIG</t>
  </si>
  <si>
    <t>CUBITOS COSTILLA CRIOLLA 88GR X 8UNID MAGGI</t>
  </si>
  <si>
    <t>MILO ACTIVO-GO 48GR NESTLE</t>
  </si>
  <si>
    <t>PASTA PLUMITA PREMIUM 500 GR CAPRI</t>
  </si>
  <si>
    <t>PASTA CODITO PREMIUM 500 GR CAPRI</t>
  </si>
  <si>
    <t>TELISTO 90 GR DURAZNO MC CORMICK</t>
  </si>
  <si>
    <t>NESTUM POSTRE GUAYABA,CAMBUR Y ARROZ 115GR NESTLE</t>
  </si>
  <si>
    <t>FORORO KEL TARRO 450GR</t>
  </si>
  <si>
    <t>MEZCLA PARA PREPARAR PANQUECAS 1KG ROBIN HOOD</t>
  </si>
  <si>
    <t>PASTA 500 GR DEDAL   MARY</t>
  </si>
  <si>
    <t>POPETAS COTUFAS ACARAMELADAS 44.4GR  POPETAS</t>
  </si>
  <si>
    <t>COMBO SALSAS MC CORMICK</t>
  </si>
  <si>
    <t>BEBIDA LACTEA  PASTEURIZADA 1.8ML LACTEOS BARINAS</t>
  </si>
  <si>
    <t>COMBO SODA INTEGRAL +MORDISQUITO V +MARIA PUIG</t>
  </si>
  <si>
    <t>COMBO SODA INTEGRAL +DIABLITO PLUMROSE PUIG</t>
  </si>
  <si>
    <t>ONOTO EN GRANO 30 GR MANANTIAL</t>
  </si>
  <si>
    <t>SALSA INGLESA 150 ML TIQUIRE FLORES</t>
  </si>
  <si>
    <t>COMBO SALSA 3X 150GR.C/U  TURIANO</t>
  </si>
  <si>
    <t>GUT CALDO D/AJO,CEBOLLA Y PEREJIL 20GR</t>
  </si>
  <si>
    <t>MANTEQUILLA CON SAL 200 GR HACIENDA EL TUNAL</t>
  </si>
  <si>
    <t>REFRESCO COCA COLA 1LT SABOR ORIGINAL</t>
  </si>
  <si>
    <t>MANI SURTIDO MODELO UND</t>
  </si>
  <si>
    <t>PURE DE TOMATE 690GR LA CARAVELLA</t>
  </si>
  <si>
    <t>MI CHICHA POLLY INSTANTANEA 550GR ORIGINAL</t>
  </si>
  <si>
    <t>POSTRE DE FRUTAS TROPICALES C/ARROZ 118GR</t>
  </si>
  <si>
    <t>CAFE CALIDAD GOURMET 500GR VERO CAFFE</t>
  </si>
  <si>
    <t>PURE DE TOMATE 500 GE PASSATA QUIDY</t>
  </si>
  <si>
    <t>TANG CON SABOR A MORA 30GR</t>
  </si>
  <si>
    <t>SALSA DE AJI PICANTE 250 GR FRITZ</t>
  </si>
  <si>
    <t>SARDINA EN SALSA ITALIANA ARRECIFE</t>
  </si>
  <si>
    <t>PASSATA CON ALBAHACA 300 GR  QUIDY</t>
  </si>
  <si>
    <t>PASSATA 300 GR CON OREGANO QUIDY</t>
  </si>
  <si>
    <t>BOCADILLO DE PLATANO 15GR SAN FRANCISCO</t>
  </si>
  <si>
    <t>RICA CHICHA 162 GR NESTLE</t>
  </si>
  <si>
    <t>SARDINAS EN SALSA DE TOMATE 140GR EVEBA</t>
  </si>
  <si>
    <t>ARROZ BLANCO 1KG TIPO I MONICA</t>
  </si>
  <si>
    <t>COMBO SARDINA EN SALSA +PUIG INTEGRAL</t>
  </si>
  <si>
    <t>CEREAL CORN FLAKES 230GR KELLOGGS</t>
  </si>
  <si>
    <t>MEZCLA LISTA P/EMPANIZADOS 80GR  ALFONZO RIVAS</t>
  </si>
  <si>
    <t>MEZCLA P/TORTA DE VAINILLA 520GR MAIZINA AMERICANA</t>
  </si>
  <si>
    <t>SALSA TOMATE KETCHUP  397G TIQUIRE FLORES</t>
  </si>
  <si>
    <t>RENATA DE CHOCOLATE 112 GR   RENATA</t>
  </si>
  <si>
    <t>HEINZ POSTRE MANGO C/ARROZ 118.GR</t>
  </si>
  <si>
    <t>PASTA TORNILLO 1KG CAPRI</t>
  </si>
  <si>
    <t>SALSA DE AJO TIQUIRE FLORES 150ML</t>
  </si>
  <si>
    <t>GALLETA OREO VAINILLA TUBO 108GR NABISCO</t>
  </si>
  <si>
    <t>NESTUM ARROZ-MAIZ 225GR</t>
  </si>
  <si>
    <t>COFFE-MATE ORIGINAL 311GR NESTLE</t>
  </si>
  <si>
    <t>SALSA INGLESA DEL AVILA 150CM</t>
  </si>
  <si>
    <t>ATUN EN ACEITE VEGETAL 140GR EL VALLE</t>
  </si>
  <si>
    <t>PASTA PREMIUM RIGATONI 500GR MARY</t>
  </si>
  <si>
    <t>SALSA P/PASTA COMPLETA IBERIA 190GR</t>
  </si>
  <si>
    <t>SALSA P/PASTA NAPOLITANA IBERIA 190GR</t>
  </si>
  <si>
    <t>SALSA DE AJI PICANTE C/SUERO DE LECHE 150ML MCCORMICK</t>
  </si>
  <si>
    <t>SALSA PICANTE HABANERO 150ML MACCORMICK</t>
  </si>
  <si>
    <t>PASTA UNTABLE 250 GR NUTTY TWIST PAISA</t>
  </si>
  <si>
    <t>LECHE CONDENSADA 250 GR PAISA</t>
  </si>
  <si>
    <t>AVENA ENTERA 250 GR AVELINA</t>
  </si>
  <si>
    <t>MAYONESA 275 GR KRAFT</t>
  </si>
  <si>
    <t>MEZCLA TORTA RENATA MAIZ 400 GR SELMI</t>
  </si>
  <si>
    <t>SALSA BOLOÑESA 195 GR HEINZ</t>
  </si>
  <si>
    <t>SALSA NAPOLITANA 195 GR HEINZ</t>
  </si>
  <si>
    <t>SARDINA EN ACEITE VEGETAL 170GR ORIENTE</t>
  </si>
  <si>
    <t>SARDINA AL AJILLO 170GR ARRECHIFE</t>
  </si>
  <si>
    <t>SARDINA AL ESCABECHE 170GR ARRECHIFE</t>
  </si>
  <si>
    <t>GALLETAS RENATA DE MAIZENA 360GR SELMI</t>
  </si>
  <si>
    <t>GALLETAS RENATA DE LECHE 360GR SELMI</t>
  </si>
  <si>
    <t>TE HIERBAS MILENARIAS 20 BOL MC CORMICK</t>
  </si>
  <si>
    <t>TE FRIO 1 LT FRUTOS ROJOS EL TUNAL</t>
  </si>
  <si>
    <t>REFRESCO 1.25 LT BIG COLA</t>
  </si>
  <si>
    <t>MARGARINA 500 GR CRAVO</t>
  </si>
  <si>
    <t>CREMA DE ARROZ 450 GR KEL</t>
  </si>
  <si>
    <t>ATUN SOLIDO 140GR EVEBA</t>
  </si>
  <si>
    <t>BEBIDA LACTEA 900 CC MONTATAN</t>
  </si>
  <si>
    <t>SALSA DE TOMATE 380 GR LA CUMBRE</t>
  </si>
  <si>
    <t>PASTA DE TOMATE 500 GR EUREKA</t>
  </si>
  <si>
    <t>TANG CON SABOR A GUANABANA 30GR</t>
  </si>
  <si>
    <t>VINAGRE 500 GR TIQUIRE FLORES</t>
  </si>
  <si>
    <t>ADOBO 185 GR PESCADO OLYMPIA</t>
  </si>
  <si>
    <t>AJO MOLIDO 110 GR AAHAY</t>
  </si>
  <si>
    <t>CREMA DE ARROZ BOLSA 225 GR PRIMOR</t>
  </si>
  <si>
    <t>ARVEJA 500 GR AMARILLAS PARTIDAS PANTERA</t>
  </si>
  <si>
    <t>ARVEJA 500 GR VERDE PARTIDA PANTERA</t>
  </si>
  <si>
    <t>JAMON ENDIABLADO 60GR PLUMROSE</t>
  </si>
  <si>
    <t>SALSA DE TOMATE KEPCHUP 397GR IBERIA</t>
  </si>
  <si>
    <t>SALSA PARA ESPAGUETTIS 145 GR GUT</t>
  </si>
  <si>
    <t>SAL   FINA  CELESTIAL  1KG   CELESTIAL</t>
  </si>
  <si>
    <t>SALCHICHA TIPO DEBREZINER 0.420 KG ALPINO</t>
  </si>
  <si>
    <t>ARROZ 1 KG SABOR CRIOLLO MOLVA</t>
  </si>
  <si>
    <t>PREPARADO ALIMENTICIO LACTEO LUMALAC 500GR</t>
  </si>
  <si>
    <t>CEREAL CHOCO ZUCARITAS 250GR KELLOGGS</t>
  </si>
  <si>
    <t>CREMA DE COCO NINA LATA 265 GR</t>
  </si>
  <si>
    <t>DIABLITO ALUMINIO 3PAK 50 GR UNDER WOOD</t>
  </si>
  <si>
    <t>SALSA PICANTE 150 ML HEINZ</t>
  </si>
  <si>
    <t>COLADO DE BANANA 113 GR GERBER</t>
  </si>
  <si>
    <t>CUBITO DE POLLO 16 UND MAGGI</t>
  </si>
  <si>
    <t>CARAOTAS BLANCAS 500 GR PANTERA</t>
  </si>
  <si>
    <t>SALSA DE TOCINETA 240GR FRITZ</t>
  </si>
  <si>
    <t>PASTA PLUMA CON 3 VEGETALES 500GR CAPRI</t>
  </si>
  <si>
    <t>PASTA PREMIUM PLUMA 1KG CAPRI</t>
  </si>
  <si>
    <t>JUGO YUKERY 250 ML NARANJA</t>
  </si>
  <si>
    <t>MEZCLA PARA TORTA BRIGADEIRO 400GR RENATA</t>
  </si>
  <si>
    <t>ARROZ 1 KG DEL LLANO</t>
  </si>
  <si>
    <t>ATUN NATURAL 185GR OASIC</t>
  </si>
  <si>
    <t>ATUN EN ACEITE VEGETAL 185GR OASIC</t>
  </si>
  <si>
    <t>TORTILLAS DE TRIGO ORIGINAL 330GR ROBIN HOOD</t>
  </si>
  <si>
    <t>SALSA BOLOGNESA 190 GR LA GIRALDA</t>
  </si>
  <si>
    <t>ENCURTIDOS 200 GR LA GIRALDA</t>
  </si>
  <si>
    <t>SALSA NAPOLITANA 190 GR LA GIRALDA</t>
  </si>
  <si>
    <t>MAYONESA 445GR LA GIRALDA</t>
  </si>
  <si>
    <t>ADOBO COMPLETO 200 GR LA GIRALDA</t>
  </si>
  <si>
    <t>SALSA DE TOMATE KETCHUP 198GR LA GIRALDA</t>
  </si>
  <si>
    <t>SALSA DE TOMATE KETCHUP 397GR LA GIRALDA</t>
  </si>
  <si>
    <t>SALSA DE AJO 150 ML LA GIRALDA</t>
  </si>
  <si>
    <t>SALSA PICANTE 150 ML LA GIRALDA</t>
  </si>
  <si>
    <t>MAIZ DULCE EN GRANOS 225GR LA GIRALDA</t>
  </si>
  <si>
    <t>SALSA PARA CARNES 79 380GR  LA GIRALDA</t>
  </si>
  <si>
    <t>GUISANTES MADUROS AL NATURAL 440GR LA GIRALDA</t>
  </si>
  <si>
    <t>SALSA BOLOGNESA 490 GR LA GIRALDA</t>
  </si>
  <si>
    <t>VINAGRE ULTRA FILTRADO 1LT LA GIRALDA</t>
  </si>
  <si>
    <t>ENCURTIDOS 500 GR LA GIRALDA</t>
  </si>
  <si>
    <t>SALSA INGLESA 150ML LA GIRALDA</t>
  </si>
  <si>
    <t>SALSA DE SOYA 150ML LA GIRALDA</t>
  </si>
  <si>
    <t>SALSA BOLOGNESA PARA PASTA 190GR IBERIA</t>
  </si>
  <si>
    <t>ONOTO ENTERO 20 GR IBERIA</t>
  </si>
  <si>
    <t>MOSTAZA VIDRIO 113 GR HEINZ</t>
  </si>
  <si>
    <t>PASTA DI LEONARDO SPAGHETTI 500GR FROM ITALY</t>
  </si>
  <si>
    <t>GALLETAS MARIA SELECTA 168GR PUIG</t>
  </si>
  <si>
    <t>GALLETAS ELITE VAINILLA 100GR GALLETAS PUIG</t>
  </si>
  <si>
    <t>GALLETAS ELITE CHOCOLATE 100GR PUIG</t>
  </si>
  <si>
    <t>GUISANTE LATA DE 425G  SWEET PEAS     DEL MONTE</t>
  </si>
  <si>
    <t>COMBO SALSA INGLESA, SOYA, Y AJO GIRALDA 150 ML</t>
  </si>
  <si>
    <t>GUISANTES 241 GR DEL MONTE</t>
  </si>
  <si>
    <t>OREO TIPO AMERICANO 108 GR NABISCO</t>
  </si>
  <si>
    <t>SALSA BARBECUE 290GR FRITZ</t>
  </si>
  <si>
    <t>SALSA ROSADA FRITZ 830 GR</t>
  </si>
  <si>
    <t>SALSA COMBO DEL AVILA 3X1 300CM</t>
  </si>
  <si>
    <t>SALSA COMBO DEL AVILA 3X1 150CM</t>
  </si>
  <si>
    <t>LECHECAO 400GR DE TARRO LUMALAC</t>
  </si>
  <si>
    <t>CAFE GOURMET 500GR BRASIL</t>
  </si>
  <si>
    <t>CAFE GOURMET 200GR BRASIL</t>
  </si>
  <si>
    <t>ACEITUNAS RELLENAS/PIMIENTOS 490GR LA GIRALDA</t>
  </si>
  <si>
    <t>GUISANTES NATURAL 225GR LA GIRALDA</t>
  </si>
  <si>
    <t>SALSA A BASE D/TOMATE LA HACIENDA 380GR LA GIRALDA</t>
  </si>
  <si>
    <t>PASTINA ESP.ARROCITO BEBES 250GR CAPRI</t>
  </si>
  <si>
    <t>CEREAL BOLSA NESTUM ARROZ 225GR NESTLE</t>
  </si>
  <si>
    <t>CEREAL BOLSA NESTUM 3 CEREALES 225GR NESTLE</t>
  </si>
  <si>
    <t>CEREAL BOLSA NESTUM ARROZ-MAIZ 225GR NESTLE PREBIO1</t>
  </si>
  <si>
    <t>CEREAL FLIPS CHOCOAVELLANAS 220GR ALFONZO RIVAS</t>
  </si>
  <si>
    <t>COMBO DE SALSAS 150 ML (AJO SOYA INGLESA) AAHAY</t>
  </si>
  <si>
    <t>SALSA ROSADA 260GR FRTZ</t>
  </si>
  <si>
    <t>SALSA DE TOMATE  KETCHUP 397 GR EUREKA</t>
  </si>
  <si>
    <t>PAN ARABE 5UND.  PANIFICADORA GRAN ORIENTE</t>
  </si>
  <si>
    <t>COMPOTA MELOCOTON 113GR HEINZ</t>
  </si>
  <si>
    <t>COMPOTA FRUTAS TROPICALES 113GR HEINZ</t>
  </si>
  <si>
    <t>COMPOTA FRUTAS MIXTAS 113GR HEINZ</t>
  </si>
  <si>
    <t>COLADO POUCH DE MANZANA 113 GR HEINZ</t>
  </si>
  <si>
    <t>CAFE MOLIDO 250GR AL VACIO 100%   CAFE AMANECER</t>
  </si>
  <si>
    <t>GALLETA MARIA LA TRADICIONAL 200GR GALLETERA CARABOBO</t>
  </si>
  <si>
    <t>GALLETAS SODA SALTIN 235GR GALLETERA CARABOBO</t>
  </si>
  <si>
    <t>GALLETAS DE SODACRACKERS 240GR GALLETERA CARABOBO</t>
  </si>
  <si>
    <t>GALLETAS DULCES AVENA Y PASAS 150GR GALLETERA CARABOBO</t>
  </si>
  <si>
    <t>GALLETAS DULCES CHOC.CHIPS 150GR GALLETERA CARABOBO</t>
  </si>
  <si>
    <t>GALLETA CREMITA CHOCOLATE 70GR GALLETERA CARABOBO</t>
  </si>
  <si>
    <t>GALLETA CREMITA VAINILLA 70GR GALLETERA CARABOBO</t>
  </si>
  <si>
    <t>PASTA ANIMALITOS JUEGA Y APRENDE 250GR CAPRI</t>
  </si>
  <si>
    <t>PASTA LETRICAS JUEGA Y APRENDE 250GR CAPRI</t>
  </si>
  <si>
    <t>AZUCAR REFINADO 1KG ARTILAC</t>
  </si>
  <si>
    <t>COMPOTA 113GR  BANANA HEINZ</t>
  </si>
  <si>
    <t>COMINO MOLIDO 25GR  MANANTIAL</t>
  </si>
  <si>
    <t>GELATINA SIN SABOR 33GR SONRISSA</t>
  </si>
  <si>
    <t>ACEITE DE OLIVA EXTRA VIRGEN 200ML GALLO PORTUGAL</t>
  </si>
  <si>
    <t>SAL FINA CELESTIAL NEGRA 1 KG</t>
  </si>
  <si>
    <t>MEZCLA PARA TORTA 400 GR FRESA RENATA</t>
  </si>
  <si>
    <t>ACEITUNAS RELL/ CON PIMIENTOS 200GR LA GIRALDA</t>
  </si>
  <si>
    <t>GALLETAS 150 GR MARIA ITALIA</t>
  </si>
  <si>
    <t>CREMA DE LECHE 300GR NESTLE</t>
  </si>
  <si>
    <t>SOPA DE COSTILLA CON PASTA MAGGI 50GR NESTLE</t>
  </si>
  <si>
    <t>TE DE DURAZNO 1.750 GR LIPTON (BOLSA)</t>
  </si>
  <si>
    <t>ATUN EN ACEITE /NATURAL 142GR PERFECT</t>
  </si>
  <si>
    <t>HARINA DE MAIZ 1 KG FUNCHE LA LUCHA</t>
  </si>
  <si>
    <t>FORORO 900 GR ENDULZADO TOSTADO LA LUCHA</t>
  </si>
  <si>
    <t>SALSA PICANTE 150 ML AVILA</t>
  </si>
  <si>
    <t>SALSA SOYA 150 ML AVILA</t>
  </si>
  <si>
    <t>SALSA DE AJO 150 ML AVILA</t>
  </si>
  <si>
    <t>LENTEJA BEBE 500 GR PANTERA</t>
  </si>
  <si>
    <t>LECHE ENTERA 1.8 LT VILLA MEDINA</t>
  </si>
  <si>
    <t>SALSA NAPOLITANA SPAGHERONI 480GR HEINZ</t>
  </si>
  <si>
    <t>LECHE PASTEURIZADA 1.8 LT INPROLAC</t>
  </si>
  <si>
    <t>LECHE CONDESADA AZUCARADA 395GR NESTLE</t>
  </si>
  <si>
    <t>AVENA EN HOJUELAS 400GR KIANA</t>
  </si>
  <si>
    <t>HARINA DE AVENA INSTANTANEA 400GR KIANA</t>
  </si>
  <si>
    <t>RICO CEREAL INSTANTANEO 500GR  KIANA</t>
  </si>
  <si>
    <t>ARROZ BLANCO TIPO III 800GR EMI</t>
  </si>
  <si>
    <t>SARDINAS AL LIMON 125GR EVEBA</t>
  </si>
  <si>
    <t>PAPELON CON LIMON 250ML LA GIRALDA</t>
  </si>
  <si>
    <t>TE VERDE SABOR A LIMON 250ML LA GIRALDA</t>
  </si>
  <si>
    <t>SALSA KETCHUP 397 GR GR DE TOMATE UNDER WOOD</t>
  </si>
  <si>
    <t>SALSA KETCHUP 380 GR JAMON ENDIABLADO UNDER WOOD</t>
  </si>
  <si>
    <t>PASTA VERMICELLI JET 500 GR RONCO</t>
  </si>
  <si>
    <t>LECHE PASTEURIZADO 1.5 ML MI FINCA</t>
  </si>
  <si>
    <t>CAFE CALIDAD GOURMET 250GR VERO CAFFE</t>
  </si>
  <si>
    <t>ATUN CLASICO EN ACEITE DE GIRASOL 160GR DARDANEL</t>
  </si>
  <si>
    <t>ATUN EN AGUA NATURAL 170GR REY</t>
  </si>
  <si>
    <t>LEVADURA SAF-INSTANT 500 GR</t>
  </si>
  <si>
    <t>AZUCAR CRISTAL 1 KG SUPER BRANCA</t>
  </si>
  <si>
    <t>PAPA RALLADA SABORIZADA 160G</t>
  </si>
  <si>
    <t>SALSA BBQ 300 GR ARIAS</t>
  </si>
  <si>
    <t>SALSA DE TOMATE KETCHUP 397 GR ARIAS</t>
  </si>
  <si>
    <t>CANPROLAC FORTICRECE 800GR NESTLE</t>
  </si>
  <si>
    <t>AVENA HOJUELA 400 GR VIZCAYA</t>
  </si>
  <si>
    <t>AVENA EN HOJUELA 800 GR VIZCAYA</t>
  </si>
  <si>
    <t>SARDINAS 170 GR EN ACEITE LA CHANITA</t>
  </si>
  <si>
    <t>CARAOTAS NEGRAS 1 KG VIZCAYA</t>
  </si>
  <si>
    <t>CARAOTAS NEGRAS 500 GR VIZCAYA</t>
  </si>
  <si>
    <t>SARDINAS EN SALSA ITALIANA 170G</t>
  </si>
  <si>
    <t>CANELA MOLIDA 12GR MANANTIAL</t>
  </si>
  <si>
    <t>ADOBO COMPLETO 110G GUT</t>
  </si>
  <si>
    <t>GALLETAS FAMILY CLUB 300GR PUIG</t>
  </si>
  <si>
    <t>ARROZ 1 KG TIPO 1 MONACO</t>
  </si>
  <si>
    <t>TE DE DURAZNO LA VICTORIA 500ML COCA COLA</t>
  </si>
  <si>
    <t>SABROSEADOR COMPLETO 85 GR GUT</t>
  </si>
  <si>
    <t>SALSA DE AJO 300ML DEL AVILA</t>
  </si>
  <si>
    <t>SALSA INGLESA 300ML DEL AVILA</t>
  </si>
  <si>
    <t>VINAGRE BLANCO 500ML DEL AVILA</t>
  </si>
  <si>
    <t>VINAGRE BLANCO 1LT DEL AVILA</t>
  </si>
  <si>
    <t>SALSA DE SOYA 300ML DEL AVILA</t>
  </si>
  <si>
    <t>SARDINA EN SALSA MEXICANA 170GR EL FARO</t>
  </si>
  <si>
    <t>SARDINA EN LAUREL 170GR EL FARO</t>
  </si>
  <si>
    <t>SARDINA EN SALSA MARGARITEÑA 110GR EL FARO</t>
  </si>
  <si>
    <t>TE NEGRO 15 GR /10 BOLSITAS OLYMPIA</t>
  </si>
  <si>
    <t>POLVO DE HORNEAR 120 GR OLYMPIA</t>
  </si>
  <si>
    <t>CERELAC SACHET 100GR NESTLE</t>
  </si>
  <si>
    <t>TOSTADAS TORRADAS TRADICIONAL 142GR FORTALEZA FF</t>
  </si>
  <si>
    <t>GALLETAS MANTEQUILLA COCO 330GR FORTALEZA FF</t>
  </si>
  <si>
    <t>WAFER SABOR A PIÑA 120GR ESTRELA</t>
  </si>
  <si>
    <t>GALLETAS DULCES DE MANTEQUILLA 330GR FORTALEZA FF</t>
  </si>
  <si>
    <t>GELATINA BAJO AZUCAR FRAMBUESA 30GR BRETZKE</t>
  </si>
  <si>
    <t>ESENCIA SABOR ARTIFICIAL A COCO 250ML SAYO</t>
  </si>
  <si>
    <t>ESENCIA SABOR ARTIFICIAL A ALMENDRA 250ML SAYO</t>
  </si>
  <si>
    <t>ESENCIA SABOR ARTIFICIAL A MANTEQUILLA 250ML SAYO</t>
  </si>
  <si>
    <t>ESENCIA SABOR ARTIFICIAL A MANTECADO 250ML SAYO</t>
  </si>
  <si>
    <t>ESENCIA SABOR ARTIFICIAL A NATA 250ML SAYO</t>
  </si>
  <si>
    <t>ESENCIA SABOR ARTICIAL A CANELA 250ML SAYO</t>
  </si>
  <si>
    <t>CARAOTA NEGRA 500GR SANTA LUCIA</t>
  </si>
  <si>
    <t>ARROZ TIPO I 1KG SANTA LUCIA</t>
  </si>
  <si>
    <t>ACEITE DE SOYA 1LT SANTA LUCIA</t>
  </si>
  <si>
    <t>BEBIDA SABOR A NARANJA 250ML FRESH  DEL VALLE</t>
  </si>
  <si>
    <t>BEBIDA FRESH SABOR A NARANJA 500ML  DEL VALLE</t>
  </si>
  <si>
    <t>PAPELON EN POLVO 500GR SABOR A LIMON  MONTALBA</t>
  </si>
  <si>
    <t>QUESO CHEDDAR 240 GR FRITZ</t>
  </si>
  <si>
    <t>QUESO DE AÑO RALLADO POTE 180GR  FRITZ</t>
  </si>
  <si>
    <t>ACEITE SOYA 500GR VATEL</t>
  </si>
  <si>
    <t>TE MANZANILLA 11GR OLIMPIA</t>
  </si>
  <si>
    <t>FRUTOS 10G  VARIADOS   FRUTOS</t>
  </si>
  <si>
    <t>PAPA FRITAS LOS TEQUES 400GR</t>
  </si>
  <si>
    <t>MAYONESA MAYOTROPIC 3.350 gr</t>
  </si>
  <si>
    <t>MAYONESA MAYOTROPIC 380 gr</t>
  </si>
  <si>
    <t>CARAOTA NEGRA 1 KG DONA DE</t>
  </si>
  <si>
    <t>ADOBO COMPLETO 150 GR GUT</t>
  </si>
  <si>
    <t>GELATINA BAJO EN AZUCAR UVA 30 GR BRETZKE</t>
  </si>
  <si>
    <t>HARINA DE TRIGO TODO USO 1KG LA LUCHA</t>
  </si>
  <si>
    <t>MEZCLA P/PREPARAR PANQUECAS 500GR.  LA LUCHA</t>
  </si>
  <si>
    <t>AVENA EN HOJUELAS 400GR. LA LUCHA</t>
  </si>
  <si>
    <t>JUGO DE MANZANA 1.5LT YUKERY</t>
  </si>
  <si>
    <t>LECHE EN POLVO LA CAMPIÑA 900GR PARMALAT</t>
  </si>
  <si>
    <t>JUANA CACHAPA MEZCLA LISTA 500G</t>
  </si>
  <si>
    <t>SALSA MOZTAZADA AJO 165GR LA GIRALDA</t>
  </si>
  <si>
    <t>HARINA DE AVENA 300GR AVELINA</t>
  </si>
  <si>
    <t>BARRA DE AVENA CHOCO AVELINA 156GR</t>
  </si>
  <si>
    <t>PASTA ALIMENTICIA DE SEMOLA DURUM DEDAL 1 KG HORIZONTE</t>
  </si>
  <si>
    <t>PASTA VERMICELLI 1 KG HORIZONTE</t>
  </si>
  <si>
    <t>PASTA ALIMENTICIA DE SEMOLA MACARRON 1 KG HORIZONTE</t>
  </si>
  <si>
    <t>PASTA EXTRA 1 KG ESPECIAL VERMICELLI CAPRI</t>
  </si>
  <si>
    <t>PASTA EXTRA 1 KG ESPECIAL DEDAL CAPRI</t>
  </si>
  <si>
    <t>PASTICHO 250 GR DIRECTO AL HORNO CAPRI</t>
  </si>
  <si>
    <t>PIMENTON DULCE EN POLVO 100GR OLIMPIA</t>
  </si>
  <si>
    <t>INFUCION ROSA JAMAICA 10 UND MC CORMICK</t>
  </si>
  <si>
    <t>FERGOS SALSA PICANTE 150CC</t>
  </si>
  <si>
    <t>SALSA BBQ 290GR FERGOS</t>
  </si>
  <si>
    <t>GELATINA BAJO EN AZUCAR FRESA 30GR BRETZKE</t>
  </si>
  <si>
    <t>ATUN EN ACEITE VEGETAL 140GR EL CORSARIO</t>
  </si>
  <si>
    <t>COMINO MOLIDO 20GR OLIMPIA</t>
  </si>
  <si>
    <t>PIMIENTA NEGRA MOLIDA 20GR OLIMPIA</t>
  </si>
  <si>
    <t>VINAGRE 1LT OLIMPIA</t>
  </si>
  <si>
    <t>PASTA RENATA AL HUEVO PARAFUSO 500GR SELMI</t>
  </si>
  <si>
    <t>SPAGHETTI 500 GR EVA</t>
  </si>
  <si>
    <t>ANIS DULCE 12GR MANANTIAL</t>
  </si>
  <si>
    <t>CARMENCITA 30GR MANANTIAL</t>
  </si>
  <si>
    <t>ATUN AL NATURAL 140 GR EL FARO</t>
  </si>
  <si>
    <t>BICARBONATO DE SODIO 155GR OLIMPIA</t>
  </si>
  <si>
    <t>LECHE CONDENSADA 395GR CENTRO OESTE</t>
  </si>
  <si>
    <t>TOMATEMIX ALIÑO EN SALSA 490G IBERIA</t>
  </si>
  <si>
    <t>CUBITO DE COSTILLA 12UNID 144GR IBERIA</t>
  </si>
  <si>
    <t>CREMA DE MAIZ C/LECHE 400GR. INSTANTANEA LUMALAC</t>
  </si>
  <si>
    <t>MAIZ BLANCO 500 GR COTUFA PANTERA</t>
  </si>
  <si>
    <t>UNTABLE TWISTI KESO 300GR GENICA</t>
  </si>
  <si>
    <t>MANTEQUILLA CAMPESTRE CON SAL 360GR LATA</t>
  </si>
  <si>
    <t>FLIPS CHOCOAVELLANAS 120GR ALFONZO RIVAS</t>
  </si>
  <si>
    <t>TE VERDE CON MENTA 15GR OLIMPIA</t>
  </si>
  <si>
    <t>PROMO 4 LT LECHE PURISIMA</t>
  </si>
  <si>
    <t>ESENCIA DE VAINILLA 150ML   OLYMPIA</t>
  </si>
  <si>
    <t>CUBITO DE COSTILLA 8UNID 96GR IBERIA</t>
  </si>
  <si>
    <t>PEPSI BOTELLA 250 ML PSH PEPSI COLA</t>
  </si>
  <si>
    <t>NESTEA LIMON LIGHT 55GR NESTLE</t>
  </si>
  <si>
    <t>GALLETAS CHARMY 26GM CHOCOLATE</t>
  </si>
  <si>
    <t>CEREAL FROOT LOOPS 185GR KELLOGGS</t>
  </si>
  <si>
    <t>ACEITE DE OLIVA PREMIUM BLEND 2000ML IBERIA</t>
  </si>
  <si>
    <t>LECHE EN POLVO COMPLETA 1 KG LOS ANDES</t>
  </si>
  <si>
    <t>INFUSION RELAXDEL 20GR DELTA</t>
  </si>
  <si>
    <t>INFUSION FLOR DE JAMAICA 20GR DELTA</t>
  </si>
  <si>
    <t>INFUSION TE VERDE 20GR DELTA</t>
  </si>
  <si>
    <t>INFUSION RELAXDEL 40GR DELTA</t>
  </si>
  <si>
    <t>INFUSION GRIPDEL 40GR DELTA</t>
  </si>
  <si>
    <t>INFUSION DIGESDEL 40GR DELTA</t>
  </si>
  <si>
    <t>INFUSION INSODEL 40GR DELTA</t>
  </si>
  <si>
    <t>CHANTILLY 1LT MONNA LISA</t>
  </si>
  <si>
    <t>PIMIENTA EN GRANO 12GR MANANTIAL</t>
  </si>
  <si>
    <t>ANIS ESTRELLADO 10GR MANANTIAL</t>
  </si>
  <si>
    <t>CARAOTAS NEGRAS SANTAN LUCIA 1K</t>
  </si>
  <si>
    <t>JUGO 1.8 LT NARANJA LOS  ANDES</t>
  </si>
  <si>
    <t>JUGO 1.8 LT GUAYABA LOS ANDES</t>
  </si>
  <si>
    <t>JUGO 1.8 LT FRESA LOS ANDES</t>
  </si>
  <si>
    <t>TE LIMON 1.8 LT LOS ANDES</t>
  </si>
  <si>
    <t>YOGURT FIRME 125 GR FRESA LOS ANDES</t>
  </si>
  <si>
    <t>GELATINA 125 GR FRESA LOS ANDES</t>
  </si>
  <si>
    <t>BEBIDA LACTEA FRESA 900ML BIO ANDES</t>
  </si>
  <si>
    <t>LECHE PASTEURIZADA 1.8ML LOS ANDES</t>
  </si>
  <si>
    <t>CAFE 250 GR PREMIUM SAN DOMINGO</t>
  </si>
  <si>
    <t>CAFE 500 GR PREMIUM SAN DOMINGO</t>
  </si>
  <si>
    <t>ACEITUNAS ENTERAS 500GR LA GIRALDA</t>
  </si>
  <si>
    <t>HARINA DE TRIGO LEUDANTE 1KG LA LUCHA</t>
  </si>
  <si>
    <t>GELATINA DE PIÑA 66GR SONRISSA</t>
  </si>
  <si>
    <t>BEBIDA LACTEA FRESA 300ML BIO ANDES</t>
  </si>
  <si>
    <t>ENDULZANTE 50 SOBRES SWEETEST</t>
  </si>
  <si>
    <t>ATUN 170 GR THE KING OF SEAS</t>
  </si>
  <si>
    <t>SARDINAS EN LAUREL 170 GR LINA</t>
  </si>
  <si>
    <t>SARDINA NATURAL 170 GR LINA</t>
  </si>
  <si>
    <t>TE CON DURAZNO 400ML PARMALAT</t>
  </si>
  <si>
    <t>TOMATEMIX ALIÑO EN SALSA 190GR IBERIA</t>
  </si>
  <si>
    <t>AVENA EN HOJUELAS TRADICIONAL 400GR  AVELINA</t>
  </si>
  <si>
    <t>TILO HOJAS Y FLORES OLYMPIA 10 SOBRES 12 GR</t>
  </si>
  <si>
    <t>ADOBO COMPLETO 185GR EUREKA</t>
  </si>
  <si>
    <t>COMINO MOLIDO RISTRA 20GR MANANTIAL</t>
  </si>
  <si>
    <t>COMBO PARRILLERO NUM 1</t>
  </si>
  <si>
    <t>COMBO SOPERO DIA DEL PADRE</t>
  </si>
  <si>
    <t>NESTEA SABOR A LIMON 240GR NESTLE</t>
  </si>
  <si>
    <t>CAFE INSTANTANEO TRADICION 170GR NESCAFE</t>
  </si>
  <si>
    <t>SAZONATODO MAGGI 35GR NESTLE</t>
  </si>
  <si>
    <t>CALDO DE POLLO MAGGI 35G NESTLE</t>
  </si>
  <si>
    <t>NESTEA SABOR A DURAZNO 240GR NESTLE</t>
  </si>
  <si>
    <t>PAPITAS FRITAS CHIC´S 250G</t>
  </si>
  <si>
    <t>PAPITAS FRITAS CHIC´S 600GR</t>
  </si>
  <si>
    <t>PAPITAS FRITAS CHIC´S 1K</t>
  </si>
  <si>
    <t>PURE DE TOMATE 500 GR PASSATA FRITZ</t>
  </si>
  <si>
    <t>MIEL DE ABEJAS 360 GR SUPROMAX</t>
  </si>
  <si>
    <t>SUPER MARGARINA VICTORIA LIGERA CON SAL 450GR</t>
  </si>
  <si>
    <t>CANELA MOLIDA 5 GR RISTRA MANANTIAL</t>
  </si>
  <si>
    <t>PASTA RENATA AL HUEVO AVE MARIA 500GR SELMI</t>
  </si>
  <si>
    <t>PASTA RENATA AL HUEVO PENA 500GR SELMI</t>
  </si>
  <si>
    <t>GALLETA RENATA MANTEQUILLA CHOCO 330GR SELMI</t>
  </si>
  <si>
    <t>GALLETA RENATA MANTEQUILLA LECHE 330GR SELMI</t>
  </si>
  <si>
    <t>PASTA PREMIUM 1 KG VERMICELLI ALLEGRI</t>
  </si>
  <si>
    <t>PASTA PREMIUM 1 KG CODO ALLEGRI</t>
  </si>
  <si>
    <t>HARINA DE TRIGO 1 KG LEUDANTE DULCE MAR</t>
  </si>
  <si>
    <t>CANELA ENTERA 12G BOLSA  MANANTIAL</t>
  </si>
  <si>
    <t>CLAVOS ENTERO ESPECIES 10G BOLSA MANANTIAL</t>
  </si>
  <si>
    <t>POLVO PARA  HORNEAR 18GR  DADI</t>
  </si>
  <si>
    <t>COTUFAS P/MICROONDAS 77G. LIBRE GLUTEN S/MANTEQUILLA  POPZ</t>
  </si>
  <si>
    <t>JUGO DE PERA 1 LT PULP</t>
  </si>
  <si>
    <t>JUGO DE MANZANA 1 LT PULP</t>
  </si>
  <si>
    <t>JUGO DE DURAZNO 1 LT PULP</t>
  </si>
  <si>
    <t>LINAZA MIDUCHY 400G</t>
  </si>
  <si>
    <t>CLAVOS ESPECIES  5GR MANATIAL</t>
  </si>
  <si>
    <t>PANQUECA INTEGRAL 800G MIDUCHY</t>
  </si>
  <si>
    <t>AFRECHO DE TRIGO GRUESO 400G MIDUCHY</t>
  </si>
  <si>
    <t>AFRECHO DE TRIGO FINO 400G MIDUCHY</t>
  </si>
  <si>
    <t>SALSA A BASE DE TOMATE 380GR  ARIAS ADD</t>
  </si>
  <si>
    <t>SALSA P/ PASTA 490GR COMPLETA CARNE/QUESO  ARIAS</t>
  </si>
  <si>
    <t>FORORO 450G HARINA DE MAIZ TOSTADO ENDULZADO LA LUCHA</t>
  </si>
  <si>
    <t>FORORO 450G HARINA DE MAIZ  TOSTADO  LA LUCHA</t>
  </si>
  <si>
    <t>SOPA COSTILLA C/FIDEOS 55GR IBERIA</t>
  </si>
  <si>
    <t>HARINA DE TRIGO TOSTADO GOFIO 450GR LA LUCHA</t>
  </si>
  <si>
    <t>AREQUIPE 250GR ALPINA</t>
  </si>
  <si>
    <t>PURE LISTO 100 GR LA GRANJA</t>
  </si>
  <si>
    <t>PIMIENTA NEGRA MOLIDA 12GR. SOBRE MANANTIAL</t>
  </si>
  <si>
    <t>LECHE DIETALAC LIGHT 1LT PARMALAT</t>
  </si>
  <si>
    <t>NARANJADA  1.8LT MOTATAN</t>
  </si>
  <si>
    <t>GALLETAS 18 UND 216 GR VAINILLA TIPTOP</t>
  </si>
  <si>
    <t>GALLETAS 216 GR 18 UND MANITOP</t>
  </si>
  <si>
    <t>GALLETA 312 GR 12 UND FRESA CHARMY</t>
  </si>
  <si>
    <t>PURE DE TOMATE 310 GR PASSATA FRUCON</t>
  </si>
  <si>
    <t>GALLETA TIPTOP VAINILLA 12 GR UND</t>
  </si>
  <si>
    <t>GALLETA CHARMY 26 GR FRESA UND</t>
  </si>
  <si>
    <t>GALLETA MANITOP 12 GR UND</t>
  </si>
  <si>
    <t>MEZCLA P/ TORTA D/CHOCOLATE 520GR MAIZENA AMERICANA</t>
  </si>
  <si>
    <t>CAFE EXCELSO GOURMET 500GR SAN ANTONIO</t>
  </si>
  <si>
    <t>CAFE EXCELSO GOURMET 200GR SAN ANTONIO</t>
  </si>
  <si>
    <t>TOMATES PELADO PERITAS 400GR ARCOR</t>
  </si>
  <si>
    <t>COCTEL DE FRUTAS LA CAMPAGNOLA 800GR BC</t>
  </si>
  <si>
    <t>DURAZNOS EN ALMIBAR LATA 820GR ARCOR</t>
  </si>
  <si>
    <t>PASTA DE TOMATE 200GR IL FRATELLO</t>
  </si>
  <si>
    <t>PASTA DE TOMATE 500GR IL FRATELLO</t>
  </si>
  <si>
    <t>CHAMPIÑONES LAMINADOS 400GR PERFECT</t>
  </si>
  <si>
    <t>MAIZ DULCE LATA 340GR PERFECT</t>
  </si>
  <si>
    <t>LECHE EN POLVO COMPLETA 1KG CAMPESTRE</t>
  </si>
  <si>
    <t>PASTA 1 KG VERMICELLI PREMIUM SINDONI</t>
  </si>
  <si>
    <t>PASTICHO DIRECTO AL HORNO 250 GR SINDONI</t>
  </si>
  <si>
    <t>PASTA RIGATONI 500 GR SINDONI</t>
  </si>
  <si>
    <t>PASTA 500 GR MACARRONES SINDONI</t>
  </si>
  <si>
    <t>MIEL BOSQUE ALTO 200GR</t>
  </si>
  <si>
    <t>ARROZ CANILLA TIPO A 500 GR LA LUCHA</t>
  </si>
  <si>
    <t>VINAGRE BLANCO LA LUCHA 1 LT</t>
  </si>
  <si>
    <t>AREQUIPE LA COLMENA 250 GRS UND</t>
  </si>
  <si>
    <t>AREQUIPE 500 GR LA COLMENA</t>
  </si>
  <si>
    <t>MEZCLA CHICHA DE ARROZ 1KG LOS ANDES</t>
  </si>
  <si>
    <t>VINAGRE BALSAMICO 500 ML COLISEO</t>
  </si>
  <si>
    <t>COOKIES CHOCOLATE 100GR RENATA</t>
  </si>
  <si>
    <t>CONDIMENTO PREPARADO CATCHUP 280GR OLE</t>
  </si>
  <si>
    <t>PULPA DE TOMATE 340GR OLE</t>
  </si>
  <si>
    <t>SALSA DE TOMATE C/TROZOS DE TOMATE 340GR OLE</t>
  </si>
  <si>
    <t>SALSA DE TOMATE PIZZA 340GR OLE</t>
  </si>
  <si>
    <t>COOKIES ORIGINAL RENATA 100GR SELMI</t>
  </si>
  <si>
    <t>HIGOS ENTEROS EN ALMIBAR 850GR OLE</t>
  </si>
  <si>
    <t>CEREZAS EN ALMIBAR 225GR OLE</t>
  </si>
  <si>
    <t>WAFER VAINILLA RENATA 115GR SELMI</t>
  </si>
  <si>
    <t>WAFER BRIGADEIRO RENATA 115GR SELMI</t>
  </si>
  <si>
    <t>WAFER LIMON RENATA 115GR SELMI</t>
  </si>
  <si>
    <t>GALLETAS CREAM CRAKER RENATA 360GR SELMI</t>
  </si>
  <si>
    <t>GALLETAS SABOR COCO RENATA 360GR SELMI</t>
  </si>
  <si>
    <t>GALLETITAS RENATA C/MANTECA SABOR A COCO 330GR SELMI</t>
  </si>
  <si>
    <t>CREMA DE ARROZ BOLSA 450GR MARY</t>
  </si>
  <si>
    <t>MAIZ PARA COTUFAS  500GR   MARY</t>
  </si>
  <si>
    <t>SARDINAS 270GR EN SALSA DE TOMATE   EVEBA</t>
  </si>
  <si>
    <t>GALLETA COCO TOP 12 GR UND</t>
  </si>
  <si>
    <t>OVOMALTINA INDUSTRIAL 1KG ALFONZO RIVAS</t>
  </si>
  <si>
    <t>FRUIT PUNCH MOTATAN 1800ML</t>
  </si>
  <si>
    <t>ANIS DULCE 5GR EL MANANTIAL</t>
  </si>
  <si>
    <t>VINAGRE VINO TINTO COLISEO 1LT</t>
  </si>
  <si>
    <t>ARVEJAS AMARILLAS ENTERAS 500GR MARY</t>
  </si>
  <si>
    <t>GARBANZOS 500GR MARY</t>
  </si>
  <si>
    <t>LENTEJAS 500GR MARY</t>
  </si>
  <si>
    <t>PASTA PREMIUM MACARRON 500GR MARY</t>
  </si>
  <si>
    <t>PASTA PREMIUM 1KG GABRIELAS</t>
  </si>
  <si>
    <t>JUGO DE PERA 1.5LT YUKERY</t>
  </si>
  <si>
    <t>WAFER AMOR SABOR A VAINILLA 21GR NESTLE</t>
  </si>
  <si>
    <t>WAFER AMOR SABOR A FRESA 4 UNID NESTLE</t>
  </si>
  <si>
    <t>GELATINA SABOR A FRAMBUESA 85GR KIKO</t>
  </si>
  <si>
    <t>LECHE ENTERA 1.8 LT VIMELAC</t>
  </si>
  <si>
    <t>GELATINA SABOR A CEREZA 85GR KIKO</t>
  </si>
  <si>
    <t>VINAGRE 1LT CASTILLO DE ORO</t>
  </si>
  <si>
    <t>MAYONESA 445GR CASTILLO DE ORO</t>
  </si>
  <si>
    <t>PASTA EXTRA ESPECIAL VERMICELLI 500 GR CAPRI</t>
  </si>
  <si>
    <t>SPAGUETTI PASTANORA 500GR</t>
  </si>
  <si>
    <t>PASTA PREMIUM 1 KG TORNILLOS ALLEGRI</t>
  </si>
  <si>
    <t>BICARBONATO RISTRA 24GR DADI</t>
  </si>
  <si>
    <t>LECHE EN POLVO 800 GR LA CAMPESINA</t>
  </si>
  <si>
    <t>HARINA DE MAIZ 1 KG AMARILLA KALY</t>
  </si>
  <si>
    <t>MAYONESA ORIGINAL 445GR DONA ANA</t>
  </si>
  <si>
    <t>JUGO TRIPAK X 3 UVA YUKY-PAK</t>
  </si>
  <si>
    <t>TORTA SABOR A MANZANA EL CANARIO</t>
  </si>
  <si>
    <t>CAFE GOURMET 500GR SANTA FE</t>
  </si>
  <si>
    <t>CAFE GOURMET 250GR SANTA FE</t>
  </si>
  <si>
    <t>LECHE EN POLVO COMPLETA 500GR CAMPESTRE</t>
  </si>
  <si>
    <t>TOBO DE ACEITUNA VERDE RELLENAS 15KG</t>
  </si>
  <si>
    <t>CARNE DE ALMUERZO 340GR PLUMROSE</t>
  </si>
  <si>
    <t>CURRY EN POLVO 20 GR IBERIA</t>
  </si>
  <si>
    <t>HERVIDO CRIOLLO 60 GR IBERIA</t>
  </si>
  <si>
    <t>MEZCLA PARA SOPA MINESTRONE 65 GR IBERIA</t>
  </si>
  <si>
    <t>COMBO SALSAS X 3 150 ML IBERIA</t>
  </si>
  <si>
    <t>MANTEQUILLA /500G DO CAMPO</t>
  </si>
  <si>
    <t>GALLETA DE SODA 216 GR PUIG</t>
  </si>
  <si>
    <t>COMBO SOPERO 50GR CADA SOBRE POLLO/COSTILLA MAGGI</t>
  </si>
  <si>
    <t>ADOBO SACHET 35 GR MAGGI</t>
  </si>
  <si>
    <t>REFRESCO CHICLE BOMBA 2LT GLUP</t>
  </si>
  <si>
    <t>WAFER AMOR VAINILLA 4 X 21 GR NESTLE</t>
  </si>
  <si>
    <t>FRUTILLA CONFITADA 200GR INPA</t>
  </si>
  <si>
    <t>ALCAPARRAS 200GR ESPAÑOLA</t>
  </si>
  <si>
    <t>GELATINA SABOR AFRESA 85GR KIKO</t>
  </si>
  <si>
    <t>PASTA DE TOMATE 200GR KIERO</t>
  </si>
  <si>
    <t>SALSA TIPO BBQ 340GR KIERO</t>
  </si>
  <si>
    <t>NESCAFE TRADICION 25GR</t>
  </si>
  <si>
    <t>PASTA 1 KG LARGA LINGUINI PRIMOR</t>
  </si>
  <si>
    <t>WAFER CHOCOLATE 115GR RENATA</t>
  </si>
  <si>
    <t>SANDWICH BISCUIT HAPPY CHOC/VAINILLA 112GR RENATA</t>
  </si>
  <si>
    <t>GALLETA CRAKERS WATER AGUA E SAL X 3 360 GR RENATA</t>
  </si>
  <si>
    <t>GUISANTES 300 GR OLE (FRASCO VIDRIO)</t>
  </si>
  <si>
    <t>VEGETALES MIXTOS 300 GR OLE (FRASCO VIDRIO)</t>
  </si>
  <si>
    <t>GUISANTES Y ZANAHORIAS 300 GR OLE (FRASCO VIDRIO)</t>
  </si>
  <si>
    <t>MAIZ Y GUISANTE 300 GR OLE (FRASCO VIDRIO)</t>
  </si>
  <si>
    <t>MAIZ DULCE 300 GR OLE (FRASCO VIDRIO)</t>
  </si>
  <si>
    <t>ARROZ  PREMIUM 1 KG BLANCO  TIPO 1  MARY</t>
  </si>
  <si>
    <t>ARROZ  TIPO III 1KG  BLANCO  EMI</t>
  </si>
  <si>
    <t>PASTA CODITO 1KG  HORIZONTE</t>
  </si>
  <si>
    <t>PASTA TORNILLITO 1KG HORIZONTE</t>
  </si>
  <si>
    <t>PASTA PLUMITA 1KG HORIZONTE</t>
  </si>
  <si>
    <t>MAIZ PARA COTUFA 500GR LA LUCHA</t>
  </si>
  <si>
    <t>LENTEJAS 500GR LA LUCHA</t>
  </si>
  <si>
    <t>GALLETAS SURT.FELIZ NAVIDAD 150GR COLOMBINA</t>
  </si>
  <si>
    <t>ACEITINA C/HUESO (VIDRIO) 1 KG EUREKA</t>
  </si>
  <si>
    <t>ACEITUNA C/HUESO 500 GR (VIDRIO) EUREKA</t>
  </si>
  <si>
    <t>ACEITUNA RELLENA 500 GR EUREKA</t>
  </si>
  <si>
    <t>ALCAPARRA 500 GR EUREKA</t>
  </si>
  <si>
    <t>FLAQUITO NAVIDAD EST 4 X 30 GR ST MORTIZ</t>
  </si>
  <si>
    <t>TURRON NAVIDAD 100 GR BLANCO ST MORITZ</t>
  </si>
  <si>
    <t>TURRON NAVIDAD 100 GR CON LECHE ST MORITZ</t>
  </si>
  <si>
    <t>TURRON IMPERIAL 150 GR CHOCOLATE LA MARCONA</t>
  </si>
  <si>
    <t>PASTA LARGA 500 GR ESPAGUETTI PRIMOR</t>
  </si>
  <si>
    <t>DIABLISABORES MIX ESPECIES 115 GR UNDER WOOD</t>
  </si>
  <si>
    <t>SANDWCH BISCUIT STRAWB/ FRESA 112GR RENATA</t>
  </si>
  <si>
    <t>SANDWICH BISCUIT CHOCOLATE 112GR RENATA</t>
  </si>
  <si>
    <t>CAFE CALIDAD GOURMET 500GR OBELISCO</t>
  </si>
  <si>
    <t>MELAZA DE CAÑA 200 GR MIDUCHY</t>
  </si>
  <si>
    <t>MELAZA DE CAÑA 500 GR MIDUCHY</t>
  </si>
  <si>
    <t>JUGO DE NARANJA 1.8 LT VILLA MEDINA</t>
  </si>
  <si>
    <t>PAPITAS 800 GR PERRO CALIENTE LOS TEQUES</t>
  </si>
  <si>
    <t>PAN BLANCO 680G SUPER  BIMBO</t>
  </si>
  <si>
    <t>MEZCLA LIFETEA DURAZNO 700GR  TARRO  LUMALAC</t>
  </si>
  <si>
    <t>ARROZ 1 KG CORINA</t>
  </si>
  <si>
    <t>PASTA LARGA 1 KG ESPAGUETTI PRIMOR</t>
  </si>
  <si>
    <t>ACEITE OLIVA 250 ML EXTRA VIRGEN &amp; TRUFA NEGRA MAGNUS</t>
  </si>
  <si>
    <t>ACEITE OLIVA 750 ML EXTRA VIRGEN MAGNUS</t>
  </si>
  <si>
    <t>CRACKER GALLLETA AGUA E SAL 200GR RENATA</t>
  </si>
  <si>
    <t>GALLETA CREAM CRACKER 200GR RENATA</t>
  </si>
  <si>
    <t>TORTA TRADICIONAL NARANJA 250GR RENATA</t>
  </si>
  <si>
    <t>MERMELADA DE FRESA 230GR OLE</t>
  </si>
  <si>
    <t>MERMELADA DE FRAMBUESA 230GR OLE</t>
  </si>
  <si>
    <t>SOPA DE POLLO CON ARROZ MAGGI 62GR</t>
  </si>
  <si>
    <t>MARGARINA NELLYCIOSA 227GR NELLY</t>
  </si>
  <si>
    <t>MARGARINA NELLYCIOSA 454GR NELLY</t>
  </si>
  <si>
    <t>GUISANTES AL NATURAL PISELLI 400GR KALDINI</t>
  </si>
  <si>
    <t>MAIZ ENTERO 400GR KALDINI</t>
  </si>
  <si>
    <t>ARVEJA VERDE PARTIDA 500 GR MARY</t>
  </si>
  <si>
    <t>CREMA DE ARROZ 900 GR PRIMOR (BOLSA)</t>
  </si>
  <si>
    <t>PASTA SEMOLA 1KG ESPIRALES   ALLEGRI</t>
  </si>
  <si>
    <t>PASTA SEMOLA 1KG TUBITO LISO Nr. 3 PREMIUM  ALLEGRI</t>
  </si>
  <si>
    <t>PASTA VERMICELLI FINO 1KG NAPOLI</t>
  </si>
  <si>
    <t>PASTA CODITO 1 KG NAPOLI (CAPRI)</t>
  </si>
  <si>
    <t>YOGURT DANAYO 4 X 115GR FRESA/PARCHITA</t>
  </si>
  <si>
    <t>YOGURT DANAYO 4 X115GR ARANDANO</t>
  </si>
  <si>
    <t>YOGURT DANAYO 4 X 115GR BANANA/PIÑA</t>
  </si>
  <si>
    <t>SOPA  DE  POLLO CON ARROZ 62G  MAGGI</t>
  </si>
  <si>
    <t>REFRESCO NARA/PARCHITA LATA 355ML GOLDEN</t>
  </si>
  <si>
    <t>LECHE COMPLETA UHT 1 LTR SAN SIMON</t>
  </si>
  <si>
    <t>SOPA DE POLLO 65 GR LETRAS PASTINA IBERIA</t>
  </si>
  <si>
    <t>ACEITE DE OLIVA PREMIUM BLEND 1LT IBERIA</t>
  </si>
  <si>
    <t>PASTA EXTRA 1 KG PLUMA CAPRI</t>
  </si>
  <si>
    <t>PASTA 1 KG EXTRA ESPECIAL DEDALITO CAPRI</t>
  </si>
  <si>
    <t>PASTA 1 KG TORNILLO EXTRA ESPECIAL CAPRI</t>
  </si>
  <si>
    <t>PASTA 1 KG PLUMA MARY</t>
  </si>
  <si>
    <t>LECHE DESCREMADA LIGHT 1 LT SAN SIMON</t>
  </si>
  <si>
    <t>COMPOTA 113 GR MANZANA GERBER</t>
  </si>
  <si>
    <t>MAYONESA 445 GR TOQUE DE LIMON  MAVESA</t>
  </si>
  <si>
    <t>PASTA PREMIUM 500 GR VERMICELLI CAPRI</t>
  </si>
  <si>
    <t>ACEITE COMESTIBLE 900 ML OLEO MIX</t>
  </si>
  <si>
    <t>LECHE CONDENSADA 395 GR SABOROSO</t>
  </si>
  <si>
    <t>AVENA EN HOJUELAS 800GR LASSIE</t>
  </si>
  <si>
    <t>MARGARINA 500GR LA ESTANCIA</t>
  </si>
  <si>
    <t>PAN DE LECHE EL CANARIO 75 GR</t>
  </si>
  <si>
    <t>AVENA EN HOJUELAS 800GR LA LUCHA</t>
  </si>
  <si>
    <t>PALMITO 400 GR NATURAL MASHPI</t>
  </si>
  <si>
    <t>NAN 2 PRO FORMULA INF DE 6 A 24 MESES NESTLE</t>
  </si>
  <si>
    <t>COMPOTA 113 GR PERA GERBER</t>
  </si>
  <si>
    <t>BLACK ENERGY 250ML</t>
  </si>
  <si>
    <t>RIKESA TOCINETA 300 GR</t>
  </si>
  <si>
    <t>COMPOTA MANZANA 186GR HEINZ</t>
  </si>
  <si>
    <t>ARROZ EXCELENTE 1KG SANTONI</t>
  </si>
  <si>
    <t>ARROZ PREMIUM 1KG SANTONI</t>
  </si>
  <si>
    <t>ARROZ SAFIRO 1KG SANTONI</t>
  </si>
  <si>
    <t>CHICHA TONI INTANTANEA 400GR SANTONI</t>
  </si>
  <si>
    <t>CHOCO TONI INSTANTANEA 400GR SANTONI</t>
  </si>
  <si>
    <t>CREMA DE ARROZ 400GR SANTONI</t>
  </si>
  <si>
    <t>NUTRI TONI INSTANTANEA 450GR SANTONI</t>
  </si>
  <si>
    <t>LECHE EN POLVO 400 GR LA RENDIDORA</t>
  </si>
  <si>
    <t>COMBO 150 ML X 3 PAZAM</t>
  </si>
  <si>
    <t>ACEITE DE OLIVA EXTRA VIRGEN 500ML EL GALLO</t>
  </si>
  <si>
    <t>CAPRI CANNELLONE 250 GR DIRECTO AL HORNO ESPECIALIDADES</t>
  </si>
  <si>
    <t>MARGARINA 454 GR MIRASOL</t>
  </si>
  <si>
    <t>ACEITE VEGETAL 900ML COPOSA</t>
  </si>
  <si>
    <t>MANTEQUILLA EXTRA FINA 250Gr  MARACAY</t>
  </si>
  <si>
    <t>GELATINA TUKANSITO SABOR A CEREZA 110GR</t>
  </si>
  <si>
    <t>GELATINA TUKANSITO SABOR FRAMBUESA 110GR</t>
  </si>
  <si>
    <t>GELATINA TUKANSITO SABOR A FRESA 110GR</t>
  </si>
  <si>
    <t>GELATINA TUKANSITO SABOR A UVA 110GR</t>
  </si>
  <si>
    <t>COLADO DE PERA NATULAC 113GR</t>
  </si>
  <si>
    <t>COLADO DE MANZANA NATULAC 113GR</t>
  </si>
  <si>
    <t>COLADO DE DURAZNO NATULAC 113GR</t>
  </si>
  <si>
    <t>REFRESCO PEPSI DE LATA 320ML</t>
  </si>
  <si>
    <t>CHAMPIÑONES EN  RODAJAS 400 GR KALDINI</t>
  </si>
  <si>
    <t>MELOCOTONES EN ALMIBAR 425 GR KALDINI</t>
  </si>
  <si>
    <t>GALLETAS DULCE 84 GR NOBLESE CARABOBO</t>
  </si>
  <si>
    <t>KETCHUP BELLINI 340 GR</t>
  </si>
  <si>
    <t>MAYONESA MAYO 450 GR KRAFT</t>
  </si>
  <si>
    <t>LOMO DE ATUN EN AGUA PERFECT 142G</t>
  </si>
  <si>
    <t>MORTADELA  DE  POLLO  SUPERIOR 1KG HERMO</t>
  </si>
  <si>
    <t>SALSA A BASE DE TOMATE 1000GR FRITZ</t>
  </si>
  <si>
    <t>SALSA SABOR A MAIZ 740 GR FRITZ</t>
  </si>
  <si>
    <t>MANTEQUILLA CON SAL 250 GR DOÑA FLORA</t>
  </si>
  <si>
    <t>LECHE EVAPORADA 360 GR CARNATION NESTLE</t>
  </si>
  <si>
    <t>REFRESCO PEPSI COLA 1 LT</t>
  </si>
  <si>
    <t>MERENGADA CHOCOLATE KIDZ 450GR HEINZ</t>
  </si>
  <si>
    <t>PAPA RALLADA YILL 800GR</t>
  </si>
  <si>
    <t>SALSA B.B.Q FRITZ 930GR</t>
  </si>
  <si>
    <t>SALSA CHEDDAR FRITZ 740GR</t>
  </si>
  <si>
    <t>HOTC SALSA PICANTE 790 GR FRITZ</t>
  </si>
  <si>
    <t>ACEITE 1 LT PRIMOR SUPER OLEINA DE PALMA</t>
  </si>
  <si>
    <t>LECHE EN POLVO COMPLETA 400GR SAN SIMON</t>
  </si>
  <si>
    <t>CHICHA CON LECHE INSTANTANEA 500GR SAN SIMON</t>
  </si>
  <si>
    <t>PASTA FIGURITAS JUEGA Y APRENDE 250GR   CAPRI</t>
  </si>
  <si>
    <t>REFRESCO KOLITA 2LT FIRST</t>
  </si>
  <si>
    <t>ACEITE 900 ML BELLISIMO DE SOYA</t>
  </si>
  <si>
    <t>ATUN EN ACEITE 142GR PERFECT</t>
  </si>
  <si>
    <t>ATUN EN AGUA CASA PESCA 170 GR</t>
  </si>
  <si>
    <t>KONGA SABOR PARCHITA 30 GR</t>
  </si>
  <si>
    <t>CAFE 250 GR GOURMET CAMPO ELIAS</t>
  </si>
  <si>
    <t>REFRESCO CHINOTTO 1LT COCA-COLA</t>
  </si>
  <si>
    <t>COMPOTA DE PERA 186 GR HEINZ</t>
  </si>
  <si>
    <t>JAMON ENDIABLADO 110 GR PLUMROSE</t>
  </si>
  <si>
    <t>LECHE CONDENSADA 390 GR GLOBAL</t>
  </si>
  <si>
    <t>PASTA CORTA 1 KG RIGATONES ALLEGRI</t>
  </si>
  <si>
    <t>ACEITE VEGETAL 850ML COPOSA</t>
  </si>
  <si>
    <t>ACEITE VEGETAL 850 ML NATUROIL</t>
  </si>
  <si>
    <t>ACEITE VEGETAL 828 ML LA MISERICORDIA</t>
  </si>
  <si>
    <t>MARGARINA 250 GR LA MISERICORDIA</t>
  </si>
  <si>
    <t>PASTA PREMIUM DEDAL Y PLUMITA 500 GR VENECIANA</t>
  </si>
  <si>
    <t>PASTA PREMIUM 1 KG VERMICELLI VENECIANA.</t>
  </si>
  <si>
    <t>CARAMELO MENTOS 6 UND MENTA</t>
  </si>
  <si>
    <t>JUGO PASTEURIZADO 1.8 LT FRUIT PUNCH LOS ANDES</t>
  </si>
  <si>
    <t>GALLETA WAFER MORANGO 115 GR RENATA</t>
  </si>
  <si>
    <t>LECHE EN POLVO COMPLETA 500 GR LOS ANDES</t>
  </si>
  <si>
    <t>LACTEO EN POLVO VILLA LACTEA LA CAMPESTRE 900GR</t>
  </si>
  <si>
    <t>CUBITO DE POLLO 12 UND 138 GR MAGGI</t>
  </si>
  <si>
    <t>LECHE 200 GR DO BOM</t>
  </si>
  <si>
    <t>ACEITE VEGETAL 1 LT VATEL</t>
  </si>
  <si>
    <t>PASTA PLUMA 1 KG MIMESA</t>
  </si>
  <si>
    <t>CONOS PARA HELADOS 10 UNID SUGAR CONO</t>
  </si>
  <si>
    <t>HARINA DE TRIGO LEUDANTE 1 KG BLANCAFLOR</t>
  </si>
  <si>
    <t>HARINA DE TRIGO TODO USO 1 KG BLANCAFLOR</t>
  </si>
  <si>
    <t>COMPOTA 186 GR PERA NATULAC</t>
  </si>
  <si>
    <t>SALSA DE SOYA 300ML LA CHINA</t>
  </si>
  <si>
    <t>SALSA PICANTE 300ML LA CHINA</t>
  </si>
  <si>
    <t>SALSA AGRIDULCE 300ML LA CHINA</t>
  </si>
  <si>
    <t>SALSA DE AJO 300ML LA CHINA</t>
  </si>
  <si>
    <t>SALSA INGLESA 300ML LA CHINA</t>
  </si>
  <si>
    <t>CHAMPIÑONES ENTEROS 400GR KALDINI</t>
  </si>
  <si>
    <t>SANTAL LIGHT DE PERA 1.5LT PARMALAT</t>
  </si>
  <si>
    <t>SANTAL LIGHT DE MANZANA 1.5LT PARMALAT</t>
  </si>
  <si>
    <t>CUBITO DE VEGETALES 92 GR (8) MAGGI</t>
  </si>
  <si>
    <t>CHOCO RICO 400 GR SAN SIMON</t>
  </si>
  <si>
    <t>LACTOVIGOR 900 GR SAN SIMON</t>
  </si>
  <si>
    <t>VINAGRE 500 ML FERGOS</t>
  </si>
  <si>
    <t>MAYONESA FERGOS 445GR</t>
  </si>
  <si>
    <t>COMBO DE 3 SALSA DE 300 ML FERGOS</t>
  </si>
  <si>
    <t>MAYONESA FERGOS 175GR</t>
  </si>
  <si>
    <t>SALSA DE TOMATE FERGOS 397GR</t>
  </si>
  <si>
    <t>PEPITONAS 140 GR AL NATURAL EVEBA</t>
  </si>
  <si>
    <t>ARROZ PREMIUM 900 GR MARY</t>
  </si>
  <si>
    <t>PASTA 1 KG VERMICELLI SUPERIOR MARY</t>
  </si>
  <si>
    <t>COMPOTA MANZANA 113 GR GERBER</t>
  </si>
  <si>
    <t>COMPOTA DE PERA 113 GR GERBER</t>
  </si>
  <si>
    <t>MANTECA VEGETAL DE PALMA 500GR LA COJEDEÑA</t>
  </si>
  <si>
    <t>PASTA PREMIUM VERMICELLI LA SIRENA 1 KG</t>
  </si>
  <si>
    <t>PASTA DE TOMATE DOBLE CONCENTRADA IBERIA 500G</t>
  </si>
  <si>
    <t>ACEITE DE SOYA 900 ML LIZA</t>
  </si>
  <si>
    <t>DULCE DE LECHE 380 GR NATULAC</t>
  </si>
  <si>
    <t>TOMATE PELADO 800 GR LE TERRE DELL AGRO</t>
  </si>
  <si>
    <t>PASTA PREMIUM 1 KG LINGUINI RONCO</t>
  </si>
  <si>
    <t>PASTA PREMIUM 1 KG TORNILLO RONCO</t>
  </si>
  <si>
    <t>VINAGRE 1 LT KRAYS</t>
  </si>
  <si>
    <t>VINAGRE 500 ML KRAYS</t>
  </si>
  <si>
    <t>ACEITE DE SOYA 900 ML KRAYS</t>
  </si>
  <si>
    <t>VINAGRE 3.785 LT KRAYS</t>
  </si>
  <si>
    <t>SALSA INGLESA 150 ML KRAYS</t>
  </si>
  <si>
    <t>SALSA DE AJO 150 ML KRAYS</t>
  </si>
  <si>
    <t>SALSA DE SOYA 150 ML KRAYS</t>
  </si>
  <si>
    <t>MAYONESA 445 GR KRAYS</t>
  </si>
  <si>
    <t>GALLETA MARIA TRADICIONAL 200 GR KRAYS</t>
  </si>
  <si>
    <t>COMBO DESHABILITADO</t>
  </si>
  <si>
    <t>COMBO NUM 1 CHUCHERIA</t>
  </si>
  <si>
    <t>COMBO DIA DEL AMOR 5</t>
  </si>
  <si>
    <t>PALETA GOURMET</t>
  </si>
  <si>
    <t>CHOCOLATE GALAK 30 GR NESTLE SAVOY</t>
  </si>
  <si>
    <t>MANI SALADO FAMILIAR 185GR COMETIN</t>
  </si>
  <si>
    <t>AROS DE PAPA SABOR A CEBOLLA 20 GR COMETIN</t>
  </si>
  <si>
    <t>AROS DE PAPA SABOR TOCINETA 20 GR COMETIN</t>
  </si>
  <si>
    <t>PIN PONG CHOCOLATE 150GR NESTLE SAVOY</t>
  </si>
  <si>
    <t>CHOCOLATE BLANCO GALAK 130GR NESTLE SAVOY</t>
  </si>
  <si>
    <t>CHOCHOLATE POSTRES 175 GR FAMILIAR SAVOY</t>
  </si>
  <si>
    <t>CHOCOLATE OSCURO POSTRES 200 GR SAVOY</t>
  </si>
  <si>
    <t>CHOCOLATE CON LECHE 70 GR NESTLE SAVOY</t>
  </si>
  <si>
    <t>CHOCOLATE CRICRI 27 GR SAVOY</t>
  </si>
  <si>
    <t>CHOCOLATE CON LECHE 75 ANIVERSARIO 100GR NESLTE SAVOY</t>
  </si>
  <si>
    <t>SAMBA DE FRESA 32GR NESTLE  SAVOY</t>
  </si>
  <si>
    <t>GOMITAS OTTO SALVAVIDAS 30 GR GOMBY</t>
  </si>
  <si>
    <t>COCOSETTE FUDGE 32 GR NESTLE SAVOY</t>
  </si>
  <si>
    <t>PAPAS PRINGLES PEQUEÑAS 40Gr. ORIGINAL</t>
  </si>
  <si>
    <t>PAPAS PRINGLES PEQUEÑAS QUESO</t>
  </si>
  <si>
    <t>PIN PONG CHOCOLATE 21GR NESTLE SAVOY</t>
  </si>
  <si>
    <t>OVOMALTINA TUBO 35 GR ALFONZO</t>
  </si>
  <si>
    <t>CARRE CHOCOLATE DE LECHE Y ALMENDRA 25 GR SAVOY</t>
  </si>
  <si>
    <t>CHOCOLATE BOLERO 16 GR SAVOY</t>
  </si>
  <si>
    <t>PASTILLAS DE CHOCOLATE FRISBI 19 GR LA MARCONA</t>
  </si>
  <si>
    <t>MUN CHYPS BATATA SALADA 100GR MUNCHY</t>
  </si>
  <si>
    <t>PUNCH PAPAS FRITAS CON SABOR A QUESO 80 GR MUNCHY</t>
  </si>
  <si>
    <t>PAPAS FRITAS PUNCH NATURAL 80 GR MUNCHY</t>
  </si>
  <si>
    <t>AROS DE PAPA CON SABOR DE CEBOLLA 60 GR COMETIN</t>
  </si>
  <si>
    <t>TOSTON MUN CHYPS 110 GR MUNCHY</t>
  </si>
  <si>
    <t>TOSTITOS ORIGINAL 140 GR FRITO LAY</t>
  </si>
  <si>
    <t>DORITOS COOL RANCH 150 GR FRITO LAY</t>
  </si>
  <si>
    <t>TOCINETIKAS ORIGINAL 40 GR  MUNCHY</t>
  </si>
  <si>
    <t>TWISTOS BAGUETTINI DE MANTEQUILLA 110 GR PEPSICO</t>
  </si>
  <si>
    <t>PAPAS SABOR A QUESO JACKS 100 GR FRITO LAY</t>
  </si>
  <si>
    <t>CHEESE TRIS 150 GR FRITO LAY</t>
  </si>
  <si>
    <t>CHEETOS HORNEADOS MIX MIEDO 100 GR FRITO LAY</t>
  </si>
  <si>
    <t>BOLI KRUNCH 85 GR  MUNCHY</t>
  </si>
  <si>
    <t>COTUFAS ACARAMELADAS 12 UND COMETIN</t>
  </si>
  <si>
    <t>CHOCO CHOCO UNTABLE 225 GR SAVOY</t>
  </si>
  <si>
    <t>BISCOCHOS RELLENOS SABOR A VAINILLA 210 GR ONCE ONCE</t>
  </si>
  <si>
    <t>TORTA DE MARMOL 6UNID 360GR RIFEL</t>
  </si>
  <si>
    <t>PANQUE DE FRUTAS 420 GR RIFEL</t>
  </si>
  <si>
    <t>CROSTANTINA DE GUAYABA 240 GR ONCE-ONCE</t>
  </si>
  <si>
    <t>PANQUE DE CHOCOLATE 420 GR RIFEL</t>
  </si>
  <si>
    <t>PONQUECITOS 200 GR ONCE-ONCE</t>
  </si>
  <si>
    <t>PONQUESITOS DE VAINILLA 6UNID 180GR RIFEL</t>
  </si>
  <si>
    <t>PANQUE VAINILLA 350 GR ONCE-ONCE</t>
  </si>
  <si>
    <t>PANQUE DE FRUTAS 350 GR ONCE-ONCE</t>
  </si>
  <si>
    <t>BARQUILLAS RELLENAS AREQUIPE 300 GR MUNCH TIME MC LAUS</t>
  </si>
  <si>
    <t>PAPAS PRINGLES PEQUEÑAS BBQ 40Gr.</t>
  </si>
  <si>
    <t>TOSTONES CON AJO 100 GR RAULITO</t>
  </si>
  <si>
    <t>BISCOCHOS CREMA FRESA 210 GR ONCE-ONCE</t>
  </si>
  <si>
    <t>BISCOCHO CHOCOLATE 210 GR ONCE-ONCE</t>
  </si>
  <si>
    <t>TORTA DE VAINILLA 6UNID 420GR RIFEL</t>
  </si>
  <si>
    <t>PAPA JACKS CON SAL 100 GR FRITO LAY</t>
  </si>
  <si>
    <t>PONQUESITOS DE MARMOL 6UNID 180GR RIFEL</t>
  </si>
  <si>
    <t>BARQUILLAS CAROLA 125 GR MC LAUS</t>
  </si>
  <si>
    <t>BARQUILLAS CAROLA CHOCOLATE Y ALMENDRA 300 GR MC LAUS</t>
  </si>
  <si>
    <t>BARQUILLAS  LIMON MUNCH TIME 300 GR MC  LOUS</t>
  </si>
  <si>
    <t>CESTA NAVIDEÑA NUM 1</t>
  </si>
  <si>
    <t>PAPAS FRITAS 200GR TEYMOUR</t>
  </si>
  <si>
    <t>PAPAS FRITAS 800 GR YILL</t>
  </si>
  <si>
    <t>PAPA PARA PERRO CALIENTE 400 GR TEYMOUR</t>
  </si>
  <si>
    <t>PAPAS FRITAS 250 GR FRITOPAPA</t>
  </si>
  <si>
    <t>PAPAS FRITAS 150 GR FRITOPAPA</t>
  </si>
  <si>
    <t>VAINILLIN POR  KG EXPRESS</t>
  </si>
  <si>
    <t>MEREY POR KG EXPRESS</t>
  </si>
  <si>
    <t>CIRUELAS PASAS POR KG EXPRESS</t>
  </si>
  <si>
    <t>MIRAMAR POR KG EXPRESS</t>
  </si>
  <si>
    <t>HINOJO POR KG EXPRESS</t>
  </si>
  <si>
    <t>LLUVIA DE CHOCOLATE KG PRODUCCION</t>
  </si>
  <si>
    <t>OREGANO EN HOJA X BOLSITA</t>
  </si>
  <si>
    <t>LLUVIA DE MANI KG PRODUCCION</t>
  </si>
  <si>
    <t>COMBO NUM 3 CHUCHERIA</t>
  </si>
  <si>
    <t>PLATANITOS ONDULADOS NATUCHIPS 145GR FRITO LAY</t>
  </si>
  <si>
    <t>DORITO MEGA QUESO 420 GR  XXL FRITO LAY</t>
  </si>
  <si>
    <t>DE TODITO RESUELTO 130GR FRITO LAY</t>
  </si>
  <si>
    <t>CHEETOS HORNEADOS CRUNCHY 145GR FRITO LAY</t>
  </si>
  <si>
    <t>CHEETOS HORNEADOS MEGA PUFFS 110GR FRITO LAY</t>
  </si>
  <si>
    <t>CHEESE TRIS XXL 450GR FRITO LAY</t>
  </si>
  <si>
    <t>CHEETOS BOLIQUESO 110 GR FRITO LAY</t>
  </si>
  <si>
    <t>RUFFLESS DE QUESO 125GR FRITO LAY</t>
  </si>
  <si>
    <t>TORTILLAS JACKS SABOR A QUESO 190GR FRITO LAY</t>
  </si>
  <si>
    <t>TOSTITOS ORIGINAL XXL 400GR FRITO LAY</t>
  </si>
  <si>
    <t>NUCITA PREMIUM DE CACAO/AVELLANA 280GR SINDONI</t>
  </si>
  <si>
    <t>FRISBI PASTILLAS DE CHOCOLATE 100GR LA MACORNA</t>
  </si>
  <si>
    <t>GALLETA SABOR A CHOCOLATE 132GR RIFEL</t>
  </si>
  <si>
    <t>CHOCOLATE CON LECHE 30GR NESTLE SAVOY</t>
  </si>
  <si>
    <t>CHOCOLATE CO LECHE RIKITI 30GR NESTLE SAVOY</t>
  </si>
  <si>
    <t>BOMBONES RELLENOS DE CREMA SURTIDOS 58GR LA MACORNA</t>
  </si>
  <si>
    <t>CHOCOLATE CON LECHE 130GR  NESTLE SAVOY</t>
  </si>
  <si>
    <t>NUTTY PASTA DE AVELLANA CON CACAO 35GR LA MARCONA</t>
  </si>
  <si>
    <t>ESTUCHE DE BOMBONES SURTIDOS 43GR  LA MARCONA</t>
  </si>
  <si>
    <t>ESTUCHE BOMBONES CON AVELLANAS 39GR LA MARCONA</t>
  </si>
  <si>
    <t>OVOMALTINA MAXI 100GR ALFONZO</t>
  </si>
  <si>
    <t>CHISKESITOS 145 GR MUNCHY</t>
  </si>
  <si>
    <t>BOMBONES RELLENOS 58 GR LA MARCONA</t>
  </si>
  <si>
    <t>CHOCOLATES 43 GR LA MARCONA</t>
  </si>
  <si>
    <t>GOMITAS ACIDAS 30 GR GOMBI GUSI AL RESCATE</t>
  </si>
  <si>
    <t>TORONTO DETALLADO</t>
  </si>
  <si>
    <t>TAJADITAS MUN CHYPS 110 GR MUNCHY</t>
  </si>
  <si>
    <t>PANQUE DE CHOCOLATE 6UNID ONCE ONCE</t>
  </si>
  <si>
    <t>DORITOS MEGA QUESO 150 FRITO LAY</t>
  </si>
  <si>
    <t>NATUCHIPS MADURITOS 150 GR PEPSICO</t>
  </si>
  <si>
    <t>NATUCHIPS PATANITOS NATURAL 150GR FRITO LAY</t>
  </si>
  <si>
    <t>NATUCHIPS PLATANITOS NATURAL 300GR FRITO LAY</t>
  </si>
  <si>
    <t>PEPITO 100 GR PEPSICO</t>
  </si>
  <si>
    <t>PAPAS RUFFLES ORIGINAL 125 GR FRITO LAY</t>
  </si>
  <si>
    <t>PEPITO EL ORIGINAL 180GR FRITO LAY</t>
  </si>
  <si>
    <t>BISCOCHO ONCE ONCE CON CREMA DE CHOCOLATE 70GR</t>
  </si>
  <si>
    <t>BOMBONERA 85 GR TREVOL 8 UND ST MORITZ</t>
  </si>
  <si>
    <t>TOSTONES 80 GR TOM</t>
  </si>
  <si>
    <t>MANI JACKS SALADO 175GR FRITO LAY</t>
  </si>
  <si>
    <t>MINI TOSTADAS JAMON AHUMADO 110 GR PEPSICO</t>
  </si>
  <si>
    <t>MINI TOSTADAS QUESO BLANCO 110 GR PEPSICO</t>
  </si>
  <si>
    <t>MINI TOSTADAS TOMATE Y OLIVA 110 GR PEPSICO</t>
  </si>
  <si>
    <t>RUFLE CREMA Y CEBOLLA 125 GR PEPSICO</t>
  </si>
  <si>
    <t>RUFLES CREMA Y CEBOLLA 300 GR PEPSICO</t>
  </si>
  <si>
    <t>PAPAS RUFLES ORIGINAL 300GR FRITO LAY</t>
  </si>
  <si>
    <t>RUFLE QUESO 300GR PEPSICO</t>
  </si>
  <si>
    <t>RUFLE TOCINETA 125 GR PEPSICO</t>
  </si>
  <si>
    <t>DE TODITO RESUELTO 400 GR PEPSICO</t>
  </si>
  <si>
    <t>OBLEAS 300 GR CAR-REI</t>
  </si>
  <si>
    <t>CHOCOLATE TAZA 100 GR LA MARCONA</t>
  </si>
  <si>
    <t>MANI CON AJONJOLI POR KG EXPRESS</t>
  </si>
  <si>
    <t>MANI DE COLORES POR KG EXPRESS</t>
  </si>
  <si>
    <t>AFRECHO A GRANEL POR KG EXPRESS</t>
  </si>
  <si>
    <t>CHOCOLATE CON LECHE RIKITI 130 GR  NESTLE SAVOY</t>
  </si>
  <si>
    <t>CARRE AVELLANAS 100GR NESTLE SAVOY</t>
  </si>
  <si>
    <t>SAMBA AVELLANA 32 GR SAVOY</t>
  </si>
  <si>
    <t>SAMBA DE CHOCOLATE 32 GR NESTLE SAVOY</t>
  </si>
  <si>
    <t>MINI CARRE MANICARAMELO 25 GR SAVOY</t>
  </si>
  <si>
    <t>MINI SUSY 25 GR NESTLE</t>
  </si>
  <si>
    <t>MINI COCOSETTE 25 GR NESTLE</t>
  </si>
  <si>
    <t>MINI CARRE AVELLANA 25 GR SAVOY</t>
  </si>
  <si>
    <t>BARRA GOLDEN BAR CHOCOLATE 22 GR AVELINA</t>
  </si>
  <si>
    <t>BATATA DULCE 100 GR MUNCHY</t>
  </si>
  <si>
    <t>PAN DE LECHE 240 GR ONCE ONCE</t>
  </si>
  <si>
    <t>TORTA CASERA 600 GR ONCE ONCE</t>
  </si>
  <si>
    <t>CHEESE TRIS 145 GR PICANTE  PEPSICO</t>
  </si>
  <si>
    <t>TORTI JACKS PICANTE 190GR FRITO LAY</t>
  </si>
  <si>
    <t>DORITOS 145 GR CHILI ATRV PEPSICO</t>
  </si>
  <si>
    <t>TORTICAS DE VAINILLA 08 UND RIFEL</t>
  </si>
  <si>
    <t>TORTICAS MARMOL 08 UND RIFEL</t>
  </si>
  <si>
    <t>CHOCOLATE 100 GR LA MARCONA</t>
  </si>
  <si>
    <t>GRAGEADOS DE FRUTOS MIXTOS 40 GR ST MORITZ</t>
  </si>
  <si>
    <t>BOMBONERA 110 GR CARACOL 8 UND ST MORITZ</t>
  </si>
  <si>
    <t>BOMBONERA 110 GR REGALITO 8 UND ST MORITZ</t>
  </si>
  <si>
    <t>BOMBONERA 115 GR CYTRUS ST MORTIZ</t>
  </si>
  <si>
    <t>CHOCO ZOO 15 GR BLANCO ST MORTIZ</t>
  </si>
  <si>
    <t>CHOCO LATTE 32 GR LECHE ST MORITZ</t>
  </si>
  <si>
    <t>PIRULIN MOSTRADOR CHOC/AVELLANA 16GR SINDONI</t>
  </si>
  <si>
    <t>PIRULIN DISPENSADOR CHOC/ AVELLANA 60GR SINDONI</t>
  </si>
  <si>
    <t>FLAQUITO 30 GR AVELLANA ST MORITZ</t>
  </si>
  <si>
    <t>FLAQUITO LATA  240 GR NEVADO ST MORITZ</t>
  </si>
  <si>
    <t>CHOCOLATE 30 GR LECHE SIN AZUCAR ST MORITZ</t>
  </si>
  <si>
    <t>CHOCOLATE 30 GR BITTER SIN AZUCAR ST MORITZ</t>
  </si>
  <si>
    <t>BOMBONERA 60 GR 4 UND SURTIDO ST MORITZ</t>
  </si>
  <si>
    <t>CHOCOLATE 32 GR PASSION 70% ST MORITZ</t>
  </si>
  <si>
    <t>CHOCOLATE 32 GR PASSION NOIR 56% ST MORITZ</t>
  </si>
  <si>
    <t>PIRULIN LUJO EDIC/ESPECIAL  120GR SINDONI</t>
  </si>
  <si>
    <t>BOMBONERA 170 GR TRUFAS 8 UND ST MORITZ</t>
  </si>
  <si>
    <t>PAPAS PRINGLES PEQUEÑAS CEBOLLA 40Gr.</t>
  </si>
  <si>
    <t>PAPAS PRINGLES GRANDES QUESO 158GR</t>
  </si>
  <si>
    <t>DORITOS JURASSIC 145 GR PEPSICO</t>
  </si>
  <si>
    <t>PALITOS DE MAIZ 12GX24 COMETIN SNACKS</t>
  </si>
  <si>
    <t>AROS DE PAPA CON TOCINETA 60GR COMETIN</t>
  </si>
  <si>
    <t>PAPAS PRINGLES GRANDES BBQ 158GR</t>
  </si>
  <si>
    <t>NUCITA DOBLE SABOR 35GR TUBITO</t>
  </si>
  <si>
    <t>NUCITA VASO DOBLE SABOR 200GR SINDONI</t>
  </si>
  <si>
    <t>PIRULIN DE LATA CHOC/AVELLANA 300GR SINDONI</t>
  </si>
  <si>
    <t>PIRULIN DE LATA CHOC/AVELLANA 190GR SINDONI</t>
  </si>
  <si>
    <t>DORADITAS CAJITA ONCE ONCE</t>
  </si>
  <si>
    <t>PANQUE 3 UND VAINILLA  ONCE ONCE</t>
  </si>
  <si>
    <t>PANQUE 3 UND CHOCOLATE ONCE ONCE</t>
  </si>
  <si>
    <t>CHOCOLATE EN BARRA CRI CRI  123GR   SAVOY</t>
  </si>
  <si>
    <t>CHOCOLATE OSCURO DK 75 ANIVERSARIO 100GR NESTLE SAVOY</t>
  </si>
  <si>
    <t>OKA LOKA OVNIS 30GR SUPER</t>
  </si>
  <si>
    <t>DANDY CORAZON COLORES POR KG ESPRESS</t>
  </si>
  <si>
    <t>CHEETOS BOLIQUESO XXL 180GR FRITO LAY</t>
  </si>
  <si>
    <t>NATUCHIPS PLATANITOS ONDULADOS 245GR FRITO LAY</t>
  </si>
  <si>
    <t>CHEETOS MEGA PUFF 270GR FRITO LAY</t>
  </si>
  <si>
    <t>PLATANO 85 GR CHIPS MADURITO</t>
  </si>
  <si>
    <t>PAPAS PRINGLES GRANDES CEBOLLA 158GR</t>
  </si>
  <si>
    <t>CHOCOLATE HERSHEYS COOKIES&amp;CREAM</t>
  </si>
  <si>
    <t>CHOCOLATE MILKYWAY 52.2GR</t>
  </si>
  <si>
    <t>TORTILLITAS QUESO 350 GR PEPSICO</t>
  </si>
  <si>
    <t>PIRULIN 120GR EDICION NAVIDAD</t>
  </si>
  <si>
    <t>CHOCOLATE CON LECHE NAVIDAD 70GR NESTLE SAVOY</t>
  </si>
  <si>
    <t>RELLENITOS CON CHOCOLATE 6UNID RIFEL</t>
  </si>
  <si>
    <t>TURRON  DE MANI 100 GR.LA MARCONA</t>
  </si>
  <si>
    <t>TURRON CON CHOCOLATE 150 GR. LA MARCONA</t>
  </si>
  <si>
    <t>LAUREL EN HOJA PAQ</t>
  </si>
  <si>
    <t>BOLSA 24 UND. CHUPETA BON BON BUM FRESA</t>
  </si>
  <si>
    <t>CARAMELO 25.2G EXTRA FUERTE LYPTUS HALLS</t>
  </si>
  <si>
    <t>CARAMELO HALLS SILVERMINT</t>
  </si>
  <si>
    <t>HALLS MENTHO LYPTUS 25.2GR HALL POWER</t>
  </si>
  <si>
    <t>CARAMELO  HALLS  25.2GR  SANDIA   HALLS</t>
  </si>
  <si>
    <t>CARAMELO HALLS FRUTAS MIX</t>
  </si>
  <si>
    <t>CARAMELO HALLS BLUE BERRY</t>
  </si>
  <si>
    <t>BOLSA CHUPETA BON BON BUM SURTIDA</t>
  </si>
  <si>
    <t>TORTILLAS PICANTE JACKS 350GR FRITO LAY</t>
  </si>
  <si>
    <t>CHOCOLATE POSTRE 55% CACAO 200GR SAVOY</t>
  </si>
  <si>
    <t>CHOCOLATE  POSTRE 40% CACAO 200GR SAVOY</t>
  </si>
  <si>
    <t>M&amp;M MILK CHOCOLATE 49.3GR</t>
  </si>
  <si>
    <t>NUTELLA 52GR GO + BREADSTICKS FERRERO GO!</t>
  </si>
  <si>
    <t>GOMITAS GUSANOS ACIDOS 80GR TRULULU</t>
  </si>
  <si>
    <t>GOMITAS AROS 90Gr. TRULULU</t>
  </si>
  <si>
    <t>GOMITAS CLASICAS 90Gr.  TRULULU</t>
  </si>
  <si>
    <t>GOMITAS CASQUITOS 90GR TRULULU</t>
  </si>
  <si>
    <t>GOMITAS FRESITAS 90GR. TRULULU   SUPER</t>
  </si>
  <si>
    <t>MINI CHOCOLATE C/LECHE BOLSA 144GR 24 UND   JET</t>
  </si>
  <si>
    <t>BOLSA CHUPETAS PIRULITO SURTIDO 24 UND. COLOMBINA</t>
  </si>
  <si>
    <t>BOLSA CHUPETAS PIRULITO NUCITA 24UND. COLOMBINA</t>
  </si>
  <si>
    <t>MINI CHOCOLATES SURTIDOS 144G BOLSA 24UND. JET</t>
  </si>
  <si>
    <t>CHUPETAS BOMBOMBUN DETALLADA SURTIDA</t>
  </si>
  <si>
    <t>GANSITO 37Gr. BIZCOCHO CHOCOLATE EMP/AZUL</t>
  </si>
  <si>
    <t>GANSITO 37Gr.  CHOCOLATE PANQUE  MARRON     RAMO</t>
  </si>
  <si>
    <t>CARAMELOS  25.2GR CEREZA-LYPTUS  HALLS</t>
  </si>
  <si>
    <t>PINGUINO PASTELITO CHOCOLATE RELLENO CREMA  20Gr.</t>
  </si>
  <si>
    <t>PROMO PINGUI 40 GR</t>
  </si>
  <si>
    <t>CARAMELOS EN LINEA 14GR  LOKIÑO</t>
  </si>
  <si>
    <t>NUCITA DOBLE SABOR CHOCOLATE 14GR COLOMBINA</t>
  </si>
  <si>
    <t>FRUNAS CARAMELOS DETALLA/ SURTIDOS ORIGINAL 13.75GR</t>
  </si>
  <si>
    <t>CHICLE DETALL. BUBBALOO 5.5GR SURTIDOS   ADAMS</t>
  </si>
  <si>
    <t>GOMITAS AROS 100UND 600Gr.  TRULULU</t>
  </si>
  <si>
    <t>PQ.CARAMELOS LOKIÑO 100 UNID SUPER</t>
  </si>
  <si>
    <t>GOMITA UND. 6Gr AROS</t>
  </si>
  <si>
    <t>PQ.CARAMELOS CAFE GURME 50 UND SUPER</t>
  </si>
  <si>
    <t>PQ. CARAMELO BIANCHI BLANCO 100 UND  SUPER</t>
  </si>
  <si>
    <t>CARAMELO RELLENO CON CHOCOLATE 100UND  BIANCHI</t>
  </si>
  <si>
    <t>GOMITAS TRULULU UNICORNIO 84 GR</t>
  </si>
  <si>
    <t>MINIX PINGUINOS 12UND.  MARINELA</t>
  </si>
  <si>
    <t>NATUCHIPS  PLATANITOS 80GR FRITO LAY</t>
  </si>
  <si>
    <t>PEPITO EL ORIGINAL 80GR FRITO LAY</t>
  </si>
  <si>
    <t>MASMELOS COLORES 70GR TRULULU</t>
  </si>
  <si>
    <t>OKA LOCA NANOS 40GR SURTIDO</t>
  </si>
  <si>
    <t>CARAMELO DETALLADO BIANCHI/BLANCO 4GR</t>
  </si>
  <si>
    <t>CARAMELO DETALLADO BIANCHI CHOC /AZUL 4GR SUPER</t>
  </si>
  <si>
    <t>CARAMELO DETALLADO MASTICABLE SURTIDO   LOKIÑO</t>
  </si>
  <si>
    <t>CARAMELO  MINI BUM DETALLADO  COLOMBINA</t>
  </si>
  <si>
    <t>CARAMELO DETALLADO CAFE GURME   SUPER</t>
  </si>
  <si>
    <t>BOTECITO DE VAINILLA 6UNID 210GR ONCE ONCE</t>
  </si>
  <si>
    <t>BOTECITO DE CHOCOLATE 6UNID 210GR ONCE ONCE</t>
  </si>
  <si>
    <t>BOTECITO DE FRESA 6UNID 210GR ONCE ONCE</t>
  </si>
  <si>
    <t>CAJA CARMELO LOKIÑO EN LINEA 336GR  24UND   SUPER</t>
  </si>
  <si>
    <t>PQ.CHUPETAS BONBONBUM FRESSA INTENSA 24 UNID</t>
  </si>
  <si>
    <t>GOMITAS TRULULU SPLASH RELLENAS 90GR  SUPER</t>
  </si>
  <si>
    <t>MASMELOS MILLOW FIGURITAS 145GR   COLOMBINA</t>
  </si>
  <si>
    <t>MASMELO MILLOWS 145GR SURTIDOS   COLOMBINA</t>
  </si>
  <si>
    <t>BOLSA CARAMELO COFFEE STAR 100UND.400GR  AMERICANDY</t>
  </si>
  <si>
    <t>CHICLETS 16.8GR MENTA   ADAMS</t>
  </si>
  <si>
    <t>CHUPETAS  PIRULITO DETALLADAS SURTIDAS COLOMBINA</t>
  </si>
  <si>
    <t>CARAMELO DETALLADO COFFE STAR  AMERICANDY</t>
  </si>
  <si>
    <t>TORONTO DE BOLSA 125GR NESTLE SAVOY</t>
  </si>
  <si>
    <t>GOMITAS FEROZ 3D 80GR    TRULULU</t>
  </si>
  <si>
    <t>GOMITAS TRULULU GUSANOS 80G</t>
  </si>
  <si>
    <t>GOMITAS FRESITAS 90G TRULULU</t>
  </si>
  <si>
    <t>BOLSA CHUPETA 24UND. TROPICAL ESPLASH BON BON BUM</t>
  </si>
  <si>
    <t>BOLSA CHUPETA 24UND. MARACUFRESA BON BON BUM</t>
  </si>
  <si>
    <t>CARAMELO BOLSA 100UND. DE CAFFE 3.8G DELIGHT</t>
  </si>
  <si>
    <t>CHICLETS 16.8GR TUTTI FRUTTI   ADAMS</t>
  </si>
  <si>
    <t>PINGUINOS 6UND. EMPAQUE BIRI BIRI 240GR  MARINELA</t>
  </si>
  <si>
    <t>CHICLETS 16.8GR YERBA BUENA     ADAMS</t>
  </si>
  <si>
    <t>CHICLETS 16.8GR  CANELA    ADAMS</t>
  </si>
  <si>
    <t>BOLSA CHUPETAS PIRULITO DE LECHE 24UND   COLOMBINA</t>
  </si>
  <si>
    <t>PEPITO 65 GR DINOSAURIO FITO LAY</t>
  </si>
  <si>
    <t>CHOCATELLA 200G CREMA P/ UNTAR CON SABOR A CHOCOLATE</t>
  </si>
  <si>
    <t>MASMELOS RELLENOS LIM-COCO 65GR TRULULU</t>
  </si>
  <si>
    <t>MASMELOS CUBIERTO DE COCO 55GR TRULULU</t>
  </si>
  <si>
    <t>OBLEAS LUZ DE ORO 75 GR</t>
  </si>
  <si>
    <t>RELLENITOS CHOCO CHOCOLATE 6UNID RIFEL</t>
  </si>
  <si>
    <t>BLISTER PEPITO DINOSAURIO 22 G X 12</t>
  </si>
  <si>
    <t>BLISTER CHEESE TRIS 54 G X 12</t>
  </si>
  <si>
    <t>BLISTER PEPITO 25 GR X12</t>
  </si>
  <si>
    <t>DORITO MEG QSO 45 GR PEPSICO</t>
  </si>
  <si>
    <t>CHEETOS  HORNEADOS 20G BOLIQUESO</t>
  </si>
  <si>
    <t>CHEESE TRIS 54GR  FRITO-LAY</t>
  </si>
  <si>
    <t>PEPITO ORIGINAL 25GR   FRITO-LAY</t>
  </si>
  <si>
    <t>PEPITO 22GR  ORIGINAL FORMAS DINOSAURIO  FRITO-LAY</t>
  </si>
  <si>
    <t>BARRILETE CARAMELO MASTICABLE X UNIDAD    SUPER</t>
  </si>
  <si>
    <t>CHUPETA SUPER COCO 15GR . DETALLADA   SUPER</t>
  </si>
  <si>
    <t>PINGUINOS BIRI DOBLE 80GR  MARINELA</t>
  </si>
  <si>
    <t>BOTECITO DE FRESA SALVAJE 35GR   ONCE ONCE</t>
  </si>
  <si>
    <t>BOLSA CARAMELO COFFEE STAR 110UN 400GR   AMERICANDY</t>
  </si>
  <si>
    <t>MENTICAS GULI 20GR</t>
  </si>
  <si>
    <t>COMBO PEPITO DINOSAURIO+ CHEESE TRESS</t>
  </si>
  <si>
    <t>COMBO PEPITO + DORITO</t>
  </si>
  <si>
    <t>COMBO PARRANDA 1L</t>
  </si>
  <si>
    <t>COMBO PARRANDA 0.75</t>
  </si>
  <si>
    <t>GUMMIES 198GR  2 SABORES EN 1    LIFESAVERS</t>
  </si>
  <si>
    <t>GUMMIES 198GR 5 SABORES   LIFESAVERS</t>
  </si>
  <si>
    <t>NUCITA TUBO DE CHOCOLATE 35GR NUCITA</t>
  </si>
  <si>
    <t>NUCITA MERIENDITA DOBLE SABOR 20GR NUCITA</t>
  </si>
  <si>
    <t>MAX PIRULIN CUBIERTA DE CHOCO 30GR SINDONI</t>
  </si>
  <si>
    <t>PQ.CARAMELOS  EN CUBO RICATO 50 UNID SUPER</t>
  </si>
  <si>
    <t>CARAMELO DETALLADO  EN CUBO BLAN</t>
  </si>
  <si>
    <t>GELATINA DE FRAMBUESA 66GR SONRISSA</t>
  </si>
  <si>
    <t>BARQUILLA DE FLAQUITO NEVADO 30GR ST.MORITZ</t>
  </si>
  <si>
    <t>MALTEADA DE CHOCOLATE  BLANCO 24GR  BIANCHI  SUPER</t>
  </si>
  <si>
    <t>BAR CARAM/CHOCOL/BLANCO+MANI 25GR BIANCHI</t>
  </si>
  <si>
    <t>BIANCHI CHOCOLATE CARAMELO Y MANI 25GR</t>
  </si>
  <si>
    <t>BIANCHI MALTEADA DE CHOCOLATE 24GR</t>
  </si>
  <si>
    <t>CHICLES BOLSITA  XTIME 2UND.  VARIADOS  COLOMBINA</t>
  </si>
  <si>
    <t>CHICLES MENTA BOLSITA 2UND. TUMIX  CONFITECA</t>
  </si>
  <si>
    <t>CARAMELOS DETALLADO CHAO MENTAS SURTIDOS SUPER</t>
  </si>
  <si>
    <t>CHUPETA DETALLADA MASTICABLE MORDISQUETA COLOMBINA</t>
  </si>
  <si>
    <t>COMBO DIA DE LAS MADRES # 5 MODELO</t>
  </si>
  <si>
    <t>DORITOS SPIDER-MAN 145GR FRITO LAY</t>
  </si>
  <si>
    <t>CHEETOS HORNEADOS MEGA PUFFS 28GR FRITO LAY</t>
  </si>
  <si>
    <t>CHEETOS CRUNCHY FLAMING HOT 110GR FRITO LAY</t>
  </si>
  <si>
    <t>TORTILLAS DE QUESO 40 GR JACKS</t>
  </si>
  <si>
    <t>PLATANITOS NATUCHIPS 42GR FRITO LAY</t>
  </si>
  <si>
    <t>TORTILLITAS 40 GR PICANTES JACKS</t>
  </si>
  <si>
    <t>CHUPETA  DETALLADAS  BIG BOM XX L PINTA LENGUA AMERICANCY</t>
  </si>
  <si>
    <t>GOMITAS SABROSITAS 35G</t>
  </si>
  <si>
    <t>PQ.DE CHUPETA FRESY FRESA POP 48UNID EL GLOBO</t>
  </si>
  <si>
    <t>PQ.DE CHUPETA UVI UVA POP 48 UNID EL GLOBO</t>
  </si>
  <si>
    <t>CHUPETAS DETALLADAS POP VARIADO C/CHICLE</t>
  </si>
  <si>
    <t>GALLETA CHIPS AHOY! DETALLADA</t>
  </si>
  <si>
    <t>CARAMELO 31.7GR STRAWBERRY MENTOL  FREEGELLS</t>
  </si>
  <si>
    <t>CARAMELO 31.7GR  MENTOL/MENTOL   FREEGELLS</t>
  </si>
  <si>
    <t>OKA LOCA EN POLVO ROJO 14GR  FUSION</t>
  </si>
  <si>
    <t>TRULULU CHOCOLORES 20GR SURTIDAS   SUPER</t>
  </si>
  <si>
    <t>CARAMELO DETALLADO KRAMEL ORO 5.5GR SUPER</t>
  </si>
  <si>
    <t>CARAMELO LINEA CHAO MENTA FRESA 14GR SUPER</t>
  </si>
  <si>
    <t>OKA LOCA CARAMELO EN POLVO ROSADO 14GR FUSION POP   SUPER</t>
  </si>
  <si>
    <t>OKA LOKA 12GR MINI CARAMELOS NANOS  SUPER</t>
  </si>
  <si>
    <t>CARAMELO LINEA CHAO MENTA 14 GR SUPER</t>
  </si>
  <si>
    <t>CARAMELO EXTRA MENTA 31.7GR FREEGELLS</t>
  </si>
  <si>
    <t>TRULULU CARAMELOS CHOCOLATE BLANCO 20GR  SUPER</t>
  </si>
  <si>
    <t>CARAMELO EUCALIPTO/MENTA 31.7GR FREEGELLS</t>
  </si>
  <si>
    <t>CARAMELO DETALLADO BOLSITA MENTHO/OTROS  HALLS</t>
  </si>
  <si>
    <t>CARAMELO DETALLADO MENTA HELADA  SUPER/COLOMBINA</t>
  </si>
  <si>
    <t>OKA LOKA CARAMELO EN POLVO VERDE 14GR  FUSION POP</t>
  </si>
  <si>
    <t>OKA LOCA EN POLVO AZUL 14GR  FUSION</t>
  </si>
  <si>
    <t>TORTA DE FRUTAS 60 GR RIFEL</t>
  </si>
  <si>
    <t>MENTOS MASTICABLES MAGIC 29,5GR PERFETTI</t>
  </si>
  <si>
    <t>MENTOS MASTIC.MANZANA VERDE 29.5GR PERFETTI</t>
  </si>
  <si>
    <t>MENTOS MASTICABLES FRUTAS 29.5GR PERFETTI</t>
  </si>
  <si>
    <t>MENTOS MASTIC.FRUTAS ROJAS 29.5GR PERFETTI</t>
  </si>
  <si>
    <t>MENTOS MASTICABLES MENTA 29.5GR PERFETTI</t>
  </si>
  <si>
    <t>CARAMELO FREEGELLS CEREZA</t>
  </si>
  <si>
    <t>PQ.CARAMELOS CHAO MENTAS FRESA 100 UNID SUPER</t>
  </si>
  <si>
    <t>CHUPETAS DETALLA BIGBOM XXL  AMERICANDY</t>
  </si>
  <si>
    <t>CARAMELO DETALLADO  CUBO RICATO</t>
  </si>
  <si>
    <t>CARAMELO SPARKIES EN LINEA  5GR  5 CARAMELOS BUBBALOO</t>
  </si>
  <si>
    <t>PAPA JACKS 80GR POLLO</t>
  </si>
  <si>
    <t>BOLERO CHOCOLATE BOLSA 125GR NESTLE</t>
  </si>
  <si>
    <t>MOYS BOLI CHESSE 85GR</t>
  </si>
  <si>
    <t>CHOCOLATE BLANCO CAJA 30GR GALAK 12UND.  SAVOY</t>
  </si>
  <si>
    <t>PIRULIN DE COCO LATA 190GR SINDONI</t>
  </si>
  <si>
    <t>CHOCOLATE RIKITI  CAJA 30GR  C/U 12UND.  SAVOY</t>
  </si>
  <si>
    <t>CHOCOLATE CARRE CAJA 25GR 16UND. LECHE AVELLANA  NESTLE</t>
  </si>
  <si>
    <t>MINI COCOSETTE 25GR CAJA GALLETA C/COCO 18UND NESTLE</t>
  </si>
  <si>
    <t>BOLERO BOMB/CUBIERT/24UND. 16GR  SAVOY NESTLE</t>
  </si>
  <si>
    <t>CHOCOLATE LECHE 12UND 30GR CAJA SAVOY NESTLE</t>
  </si>
  <si>
    <t>CHOCOLATE DE LECHE CAJA 130GR 5UND SAVOY NESTLE</t>
  </si>
  <si>
    <t>TORTILLITAS JACKS SABOR A POLLO 30G FRITO LAY</t>
  </si>
  <si>
    <t>DORITOS MEGA QUESO 22 GR FRITO LAY</t>
  </si>
  <si>
    <t>MR PIG PICANTE 85 GR MOYS</t>
  </si>
  <si>
    <t>RUMBA 85 GR MOYS</t>
  </si>
  <si>
    <t>OREO VAINILLA 36 GR  NABISCO</t>
  </si>
  <si>
    <t>CARAMELO 25.2GR YERBABUENA LYPTUS</t>
  </si>
  <si>
    <t>PAPA JACKS SAL 30GR PEPSICO</t>
  </si>
  <si>
    <t>BOLIQUESO CHEETOS 28GR FRITO LAY</t>
  </si>
  <si>
    <t>CARAMELO SABOR A MARACUYA  FREEGELLS</t>
  </si>
  <si>
    <t>CACAO EN POLVO 200GR NESTLE SAVOY</t>
  </si>
  <si>
    <t>RUFFLES CON SABOR A QUESO 36GR FRITO LAY</t>
  </si>
  <si>
    <t>PAPA JACKS CON SAL 80GR FRITO LAY</t>
  </si>
  <si>
    <t>PQ.DE CHUPETA FRESY FRESA POP 24UNID EL GLOBO</t>
  </si>
  <si>
    <t>CHUPETA UNICORNIO OKA LOKA DETALLADA</t>
  </si>
  <si>
    <t>GALLETA TUBULAR CON CHISPAS DE CHOCOLATE 132GR</t>
  </si>
  <si>
    <t>TOSTON 120 GR CON AJO RUCANITOS</t>
  </si>
  <si>
    <t>GLOBOS PREMIUM  50 UND.  DE COLORES VARIADOS  COTIKIDS</t>
  </si>
  <si>
    <t>CHUPETAS XXL CHERRY BIG BOM UND</t>
  </si>
  <si>
    <t>BOMBON BIANCHI BLANCO DETALLADO 12GR SUPER</t>
  </si>
  <si>
    <t>PLATANITO 80 GR ORIGINALTOSTY CHIPS</t>
  </si>
  <si>
    <t>TORTILLITAS JACKS DE QUESO 130GR FRITO LAY</t>
  </si>
  <si>
    <t>TORTILLAS JACKS  PICANTE 130GR FRITO LAY</t>
  </si>
  <si>
    <t>GALLETAS TAKY PREMIUM CHOCOLATE 216GR INAICA</t>
  </si>
  <si>
    <t>GALLETAS TAKY PREMIUM FRESA 216GR INAICA</t>
  </si>
  <si>
    <t>CHUPETAS BIG BOM XXL ESPACIAL PQ</t>
  </si>
  <si>
    <t>CHUPETAS X BOLSA 24UND. SURTIDA BONBON BUM COLOMBINA</t>
  </si>
  <si>
    <t>CHUPETA BONBONBUM FRESA PQ X 24 UNID COLOMBINA</t>
  </si>
  <si>
    <t>MENTOS MASTICABLES FRESA/FRUTILLA 29,5GR PERFETTI</t>
  </si>
  <si>
    <t>PQ.DE CARAMELOS CHOC/ BIANCHI AZUL 100 UND SUPER</t>
  </si>
  <si>
    <t>PQ.CARAMELOS CHAO MENTAS 100 UNID SUPER</t>
  </si>
  <si>
    <t>MC LLUVIA DE MANI 135GR SIN SAL</t>
  </si>
  <si>
    <t>DORITOS WW84 SWEET CHILI 145GR  FRITO LAY</t>
  </si>
  <si>
    <t>GALLETAS TIP-TOP CHOCO MANI 80G</t>
  </si>
  <si>
    <t>TRIDENT 6PZ SABOR A SANDIA 10.2GR  TRIDENT</t>
  </si>
  <si>
    <t>TRIDENT 6PZ MENTA SUAVE 10.2GR</t>
  </si>
  <si>
    <t>TORTILLITAS JACKS PICANTE 130GR FRITO LAY</t>
  </si>
  <si>
    <t>CHUPETA 48UND.  BIG BOM XXL YOGURT FRESA AMERICANDY</t>
  </si>
  <si>
    <t>GOMITAS 30G BOLSITA OSITO FOSTER FALIDU</t>
  </si>
  <si>
    <t>CHUPETAS SURT.POP GUM X UNIDAD</t>
  </si>
  <si>
    <t>SUPER  RICATO DE CARAMELO 100UNID</t>
  </si>
  <si>
    <t>CARAMELOS CANDY MILK COCO 100UNID PIETROBON</t>
  </si>
  <si>
    <t>CARAMELOS CANDY MILK LECHE 100UNID PIETROBON</t>
  </si>
  <si>
    <t>CARAMELOS SURT. UNIDAD CANDY MILK</t>
  </si>
  <si>
    <t>NATUCHIPS AJO Y PEREJIL 75GR PEPSICO</t>
  </si>
  <si>
    <t>BARRA BON O BON SNACK 24GR ARCOR</t>
  </si>
  <si>
    <t>BON O BON RELLENO DETALLADO BLANCO 15GR ARCOR</t>
  </si>
  <si>
    <t>CARAMELOS POOSH! DETALLADO ARCOR</t>
  </si>
  <si>
    <t>CARAMELOS BOLSA EUCALITOL 125GR ARCOR</t>
  </si>
  <si>
    <t>CARAMELOS EUCALITOL DETALLADO</t>
  </si>
  <si>
    <t>CARAMELO DELICIAS BOLSA 125G MENTA/CHOCOL  ARCOR</t>
  </si>
  <si>
    <t>CARAMELO BOLSA FRUTAL 125G ARCOR</t>
  </si>
  <si>
    <t>CARAMELO BOLSA MIEL 125GR ARCOR</t>
  </si>
  <si>
    <t>CHUPETAS BOLSA BIGBIG MORANGO 600R ARCOR</t>
  </si>
  <si>
    <t>CHICLE POOSH! MENTA 4GR ARCOR</t>
  </si>
  <si>
    <t>CHICLE POOSH! TUTTI FRUTTI 5GR ARCOR</t>
  </si>
  <si>
    <t>CHICLE POOSH! UVA 5GR ARCOR</t>
  </si>
  <si>
    <t>CHUPETAS BOLSA BIGBIG TUTTI FRUTTI 600GR ARCOR</t>
  </si>
  <si>
    <t>CARAMELO MENTA&amp; CHOCOLATE DETALLADO ARCOR</t>
  </si>
  <si>
    <t>CARAMELO MIEL HONEY DETALLADO ARCOR</t>
  </si>
  <si>
    <t>CHUPETAS UNIDAD SURT.BIGBIG ARCOR</t>
  </si>
  <si>
    <t>CARAMELOS FRUTAL DETALLADO ARCOR</t>
  </si>
  <si>
    <t>BARRA  DE COCO 25GR SUPERCOCO</t>
  </si>
  <si>
    <t>CHICLE BOMBA 3G  ESPANTA OJOS SPLOT   COLOMBINA</t>
  </si>
  <si>
    <t>TORTA RENATA 250 GR TRADICIONAL CHOCOLATE</t>
  </si>
  <si>
    <t>MANI SALADO SIN PIEL 16GR  KING</t>
  </si>
  <si>
    <t>TORTA DE VAINILLA MERMELADA FELIZ 6 UND RIFEL</t>
  </si>
  <si>
    <t>CHOCOLATE  NUGGETS  HOJUELAS 48G  SUPER</t>
  </si>
  <si>
    <t>BOTECITO VAINILLA UND ONCE ONCE</t>
  </si>
  <si>
    <t>FLAQUITO LATA AVELLANA 8UND.  ST MORITZ</t>
  </si>
  <si>
    <t>CHOCOLATE BLANCO 32G  ST MORITZ</t>
  </si>
  <si>
    <t>CHOCO LATTE CON TROZO GALLETA 32GR ST MORITZ</t>
  </si>
  <si>
    <t>NUTELLA   371GR  NUTELLA</t>
  </si>
  <si>
    <t>BIANCHI 48G NUGGETS COOKIES AND CREAM  SUPER</t>
  </si>
  <si>
    <t>CHUPETA DETALLADA LOKIÑO SURTIDA</t>
  </si>
  <si>
    <t>KESITOS 85 GR MUNCHY</t>
  </si>
  <si>
    <t>MANI SALADO 170 GR BOKAS MUNCHY</t>
  </si>
  <si>
    <t>PIRULIN  NAVIDAD LATA  300GR CHOCOL/AVELLANA SINDONI</t>
  </si>
  <si>
    <t>GOMITAS TRULULU SABORES 90 GR</t>
  </si>
  <si>
    <t>CARAMELO DETALLADO COFFEE DELIGHT</t>
  </si>
  <si>
    <t>NUTELLA 750G POTE CREMA DE CHOCOLATE</t>
  </si>
  <si>
    <t>NUTELLA 220G CREMA DE CHOCOLATE</t>
  </si>
  <si>
    <t>PAPAS PRINGLES PIZZA 158GR</t>
  </si>
  <si>
    <t>CARAMELO LINEA CHAO MENTAS SANDIA 14GR SUPER</t>
  </si>
  <si>
    <t>TURRON SUPER COCO DETALLADO</t>
  </si>
  <si>
    <t>CHUPETA FRESA BOMBO LOKIÑO  SUPER</t>
  </si>
  <si>
    <t>CHICLE  CUBO LOKIÑO  UND/BOLS  SUPER</t>
  </si>
  <si>
    <t>OKA LOKA CHICLE EN POLVO 12G  SURTIDO</t>
  </si>
  <si>
    <t>CARAMELO BIANCHI EN LINEA BLANCO 14GR</t>
  </si>
  <si>
    <t>PRINGLES 19Gr PAPAS CHEDDAR CHEESE</t>
  </si>
  <si>
    <t>PRINGLES 19Gr PAPAS SOUR CREAM &amp; ONION</t>
  </si>
  <si>
    <t>CARAMELO LOKIÑO BARRA ORIGINAL 8.0GR</t>
  </si>
  <si>
    <t>KIT KAT MILK 41.5 GR NESTLE</t>
  </si>
  <si>
    <t>CHOCOLATE SNICKERS 52.7GR</t>
  </si>
  <si>
    <t>CHOCOLATE TWIX 50.7 GR</t>
  </si>
  <si>
    <t>CHISKESITOS XXL 450 GR MUNCHY</t>
  </si>
  <si>
    <t>AROS DE PAPA CON SABOR PICANTE 60GR COMETIN</t>
  </si>
  <si>
    <t>PALITOS DE PAPA 60GR COMETIN</t>
  </si>
  <si>
    <t>CHICHARRON PICANTE 85GR COMETIN</t>
  </si>
  <si>
    <t>MANI JAPONES FAMILIAR 180 GR COMETIN</t>
  </si>
  <si>
    <t>MEREY FAMILIAR 180GR COMETIN</t>
  </si>
  <si>
    <t>GOMITAS TRULULU GUSANOS 90GR   SUPER</t>
  </si>
  <si>
    <t>BIANCHI 60G. COLORES MANI TIPO DANDI</t>
  </si>
  <si>
    <t>PANETTONE 400 GR TOMMY CON GOTAS DE CHOCOLATE</t>
  </si>
  <si>
    <t>CHUPETAS BIG BOM XXL TA-TA MA SURTIDA</t>
  </si>
  <si>
    <t>PAPAS PRINGLES PEQUEÑAS PIZZA 40G</t>
  </si>
  <si>
    <t>TRULULU GOMITAS SABORES 35GR SUPER</t>
  </si>
  <si>
    <t>TOCINETIKAS DE QUESO 40GR MUNCHY</t>
  </si>
  <si>
    <t>CARAMELO DANDY 19 GR COLOMBINA</t>
  </si>
  <si>
    <t>TOSTON JACKS 100 GR PEPSICO</t>
  </si>
  <si>
    <t>CARAMELO MENTOS DE FRUTAS 6 UND</t>
  </si>
  <si>
    <t>PALITOS DE PAPA CEBOLLA Y PEREJIL 60GR COMETIN</t>
  </si>
  <si>
    <t>TOCINETIKAS PICANTE 40 GR  MUNCHY</t>
  </si>
  <si>
    <t>CHOCOLATE REESE´S 42G</t>
  </si>
  <si>
    <t>CHOCOLATE PRESTIGIO 33 GR NESTLE</t>
  </si>
  <si>
    <t>AGUA POTABLE 600ML NEVADA</t>
  </si>
  <si>
    <t>AGUA MINERAL LIBRE DE SODIO 600ML MINALBA</t>
  </si>
  <si>
    <t>AGUA MINERAL LIBRE DE SODIO 355ML MINALBA</t>
  </si>
  <si>
    <t>AGUA MINERAL 330ML CRYSTAL DROP</t>
  </si>
  <si>
    <t>AGUA MINERAL NATURAL 500ML FUENTE ALTA</t>
  </si>
  <si>
    <t>AGUA SPARKLING GASIFICADA 330ML MINALBA</t>
  </si>
  <si>
    <t>AGUA MINERAL 1500ML NEVADA</t>
  </si>
  <si>
    <t>AGUA POTABLE ENVASADA 1.5 LTS HELEAL</t>
  </si>
  <si>
    <t>AGUA MINERAL LIBRE DE SODIO 1.5LTS MINALBA</t>
  </si>
  <si>
    <t>AGUA MINERAL NATURAL 5 LTS MANALBA</t>
  </si>
  <si>
    <t>AGUA MINERAL LIBRE DE SODIO 5 LTS MINALBA</t>
  </si>
  <si>
    <t>AGUA MINERAL 355 ML NEVADA</t>
  </si>
  <si>
    <t>AGUA MINERAL 5 LT NEVADA</t>
  </si>
  <si>
    <t>AGUA MINERAL WATER  1.5ML CRYSTAL DROP</t>
  </si>
  <si>
    <t>AGUA MINERAL 10 LT FUENTE ALTA</t>
  </si>
  <si>
    <t>AGUA MINERAL BOTELLON 18 LT</t>
  </si>
  <si>
    <t>AGUA MINERAL CON BOTELLON 18 LT</t>
  </si>
  <si>
    <t>BOLSA DE HIELO</t>
  </si>
  <si>
    <t>AGUA 5 LT HELEAL</t>
  </si>
  <si>
    <t>MINALBA SPARKLING 500ML  PEPSI-COLA</t>
  </si>
  <si>
    <t>COMIDA CARNE,POLLO COCIDO X PESO</t>
  </si>
  <si>
    <t>COMIDA KG</t>
  </si>
  <si>
    <t>HALLACAS MODELO</t>
  </si>
  <si>
    <t>BOLLITO MODELO</t>
  </si>
  <si>
    <t>ACEITE DE MAIZ 1 LT MAZEITE</t>
  </si>
  <si>
    <t>ACEITE VEGETAL 1 LT FRITO LISTO</t>
  </si>
  <si>
    <t>QUESO CHEDDAR BLANCO 200 GR RIKESA</t>
  </si>
  <si>
    <t>RIKESA QUESO CHEDDAR ORIGINAL 200 GR RIKESA</t>
  </si>
  <si>
    <t>RIKESA QUESO CHEDDAR ORIGINAL 300GR RIKESA</t>
  </si>
  <si>
    <t>GELATINA FRAMBUESA 96 GR GOLDEN</t>
  </si>
  <si>
    <t>GELATINA UVA 96 GR GOLDEN</t>
  </si>
  <si>
    <t>GELATINA KOLITA 96GR GOLDEN</t>
  </si>
  <si>
    <t>GELATINA PIÑA 96 GR GOLDEN</t>
  </si>
  <si>
    <t>GELATINA DE FRESA 96GR GOLDEN</t>
  </si>
  <si>
    <t>ALIMENTO ACHOCOLATADO 400 GR TODDY</t>
  </si>
  <si>
    <t>ALIMENTO ACHOCOLATADO 1 KG TODDY</t>
  </si>
  <si>
    <t>DOGOURMET CARNE A LA PARRILLA 2 KG</t>
  </si>
  <si>
    <t>ALIMENTO ACHOCOLATADO TARRO 400 GR TODDY</t>
  </si>
  <si>
    <t>LAVAPLATOS 500 ML LAS LLAVES LIQ</t>
  </si>
  <si>
    <t>LAVAPLATOS 500 GR LAS LLAVES MULTIUSO CREMA</t>
  </si>
  <si>
    <t>DETERGENTE EN POLVO 1 KG LAS LLAVES</t>
  </si>
  <si>
    <t>DETERGENTE EN POLVO 1 KG LAS LLAVES LIMON</t>
  </si>
  <si>
    <t>KETCHUP PAMPERO 397 GR</t>
  </si>
  <si>
    <t>MIGURT TROZOS DE FRUTA DURAZNO 125 GR</t>
  </si>
  <si>
    <t>MIGURT TROZOS DE FRUTA PIÑA 125 GR</t>
  </si>
  <si>
    <t>MIGURT PULPA DE FRUTA DURAZNO 250 GR</t>
  </si>
  <si>
    <t>VINAGRE 1.00 L MAVESA</t>
  </si>
  <si>
    <t>VINAGRE 3.875 L MAVESA</t>
  </si>
  <si>
    <t>MARGARINA LIGERA 500GR MAVESA</t>
  </si>
  <si>
    <t>MAVESA MARGARINA 1KG</t>
  </si>
  <si>
    <t>YOGURT 125 GR MI GURT FRESA TROZOS</t>
  </si>
  <si>
    <t>YOGURT 125 GR MI GURT FRESA CAMBUR</t>
  </si>
  <si>
    <t>YOGURT 750 GR MI GURT FRESA</t>
  </si>
  <si>
    <t>YOGURT 750 GR MI GURT PIÑA</t>
  </si>
  <si>
    <t>YOGURT 750 MI GURT DURAZNO</t>
  </si>
  <si>
    <t>YOGURT 750 GR MI GURT DULCE</t>
  </si>
  <si>
    <t>PROMO MOLIDA ECONOMICA KG</t>
  </si>
  <si>
    <t>MAVESA MARGARINA 500GR</t>
  </si>
  <si>
    <t>PASTA MACARRON 1 KG PRIMOR</t>
  </si>
  <si>
    <t>ACEITE COMESTIBLE 1LT NATUROIL</t>
  </si>
  <si>
    <t>VINAGRE 4 LT MAVESA</t>
  </si>
  <si>
    <t>SARDINA EN SALSA TOMATE 170GR MARGARITA</t>
  </si>
  <si>
    <t>SARDINA EN SALSA PICANTE 170GR MARGARITA</t>
  </si>
  <si>
    <t>CREMA DE ARROZ 450G  PRIMOR</t>
  </si>
  <si>
    <t>MAYONESA 445G MAVESA</t>
  </si>
  <si>
    <t>MAYONESA 910G MAVESA</t>
  </si>
  <si>
    <t>MANTEQUILLA 500 GR MIRASOL</t>
  </si>
  <si>
    <t>PASTA VERMECELLI 1KG PRIMOR</t>
  </si>
  <si>
    <t>CERVEZA POLAR TIPO PILSEN 355ML</t>
  </si>
  <si>
    <t>HUEVOS 6 UNIDADES</t>
  </si>
  <si>
    <t>CERVEZA 222 ML POLAR ICE RET</t>
  </si>
  <si>
    <t>CERVEZA 222 ML RET LIGHT POLAR</t>
  </si>
  <si>
    <t>CERVEZA 222 ML RET SOLERA VERDE POLAR</t>
  </si>
  <si>
    <t>CERVEZA 222 ML RET PILSEN POLAR</t>
  </si>
  <si>
    <t>SALSA DE TOMATE 4.2 KG PAMPERO</t>
  </si>
  <si>
    <t>PASTA CORTA TORNILLO 1KG PRIMOR</t>
  </si>
  <si>
    <t>DETERGENTE EN POLVO INTENSIF 400 GR LAS LLAVES</t>
  </si>
  <si>
    <t>TODDY ENVASE 200 GR</t>
  </si>
  <si>
    <t>MAYONESA ADEREZO 3.6 KG MAVESA</t>
  </si>
  <si>
    <t>LECHE COMPLETA UHT 1 LT PURISIMA</t>
  </si>
  <si>
    <t>LECHE DESCREMADA 1 LT UHT PURISIMA</t>
  </si>
  <si>
    <t>MARGARINA 454 GR CHIFFON MAVESA</t>
  </si>
  <si>
    <t>CREMA DE ARROZ 900 GR PRIMOR (POTE)</t>
  </si>
  <si>
    <t>MARGARINA LIGHT 500 GR MIRASOL</t>
  </si>
  <si>
    <t>JABON 250 GR MULTIUSO CREMA LAS LLAVES</t>
  </si>
  <si>
    <t>SARDINA 170 GR EN ACEITE MARGARITA</t>
  </si>
  <si>
    <t>ALIMENTOS ACHOCOLATADO 100GM TODDY</t>
  </si>
  <si>
    <t>MUSLO DE POLLO KG</t>
  </si>
  <si>
    <t>ALAS DE POLLO KG</t>
  </si>
  <si>
    <t>SARDINA AHUMADA 170GR MARGARITA</t>
  </si>
  <si>
    <t>PASTA 1 KG PLUMITA PRIMOR</t>
  </si>
  <si>
    <t>COMBO DIA DE LAS MADRES # 1 MODELO  AÑO 2021</t>
  </si>
  <si>
    <t>PROMO CUBI DETALLADO</t>
  </si>
  <si>
    <t>PERRARINA CARNE PARRILLA DOGOURMET 1 KG</t>
  </si>
  <si>
    <t>DETERGENTE 400 GR LIMON LAS LLAVES</t>
  </si>
  <si>
    <t>BEBIDA LACTEA 240 GR FRESA MIGURT FRESH</t>
  </si>
  <si>
    <t>MORTADELA ESPECIAL 600 GR ALIMETCA</t>
  </si>
  <si>
    <t>PASTA TORNILLO 500 GR AL HUEVO PRIMOR</t>
  </si>
  <si>
    <t>MANTECA COPOSA 400 GR</t>
  </si>
  <si>
    <t>PASTA 1 KG TORNILLO AL HUEVO PRIMOR</t>
  </si>
  <si>
    <t>SANGRIA BLANCO 1.75LT CAROREÑA</t>
  </si>
  <si>
    <t>GELATINA 96 GR MANZANA GOLDEN</t>
  </si>
  <si>
    <t>ARROZ PERLADO 900GR PRIMOR</t>
  </si>
  <si>
    <t>LAS LLAVES 400 GR REMOVEDOR</t>
  </si>
  <si>
    <t>DETERGENTE EN POLVO FLORAL 400GR LAS LLAVES</t>
  </si>
  <si>
    <t>DETERGENTE EN POLVO FLORAL 1KG LAS LLAVES</t>
  </si>
  <si>
    <t>COMBO DIA DE LAS MADRES # 2 MODELO   AÑO 2021</t>
  </si>
  <si>
    <t>CREMA CORPORAL EXTRACTO DE TRIGO 444 ML KORILI</t>
  </si>
  <si>
    <t>CREMA CORPORAL VITAMINA E 444 ML KORILI</t>
  </si>
  <si>
    <t>TOALLA ACTIVE SEC 10 UND INCONTINENCIA LEVE</t>
  </si>
  <si>
    <t>CREMA CORPORAL ALOE VERA 444 ML KORILI</t>
  </si>
  <si>
    <t>PLATON PLATEADO O DORADO N 9 UND</t>
  </si>
  <si>
    <t>COMBO 2 JUGOS 1LT EL TUNAL</t>
  </si>
  <si>
    <t>ARROZ PRIMOR 1 KG CLASICO</t>
  </si>
  <si>
    <t>DISCO PLATEADO N 10 UND</t>
  </si>
  <si>
    <t>CREMA CORPORAL SIN FRAGANCIA 444 ML KORILI</t>
  </si>
  <si>
    <t>BOTELLA  PLASTICA DE 500ML UND</t>
  </si>
  <si>
    <t>PITILLO EL DURO 200UND</t>
  </si>
  <si>
    <t>CEPILLO DENTAL COLGAT PREMIER</t>
  </si>
  <si>
    <t>BANDEJAS LLANAS TIPO A UND</t>
  </si>
  <si>
    <t>TRULULU NUGGETS 54 GR</t>
  </si>
  <si>
    <t>OREO DE FRESA 36 GR</t>
  </si>
  <si>
    <t>MARGARINA INDUSTRIAL S/SAL 15 KG PRODUCCION</t>
  </si>
  <si>
    <t>COMBO 2 PASTA PLUMITA 500GR+TALLARINES</t>
  </si>
  <si>
    <t>OREO CHOCOLATE 36 GR NABISCO</t>
  </si>
  <si>
    <t>OREO TIPO AMERICANO 36 GR OREO NABISCO</t>
  </si>
  <si>
    <t>CREMA ALIDENT 100GR BLANQUEADORA</t>
  </si>
  <si>
    <t>COMBO 2 DEDAL + 1 TORNILLO</t>
  </si>
  <si>
    <t>ACEITE DE ONOTO 4 LTR (PASTA DE CHORIZO)</t>
  </si>
  <si>
    <t>CAMPESINO LARGO FORTIFICADO UND</t>
  </si>
  <si>
    <t>CEREZAS CHERRIES CHILE</t>
  </si>
  <si>
    <t>SANGRIA ROSADA 1.75ML CAROREÑA</t>
  </si>
  <si>
    <t>PASTA 1 KG LINGUINI AL HUEVO PRIMOR</t>
  </si>
  <si>
    <t>TEQUEÑO BANDEJA DE 15 UND FRITOS</t>
  </si>
  <si>
    <t>MINI SUSY 25GR CAJA GALLETA C/COCO 18UND NESTLE</t>
  </si>
  <si>
    <t>MINI COMBO HALLAQUERO (1 Aceite MAZEITE,2kg pollo entero,1kg carne trochada,1kg cochino,2kg harina pan, 1 pabilo,350g aceituna,150g pasas,150g alcaparra,hoja para allaca 1 paq,500g pimenton,500g cebolla,200g cebollin, 300g aji dulce)</t>
  </si>
  <si>
    <t>CLINIQUE HAPPY 100 ML</t>
  </si>
  <si>
    <t>COMBO DE 2 CAMPESINOS FORTIFICADO</t>
  </si>
  <si>
    <t>DELIVERY RUTA 1</t>
  </si>
  <si>
    <t>DELIVERY RUTA 2</t>
  </si>
  <si>
    <t>HARINA DE TRIGO 1KG AMPARO</t>
  </si>
  <si>
    <t>PROMO HARINA DE TRIGO AMPARO 10+1</t>
  </si>
  <si>
    <t>CREMA ALIDENT  100GR TRIPLE ACTION</t>
  </si>
  <si>
    <t>CREMA ALIDENT 100GR GEL VERDE ALIENTO FRESCO</t>
  </si>
  <si>
    <t>DELIVERY RUTA 3</t>
  </si>
  <si>
    <t>DELIVERY RUTA 4</t>
  </si>
  <si>
    <t>COMBO 2 JABON HARM/ + 1 JABON VEA</t>
  </si>
  <si>
    <t>DELIVERY RUTA 5</t>
  </si>
  <si>
    <t>PASTA DEDALES 500 GR PRIMOR</t>
  </si>
  <si>
    <t>PASTA VERMICELLI 500 GR PRIMOR</t>
  </si>
  <si>
    <t>CREMA ALIDENT 100GR GEL AZUL ALIENTO FRESCO</t>
  </si>
  <si>
    <t>COMBO MOMENTOS ESPECIALES DELICIAS MARIA +DANETTE PUIG</t>
  </si>
  <si>
    <t>COMBO DIA DEL AMOR 8</t>
  </si>
  <si>
    <t>COMBO DIA DEL AMOR 9</t>
  </si>
  <si>
    <t>COMBO DIA DEL AMOR 10</t>
  </si>
  <si>
    <t>COMBO DIA DEL AMOR 11</t>
  </si>
  <si>
    <t>PAN DE HAMBURGUESA MEDIANA UND (POPULAR)</t>
  </si>
  <si>
    <t>PAN DE PERRO UND GRANDE (POPULAR)</t>
  </si>
  <si>
    <t>COMBO SUAVISANTE+DESENGRASANTE  TAPA AMARILLA</t>
  </si>
  <si>
    <t>PAN DE HAMBURGUESA UND GRANDE (POPULAR)</t>
  </si>
  <si>
    <t>COMBO SOLIDARIO # 1</t>
  </si>
  <si>
    <t>COMBO FAMILIAR SOLIDARIO</t>
  </si>
  <si>
    <t>COMBO DE HIGIENE FAMILIAR</t>
  </si>
  <si>
    <t>MEZCLA PARA HACER EMPANADAS AMARILLA 1KG    JUANA</t>
  </si>
  <si>
    <t>MERMELADA DE FRESA 240GR LA VIENESA</t>
  </si>
  <si>
    <t>PASTA DEDAL 1 KG PRIMOR</t>
  </si>
  <si>
    <t>COMBO DIA DE LAS MADRES # 6 MODELO</t>
  </si>
  <si>
    <t>COMBO DIA DE LAS MADRES #3  MODELO  AÑO 2021</t>
  </si>
  <si>
    <t>COMBO 2 NAT+AL</t>
  </si>
  <si>
    <t>COMBO TOALLA  ALIVE+WANITA</t>
  </si>
  <si>
    <t>COMBO TOALLA ALIVE+ALUAYASS 8UD. C/U</t>
  </si>
  <si>
    <t>MERMELADA LA VIENESA DE GUAYABA 240GR</t>
  </si>
  <si>
    <t>COMBO 3 PASTAS BESLER 500GR</t>
  </si>
  <si>
    <t>COMBO CREMA DENTAL+CEPILLO</t>
  </si>
  <si>
    <t>COMBO 4 PASTAS BESLER 500GR</t>
  </si>
  <si>
    <t>COMBO TOALLA NATURE+KOTEX</t>
  </si>
  <si>
    <t>MANTEQUILLA MIRASOL 250GR</t>
  </si>
  <si>
    <t>PROMO DETERG</t>
  </si>
  <si>
    <t>CREMA DE ARROZ BOLSA 450 GR PRIMOR</t>
  </si>
  <si>
    <t>KETCHUP PAMPERO 198 GR</t>
  </si>
  <si>
    <t>COMBO NATURE+ALWYASS</t>
  </si>
  <si>
    <t>FRUTUS 15 GR SABORES VARIOS</t>
  </si>
  <si>
    <t>MANTEQUILLA 250GR MAVESA</t>
  </si>
  <si>
    <t>MAYONESA 175GR MAVESA</t>
  </si>
  <si>
    <t>PAPEL SUAVECITO GOOD.</t>
  </si>
  <si>
    <t>COMBO NALURE+WANITE</t>
  </si>
  <si>
    <t>PASTA 250 GR MACARRON PRIMOR</t>
  </si>
  <si>
    <t>SUAVIZANTE FRAGANCIA BEBE 950CC LAS LLAVES</t>
  </si>
  <si>
    <t>SUAVIZANTE BEBE 500 ML LAS LLAVES</t>
  </si>
  <si>
    <t>KONGA 30 GR SABOR A LIMON</t>
  </si>
  <si>
    <t>HARINA DE TRIGO LEUDANTE 1KG TRIGOLAR</t>
  </si>
  <si>
    <t>ACEITE DE SOYA 900 ML CORCOVADO</t>
  </si>
  <si>
    <t>PROMO XTREME VALMY COLOR 7,5CM</t>
  </si>
  <si>
    <t>MARGARINA CON SAL 250GR  SADIA DELINE</t>
  </si>
  <si>
    <t>AZUCAR CRISTAL 1 KG PREMIERE</t>
  </si>
  <si>
    <t>KONGA SABOR A NARANJA 30G UND</t>
  </si>
  <si>
    <t>PROMO ALIDENT   KIDS NIÑA</t>
  </si>
  <si>
    <t>PROMO LAVAPLATO 500ML+CLORO NATURAL 500ML TAPA AMARILLA</t>
  </si>
  <si>
    <t>MARGARINA CON SAL 250GR  PRIMOR</t>
  </si>
  <si>
    <t>LECHE EN POLVO 400GR DO BON</t>
  </si>
  <si>
    <t>PAPEL HIGIENICO 4 ROLLO FLOR DE LOTUS</t>
  </si>
  <si>
    <t>COMBO N1 DE LICORERIA</t>
  </si>
  <si>
    <t>COMBO N5 DE LICORERIA</t>
  </si>
  <si>
    <t>COMBO N2 DE LICORERIA</t>
  </si>
  <si>
    <t>COMBO N3 DE LICORERIA</t>
  </si>
  <si>
    <t>COMBO N4 DE LICORERIA</t>
  </si>
  <si>
    <t>KONGA SABOR A MORA 30GR</t>
  </si>
  <si>
    <t>DETERGENTE EN POLVO BEBE 400GR LAS LLAVES</t>
  </si>
  <si>
    <t>DETERGENTE EN POLVO BEBE 1KG LAS LLAVES</t>
  </si>
  <si>
    <t>TODDY BOLSA 2KG</t>
  </si>
  <si>
    <t>CAFE VENEZUELA 200GR. 100% PURO GOURMET</t>
  </si>
  <si>
    <t>CAFE VENEZUELA 200 GR CALIDAD EXTRA</t>
  </si>
  <si>
    <t>ACEITE CHEF SUPER OLEINA 1 LT</t>
  </si>
  <si>
    <t>COMBO N6 DE LICORERIA</t>
  </si>
  <si>
    <t>COMBO N7 DE LICORERIA</t>
  </si>
  <si>
    <t>PASTA LARGA VERMICELLI  1KG PREMIUM  LA ESPECIAL</t>
  </si>
  <si>
    <t>LECHE CONDENSADA 395GR   MOCOCA</t>
  </si>
  <si>
    <t>LECHE EN POLVO 400GR  DO CAMPO</t>
  </si>
  <si>
    <t>MANTEQUILLA 500 GR PRIMOR</t>
  </si>
  <si>
    <t>MARGARINA 500 GR CON SAL PURO SABOR</t>
  </si>
  <si>
    <t>ACEITE 900 ML SOYA PRIMAVERA</t>
  </si>
  <si>
    <t>SOLERA AZUL 222 ML RETORNABLE POLAR</t>
  </si>
  <si>
    <t>REFRESCO KOLITA 355ML  GOLDEN PEPSI COLA</t>
  </si>
  <si>
    <t>REFRESCO KOLITA 2 LTS GOLDEN PEPSI COLA</t>
  </si>
  <si>
    <t>REFRESCO NARANJA 2 LTS GOLDEN PEPSI COLA</t>
  </si>
  <si>
    <t>REFRESCO 7UP 1.5 LTS PEPSI COLA</t>
  </si>
  <si>
    <t>REFRESCO PEPSI 2 LTS PEPSI COLA.</t>
  </si>
  <si>
    <t>REFRESCO PEPSI MAX 2 LTS PEPSI COLA</t>
  </si>
  <si>
    <t>REFRESCO PEPSI LIGHT  2 LTS PEPSI COLA</t>
  </si>
  <si>
    <t>COCA-COLA LIGHT SABOR LIGERO 2 LTS SIN CALORIAS</t>
  </si>
  <si>
    <t>SODA 500ML SAN MARCO</t>
  </si>
  <si>
    <t>SODA PSH 250ML EVERVESS PEPSI COLA</t>
  </si>
  <si>
    <t>MALTA DESECHABLE SIN ALCOHOL MALTIN 250ML  POLAR</t>
  </si>
  <si>
    <t>MIGURT VAINILLA 125 GR</t>
  </si>
  <si>
    <t>MALTA LIGERA MALTIN LIGHT 250ML POLAR</t>
  </si>
  <si>
    <t>MALTA  SIN ALCOHOL 250ML REGIONAL</t>
  </si>
  <si>
    <t>MIGURT LIGTH DURAZNO 125 GR</t>
  </si>
  <si>
    <t>MIGURT PULPA DE FRUTA FRESA 250GR</t>
  </si>
  <si>
    <t>MIGURT PULPA DE FRUTA PIÑA 250 GR</t>
  </si>
  <si>
    <t>MIGURT LIGHT DE FRESA 125 GR</t>
  </si>
  <si>
    <t>JUGO DE MANZANA 150 CC NATULAC</t>
  </si>
  <si>
    <t>REFRESCO GOLDEN NARANJA 1.5 LT PEPSI COLA</t>
  </si>
  <si>
    <t>REFRESCO 7UP 2 LT PEPSI COLA</t>
  </si>
  <si>
    <t>JUGO DE NARANJA 1.5LT YUKERY</t>
  </si>
  <si>
    <t>TE CON SABOR A LIMON 1.8 LT NESTEA</t>
  </si>
  <si>
    <t>TE CON SABOR A DURAZNO 1.8 LT NESTEA</t>
  </si>
  <si>
    <t>YOGURT 125 GR MIGURT FRESA</t>
  </si>
  <si>
    <t>JUGO DE NARANJA 1.8 LT CARABOBO</t>
  </si>
  <si>
    <t>YOGURT YAGU MELOCOTON 1.850 GR ALPINA</t>
  </si>
  <si>
    <t>JUGO DE MANZANA 900 ML PALMIANDINA</t>
  </si>
  <si>
    <t>JUGO DE NARANJA 900 ML CARABOBO</t>
  </si>
  <si>
    <t>YOGURT 750 GR FRI GURT DURAZNO</t>
  </si>
  <si>
    <t>TE CON SABOR A DURAZNO 900 ML PARMALAT</t>
  </si>
  <si>
    <t>YOGURT SABOR A FRESA YAGU 1.850 GR ALPINA</t>
  </si>
  <si>
    <t>JUGO DURAZNO 1.8 LT CARABOBO</t>
  </si>
  <si>
    <t>JUGO MANZANA 340 CC NATULAC</t>
  </si>
  <si>
    <t>JUGO DURAZNO 207 ML JUGO LISTO</t>
  </si>
  <si>
    <t>JUGO DE PERA 900 ML PALMIANDINA</t>
  </si>
  <si>
    <t>SODA 250 ML SAN MARCO</t>
  </si>
  <si>
    <t>SODA 355 ML EVERVESS LATA</t>
  </si>
  <si>
    <t>JUGO PERA 250 ML YUKERY BOTELLA</t>
  </si>
  <si>
    <t>JUGO DURAZNO 250 ML YUKERY</t>
  </si>
  <si>
    <t>JUGO PERA 355 ML YUKERY LATA</t>
  </si>
  <si>
    <t>SODA PREMIUM  9 GRADO 300 ML</t>
  </si>
  <si>
    <t>GATORADE MANDARINA 500 ML PEPSI COLA</t>
  </si>
  <si>
    <t>TE CON LIMON PET 500ML LIPTON</t>
  </si>
  <si>
    <t>TE DURAZNO 270 GR LIPTON</t>
  </si>
  <si>
    <t>LECHE 1.8CC INPROLAC</t>
  </si>
  <si>
    <t>JUGO NARANJA 1.8LT FRICA</t>
  </si>
  <si>
    <t>JUGO NARANJA LIGHT 800 CC FRICA</t>
  </si>
  <si>
    <t>YOGURT CON CEREAL 138GR MI GURT CRUNCH</t>
  </si>
  <si>
    <t>JUGO NARANJA LIGHT 1.8 LT FRICA</t>
  </si>
  <si>
    <t>YOGURT 125 GR MI GURT DULCE</t>
  </si>
  <si>
    <t>JUGO 900 ML SANTAL LIGHT</t>
  </si>
  <si>
    <t>YOGURT CON CEREAL 165 GR FRIGURT</t>
  </si>
  <si>
    <t>TE 900 CC PARMALAT</t>
  </si>
  <si>
    <t>TE 1.8 LT PARMALAT DURAZNO</t>
  </si>
  <si>
    <t>FRIGURT LIQ. SEMIDESCREMADO CON FRESA 750GR</t>
  </si>
  <si>
    <t>TE CON DURAZNO PASTEURIZADO 900ML PARMALAT</t>
  </si>
  <si>
    <t>BONYURT C/CERAL ZUCARITAS 170GR ALPINA</t>
  </si>
  <si>
    <t>YOKA YOGURT FIRME CON CIRUELA 150GR PARMALAT</t>
  </si>
  <si>
    <t>DEL VALLE FRESH BEBIDA SABOR A NARANJA 1.5L</t>
  </si>
  <si>
    <t>JUGO NARANJA 900 ML SANTAL LIGHT</t>
  </si>
  <si>
    <t>TE LIMON 1.8 LT PARMALAT</t>
  </si>
  <si>
    <t>LENTEJAS PANTERA 900GR</t>
  </si>
  <si>
    <t>JUGO PASTEURIZADO 1.8 LT DURAZNO FRICA</t>
  </si>
  <si>
    <t>YOGURT FIRME 150 GR DURAZNO YOKA PARMALAT</t>
  </si>
  <si>
    <t>YOGURT FIRME 150 GR PIÑA YOKA PARMALAT</t>
  </si>
  <si>
    <t>YOGURT FIRME 150 GR NATURAL YOKA PARMALAT</t>
  </si>
  <si>
    <t>JARRITA NARANJADA 1.8LTS CAMPO CLARO</t>
  </si>
  <si>
    <t>GATORADE 500ML SABOR A FRUTAS TROPICALES</t>
  </si>
  <si>
    <t>GATORADE SABOR A MORA 500ML PEPSICO</t>
  </si>
  <si>
    <t>JARRITA DURAZNO 900ML CAMPO CLARO</t>
  </si>
  <si>
    <t>LECHE COMPLETA 1.8LT PARMALAT.</t>
  </si>
  <si>
    <t>FRIGURT CON CEREAL 150 GR PARMALAT</t>
  </si>
  <si>
    <t>652.04JUGO COCTEL DE FRUTAS 1.8 LT CARABOBO</t>
  </si>
  <si>
    <t>JUGO NARANJA Y ZANAHORIA 1.5 LT SANTAL ACTIVE</t>
  </si>
  <si>
    <t>PROMO PIÑA + 1 CAMPESINO</t>
  </si>
  <si>
    <t>NECTAR  NARANJA  1.5LTS HERENCIA DEL VALLE</t>
  </si>
  <si>
    <t>NECTAR  NARANJA LIGHT 1.5LTS   HERENCIA DEL VALLE</t>
  </si>
  <si>
    <t>JUGO MANZANA 250 ML YUKERY BOTELLA</t>
  </si>
  <si>
    <t>JUGO MANZANA 335 ML YUKERY LATA</t>
  </si>
  <si>
    <t>LECHE ZULIA 1.8 L CARABOBO</t>
  </si>
  <si>
    <t>JUGO DURAZNO 1.8 L JARRITA</t>
  </si>
  <si>
    <t>YOGURT FIRME FRESA 150 GR PARMALAT</t>
  </si>
  <si>
    <t>MALTA LATA 295 ML POLAR</t>
  </si>
  <si>
    <t>YOGURT TROZOS DE FRUTA PARMALAT</t>
  </si>
  <si>
    <t>JUGO DE PERA 1.8 L PALMIANDINA</t>
  </si>
  <si>
    <t>JUGO DE MANZANA 1.8 L PALMIANDINA</t>
  </si>
  <si>
    <t>JUGO DE DURAZNO 900 ML CARABOBO</t>
  </si>
  <si>
    <t>LECHE 900 ML CARABOBO</t>
  </si>
  <si>
    <t>MALTA 1.5 LT MALTIN POLAR</t>
  </si>
  <si>
    <t>MALTIN LIGHT 1.5 LT POLAR</t>
  </si>
  <si>
    <t>GATORADE SABOR CEREZA BERRY 500 ML PEPSI COLA</t>
  </si>
  <si>
    <t>JUGO MANGO 250 ML YUKERY BOTELLA</t>
  </si>
  <si>
    <t>CHICHA 900 ML PALMIANDINA</t>
  </si>
  <si>
    <t>GATORADE 500 ML MANZANA VERDE PEPSI COLA</t>
  </si>
  <si>
    <t>JUGO TRIPAK X 3UNID NARANJADA 250ML YUKY PAK</t>
  </si>
  <si>
    <t>JUGO TRIPAK X 3UNID DURAZNO 250ML/YUKY PAK</t>
  </si>
  <si>
    <t>TE  DURAZNO 875 ML  PARMALAT</t>
  </si>
  <si>
    <t>JUGO 1.8 LT DURAZNO TACHIRA</t>
  </si>
  <si>
    <t>JUGO DE DURAZNO 1.8 LT PALMIANDINA</t>
  </si>
  <si>
    <t>JUGO 1.8 LT NARANJA PALMIANDINO</t>
  </si>
  <si>
    <t>JUGO 500 ML DURAZNO YUKERY</t>
  </si>
  <si>
    <t>JUGO 500 ML MANGO YUKERY</t>
  </si>
  <si>
    <t>TE DE DURAZNO PET 500ML LIPTON</t>
  </si>
  <si>
    <t>MALTA 207 ML REGIONAL</t>
  </si>
  <si>
    <t>LECHE DESLACTOSADA UHT 1 LT PURISIMA</t>
  </si>
  <si>
    <t>JUGO GUAYABA 250 ML NATULAC</t>
  </si>
  <si>
    <t>JUGO MANZANA 250 ML DEL MONTE</t>
  </si>
  <si>
    <t>JUGO DURAZNO 250 ML DEL MONTE</t>
  </si>
  <si>
    <t>JUGO 900 ML NARANJA TACHIRA</t>
  </si>
  <si>
    <t>BEBIDA TE 875 ML LIMON PARMALAT</t>
  </si>
  <si>
    <t>JUGO NARANJA 300CC FRICA</t>
  </si>
  <si>
    <t>CHICHA CHICHERO 200CC PARMALAT</t>
  </si>
  <si>
    <t>JUGO NARANJA KIDS 1.50CC FRICA</t>
  </si>
  <si>
    <t>JUGO DURAZNO KIDS 1.50CC FRICA</t>
  </si>
  <si>
    <t>NECTAR DE DURAZNO 400CM FRUTITOVAR</t>
  </si>
  <si>
    <t>BEBIDA LACTEA 1.800ML BUFALITA LA TRUJILLANA</t>
  </si>
  <si>
    <t>NARANJADA PASTEURIZADA 1.8LT LA FINCA</t>
  </si>
  <si>
    <t>BEBIDA LACTEA 1.80L LA FINCA</t>
  </si>
  <si>
    <t>BONYURT C/CEREAL FROOT LOOPS 161GR ALPINA</t>
  </si>
  <si>
    <t>BEBIDA LACTEA 730 GR FRESA MIGURT FRESH</t>
  </si>
  <si>
    <t>NECTAR DE  MANZANA 1.8LT MI FINCA</t>
  </si>
  <si>
    <t>JUGO MANZANA 1.80LT FRICA</t>
  </si>
  <si>
    <t>BEBIDA LACTEA 1.8 LT LALO</t>
  </si>
  <si>
    <t>NECTAR DE DURAZNO 1.8LT MI FINCA</t>
  </si>
  <si>
    <t>JUGO DE PERA 900ML CARABOBO</t>
  </si>
  <si>
    <t>YOGURT LIQUIDO FRESA 1.60ML ALPINO</t>
  </si>
  <si>
    <t>JUGO 1.8 LT CITRUS PUNCH</t>
  </si>
  <si>
    <t>REFRESCO COLA COLA 2LT SABOR ORIGINAL</t>
  </si>
  <si>
    <t>FRESCOLITA LATA 355CC COCA-COLA</t>
  </si>
  <si>
    <t>COCA COLA 355 ML LATA ORIGINAL</t>
  </si>
  <si>
    <t>LECHE DESCREMADA 1LT MI VACA</t>
  </si>
  <si>
    <t>JUGO HUESITO NARANAJA 200CC</t>
  </si>
  <si>
    <t>LACTEOS ZULIA 1.50LT</t>
  </si>
  <si>
    <t>TE 1.5 LT DURAZNO LIPTON</t>
  </si>
  <si>
    <t>JUGO MANGO UHT 1LT NATULAC (OFERTA DEL DIA)</t>
  </si>
  <si>
    <t>JUGO NARANJA UHT 1LT NATULAC (OFERTA DEL DIA)</t>
  </si>
  <si>
    <t>JUGO PERA 340ML LATA NATULAC</t>
  </si>
  <si>
    <t>JUGO DURAZNO 340ML LATA NATULAC</t>
  </si>
  <si>
    <t>JUGO NARANJA 340ML LATA NATULAC</t>
  </si>
  <si>
    <t>SODA SCHIWEPPES LATA 350ML COCA-COLA</t>
  </si>
  <si>
    <t>JUGO MANZANA 900ML CARABOBO</t>
  </si>
  <si>
    <t>JUGO DURAZNO 1.5 ML CARABOBO</t>
  </si>
  <si>
    <t>JUGO 1.5 LT PERA CARABOBO</t>
  </si>
  <si>
    <t>JUGO 1.5 LT MANZANA CARABOBO</t>
  </si>
  <si>
    <t>JUGO DE PIÑA 900 ML CARABOBO</t>
  </si>
  <si>
    <t>COCTEL NATULAC VIDRIO 250CC</t>
  </si>
  <si>
    <t>MANGO NATULAC VIDRIO 250CC</t>
  </si>
  <si>
    <t>ALKA SELTZER 2 PASTILLAS</t>
  </si>
  <si>
    <t>LIPTON TE VERDE CON LIMON 1.50L</t>
  </si>
  <si>
    <t>CHICHA  EL CHICHERO 900CC PARMALAT</t>
  </si>
  <si>
    <t>NECTAR DE MANZANA 900ML MI FINCA</t>
  </si>
  <si>
    <t>BEBIDA LACTEA 1.8 LT CAMPO CLARO</t>
  </si>
  <si>
    <t>NECTAR PERA JARRITA 900 CM CAMPO CLARO</t>
  </si>
  <si>
    <t>NECTAR DE MANZANA JARRITA  900CM CAMPO CLARO</t>
  </si>
  <si>
    <t>LECHE DESCREMADA LA PASTOREÑA 1 LTS</t>
  </si>
  <si>
    <t>LECHE COMPLETA LA PASTOREÑA 1 LTS</t>
  </si>
  <si>
    <t>GATORADE MELON 500ML</t>
  </si>
  <si>
    <t>MIGURT FRESH MANDARINA 240G</t>
  </si>
  <si>
    <t>YUKY-PAK 250CM DETALLADO</t>
  </si>
  <si>
    <t>YUKERY NECTAR DE MANGO (LATA 355 L)</t>
  </si>
  <si>
    <t>JUGO CARABOBO DE NARANJA 1.5 LTS</t>
  </si>
  <si>
    <t>JUGO TRUTI TOVAR 1800LM</t>
  </si>
  <si>
    <t>FRUTI TOVAR 1.80 DURAZNO</t>
  </si>
  <si>
    <t>LECHE ENTERA GUARALACT 1800 LTS</t>
  </si>
  <si>
    <t>FRUTI TOVAR DE NARANJA 900CC</t>
  </si>
  <si>
    <t>JUGUI FRUIT PUNCH 1.8L</t>
  </si>
  <si>
    <t>CHICHA CARABOBO 900GR</t>
  </si>
  <si>
    <t>JUGO PERA GUARALAT 900ML</t>
  </si>
  <si>
    <t>JUGO MANZANA GUARALAT 900ML</t>
  </si>
  <si>
    <t>JUGO NARANJA GUARALAT 900ML</t>
  </si>
  <si>
    <t>JUGO TRIPAK X 3UNID PERA 250ML/YUKY PAK</t>
  </si>
  <si>
    <t>TE CON DURAZNO 1.5 LT NESTEA</t>
  </si>
  <si>
    <t>JUGO YUKERY DE PIÑA 1.5L</t>
  </si>
  <si>
    <t>JUGO DE DURAZNO 1.5 LT YUKERY</t>
  </si>
  <si>
    <t>NECTAR FRUGAL DE MANZANA 250ML LA GIRALDA</t>
  </si>
  <si>
    <t>NECTAR FRUGAL DE PERA 250ML LA GIRALDA</t>
  </si>
  <si>
    <t>NECTAR FRUGAL DE DURAZNO 250ML LA GIRALDA</t>
  </si>
  <si>
    <t>TE NESTEA LIMON 1.5LT</t>
  </si>
  <si>
    <t>REFRESCO 1.25 LT NARANJA FIRST</t>
  </si>
  <si>
    <t>LECHE ENTERA 1.5ML GUARALACT</t>
  </si>
  <si>
    <t>AGUA SPARKLING DE LIMON 500ML MINALBA</t>
  </si>
  <si>
    <t>JUGO FRICA NARANJA  900 ML</t>
  </si>
  <si>
    <t>JUGO NARANJADA 400ML FRICA</t>
  </si>
  <si>
    <t>FRIGURT CON CEREAL 150 GR</t>
  </si>
  <si>
    <t>BEBIDA TRAPICHE PAPELON/DURAZNO 500ML COCA-COLA</t>
  </si>
  <si>
    <t>TE DE LIMON LA VICTORIA 500ML COCA COLA</t>
  </si>
  <si>
    <t>BEBIDA TRAPICHE PAPELON/LIMON 500ML COCA COLA</t>
  </si>
  <si>
    <t>LECHE ENTERA LOS ANDES 900CC</t>
  </si>
  <si>
    <t>LECHE ENTERA 1.5 LT CARABOBO</t>
  </si>
  <si>
    <t>LECHE ENTERA 1L  LARGA DURACION ESTERILIZADA CARABOBO</t>
  </si>
  <si>
    <t>REFRESCO SABOR A NARA PARCHITA 1.5 LT GOLDEN</t>
  </si>
  <si>
    <t>BEBIDA LACTEA 1.8 LT MALAGUENA</t>
  </si>
  <si>
    <t>COCACOLA 1.25ML VIDRIO VENTA CON BOTELLA.</t>
  </si>
  <si>
    <t>RECARGA COCA COLA 1.25ML</t>
  </si>
  <si>
    <t>REFRESCO BIG COLA 2LT</t>
  </si>
  <si>
    <t>AGUA SPARKLING DE TORONJA 500ML MINALBA</t>
  </si>
  <si>
    <t>FRESCOLITA 1 LT (COCA COLA)</t>
  </si>
  <si>
    <t>JUGO DE NARANJA-NANGO 1.5 LT YUKERY</t>
  </si>
  <si>
    <t>ALMOHADA INTELLIGENCE SOPORTE SUAVE MEMORY 50X70CM REGAL</t>
  </si>
  <si>
    <t>ALMOHADA DELICATE SOPORTE SUAVE 50X70CM REGAL</t>
  </si>
  <si>
    <t>ALMOHADON DE CUERPO TERAPEUTICO REGAL</t>
  </si>
  <si>
    <t>COJIN DE DESCANSO 20X45CMREGAL</t>
  </si>
  <si>
    <t>COLCHONETA XPLAYA-T PLEGLABLE ESTANDAR  REGAL</t>
  </si>
  <si>
    <t>HARINA DE TRIGO DOÑA MARIA 1KG.</t>
  </si>
  <si>
    <t>JABON 500 GR LAVANDER FAMOUS</t>
  </si>
  <si>
    <t>JABON 500 GR FRESH SCENT FAMOUS</t>
  </si>
  <si>
    <t>DETERGENTE EN POLVO 450GR BEBE ROPA COLOR/BLANCA  PATITO</t>
  </si>
  <si>
    <t>DETERGENTE EN POLVO 450GR LIMON  PATITO</t>
  </si>
  <si>
    <t>DETERGENTE EN POLVO 150GR LIMON  PATITO</t>
  </si>
  <si>
    <t>PATITO LAVAVAJILLA MANZANA 180GR MELLIZOS+ESPONJA</t>
  </si>
  <si>
    <t>DETERGENTE EN POLVO 250GR LAVANDA  FAMOUS</t>
  </si>
  <si>
    <t>DETERGENTE EN POLVO 150GR FRESH SCENT  FAMOUS</t>
  </si>
  <si>
    <t>CREMA LAVAVAJILLA MANZANA 900GR INTRA PATITO</t>
  </si>
  <si>
    <t>PATITO LAVAVAJILLA UVA 180GR MELLIZOS +ESPONJA</t>
  </si>
  <si>
    <t>LEJIA 1100ML DESINF/BLANQUEA</t>
  </si>
  <si>
    <t>CREMA LAVAVAJILLA UVA 900GR PATITO</t>
  </si>
  <si>
    <t>COMBO LEJIA PATITO 1.100ML+DETERGENTE 150GR FAMOUS</t>
  </si>
  <si>
    <t>COMBO LEJIA 1,100ML +DETERGENTE 150GR PATITO</t>
  </si>
  <si>
    <t>ESPONJA ACORD 5 UND FIBERLI</t>
  </si>
  <si>
    <t>LEJIA CLORO BLEACH 2000ML INFRA PATITO</t>
  </si>
  <si>
    <t>JABON LIQUIDO 1 LT MAC</t>
  </si>
  <si>
    <t>CARAOTAS NEGRAS 1 KG YAYLA</t>
  </si>
  <si>
    <t>ARROZ 1 KG YAYLA</t>
  </si>
  <si>
    <t>DESODORANTE EN BARRA 76G  MEN COOL RUSH  MEN  DEGREE</t>
  </si>
  <si>
    <t>DESODORANTE DAMA EN BARRA 73G. POWDER FRESH    SECRET</t>
  </si>
  <si>
    <t>DESOD/ EN BARRA MEN 107GR COOL WAVE CLEAR GEL  GILLETTE</t>
  </si>
  <si>
    <t>JABON DE TOCADOR 113G. SPRING WATER  DIAL</t>
  </si>
  <si>
    <t>CREMA DENTAL MAX FRESH 215G. WITH BREATH STRIPS COLGATE</t>
  </si>
  <si>
    <t>BOLSAS DE 2KG CON ASAS MILLAR</t>
  </si>
  <si>
    <t>MARGARINA CON SAL 500GR DELINE SADIA</t>
  </si>
  <si>
    <t>PAPAS RIZADAS PICANTICAS 28 GR YUPI</t>
  </si>
  <si>
    <t>PAPAS RIZADAS MAYONESA 28 GR YUPI</t>
  </si>
  <si>
    <t>PAPAS RIZADAS LIMON 28 GR YUPI</t>
  </si>
  <si>
    <t>TOZINETAS FRED 40Gr.  YUPI</t>
  </si>
  <si>
    <t>TOSTY KING MADURITO 30 GR SNACK KING</t>
  </si>
  <si>
    <t>TOSTY KING AJO 30 GR SNACK KING</t>
  </si>
  <si>
    <t>TOSTYS KING AJO 90 GR SNACK KING</t>
  </si>
  <si>
    <t>MASCARILLA KN95 BLANCO X UNIDAD</t>
  </si>
  <si>
    <t>CAFE MOLIDO 250GR  FAMA DE AMERICA</t>
  </si>
  <si>
    <t>CAFE 500GR  FAMA DE AMERICA</t>
  </si>
  <si>
    <t>LECHE CONDENSADA DEMIDESNATADO 395GR. TIROL</t>
  </si>
  <si>
    <t>VELAS AV  EMPAQUE 8UND.</t>
  </si>
  <si>
    <t>QUESO DE MANO PACOMELA 2 UND</t>
  </si>
  <si>
    <t>FIAMBRE DE ESPALDA FIESTA KG</t>
  </si>
  <si>
    <t>QUESO DELIZULIA KG</t>
  </si>
  <si>
    <t>JAMON ESPALDA CORDILLERA KG</t>
  </si>
  <si>
    <t>CHORI-QUESO JALAPEÑO MONTSERRATINA KG</t>
  </si>
  <si>
    <t>CHORIZO PARRILLERO CARVEN KG</t>
  </si>
  <si>
    <t>JAMON MINI TENDER PLUMROSE KG</t>
  </si>
  <si>
    <t>QUESO PALMITO  KG</t>
  </si>
  <si>
    <t>JAMON DE PIERNA CARVEN KG</t>
  </si>
  <si>
    <t>JAMON DE PAVO CARVEN KG</t>
  </si>
  <si>
    <t>MORT CARNE CARACAS KG</t>
  </si>
  <si>
    <t>FIAMBRE DE ESPALDA ALIMEX KG</t>
  </si>
  <si>
    <t>MORT POLLO CARACAS KG</t>
  </si>
  <si>
    <t>QUESO PARMESANO LACSA KG</t>
  </si>
  <si>
    <t>PECHUGA DE PAVO CORDILLERA KG</t>
  </si>
  <si>
    <t>QUESO AMARILLO VICTORIA KG</t>
  </si>
  <si>
    <t>JAMON AHUMADO CARVEN KG</t>
  </si>
  <si>
    <t>MORTADELA TIPO EXTRA SERVIPORK KG</t>
  </si>
  <si>
    <t>JAMON AREPERO PRADO KG</t>
  </si>
  <si>
    <t>SALSA PICANTE 500 ML MODELO</t>
  </si>
  <si>
    <t>SALSA DE SALCHICHON MODELO</t>
  </si>
  <si>
    <t>JAMON DE PIERNA CASTELO BRANCO KG</t>
  </si>
  <si>
    <t>JAMON DE PIERNA ARICHUNA KG</t>
  </si>
  <si>
    <t>JAMON DE PIERNA VIGOR  KG</t>
  </si>
  <si>
    <t>JAMON DE PIERNA CORDILLERA KG</t>
  </si>
  <si>
    <t>JAMON DE PIERNA ALPINO KG</t>
  </si>
  <si>
    <t>JAMON DE PIERNA CHARVENCA KG</t>
  </si>
  <si>
    <t>JAMON DE PIERNA VIORMOSA KG</t>
  </si>
  <si>
    <t>JAMON DE PIERNA PLUMROSE KG</t>
  </si>
  <si>
    <t>JAMON DE PIERNA OSCAR MAYER  KG</t>
  </si>
  <si>
    <t>JAMON DE PIERNA FIESTA KG</t>
  </si>
  <si>
    <t>JAMON DE PIERNA TOVAR KG</t>
  </si>
  <si>
    <t>JAMON DE PIERNA FRIOCARNE KG</t>
  </si>
  <si>
    <t>JAMON DE PIERNA HERMO KG.</t>
  </si>
  <si>
    <t>JAMON DE PIERNA ITALSALUMI KG</t>
  </si>
  <si>
    <t>JAMON DE PIERNA STANDAR PLUMROSE KG</t>
  </si>
  <si>
    <t>JAMON DE PIERNA ROYAL KG</t>
  </si>
  <si>
    <t>INABILITADO</t>
  </si>
  <si>
    <t>JAMON DE PIERNA ITALICO KG</t>
  </si>
  <si>
    <t>JAMON AHUMADO CASTELO BRANCO KG</t>
  </si>
  <si>
    <t>JAMON DE PIERNA DON DIEGO KG.</t>
  </si>
  <si>
    <t>TOCINETA PL AL VACIO KG</t>
  </si>
  <si>
    <t>JAMON AHUMADO ALPINO KG</t>
  </si>
  <si>
    <t>JAMON PLANCHADO KG</t>
  </si>
  <si>
    <t>RICOTTA CALICANTO KG</t>
  </si>
  <si>
    <t>TOCINETA AHUMADA PLUMROSE KG</t>
  </si>
  <si>
    <t>CHORIZO TIPO VELA MONTSERRATINA KG</t>
  </si>
  <si>
    <t>SALCH TIPO BOLOÑA ALIMEX KG</t>
  </si>
  <si>
    <t>MORTADELA POLLO REB LO MIO KG</t>
  </si>
  <si>
    <t>SALCHICHA WIENER PL KG</t>
  </si>
  <si>
    <t>JAMON AHUMADO FRIOCARNE KG</t>
  </si>
  <si>
    <t>JAMON DE ESPALDA RICCI KG</t>
  </si>
  <si>
    <t>QUESO MOZZARELLA LUCERO KG</t>
  </si>
  <si>
    <t>QUESO AMARILLO CALICANTO KG</t>
  </si>
  <si>
    <t>FIAMBRE DE ESPALDA PL KG</t>
  </si>
  <si>
    <t>JAMON DE ESPALDA CHARVENCA KG</t>
  </si>
  <si>
    <t>MORTADELA EXTRA CASTELO BRANCO KG</t>
  </si>
  <si>
    <t>MORTADELA TAPARA KG ALIMETCA</t>
  </si>
  <si>
    <t>MORTADELA TAPARA OSCAR MAYER  KG</t>
  </si>
  <si>
    <t>MORTADELA EXTRA PLUMROSE KG</t>
  </si>
  <si>
    <t>MORTADELA EXTRA HERMO KG</t>
  </si>
  <si>
    <t>JAMON ESPALDA ALIMEX KG</t>
  </si>
  <si>
    <t>CIRUELA PASAS 200 GR</t>
  </si>
  <si>
    <t>ROAST BEEF MEISTER KG</t>
  </si>
  <si>
    <t>QUESO BLANCO SEMIDURO KG</t>
  </si>
  <si>
    <t>PECORINO TORONDOY KG</t>
  </si>
  <si>
    <t>JAMON TIPO GRAN BISCOTTO CHARVENCA KG</t>
  </si>
  <si>
    <t>CHORIZO ESPAÑOL VELA ALPINO KG</t>
  </si>
  <si>
    <t>SALCHICHON NAPOLE ALPINO KG</t>
  </si>
  <si>
    <t>SALCHICHON MILANO ALPINO KG</t>
  </si>
  <si>
    <t>JAMON AHUMADO ALIMEX KG</t>
  </si>
  <si>
    <t>SALCHICHON  NAPOLE ALPINO 100GR</t>
  </si>
  <si>
    <t>QUESO MOZARELLA MASPAR KG</t>
  </si>
  <si>
    <t>CHORIZO CERVECERO CARVEN KG</t>
  </si>
  <si>
    <t>QUESO AMARILLO LUCERO KG</t>
  </si>
  <si>
    <t>MORTADELA ESPECIAL PL KG</t>
  </si>
  <si>
    <t>QUESO PASTEURIZADO LUCERO KG</t>
  </si>
  <si>
    <t>LOMO AHUMADO TOVAR KG</t>
  </si>
  <si>
    <t>LOMO EMBUCHADO TOVAR KG</t>
  </si>
  <si>
    <t>PEPERONI GIACOMELLO KG</t>
  </si>
  <si>
    <t>PECHUGA DE PAVO Y POLLO CHARVENCA KG</t>
  </si>
  <si>
    <t>PECHUGA DE PAVO CHARVENCA KG</t>
  </si>
  <si>
    <t>PECHUGA DE PAVO CON PIEL AHUMADA CHARVENCA KG</t>
  </si>
  <si>
    <t>PECHUGA DE POLLO CHARVENCA KG</t>
  </si>
  <si>
    <t>PECHUGA DE PAVO VIORMOSA KG</t>
  </si>
  <si>
    <t>PECHUGA DE PAVO AHUM VIORMOSA KG</t>
  </si>
  <si>
    <t>PECHUGA DE POLLO VIORMOSA KG</t>
  </si>
  <si>
    <t>PECHUGA DE PAVO PLUMROSE KG</t>
  </si>
  <si>
    <t>PECHUGA DE POLLO PLUMROSE KG</t>
  </si>
  <si>
    <t>PECHUGA DE PAVO POLLO TOVAR</t>
  </si>
  <si>
    <t>CHORIZO PICANTE ALIMEX KG</t>
  </si>
  <si>
    <t>PECHUGA DE PAVO OVALADO MOVILLA KG</t>
  </si>
  <si>
    <t>PECHUGA DE POLLO MOVILLA KG</t>
  </si>
  <si>
    <t>PECHUGA PAVO AHUM MOVILLA KG</t>
  </si>
  <si>
    <t>PECHUGA DE PAVO ROYAL KG</t>
  </si>
  <si>
    <t>QUESO AÑEJO TACHIRENSE KG</t>
  </si>
  <si>
    <t>COMBO 8 SALCHICHAS 8 PAN</t>
  </si>
  <si>
    <t>BOLOÑA TIPO CAZADOR JAGDWURST MEISTER KG</t>
  </si>
  <si>
    <t>BOLOÑA TIPO CERVECERO BIERWURST MEISTER KG</t>
  </si>
  <si>
    <t>BOLOÑA LYONER CON PIMENTON MEISTER KG</t>
  </si>
  <si>
    <t>PECHUGA DE PAVO AHUMADA RICCI KG</t>
  </si>
  <si>
    <t>BOLOÑA DE POLLO PLUMROSE KG</t>
  </si>
  <si>
    <t>SALCHICHA TIPO  BOLOGNA  PLUMROSE KG</t>
  </si>
  <si>
    <t>SALCHICHA ALEMANA RICCI KG</t>
  </si>
  <si>
    <t>SALCHICHA POLLO WIENER PRODALVA KG</t>
  </si>
  <si>
    <t>BOLOÑA DE PAVO MOVILLA KG</t>
  </si>
  <si>
    <t>QUESO PARMESANO OPTIMUS KG</t>
  </si>
  <si>
    <t>QUESO PECORINO CON PIMIENTA TOSCANO KG</t>
  </si>
  <si>
    <t>QUESO PECORINO SIN PIMIENTA TOSCANO KG</t>
  </si>
  <si>
    <t>QUESO MOZARELLA DELILLANO KG</t>
  </si>
  <si>
    <t>QUESO RICOTTA SIN SAL KG</t>
  </si>
  <si>
    <t>QUESO GUAYANES KG</t>
  </si>
  <si>
    <t>QUESO REDONDO VICTORIA KG</t>
  </si>
  <si>
    <t>QUESO LLANERO RALLADO KG</t>
  </si>
  <si>
    <t>QUESO SANTA BARBARA PACOMELA</t>
  </si>
  <si>
    <t>QUESO PALMIZULIA PACOMELA KG</t>
  </si>
  <si>
    <t>QUESO PECORINO LIBERTAD KG</t>
  </si>
  <si>
    <t>QUESO PARMESANO LIBERTAD KG</t>
  </si>
  <si>
    <t>QUESO AZUL PAISA KG</t>
  </si>
  <si>
    <t>QUESO PARMESANO DUCAL KG</t>
  </si>
  <si>
    <t>QUESO PECORINO LACPA KG</t>
  </si>
  <si>
    <t>QUESO PECORINO DOÑA FLORA KG</t>
  </si>
  <si>
    <t>QUESO MOZZARELA PAISA KG</t>
  </si>
  <si>
    <t>SALCHICHON  MILANO ALPINO 100GR</t>
  </si>
  <si>
    <t>QUESO PASTEURIZADO ZEDEÑO KG</t>
  </si>
  <si>
    <t>QUESO BLANCO ESPECIAL PAISA KG</t>
  </si>
  <si>
    <t>QUESO PASTEURIZADO TORONDOY KG</t>
  </si>
  <si>
    <t>CHISTORRA ALIMEX KG</t>
  </si>
  <si>
    <t>QUESO PASTEURIZADO PURISIMA KG</t>
  </si>
  <si>
    <t>QUESO MOZZARELA DOÑA FLORA KG</t>
  </si>
  <si>
    <t>QUESO PASTEURIZADO VICTORIA KG</t>
  </si>
  <si>
    <t>MORTADELA TAPARA ALIMEX KG</t>
  </si>
  <si>
    <t>QUESO PASTEURIZADO PARDITO KG</t>
  </si>
  <si>
    <t>QUESO EMMENTAL EL ZEDEÑO KG</t>
  </si>
  <si>
    <t>QUESO FRAILES PIRINEO KG</t>
  </si>
  <si>
    <t>QUESO VENMENTAL TORONDOY KG</t>
  </si>
  <si>
    <t>CREMA DE ALCAPARRA 300ML MODELO</t>
  </si>
  <si>
    <t>QUESO BOLA TORONDOY KG</t>
  </si>
  <si>
    <t>SALCH TIPO/ALEMANA MONTSERRATINA KG</t>
  </si>
  <si>
    <t>QUESO AMARILLO MARIBO PAISA KG.</t>
  </si>
  <si>
    <t>QUESO AREPERO  (POTE)</t>
  </si>
  <si>
    <t>JAMON SERRANO ALPINO X KG</t>
  </si>
  <si>
    <t>CHORIZO TIPO ESPAÑOL CHARVENCA KG</t>
  </si>
  <si>
    <t>CHORIZO SECO CORTO LEONESA KG</t>
  </si>
  <si>
    <t>SALCHICHON CORRALITO KG</t>
  </si>
  <si>
    <t>MORT C/PISTACHO CHARVENCA</t>
  </si>
  <si>
    <t>CHORIZO GRUESO RIOJA LEONESA KG</t>
  </si>
  <si>
    <t>LOMO AHUMADO MEISTER KG</t>
  </si>
  <si>
    <t>MOZZARELLA CALICANTO KG</t>
  </si>
  <si>
    <t>JAMON ESTANDAR IBERICO KG</t>
  </si>
  <si>
    <t>QUESO AMARILLO DOÑA FLORA KG</t>
  </si>
  <si>
    <t>QUESO DE AÑO CONCHA ROJA KG</t>
  </si>
  <si>
    <t>JAMON DE ESPALDA CASTELLO KG</t>
  </si>
  <si>
    <t>QUESO AMARILLO PRATO KG</t>
  </si>
  <si>
    <t>JAMON DE POLLO ESTANDAR PRAIM KG</t>
  </si>
  <si>
    <t>QUESO GOUDA PAISA KG</t>
  </si>
  <si>
    <t>PECHUGA DE PAVO RICCI KG</t>
  </si>
  <si>
    <t>MORTADELA ESPECIAL TIPO AREPERO HERMO KG</t>
  </si>
  <si>
    <t>MORTADELA ESPECIAL DE POLLO MILLENIUM KG</t>
  </si>
  <si>
    <t>CHORIZO TIPO ESPAÑOL GIACOMELLO KG</t>
  </si>
  <si>
    <t>JAMON DE PIERNA LEYTON KG</t>
  </si>
  <si>
    <t>QUESO MOZZARELLA NAPOLITANA KG</t>
  </si>
  <si>
    <t>MORTADELA DE POLLO PL KG</t>
  </si>
  <si>
    <t>UNTABLE DE JAMON Y QUESO RICCI KG</t>
  </si>
  <si>
    <t>PECHUGA DE PAVO ALPINO KG</t>
  </si>
  <si>
    <t>HUESO DE COCHINO FRESCO KG</t>
  </si>
  <si>
    <t>MORCILLA CARUPANERA MONTSERRATINA KG</t>
  </si>
  <si>
    <t>FIAMBRE ITALSALUMI KG</t>
  </si>
  <si>
    <t>CHORIZO PICANTE CARVEN KG</t>
  </si>
  <si>
    <t>TOCINETA OM AL VACIO KG</t>
  </si>
  <si>
    <t>QUESO BOLA AMARILLO LUCERO KG</t>
  </si>
  <si>
    <t>UNTABLE DE JAMON RICCI KG</t>
  </si>
  <si>
    <t>ESPALDA ITALSALUMI KG</t>
  </si>
  <si>
    <t>JAMON AHUMADO ITALSALUMI KG</t>
  </si>
  <si>
    <t>JAMON DE PIERNA RICCI KG</t>
  </si>
  <si>
    <t>MANTEQUILLA DETALLADA EXPRESS  KG</t>
  </si>
  <si>
    <t>MORCILLA PICANTE A/C MONTSERRATINA KG</t>
  </si>
  <si>
    <t>QUESO PAST DIVINA PASTORA  KG</t>
  </si>
  <si>
    <t>JAMON MINI TENDER HERMO KG</t>
  </si>
  <si>
    <t>CHORIZO CARUPANERO MONTSERRATINA KG</t>
  </si>
  <si>
    <t>QUESO AMARILLO EMANUEL KG</t>
  </si>
  <si>
    <t>QUESO GOUDA AGUA LINDA KG (PASTORA)</t>
  </si>
  <si>
    <t>QUESO CHEDDAR PAISA KG</t>
  </si>
  <si>
    <t>JAMON AREPERO CHARVENCA KG</t>
  </si>
  <si>
    <t>SALCHICHON ITALGUARICO MILANO KG</t>
  </si>
  <si>
    <t>QUESO MUNSTER PAISA KG.</t>
  </si>
  <si>
    <t>JAMON DE PAVO FIAMFORT KG</t>
  </si>
  <si>
    <t>CHORIZO DE AJO SANTORINO KG</t>
  </si>
  <si>
    <t>PECHUGA DE POLLO CASTELO KG</t>
  </si>
  <si>
    <t>PARMESANO AÑEJO TORONDOY KG</t>
  </si>
  <si>
    <t>PARMESANO TORONDOY KG</t>
  </si>
  <si>
    <t>QUESO FUNDIDO TORONDOY KG</t>
  </si>
  <si>
    <t>SALAMI TIPO GERONA KG</t>
  </si>
  <si>
    <t>QUESO AMARILLO ENMENTAL PAISA KG</t>
  </si>
  <si>
    <t>SALCHICHA CRUDA BLANCA KG LA MONTSERRATINA</t>
  </si>
  <si>
    <t>QUESO MOZZARELA ANYESTHER KG</t>
  </si>
  <si>
    <t>BOLOÑA DE POLLO EL TUNAL KG</t>
  </si>
  <si>
    <t>SALCHICHON MILANO GIACOMELO KG</t>
  </si>
  <si>
    <t>SALCHICHA ROJA LEONESA KG</t>
  </si>
  <si>
    <t>JAMON AREPERO LO MIO KG</t>
  </si>
  <si>
    <t>CHORIZO DE AJO AVANTI GINA KG</t>
  </si>
  <si>
    <t>SALCH DETALLADA ALIMEX KG</t>
  </si>
  <si>
    <t>MORTADELA EXTRA  KG  ALIMETCA</t>
  </si>
  <si>
    <t>PECHUGA PAVO AHUM ALIMETCA KG</t>
  </si>
  <si>
    <t>QUESO CREMA KG</t>
  </si>
  <si>
    <t>MARGARINA CON SAL KG</t>
  </si>
  <si>
    <t>RECORTE MIXTO KG</t>
  </si>
  <si>
    <t>QUESO AMARILLO PURISIMA KG</t>
  </si>
  <si>
    <t>SALCHICHA WIENER ALPINO KG</t>
  </si>
  <si>
    <t>SALCHICHA DE VIENA FIESTA  KG</t>
  </si>
  <si>
    <t>SALCHICHA DE POLLO CHARVENCA KG</t>
  </si>
  <si>
    <t>JAMON PIERNA CORRALITO KG</t>
  </si>
  <si>
    <t>MORT ITALSALUMI KG</t>
  </si>
  <si>
    <t>JAMON AHUMADO RICCI KG</t>
  </si>
  <si>
    <t>ACEITUNA VERDE SIN HUESO KG</t>
  </si>
  <si>
    <t>PARMESANO DOÑA FLORA KG</t>
  </si>
  <si>
    <t>CIRUELA CON SEMILLA KG</t>
  </si>
  <si>
    <t>MOZZARELLA BUFALINDA KG</t>
  </si>
  <si>
    <t>JAMON DE PIERNA PREMIER KG</t>
  </si>
  <si>
    <t>CREMA DE LECHE 200 GR PAISANA</t>
  </si>
  <si>
    <t>QUESO CREMA PASTEURIZADO 200GR PAISA</t>
  </si>
  <si>
    <t>CREMA DE LECHE TACHIRA 250GR PAISA</t>
  </si>
  <si>
    <t>FRUTILLA KG</t>
  </si>
  <si>
    <t>MANTEQUILLA TACITA 250GR MARACAY</t>
  </si>
  <si>
    <t>MANTEQUILLA LATA 360 GR MARACAY</t>
  </si>
  <si>
    <t>MORTADELA ESPECIAL 1 KG FILACA</t>
  </si>
  <si>
    <t>QUESO CREMA GABY 250 GR QUENACA</t>
  </si>
  <si>
    <t>CREMA DE LECHE  250 GR QUENACA</t>
  </si>
  <si>
    <t>SALCHICHA ALEMANA 420 GR TOVAR</t>
  </si>
  <si>
    <t>SALCHICHA POLACA 420 GR TOVAR</t>
  </si>
  <si>
    <t>SALCHICHA PAVO Y POLLO 400 GR TOVAR</t>
  </si>
  <si>
    <t>SALCHICHA CAMPESINO 400 GR TOVAR</t>
  </si>
  <si>
    <t>SALCHICHA WIENERS 400 GR TOVAR</t>
  </si>
  <si>
    <t>SALCHICHA WIENERS 450 GR PLUMROSE</t>
  </si>
  <si>
    <t>SALCHICHA PICANTE DEBREZINER 420 GR MEISTER</t>
  </si>
  <si>
    <t>SALCHICHA COCTEL HUNGARA PICANTE 420 GR MEISTER</t>
  </si>
  <si>
    <t>SALCHICHA TIPO VIENA 800 GR HERMO</t>
  </si>
  <si>
    <t>SALCHICHA ALEMANA 420 GR MEISTER</t>
  </si>
  <si>
    <t>SALCHICHA POLACA 420 GR MEISTER</t>
  </si>
  <si>
    <t>SALCHICHA HUNGARA 400 GR MEISTER</t>
  </si>
  <si>
    <t>JAMON AHUMADO ALIMETCA KG</t>
  </si>
  <si>
    <t>SALCHICHA FRANKFURT MEISTER 400 GR</t>
  </si>
  <si>
    <t>PECHUGA DE PAVO ALIMETCA KG</t>
  </si>
  <si>
    <t>QUESO GOUDA BROSSO KG</t>
  </si>
  <si>
    <t>PEPPERONI PRAIM KG</t>
  </si>
  <si>
    <t>SALCHICHON NAPOLI GIACOMELO KG</t>
  </si>
  <si>
    <t>JAMON PIERNA MILLENIUM KG</t>
  </si>
  <si>
    <t>PASTA DE HIGADO 125 GR FINAS HIERBAS TOVAR</t>
  </si>
  <si>
    <t>SALCHICHA COCTEL DEBRECZINER 350 GR TOVAR</t>
  </si>
  <si>
    <t>SALCHICHA 420 GR CAMPESINA MEISTER</t>
  </si>
  <si>
    <t>PECHUGA PAVO MILLENIUN</t>
  </si>
  <si>
    <t>FIAMBRE CERDO FRIOCARNE KG</t>
  </si>
  <si>
    <t>ESPALDA COCIDA FIESTA KG</t>
  </si>
  <si>
    <t>QUESO CHEDDAR PARAMO</t>
  </si>
  <si>
    <t>CREMAS MODELO KG</t>
  </si>
  <si>
    <t>MORTADELA EXTRA TAPARA HERMO KG</t>
  </si>
  <si>
    <t>JAMON AHUMADO PLANCHADO MODELO</t>
  </si>
  <si>
    <t>SALCHICHA 420 GR WIENER MEISTER</t>
  </si>
  <si>
    <t>JAMON FIAMBRE DON DIEGO KG</t>
  </si>
  <si>
    <t>JAMON DE ESPALDA KG HERMO</t>
  </si>
  <si>
    <t>SALCHICHA WIENER KIDS 225 GR HERMO</t>
  </si>
  <si>
    <t>SALCHICHA VIENA 450 KG HERMO</t>
  </si>
  <si>
    <t>CREMA DE LECHE TACHIRA 500 GR PAISA</t>
  </si>
  <si>
    <t>MANTEQULLLA 200 GR CON SAL PAISA</t>
  </si>
  <si>
    <t>MORTADELA  GIACOMELLO KG</t>
  </si>
  <si>
    <t>SALCHICHA WIENER 400 GR OM</t>
  </si>
  <si>
    <t>MORTADELA ESPECIAL 1 KG PLUMROSE</t>
  </si>
  <si>
    <t>MORTADELA ESPECIAL 500 GR PLUMROSE</t>
  </si>
  <si>
    <t>JAMON SERRANO GIACOMELLO KG</t>
  </si>
  <si>
    <t>SALCHICHA WIENER 225 GR OSCAR MAYER</t>
  </si>
  <si>
    <t>JAMON DE PIERNA ALEGRE PORKY KG</t>
  </si>
  <si>
    <t>SALCHICHA TIPO ITALIANA ALIMEX KG</t>
  </si>
  <si>
    <t>MANTEQUILLA CON SAL 200 GR TORONDOY</t>
  </si>
  <si>
    <t>FIAMBRE POPULAR ROYAL KG</t>
  </si>
  <si>
    <t>JAMON AHUMADO HERMO</t>
  </si>
  <si>
    <t>PECHUGA DE PAVO PREMIER KG</t>
  </si>
  <si>
    <t>MORTADELA ESPECIAL 1 KG HERMO</t>
  </si>
  <si>
    <t>SALCHICHA PARRILLERA 350 GR HERMO</t>
  </si>
  <si>
    <t>MORTADELA ESPECIAL DE POLLO 1 KG LO MIO</t>
  </si>
  <si>
    <t>JAMON AREPERO KG LEYTON</t>
  </si>
  <si>
    <t>MORTADELA DE POLLO KG CASTELO BRANCO</t>
  </si>
  <si>
    <t>SUERO DE LECHE 0.70 LT CHERRY</t>
  </si>
  <si>
    <t>MORTADELA MIXTA LO MIO KG</t>
  </si>
  <si>
    <t>SALCHICHA WIENERS COCTEL 350GR TOVAR</t>
  </si>
  <si>
    <t>CREMA DE LECHE 400 GR LA PREFERIDA</t>
  </si>
  <si>
    <t>JAMON DE PIERNA CAHUVENCA</t>
  </si>
  <si>
    <t>SALCHICHA HOT DOG REZENDE KG</t>
  </si>
  <si>
    <t>JAMON DE PIERNA FEIRA KG</t>
  </si>
  <si>
    <t>ACEITE DE ONOTO 1LT MODELO</t>
  </si>
  <si>
    <t>SALCHICHA 450 GR WIENER KIDS HERMO</t>
  </si>
  <si>
    <t>JAMON DE PIERNA SERVIPORK KG</t>
  </si>
  <si>
    <t>JAMON ESPALDA CAHUVENCA</t>
  </si>
  <si>
    <t>ESPALDA AREPERO ALIMETCA</t>
  </si>
  <si>
    <t>JAMON DE ESPALDA PLUMROSE</t>
  </si>
  <si>
    <t>JAMON DE PIERNA MOVILLA</t>
  </si>
  <si>
    <t>CREMA TARTARA 200GR</t>
  </si>
  <si>
    <t>CREMA DE AJO 200ML MODELO</t>
  </si>
  <si>
    <t>CREMA DE TOCINETA 200GR</t>
  </si>
  <si>
    <t>QUESO AMARILLO ARTESANAL LEYTON KG</t>
  </si>
  <si>
    <t>CREMA DE  PIMENTON 200GR MODELO</t>
  </si>
  <si>
    <t>CREMA DE TOCINETA 300ML MODELO</t>
  </si>
  <si>
    <t>QUESO GOUDA MLEKOVITA KG</t>
  </si>
  <si>
    <t>PECHUGA PAVO ESTANDAR HERMO  KG</t>
  </si>
  <si>
    <t>JAMON AHUMADO PRAINT KG</t>
  </si>
  <si>
    <t>MOZARELLA PARDITO KG</t>
  </si>
  <si>
    <t>REQUEZON KG DIVINA PASTORA</t>
  </si>
  <si>
    <t>CUAJADA KG</t>
  </si>
  <si>
    <t>BOLOÑA DE POLLO PRAIM KG</t>
  </si>
  <si>
    <t>JAMON AREPERO PRAIM KG</t>
  </si>
  <si>
    <t>QUESO CHEDDAR FUNDIDO DOÑA FLORA KG</t>
  </si>
  <si>
    <t>SALCHICHA ESPECIAL VIENA KG ALIMETCA</t>
  </si>
  <si>
    <t>BANDEJA DE CANAPE CON 3 CREMAS</t>
  </si>
  <si>
    <t>QUESO AMARILLO IMPERIAL KG (DIVINA PASTORA)</t>
  </si>
  <si>
    <t>JAMON DE PIERNA ALIMEX KG</t>
  </si>
  <si>
    <t>QUESO MOZZARELLA PACOMELA KG</t>
  </si>
  <si>
    <t>JAMON DE PIERNA MONTSERRATINA</t>
  </si>
  <si>
    <t>QUESO AMARILLO PARDITO KG</t>
  </si>
  <si>
    <t>CHORIZO AHUMADO ALIMEX KG</t>
  </si>
  <si>
    <t>SALCHICHA BOLOGÑA DE POLLO KG HERMO</t>
  </si>
  <si>
    <t>SALCHICHA BOLOÑA DE CARME KG HERMO</t>
  </si>
  <si>
    <t>QUESO AMARILLO PACOMELA KG</t>
  </si>
  <si>
    <t>QUESO PASTEURIZADO PACOMELA KG</t>
  </si>
  <si>
    <t>JAMON PIERNA PRADO KG</t>
  </si>
  <si>
    <t>SALCHICHA POLACA RICCI KG</t>
  </si>
  <si>
    <t>SALCHICHA VIENA TIPO COCTEL KG ALIMEX</t>
  </si>
  <si>
    <t>QUESO PECORINO MASPAR KG</t>
  </si>
  <si>
    <t>SALSA GUASACACA 500ML</t>
  </si>
  <si>
    <t>JAMON AREPERO DON DIEGO KG</t>
  </si>
  <si>
    <t>TAMARINDO CHINO CONGELADO KG</t>
  </si>
  <si>
    <t>CHORIZO COCIDO ESTANDAR KG LA MONTSERRATINA</t>
  </si>
  <si>
    <t>QUESO MUNSTER TORONDOY KG</t>
  </si>
  <si>
    <t>JAMON AHUM AREPERO CASTELO BRANCO KG</t>
  </si>
  <si>
    <t>QUESO PAST DOÑA FLORA KG</t>
  </si>
  <si>
    <t>SALCHICHA 420 GR ALEMANA EXPRESS</t>
  </si>
  <si>
    <t>QUESO TELITA KG</t>
  </si>
  <si>
    <t>CHORIZO ITALIANO CON HINOJO MONTSERRATINA</t>
  </si>
  <si>
    <t>JAMON MINI TENDER MONTSERRATINA KG</t>
  </si>
  <si>
    <t>PECHUGA DE PAVO MONTSERRATINA</t>
  </si>
  <si>
    <t>PECHUGA DE POLLO MONTSERRATINA</t>
  </si>
  <si>
    <t>PECHUGA POLLO AHUM MONTSERRATINA</t>
  </si>
  <si>
    <t>CHORIZO PICANTE MONTSERRATINA</t>
  </si>
  <si>
    <t>JAMON AHUMADO MONTSERRATINA</t>
  </si>
  <si>
    <t>JAMON AREPERO 1 KG PRAIM</t>
  </si>
  <si>
    <t>PECHUGA DE PAVO CAHUVENCA KG</t>
  </si>
  <si>
    <t>JAMON AHUMADO PLUMROSE KG</t>
  </si>
  <si>
    <t>COMBO 8SALCH/ 8PAN D PERRO</t>
  </si>
  <si>
    <t>RICARNE DE CERDO 750 GR PLUMROSE</t>
  </si>
  <si>
    <t>SALCHICHON 100 GR NAPOLE ALPINO</t>
  </si>
  <si>
    <t>QUESO MOZARELLA EL PARAPARO KG</t>
  </si>
  <si>
    <t>QUESO AMARILLO CALCAR KG</t>
  </si>
  <si>
    <t>PECHUGA DE PAVO PRADO KG</t>
  </si>
  <si>
    <t>RICARNE 750 GR DELICIA DE RES PLUMROSE</t>
  </si>
  <si>
    <t>QUESO PECORINO LUCERO KG</t>
  </si>
  <si>
    <t>CHORIZO DE POLLO AVANTI GINA KG</t>
  </si>
  <si>
    <t>PECHUGA DE PAVO EL TUNAL KG</t>
  </si>
  <si>
    <t>FIAMBRE DE POLLO LO MIO KG</t>
  </si>
  <si>
    <t>QUESO AMARILLO CAMPO RICO KG</t>
  </si>
  <si>
    <t>NATA DE AQUI 250GR</t>
  </si>
  <si>
    <t>BOLOÑA CON PIMIENTA ALIMETCA KG</t>
  </si>
  <si>
    <t>QUESO AMARILLO RD DOÑA FLORA</t>
  </si>
  <si>
    <t>JAMON ESPALDA MONTSERRATINA KG</t>
  </si>
  <si>
    <t>SALCHICHA VIENA 450 GR HERMO</t>
  </si>
  <si>
    <t>SALCHICHAS WIENERS PLUMROSE 480GR</t>
  </si>
  <si>
    <t>SALCHICHA WIENERS 12 UND CORTAS PLUMROSE</t>
  </si>
  <si>
    <t>SALCHICHA DELI POLACA 5 UND PLUMROSE</t>
  </si>
  <si>
    <t>SALCHICHA FRANKFURT DELI PLUMROSE</t>
  </si>
  <si>
    <t>QUESO DE AÑO RALLADO 180GR RESCA</t>
  </si>
  <si>
    <t>QUESO PARMESANO PREMIUM 180GR RESCA</t>
  </si>
  <si>
    <t>SALCHICHA 800 GR VIENA ALIMEX</t>
  </si>
  <si>
    <t>SALCHICHA 450GR VIENA ALIMEX</t>
  </si>
  <si>
    <t>COMBO 8 SALCHICHA Y PAN CON  SALSAS Y PAPITA</t>
  </si>
  <si>
    <t>MORTADELA POLLO ESPECIAL 1 KG PL</t>
  </si>
  <si>
    <t>PASTA DE HIGADO 225 GR OM</t>
  </si>
  <si>
    <t>CHORIZO COCIDO 500 GR ALPINO</t>
  </si>
  <si>
    <t>CHORIZO CON AJO 500 GR ALPINO</t>
  </si>
  <si>
    <t>CHORIPAN 450 GR ALPINO</t>
  </si>
  <si>
    <t>SALCHICHA 420 GR POLACA ALPINO</t>
  </si>
  <si>
    <t>SALCHICHA 420 GR ALEMANA ALPINO</t>
  </si>
  <si>
    <t>QUESO DE AÑO ESPECIAL AJO&amp;OREGANO 180GR RESCA</t>
  </si>
  <si>
    <t>SALCHICHAS DEBRECZINER 5UNID PLUMROSE DELI</t>
  </si>
  <si>
    <t>SALCHICHAS VIENA LARGA 12UNID FIESTA</t>
  </si>
  <si>
    <t>CREMA DE LECHE 500 GR PURISIMA</t>
  </si>
  <si>
    <t>CREMA DE LECHE 250 GR PURISIMA</t>
  </si>
  <si>
    <t>SALCHICHA 1KG TIPO BOLOÑA ALIMEX</t>
  </si>
  <si>
    <t>CHORIZO CHORIFRITO 5 UND PLUMROSE</t>
  </si>
  <si>
    <t>MORTADELA ESPECIAL ALPINO 1KG</t>
  </si>
  <si>
    <t>MANTEQUILLA MARACAY 200GR</t>
  </si>
  <si>
    <t>SALCHICHA VIENA CORTA  X 12UNID FIESTA</t>
  </si>
  <si>
    <t>SALCHICHA 490 GR COCTEL ALIMEX</t>
  </si>
  <si>
    <t>CREMICHIZZ 200 GR CHEDAR PAISA</t>
  </si>
  <si>
    <t>MORTADELA  MIXTA 1 KG LO MIO</t>
  </si>
  <si>
    <t>MORTADELA ESPECIAL ALPINO KG</t>
  </si>
  <si>
    <t>MANTEQUILLA MARACAY 100GR LACTUARIO MARACAY</t>
  </si>
  <si>
    <t>PASTA DE HIGADO 113 GR OSCAR MAYER</t>
  </si>
  <si>
    <t>MORTADELA 1 KG ESPECIAL RES Y CERDO CARACAS</t>
  </si>
  <si>
    <t>MORTADELA 1 KG ESPECIAL POLLO CARACAS</t>
  </si>
  <si>
    <t>SALCHICHA TIPO WIENERS 450 GR ALIMEX</t>
  </si>
  <si>
    <t>SALCHICHA TIPO BOLOÑA 1 KG CHARVENCA</t>
  </si>
  <si>
    <t>CHORIZO COCIDO 6 UND ESPECIAL DELI CON ALBAHACA PL</t>
  </si>
  <si>
    <t>SALCHICHA 6 UND DELI BRATWURST CON CEBOLLA PL</t>
  </si>
  <si>
    <t>BOLOÑA DE POLLO 500 GR PLUMROSE</t>
  </si>
  <si>
    <t>SALCHICHA DE POLLO 450 GR EL TUNAL</t>
  </si>
  <si>
    <t>SALCHICHA DELI 6 UND BOKWURST PIMENTON DULCE PL</t>
  </si>
  <si>
    <t>QUESO MOZARELLA DIVINA PASTORA KG</t>
  </si>
  <si>
    <t>UNTABLE DE JAMON 300GR RICCI</t>
  </si>
  <si>
    <t>SALCHICHA WIENERS JUMBO 5 UND OSCAR MAYER</t>
  </si>
  <si>
    <t>MORTADELA  ESPECIAL 500 GR DON DIEGO</t>
  </si>
  <si>
    <t>SALCHICHA WIENERS CORTAS OM 10 UND</t>
  </si>
  <si>
    <t>JAMON ENDIABLADO 100 GR ALIMEX EMBUTIDO</t>
  </si>
  <si>
    <t>SUERO DE LECHE 910 GR CREMOSO LA DIVINA PASTORA</t>
  </si>
  <si>
    <t>SALCHICHAS DE POLLO 12UNID FIESTA</t>
  </si>
  <si>
    <t>MORTADELA 1 K ESP ITALSALUMI ENTERA</t>
  </si>
  <si>
    <t>SALCHICHAS WIENERS COCTEL 220 GR PLUMROSE</t>
  </si>
  <si>
    <t>SALCHICHON T/ESPAÑOL LEONESA KG</t>
  </si>
  <si>
    <t>QUESO KRAFT 24 UND. FACILISTA 453G</t>
  </si>
  <si>
    <t>MORTADELA TIPO EXTRA RICCI KG</t>
  </si>
  <si>
    <t>JAMON DE PIERNA MAURO KG</t>
  </si>
  <si>
    <t>PECHUGA DE PAVO MAURO KG</t>
  </si>
  <si>
    <t>SALCHIQUESO 10 UNID OSCAR MAYER</t>
  </si>
  <si>
    <t>SALCHICHA 5 KG HOT DOG MANA</t>
  </si>
  <si>
    <t>ESPALDA AHUMADA AREPERO RICCI</t>
  </si>
  <si>
    <t>MANTEQUILLA EN BARRA 200 GR LOS ANDES</t>
  </si>
  <si>
    <t>CREMA DE LECHE 500 GR LOS ANDES</t>
  </si>
  <si>
    <t>JAMON PAVO TACO FIAMFORT KG</t>
  </si>
  <si>
    <t>SALCHICHA 3 KG AURORA</t>
  </si>
  <si>
    <t>RON CACIQUE 0.75 ML</t>
  </si>
  <si>
    <t>RON CACIQUE 500 0.75ML</t>
  </si>
  <si>
    <t>RON LINAJE 0.75 L SANTA TERESA</t>
  </si>
  <si>
    <t>RON GRAN RESERVA 0.75 L</t>
  </si>
  <si>
    <t>RON SUPERIOR 0.70 L</t>
  </si>
  <si>
    <t>RON GRAN RESERVA 1.75 L</t>
  </si>
  <si>
    <t>RON CARTA ROJA 0.70 L</t>
  </si>
  <si>
    <t>RON CARTA ROJA 1.0  L</t>
  </si>
  <si>
    <t>RON GRAN RESERVA 1.0 L</t>
  </si>
  <si>
    <t>RON SUPERIOR 1.0 L</t>
  </si>
  <si>
    <t>RON CANAIMA DORADO 1.0 L</t>
  </si>
  <si>
    <t>RON AÑEJO ESTELAR 0.70 L</t>
  </si>
  <si>
    <t>RON AÑEJO CORSARIO 0.70 L</t>
  </si>
  <si>
    <t>MOJITO OCUMARE 0.75 L</t>
  </si>
  <si>
    <t>RON AÑEJO OCUMARE 0.70 L</t>
  </si>
  <si>
    <t>RON OCUMARE GOLD 0.75 L</t>
  </si>
  <si>
    <t>RON AÑEJO ESPECIAL OCUMARE 0.70 L</t>
  </si>
  <si>
    <t>RON ANTIGUO 1796, 0.70 L</t>
  </si>
  <si>
    <t>RON CACIQUE LEYENDA 0.75L</t>
  </si>
  <si>
    <t>RON CACIQUE ANTIGUO 0.70 L</t>
  </si>
  <si>
    <t>RON PAMPERO 1938 SELECCION 0.75 L</t>
  </si>
  <si>
    <t>RON DIPLOMATICO MANTUANO 0.70 L</t>
  </si>
  <si>
    <t>RON BACARAT 0.70 L</t>
  </si>
  <si>
    <t>RON BLANCO CANAIMA 0.70 L</t>
  </si>
  <si>
    <t>RON BLANCO OCUMARE 0.75 L</t>
  </si>
  <si>
    <t>RON CARUPANO EXTRA 0.70 L</t>
  </si>
  <si>
    <t>RON 0.70 ML               CANAIMA</t>
  </si>
  <si>
    <t>RON ARAKU 0.75 L</t>
  </si>
  <si>
    <t>RHUM ORANGE 0.50 L</t>
  </si>
  <si>
    <t>RON PAMPERO 1938 ANIVERSARIO ESTUCHADO 0.75 L</t>
  </si>
  <si>
    <t>RON MORUCO 1.0 L</t>
  </si>
  <si>
    <t>B.E.S MACONDO 1.0 L</t>
  </si>
  <si>
    <t>NAIGUATA DUO COCO Y PIÑA 0.70 L</t>
  </si>
  <si>
    <t>COCOTREE 0.70 L</t>
  </si>
  <si>
    <t>NAIGUATA COCONUT 0.70 L</t>
  </si>
  <si>
    <t>VODKA SUNSET FRESA 0.70 L</t>
  </si>
  <si>
    <t>VODKA SUNSET COCO 0.70 L</t>
  </si>
  <si>
    <t>VODKA SUNSET TE CON LIMON</t>
  </si>
  <si>
    <t>VODKA PIÑA  WHITE BEAR 0.70 L</t>
  </si>
  <si>
    <t>VODKA PARCHITA  0.70 L WHITE BEAR</t>
  </si>
  <si>
    <t>VODKA MANDARINA 0.70 L WHITE BEAR</t>
  </si>
  <si>
    <t>VODKA NATURAL 0.70 L WHITE BEAR</t>
  </si>
  <si>
    <t>VODKA TROPICAL MIX 0.70 L GLACIAL</t>
  </si>
  <si>
    <t>VODKA COCO 0.70 L GLACIAL</t>
  </si>
  <si>
    <t>VODKA ARANDANO 0.70 L WHITE BEAR</t>
  </si>
  <si>
    <t>VODKA CEREZA 0.70 L ZEPPELIN</t>
  </si>
  <si>
    <t>VODKA FRESA 0.70 L GLACIAL</t>
  </si>
  <si>
    <t>VODKA NATURAL 0.70 RELATIVE</t>
  </si>
  <si>
    <t>VODKA GUARANA 0.70 GLACIAL</t>
  </si>
  <si>
    <t>VODKA LIMON 0.70 L RELATIVE</t>
  </si>
  <si>
    <t>VODKA GUARANA 0.70 L BAJO CERO</t>
  </si>
  <si>
    <t>VODKA NATURAL 0.70 L BAJO CERO</t>
  </si>
  <si>
    <t>VODKA NATURAL 0.75 L STANISLAFF</t>
  </si>
  <si>
    <t>VODKA NATURAL 0.70 L DIXONS</t>
  </si>
  <si>
    <t>VODKA NATURAL 0.70 L ERISTOFF</t>
  </si>
  <si>
    <t>VODKA PARCHITA 0.70 L GORDONS</t>
  </si>
  <si>
    <t>VODKA MANDARINA 0.70 L GORDONS</t>
  </si>
  <si>
    <t>VODKA LIMON 0.70 L GORDONS</t>
  </si>
  <si>
    <t>VODKA NATURAL 0.70 L AZOV</t>
  </si>
  <si>
    <t>VODKA NATURAL 0.70 L GORDONS</t>
  </si>
  <si>
    <t>VODKA PARCHITA 1.75 L TRAGOS</t>
  </si>
  <si>
    <t>VODKA COCO 1.75 L TRAGOS</t>
  </si>
  <si>
    <t>GINEBRA 0.70 L BAJO CERO</t>
  </si>
  <si>
    <t>VODKA RASPBERRI 0.75 L ABSOLUT</t>
  </si>
  <si>
    <t>GINEBRA 0.70 L ERISTOFF</t>
  </si>
  <si>
    <t>GINEBRA 0.70 L GORDONS</t>
  </si>
  <si>
    <t>GINEBRA 0.70 L AZOV</t>
  </si>
  <si>
    <t>GINEBRA 0.70 L RELATIVE</t>
  </si>
  <si>
    <t>ALEXANDER DERMISEC 0.75 L</t>
  </si>
  <si>
    <t>SANGRIA MANZANA 0.75 L LA ESPAÑOLA</t>
  </si>
  <si>
    <t>SANGRIA FRESA 0.75 L LA ESPAÑOLA</t>
  </si>
  <si>
    <t>SANGRIA DURAZNO 0.75 L LA ESPAÑOLA</t>
  </si>
  <si>
    <t>SANGRIA PARCHITA 0.75 L LA ESPAÑOLA</t>
  </si>
  <si>
    <t>SANGRIA VINO BLANCO 0.75 L LA ESPAÑOLA</t>
  </si>
  <si>
    <t>SANGRIA VINO TINTO 0.75 L LA ESPAÑOLA</t>
  </si>
  <si>
    <t>ALEXANDER BRUT 0.75 L</t>
  </si>
  <si>
    <t>SANGRIA MANZANA 0.75 L CANTINGER</t>
  </si>
  <si>
    <t>VINO TINTO LAMBRUSCO 0.75 L BARROCO</t>
  </si>
  <si>
    <t>SANGRIA FRESA 0.75 L CANTINGER</t>
  </si>
  <si>
    <t>SANGRIA DURAZNO 0.75 L CANTINGER</t>
  </si>
  <si>
    <t>SANGRIA FRUTAS MIXTAS 0.75 L CANTIMGER</t>
  </si>
  <si>
    <t>VINO TINTO 0.70 L SAGRADA FAMILIA</t>
  </si>
  <si>
    <t>VINO BLANCO 0.070 L SAGRADA CENA</t>
  </si>
  <si>
    <t>VINO BLANCO 0.70 L SAGRADA FAMILIA</t>
  </si>
  <si>
    <t>SIDRA ROSADA 0.75 L EL MAYU</t>
  </si>
  <si>
    <t>VINO TINTO 0.70 L SAGRADA CENA</t>
  </si>
  <si>
    <t>RON AÑEJO 1.00 LT  CACIQUE</t>
  </si>
  <si>
    <t>RON 0.70 L CANCILLER</t>
  </si>
  <si>
    <t>RON CINCO ESTRELLAS BLANCO 0.70LT</t>
  </si>
  <si>
    <t>RON CACIQUE MONEDA DE ORO 0.700 ML CACIQUE</t>
  </si>
  <si>
    <t>RON 1.00 L CINCO ESTRELLAS</t>
  </si>
  <si>
    <t>RON CINCO ESTRELLAS DORADO 0.70LT</t>
  </si>
  <si>
    <t>WHISKY 0.70 L GOLD MEMBER</t>
  </si>
  <si>
    <t>JARABE ELECTRO 0.70 L LA VIÑA</t>
  </si>
  <si>
    <t>JARABE GRANADINA 0.70 L LA VIÑA</t>
  </si>
  <si>
    <t>SAMBUCA 0.70 L TOSCANA</t>
  </si>
  <si>
    <t>LICOR DE MENTA 0.70 L IMPERIAL</t>
  </si>
  <si>
    <t>LICOR DE CAFE 0.70 L IMPERIAL</t>
  </si>
  <si>
    <t>PONCHE CREMA 0.75 L ELIODORO GONZALEZ</t>
  </si>
  <si>
    <t>LICOR DE CAFE 0.70 L KUMBA</t>
  </si>
  <si>
    <t>LICOR DE ALMENDRA 0.70 L AMARETTO</t>
  </si>
  <si>
    <t>LICOR DE CAFE 0.70 L KA LUM BE</t>
  </si>
  <si>
    <t>AGUARDIENTE 1.00 L ARAGUANEY</t>
  </si>
  <si>
    <t>BEBIDA ESPIRITUOSA 1.00 L LIKI LIKI</t>
  </si>
  <si>
    <t>AGUARDIENTE 1.00 L EL RECORD</t>
  </si>
  <si>
    <t>AGUARDIENTE 1.00 L EL COPLERO</t>
  </si>
  <si>
    <t>AGUARDIENTE 1.00 L CAÑA CLARA</t>
  </si>
  <si>
    <t>AGUARDIENTE 1.00 L CAMARITA</t>
  </si>
  <si>
    <t>LICOR ANISADO 0.75 L ANTIOQUEÑO</t>
  </si>
  <si>
    <t>LICOR ANISADO 0.70L EXTRA COSTEÑO</t>
  </si>
  <si>
    <t>MICHE ANDINO  1.00 L NEVADO</t>
  </si>
  <si>
    <t>MICHE ANDINO 0.70 L CALICANTO</t>
  </si>
  <si>
    <t>AGUARDIENTE DE CUCUY 40 GL 0.70L LEAL</t>
  </si>
  <si>
    <t>AGUARDIENTE CUCUY 46GL 0.70 L LEAL</t>
  </si>
  <si>
    <t>MICHE ANDINO 1.00 L CALICANTO</t>
  </si>
  <si>
    <t>BEBIDA ESPIRITUOSA 0.70 L CAÑA VIEJA</t>
  </si>
  <si>
    <t>BEBIDA ESPIRITUOSA 1.00 L GRANDES LIGAS</t>
  </si>
  <si>
    <t>BEBIDA ESPIRITUOSA 0.70 L GRANDES LIGAS</t>
  </si>
  <si>
    <t>BEBIDA ESPIRITUOSA 1.00 L EL RECORD</t>
  </si>
  <si>
    <t>AGUARDIENTE CUCUY 46 GL 1.00 L LEAL</t>
  </si>
  <si>
    <t>AGUARDIENTE CUCUY 0.70 L LARA</t>
  </si>
  <si>
    <t>BRANDY 0.70 L   DON DIEGO</t>
  </si>
  <si>
    <t>BRANDY 0.70 L MATADOR</t>
  </si>
  <si>
    <t>BRANDY 0.70 L ANTAÑON</t>
  </si>
  <si>
    <t>BRANDY 0.70 L PURA CEPA</t>
  </si>
  <si>
    <t>BRANDY 0.70 L TRES CEPAS</t>
  </si>
  <si>
    <t>BRANDY 0.70 L CHEVALIER</t>
  </si>
  <si>
    <t>BRANDY 0.70 L CHEMINEAUD</t>
  </si>
  <si>
    <t>BRANDY V. S. O. P.  0.70 L CHEMINEAUD</t>
  </si>
  <si>
    <t>WHISKY 0.70 L MAJESTIC</t>
  </si>
  <si>
    <t>BRANDY GRAND SELECT 0.70 L CHEBRAND</t>
  </si>
  <si>
    <t>BRANDY 0.70 L DON JUAN</t>
  </si>
  <si>
    <t>WHISKY 1.00 L MANAGERS</t>
  </si>
  <si>
    <t>WHISKY 0.70 L MANAGERS</t>
  </si>
  <si>
    <t>WHISKY 0.70 L CLANDESTINO</t>
  </si>
  <si>
    <t>WHISKY 0.70 L ROYAL CLUB</t>
  </si>
  <si>
    <t>WHISKY 0.70 L PRESIDENT</t>
  </si>
  <si>
    <t>WHISKY 0.70 L COUNTRY CLUB</t>
  </si>
  <si>
    <t>WHISKY 0.70 L GRAN LORD</t>
  </si>
  <si>
    <t>WHISKY 0.70 L KINGS CLUB</t>
  </si>
  <si>
    <t>WHISKY 0.70 L HUNTER</t>
  </si>
  <si>
    <t>RON 0.70 L VENTARRON</t>
  </si>
  <si>
    <t>RON 1.00 L VENTARRON</t>
  </si>
  <si>
    <t>SANGRIA VINO TINTO 1.75 LT CAROREÑA</t>
  </si>
  <si>
    <t>BRANDY 0.70 L CAVA</t>
  </si>
  <si>
    <t>BRANDY 0.70 L PEDRO PRIMERO</t>
  </si>
  <si>
    <t>TEQUILA 0.70 L TEQUILAZO</t>
  </si>
  <si>
    <t>WHISKY 0.70 L TRIPLE AAA</t>
  </si>
  <si>
    <t>BEBIDA ESPIRITUOSA 0.70 L MACONDO</t>
  </si>
  <si>
    <t>AGUARDIENTE CUCUY 1.00 L LARA</t>
  </si>
  <si>
    <t>BEBIDA ESPIRITUOSA 1.00 L ARAUCA</t>
  </si>
  <si>
    <t>ANIS 1.00 L CARTUJO</t>
  </si>
  <si>
    <t>AGUARDIENTE 1.00 L ARAUCA</t>
  </si>
  <si>
    <t>MICHE ANDINO 1.00 L MOTATAN</t>
  </si>
  <si>
    <t>AGUARDIENTE 1.75 L SAN THOME</t>
  </si>
  <si>
    <t>MICHE ANDINO 0.70 L NEVADO</t>
  </si>
  <si>
    <t>AGUARDIENTE 1.00 L BLANCO ALAMBIQUE</t>
  </si>
  <si>
    <t>LICOR CANELA 1.00 L RAMILLETE</t>
  </si>
  <si>
    <t>SANGRIA 1.75 L LA MADRILEÑA</t>
  </si>
  <si>
    <t>SANGRIA 1.75 L LA TURMEREÑA</t>
  </si>
  <si>
    <t>SANGRIA 1.75 L SEVILLANA</t>
  </si>
  <si>
    <t>VODKA ILLUSION 0.275 L BREEZE ICE</t>
  </si>
  <si>
    <t>VODKA BLUEBERRY 0.275 L BREEZE ICE</t>
  </si>
  <si>
    <t>VODKA MARGARITA 0.275 L BREEZE ICE</t>
  </si>
  <si>
    <t>VODKA LIMON 0.275 L BREEZE ICE</t>
  </si>
  <si>
    <t>VODKA GUARANA 0.275 L BREEZE ICE</t>
  </si>
  <si>
    <t>VODKA GRAPEFRUIT 0.275 L BREEZE ICE</t>
  </si>
  <si>
    <t>CERVEZA ICE DESECHABLE 0.355 L POLAR</t>
  </si>
  <si>
    <t>CERVEZA LIGHT DESECHABLE 0.355 L POLAR</t>
  </si>
  <si>
    <t>CERVEZA SOLERA ALT  DESECHABLE 0.300 L POLAR</t>
  </si>
  <si>
    <t>CERVEZA SOLERA MARZEN DESECHABLE 0.300 L POLAR</t>
  </si>
  <si>
    <t>CERVEZA SOLERA BLACK DESECHABLE 0.300 L POLAR</t>
  </si>
  <si>
    <t>CERVEZA SOLERA VERDE LATA 0.250 L POLAR</t>
  </si>
  <si>
    <t>CERVEZA LIGHT LATA  0.295 L POLAR</t>
  </si>
  <si>
    <t>CERVEZA SOLERA LIGHT LATA 0.250 L POLAR</t>
  </si>
  <si>
    <t>ANIS 0.70 L CARTUJO</t>
  </si>
  <si>
    <t>AGUARDIENTE 1.00 L SAN THOME</t>
  </si>
  <si>
    <t>RON GOLD SUPERIOR 0.70LT CARIBU</t>
  </si>
  <si>
    <t>CERVEZA ICE LATA 0.295 L POLAR</t>
  </si>
  <si>
    <t>WHISKY 0.70 L MAVERICK</t>
  </si>
  <si>
    <t>VODKA 0.70 L BLUE ICE</t>
  </si>
  <si>
    <t>VODKA MANDARINA 0.70 L EXOTIC DRINK</t>
  </si>
  <si>
    <t>VODKA MANGO 0.70 L EXOTIC DRINK</t>
  </si>
  <si>
    <t>WHISKY 0.70 L OLD 63</t>
  </si>
  <si>
    <t>VODKA COCO 0.70L BAJO CERO</t>
  </si>
  <si>
    <t>VODKA FRESA 0.70 L BAJO CERO</t>
  </si>
  <si>
    <t>VODKA LIMON 0.70 L BAJO CERO</t>
  </si>
  <si>
    <t>VODKA BANANA 0.70 L BAJO CERO</t>
  </si>
  <si>
    <t>VODKA FRUTA SALVAJE 0.70 L BAJO CERO</t>
  </si>
  <si>
    <t>RON AÑEJO 0.70 L BARRICA</t>
  </si>
  <si>
    <t>RON 1.00 L HATO VIEJO</t>
  </si>
  <si>
    <t>WHISKY 0.70 L KINGDOM 18</t>
  </si>
  <si>
    <t>AGUARDIENTE DORADO 40 GL 1.00 L ALAMBIQUE</t>
  </si>
  <si>
    <t>BEBIDA ESPIRITUOSA DORADA 30 GL 1.00 L ALAMBIQUE</t>
  </si>
  <si>
    <t>VODKA FRESA LATA 0.355 L FASCINACION</t>
  </si>
  <si>
    <t>VODKA MANZANA LATA 0.355 L FASCINACION</t>
  </si>
  <si>
    <t>VODKA MELOCOTON LATA 0.355 L FASCINACION</t>
  </si>
  <si>
    <t>RON 6 ANTIGUO 0.70 L BODEGA 1800</t>
  </si>
  <si>
    <t>RON 8 ANTIGUO 0.70 L BODEGA 1800</t>
  </si>
  <si>
    <t>RON 12 MILLENNIUM 0.70 L BODEGA 1800</t>
  </si>
  <si>
    <t>VODKA FRESA CHOCOLATE 0.70 L RELATIVE</t>
  </si>
  <si>
    <t>GINEBRA 0.75 L CITRUS</t>
  </si>
  <si>
    <t>VODKA GUARANA 0.70 L ZEPPELIN</t>
  </si>
  <si>
    <t>AGUARDIENTE 0.70 L SANTA CLARA</t>
  </si>
  <si>
    <t>VODKA 0.75 L CITRUS</t>
  </si>
  <si>
    <t>GINEBRA 0.70 L WELLINGTON</t>
  </si>
  <si>
    <t>GINEBRA 1.75 L TRAGOS</t>
  </si>
  <si>
    <t>VODKA MANDARIN 0.75 L STANISLAFF</t>
  </si>
  <si>
    <t>CERVEZA 300 ML ZULIA</t>
  </si>
  <si>
    <t>CERVEZA ICE 355 ML TIPO PILSEN POLAR</t>
  </si>
  <si>
    <t>CERVEZA LIGHT 295 ML LATA REGIONAL</t>
  </si>
  <si>
    <t>CERVEZA COORS LIGHT 236ML</t>
  </si>
  <si>
    <t>CERVEZA BUDWEISER 236ML</t>
  </si>
  <si>
    <t>CERVEZA MILLER LITE 237ML</t>
  </si>
  <si>
    <t>GINEBRA 0.700 L CITY OF LONDON</t>
  </si>
  <si>
    <t>BRANDY 0.70 L GRAN COPAS</t>
  </si>
  <si>
    <t>BRANDY 0.70 L COPA REAL</t>
  </si>
  <si>
    <t>VODKA 0.70 L MORA RELATIVE</t>
  </si>
  <si>
    <t>VODKA 0.70 L PARCHITA SUNSET</t>
  </si>
  <si>
    <t>COMBO DE DIA AMOR 2</t>
  </si>
  <si>
    <t>RON CARTA ROJA 1.75 ML SANTA TERESA</t>
  </si>
  <si>
    <t>GINEBRA DRY GIN 0.70 LT DIXONS</t>
  </si>
  <si>
    <t>VODKA FRESA 0.70 LT RELATIVE</t>
  </si>
  <si>
    <t>LICOR CANELA 0.70 LT RAMILLETE</t>
  </si>
  <si>
    <t>LICOR SECO DE RON 0.70 LT MORUCO</t>
  </si>
  <si>
    <t>LICOR BLUE CURACAO 0.70 LT DE KUYPER</t>
  </si>
  <si>
    <t>VODKA PARCHITA 0.70 LT ZEPPELIN</t>
  </si>
  <si>
    <t>VODKA FRESA 0.70 LT ZEPPELIN</t>
  </si>
  <si>
    <t>LICOR SECO DE BRANDY 1 LT ANTAÑON</t>
  </si>
  <si>
    <t>AGUADIENTE DE COCUY 1 LT 40° LEAL SAN LUIS</t>
  </si>
  <si>
    <t>CERVEZA 355 ML REGIONAL LIGHT</t>
  </si>
  <si>
    <t>WHISKY RED LEBEL 0.50 L JOHNNIE WALKER</t>
  </si>
  <si>
    <t>WHISKY 0.70 L  DIAMOND PREMIUM QUEEN HOUSE</t>
  </si>
  <si>
    <t>WHISKY PREMIUM QUEEN HOUSE 0.70 L</t>
  </si>
  <si>
    <t>WHISKY WILLIAM GRANTS 12 AÑOS  0.75 L</t>
  </si>
  <si>
    <t>WHISKY BUCHANANS DE LUXE 12 AÑOS  0.75 L</t>
  </si>
  <si>
    <t>WHISKY GRANTS TRIPLE WOOD 8 AÑOS 0.75 L</t>
  </si>
  <si>
    <t>WHISKY WINNER 0.70 L</t>
  </si>
  <si>
    <t>WHISKY OLD LABEL 0.70 L</t>
  </si>
  <si>
    <t>WHISKY CLAN MAC GREGOR 0.70 L</t>
  </si>
  <si>
    <t>MARTINI BIANCO 0.75 LT</t>
  </si>
  <si>
    <t>MARTINI ROSSO 0.75 LT</t>
  </si>
  <si>
    <t>CAJA DE CERVEZA 222 ML PILSEN RET REGIONAL</t>
  </si>
  <si>
    <t>CERVEZA 222 ML RET ZULIA</t>
  </si>
  <si>
    <t>GINEBRA DISTILLED DRY GIN 0.70LTS LIVERPOOL</t>
  </si>
  <si>
    <t>GINEBRA ESPECIAL DRY GIN 0.70LTS GIN FISHER</t>
  </si>
  <si>
    <t>VODKA BAJO CERO MARACUYA 0.70LTS</t>
  </si>
  <si>
    <t>AGUARDIENTE EL COPLERO 0.350LTS</t>
  </si>
  <si>
    <t>B.E.S EL GUACHARO ROJO 1LT</t>
  </si>
  <si>
    <t>LICOR A BASE DE RON MAGISTRAL 0.70LTS</t>
  </si>
  <si>
    <t>VENTARRON LICOR SECO 1LTS</t>
  </si>
  <si>
    <t>B.E.S EL GUACHARO BLANCO 1LT</t>
  </si>
  <si>
    <t>FRIZZANTE DE MELOCOTON 0.75LTS TENTACION</t>
  </si>
  <si>
    <t>VODKA GLACIAL XTREME 0.70LTS</t>
  </si>
  <si>
    <t>LICOR SECO 1LTS DOBLE BLANCO</t>
  </si>
  <si>
    <t>FRIZZANTE DE FRESA 0.75LTS TENTACION</t>
  </si>
  <si>
    <t>RON SANTA MARTA 0.70LTS</t>
  </si>
  <si>
    <t>SANGRIA 1.75 LT MALAGUEÑA GRECO</t>
  </si>
  <si>
    <t>CERVEZA IPA NR 300 ML SOLERA</t>
  </si>
  <si>
    <t>RON AÑEJO 1.75 L CACIQUE</t>
  </si>
  <si>
    <t>RON AÑEJO 0.75 L PAMPERO ORO</t>
  </si>
  <si>
    <t>RON PAMPERO ANIVERSARIO ENFUNDADO 0.75LT</t>
  </si>
  <si>
    <t>GINEBRA 1.75 L GORDONS</t>
  </si>
  <si>
    <t>VODKA SABOR UVA 0.70 L GORDONS</t>
  </si>
  <si>
    <t>VODKA 0.28 L SMIRNOFF ICE</t>
  </si>
  <si>
    <t>VODKA GREEN APPLE BITE 0.28 L SMIRNOFF ICE</t>
  </si>
  <si>
    <t>VODKA CITY OF LONDON DRY GIN 0.70 LT</t>
  </si>
  <si>
    <t>AGUARDIENTE 40° 1 LTCALICANTO</t>
  </si>
  <si>
    <t>BEBIDA ESPIRITUOSA SECA 30° 1LT CALICANTO AMBAR</t>
  </si>
  <si>
    <t>CERVEZA LATA 295 ML ZULIA</t>
  </si>
  <si>
    <t>CERVEZA PILSEN  355 ML REGIONAL</t>
  </si>
  <si>
    <t>GINEBRA 0.70 LT DRI GIN WIMBLEDON</t>
  </si>
  <si>
    <t>CACIQUE 0.70 LT VAINILLA ELECTRICA</t>
  </si>
  <si>
    <t>BRANDY 1 LT DON DIEGO</t>
  </si>
  <si>
    <t>AGUARDIENTE 1 LT SANTA CLARA</t>
  </si>
  <si>
    <t>AGUARDIENTE 0.70 LT SAN THOME</t>
  </si>
  <si>
    <t>ANIS 1 LT ARAUCA</t>
  </si>
  <si>
    <t>ANIS 0.70 LT ARAUCA</t>
  </si>
  <si>
    <t>ANIS 1 LT EL COMANDANTE</t>
  </si>
  <si>
    <t>ANIS 1 LT EL MORO</t>
  </si>
  <si>
    <t>ANIS 1 LT CRISTALIZADO</t>
  </si>
  <si>
    <t>SANGRIA 1.5 LT DORADA SEVILLANA</t>
  </si>
  <si>
    <t>VODKA 0.70 LT WIMBLEDON</t>
  </si>
  <si>
    <t>LICOR SECO 1 LT ORIENTAL ROJO EL RETRUCO</t>
  </si>
  <si>
    <t>LICOR SECO 1 LT ORIENTAL BLANCO EL RETRUCO</t>
  </si>
  <si>
    <t>LICOR  DE COCO 1 LT COCO MAMBO</t>
  </si>
  <si>
    <t>BEBIDA ESPIRITUOSA SECA 0.70 LT AMBAR CALICANTO</t>
  </si>
  <si>
    <t>BEBIDA ESPIRITUOSA 1 LT BLANCO EL RECORD</t>
  </si>
  <si>
    <t>VODKA 0.70 LT LIMON ZEPPELIN</t>
  </si>
  <si>
    <t>VODKA 0.70 LT TROPICAL MIX ZEPPELIN</t>
  </si>
  <si>
    <t>AGUARDIENTE 0.700 LT DOBLE BLANCO</t>
  </si>
  <si>
    <t>ANIS 0.700 LT EL MORO</t>
  </si>
  <si>
    <t>B.E.S  EL GUACHARO ROJO 0.700LT</t>
  </si>
  <si>
    <t>VODKA 0.700 LT MIX MOJITO RELATIVE</t>
  </si>
  <si>
    <t>LICOR DE WHISKY 0.700 LT HIGHCLASS</t>
  </si>
  <si>
    <t>MARQUES 0.75 LT DE GRINON</t>
  </si>
  <si>
    <t>COCUY 1 LT 40° LEAL</t>
  </si>
  <si>
    <t>LICOR 1 LT BLANCO CINCO ESTRELLAS</t>
  </si>
  <si>
    <t>RON DIPLOMATICO 0.70 LT PLANAS</t>
  </si>
  <si>
    <t>RON GRAN RESERVA 1796 1LT SANTA TERESA</t>
  </si>
  <si>
    <t>RON CHINGON 1LT 40° DORADO</t>
  </si>
  <si>
    <t>RON CHINGON 0.700 LT 40° DORADO</t>
  </si>
  <si>
    <t>LICOR SECO QUIRPA DORADO .700ML</t>
  </si>
  <si>
    <t>AGUARDIENTE DE CAÑA ELEGUA 1LT</t>
  </si>
  <si>
    <t>RON BLANCO CANCILLER .700ML</t>
  </si>
  <si>
    <t>RON MAGISTRAL 1LT</t>
  </si>
  <si>
    <t>BEBIDA ESPIRITUOSA 1 LT RY</t>
  </si>
  <si>
    <t>BEBIDA ESPIRITUOSA SECA 1 LT EL PAJARITO</t>
  </si>
  <si>
    <t>LICOR DE CANELA 0.70 LT LIDER</t>
  </si>
  <si>
    <t>RUMBA FLORIDA 0.70 LT</t>
  </si>
  <si>
    <t>ANIS EL PILAR 1 LT</t>
  </si>
  <si>
    <t>RUMBA FLORIDA 1 LT</t>
  </si>
  <si>
    <t>AGUARDIENTE ARAUCA 0.70 ML</t>
  </si>
  <si>
    <t>COMBO DIA DE LAS MADRES # 4 MODELO</t>
  </si>
  <si>
    <t>RUMBARON 0.98LT</t>
  </si>
  <si>
    <t>RON CARTA ROJA  0.35ML       SANTA TERESA</t>
  </si>
  <si>
    <t>AGUARDIENTE 1.75LT     DOBLE BLANCO</t>
  </si>
  <si>
    <t>RON SUPERIOR 0.35         SUPERIOR</t>
  </si>
  <si>
    <t>ANIS 1.75LT   EL MORO</t>
  </si>
  <si>
    <t>RON SUPERIOR 1.75ML        SUPERIOR</t>
  </si>
  <si>
    <t>FASCINACION MANZANA 0.75LT    FASCINACION</t>
  </si>
  <si>
    <t>FASCINACION FRESA  0.75LT   FASCINACION</t>
  </si>
  <si>
    <t>FASCINACION MELOCOTON 0.75LT   FASCINACION</t>
  </si>
  <si>
    <t>VODKA 0.700 LT LIVERPOOL</t>
  </si>
  <si>
    <t>WHISKI SIR XPECIAL + SODA (2)</t>
  </si>
  <si>
    <t>EL PAJARITO PET 0.500 L    EL PAJARITO</t>
  </si>
  <si>
    <t>ANIS 0.70 LT  EL PILAR</t>
  </si>
  <si>
    <t>AGUARDIENTE COPLERO 1 LT  EL COPLERO</t>
  </si>
  <si>
    <t>LICOR SECO COQUITO 0.700 LTS</t>
  </si>
  <si>
    <t>RON DE SOLERA FUNDADA EN 1796 SANTA TERESA</t>
  </si>
  <si>
    <t>AGDTE COCUY LEAL 0.7 LT MADURADO 40 GRADO</t>
  </si>
  <si>
    <t>FOSFOROS REFUEGO CAJA PEQUEÑA</t>
  </si>
  <si>
    <t>B.E.S GUACHARO BLANCO 0.70 LT</t>
  </si>
  <si>
    <t>OLD PARR 0.750</t>
  </si>
  <si>
    <t>BUCHANANS DE LUXE 0.375 ML</t>
  </si>
  <si>
    <t>VINO ROSADO CASAL MENDES 10.5°   0.750L</t>
  </si>
  <si>
    <t>AGUARDIENTE COCUY LEAL 40°  0.350L</t>
  </si>
  <si>
    <t>MICHE ANDINO 40° 0.350L  ANISADO NEVADO</t>
  </si>
  <si>
    <t>AGUARDIENTE CALICANTO 40° 0.70 LT</t>
  </si>
  <si>
    <t>MACONDO ANISADO MICHE ANDINO 30° 1.00LT</t>
  </si>
  <si>
    <t>BEBIDA ESPIRUTUOSA ANISADO VALLENATO 0.70L</t>
  </si>
  <si>
    <t>RON CHINGON 30° 1L</t>
  </si>
  <si>
    <t>VODKA BLACK 0.70L RELATIVE</t>
  </si>
  <si>
    <t>LICOR DE PONSIGUE CUMANES 0.750 LT</t>
  </si>
  <si>
    <t>RON AÑEJO 0.700 LT RESERVA BARRICA 80</t>
  </si>
  <si>
    <t>BEBIDA ESPIRITUOSA 1 LT CINARUCO</t>
  </si>
  <si>
    <t>AGUARDIENTE PALO FINO DORADO 1LT DC</t>
  </si>
  <si>
    <t>AGUARDIENTE PALO FINO BLANCO 1LT DC</t>
  </si>
  <si>
    <t>ANIS GOTA DE ORO 1LT</t>
  </si>
  <si>
    <t>RON 1796 GRAN RESERVA 1.750 LT SANTA TERESA</t>
  </si>
  <si>
    <t>AGUARDIENTE COCUY LARA 350ML 40°</t>
  </si>
  <si>
    <t>B.E.S 1.75 L EL GUACHARO BLANCO</t>
  </si>
  <si>
    <t>LICOR DE RON CHINGON DORADO 30° DE 0.70L</t>
  </si>
  <si>
    <t>AGUARDIENTE CANDELAZO 0.700L</t>
  </si>
  <si>
    <t>CANDELAZO LICOR SECO SABOR ROBLE 1L</t>
  </si>
  <si>
    <t>EL CANTOR DE TREINTA BEBIDA ESPIRITUOSA 1L</t>
  </si>
  <si>
    <t>AGUARDIENTE COCUY  EL JIRAJARA 1L</t>
  </si>
  <si>
    <t>SOLERA 222 ML KRIEK POLAR</t>
  </si>
  <si>
    <t>DUGGANS LICOR SECO (WHISKY) 0.70 LT</t>
  </si>
  <si>
    <t>TOP  ENERGY NRG</t>
  </si>
  <si>
    <t>VINO CARTACHO TINTO NATURAL DE UVAS 0.70 LTS</t>
  </si>
  <si>
    <t>BLANCO UNO DORADO BEBIDA ESPIRITUOSA SECA 1.75 LT</t>
  </si>
  <si>
    <t>LICOR SECO 1LT HABANERO AÑEJADO</t>
  </si>
  <si>
    <t>CHIMO 19 GR EL CORCEL</t>
  </si>
  <si>
    <t>LICOR ESPECIAL 0.70 LT DON SIMON</t>
  </si>
  <si>
    <t>RON 1 LT CACIQUE MONEDA DE ORO</t>
  </si>
  <si>
    <t>SOLERA 0.222 LTS IPA POLAR</t>
  </si>
  <si>
    <t>GRAN RESERVA FUNDADA 1796  0,75LT SANTA TERESA</t>
  </si>
  <si>
    <t>SANGRIA ROSADA 1.75 LT ROSE CARTACHO</t>
  </si>
  <si>
    <t>SANGRIA TINTO 1.75 LT CARTACHO</t>
  </si>
  <si>
    <t>LICOR SECO ANEJADO 0.700LT HABANERO</t>
  </si>
  <si>
    <t>RON GRAN LINAJE 0.75 LT (1796) SANTA TERESA</t>
  </si>
  <si>
    <t>LICOR SECO HABANERO 0.35</t>
  </si>
  <si>
    <t>BEBIDA ESPIRITUOSA 1LT ORINOCO</t>
  </si>
  <si>
    <t>COMBO B.E.S 0.70 + 1 LT CARICUAO</t>
  </si>
  <si>
    <t>SANGRIA 0LE 1.75 LT</t>
  </si>
  <si>
    <t>EL RECORD BEBIDA ESPIRITUOSA DE 1.750 ML</t>
  </si>
  <si>
    <t>RON AÑEJO SIGLO XX DE 0.70L</t>
  </si>
  <si>
    <t>ANIS GOTAS DE ORO 1.75 ML</t>
  </si>
  <si>
    <t>LICOR SECO DE RON 1 LT ABOLENGO</t>
  </si>
  <si>
    <t>RON CARUPANO EXTRA 1.000LTS</t>
  </si>
  <si>
    <t>RON CARICUAO PLATINO 0.70L</t>
  </si>
  <si>
    <t>RON CARICUAO PLATINO 1.000 LT</t>
  </si>
  <si>
    <t>LICOR SECO AAA 0.70 LT LEGEND</t>
  </si>
  <si>
    <t>BREEZE ICE 0.300 ML LIGHT GUARANA</t>
  </si>
  <si>
    <t>SANGRIA 1LT CARTACHO</t>
  </si>
  <si>
    <t>LICOR DE WHISKY 0.70LT CITY CLUB</t>
  </si>
  <si>
    <t>TABACO REINA YARA UND</t>
  </si>
  <si>
    <t>LICOR WHISKY 1LT GRAN LORD.</t>
  </si>
  <si>
    <t>RON BLANCO TWIST COCO 0.70LT CARIBU</t>
  </si>
  <si>
    <t>LICOR SECO 0.35LT EL VENADO</t>
  </si>
  <si>
    <t>GOLD SUPERIOR 0.70LT CARIBU</t>
  </si>
  <si>
    <t>RON CARIBU 0.70 LT BLANCO SUPREMO</t>
  </si>
  <si>
    <t>LICOR ANISADO 0.70 LT  SELLO DE ORO</t>
  </si>
  <si>
    <t>BRANDY DON DIEGO 0.350L</t>
  </si>
  <si>
    <t>AGUARDIENTE COCUY LEAL 46 GRADOS 0.35</t>
  </si>
  <si>
    <t>B.E.S MACONDO 0.35 ML</t>
  </si>
  <si>
    <t>VODKA TEA ACT 1773 0.75 LT</t>
  </si>
  <si>
    <t>LICOR COCUY 0.70 LT COROBORE</t>
  </si>
  <si>
    <t>LICOR SECO AGUILA BLANCA 0.70 LT</t>
  </si>
  <si>
    <t>WHISKY BLACK &amp; WHITE 1TL</t>
  </si>
  <si>
    <t>ANIS  1LT BANDERA</t>
  </si>
  <si>
    <t>TABACO ELAUTERIO X UND.   EL VIEJO</t>
  </si>
  <si>
    <t>PROMO 1 ANIS BANDERA + 1 GATORADE</t>
  </si>
  <si>
    <t>TINTO DE VERANO DON SIMON 1.5ML</t>
  </si>
  <si>
    <t>BLACK LABEL 12 AÑOS 750ML</t>
  </si>
  <si>
    <t>REGIONAL LIGHT 222 ML RETORNABLE</t>
  </si>
  <si>
    <t>RON GRAN RESERVA 0.700 ML SANTA TERESA</t>
  </si>
  <si>
    <t>CERVEZA PILSEN DE LATA 250ML POLAR</t>
  </si>
  <si>
    <t>COMBO N8 DE LICORERIA</t>
  </si>
  <si>
    <t>COMBO N9 DE LICORERIA</t>
  </si>
  <si>
    <t>LICOR SECO 1 LT PARRANDERO</t>
  </si>
  <si>
    <t>LICOR SECO 1 LT CANTACLARO</t>
  </si>
  <si>
    <t>COMBO N10 DE LICORERIA</t>
  </si>
  <si>
    <t>COMBO N11 DE LICORERIA</t>
  </si>
  <si>
    <t>COMBO N12 DE LICORERIA</t>
  </si>
  <si>
    <t>COMBO N13 DE LICORERIA</t>
  </si>
  <si>
    <t>CERVEZA LIGHT 250 ML POLAR (LATA)</t>
  </si>
  <si>
    <t>DOBLON ORO 1 LT LA ONZA</t>
  </si>
  <si>
    <t>VACIO DE CERVEZA CON BOTELLA (POLAR)</t>
  </si>
  <si>
    <t>RON CACIQUE AÑEJO 0.75LT GOLDEN</t>
  </si>
  <si>
    <t>RON EXTRA AÑEJO CACIQUE 500 GOLDEN 0.75 LT</t>
  </si>
  <si>
    <t>LICOR SECO C/SABOR A RON 1LT KUAIMA</t>
  </si>
  <si>
    <t>PROMO 3 LTS ANIS BANDERA + 1 FRANELA DE OBSEQUIO</t>
  </si>
  <si>
    <t>LICOR DE WHISKY 1.75 LT MAVERICK</t>
  </si>
  <si>
    <t>RON AÑEJO CALAZAN SPECIAL 0.70 LT</t>
  </si>
  <si>
    <t>WHISKY BLACK &amp; WHITE 0.750ML</t>
  </si>
  <si>
    <t>ANIS 1 LT EL PIACHE</t>
  </si>
  <si>
    <t>VINO TTO MISIONES DE RENGO CAB SAUV 0.750L</t>
  </si>
  <si>
    <t>VINO TINTO ROSARIO CAB SAUV 0.750L</t>
  </si>
  <si>
    <t>VINO BLANCO ROSARIO SAUVIGNON BLANC 0.750L</t>
  </si>
  <si>
    <t>CERVEZA DESECHABLE 250ML ZULIA</t>
  </si>
  <si>
    <t>SANGRIA 1.5 LT DON SIMON</t>
  </si>
  <si>
    <t>ANIS 1 LT IBIZA</t>
  </si>
  <si>
    <t>COMBO N14 DE LICORERIA</t>
  </si>
  <si>
    <t>COMBO N15 DE LICORERIA</t>
  </si>
  <si>
    <t>LICOR SECO A BASE DE RON 1LT TUCACAS</t>
  </si>
  <si>
    <t>JABON DE BAÑO MEDICARE 90GR</t>
  </si>
  <si>
    <t>JABON DE BAÑO MEDICARE VERDE 90GR</t>
  </si>
  <si>
    <t>JABON LAS LLAVES BARRA FF BEBE 160GR</t>
  </si>
  <si>
    <t>JABON DERMOLIMPIADORA 80GR PURO AVENA</t>
  </si>
  <si>
    <t>JABON DERMO/ANTIB. AVENA 2UND 160GR PURO AVENA</t>
  </si>
  <si>
    <t>GEL DE BAÑO MEN 500 ML</t>
  </si>
  <si>
    <t>GEL DE BAÑO LECHE DE ALOE VERA 500ML</t>
  </si>
  <si>
    <t>GEL DE BAÑO AVENA Y MIEL 500ML</t>
  </si>
  <si>
    <t>GEL DE BAÑO VAINILLA 500 ML</t>
  </si>
  <si>
    <t>CREMA DENTAL FRESHMINT 100GR AQUAPLUS</t>
  </si>
  <si>
    <t>CREMA DENTAL SENSITIVE  113GR AQUAPLUS</t>
  </si>
  <si>
    <t>CREMA DENTAL SENSITIVE 85GR AQUAPLUS</t>
  </si>
  <si>
    <t>TALCO 200GR MELODY OXIDO DE ZINC</t>
  </si>
  <si>
    <t>TALCO 100 GR MELODY ALMIDON DE MAIZ</t>
  </si>
  <si>
    <t>TALCO 60GR BOROCANFOR ORIGINAL</t>
  </si>
  <si>
    <t>TALCO 60 GR BOROCANFOR COOL</t>
  </si>
  <si>
    <t>TALCO 120 GR BOROCANFOR ORIGINAL</t>
  </si>
  <si>
    <t>TALCO 120 GR BOROCANFOR COOL</t>
  </si>
  <si>
    <t>CREMA CORPORAL 200ML KANDU VIT E Y PANTENOL</t>
  </si>
  <si>
    <t>CREMA CORPORAL 200ML KANDU ALOE Y TE VERDE</t>
  </si>
  <si>
    <t>CREMA CORPORAL 240ML VALMY PIELES SENSIBLES</t>
  </si>
  <si>
    <t>JABON DE BAÑO MEDICARE ROJO 90GR</t>
  </si>
  <si>
    <t>CREMA CORPORAL 240ML VALMY NUTRI S.O.S</t>
  </si>
  <si>
    <t>DESODORANTE 100 ML AGUASMARINAS ROLL ON</t>
  </si>
  <si>
    <t>DESODORANTE 100 ML AGUAMARINAS DAMAS ROLL ON</t>
  </si>
  <si>
    <t>CREMA CORPORAL 240ML VALMY EXTREMA RESEQUEDAD</t>
  </si>
  <si>
    <t>DESODORANTE 100 ML AGUASMARINAS CREMA</t>
  </si>
  <si>
    <t>CREMA CORPORAL 400ML VALMY NUTRI S.O.S</t>
  </si>
  <si>
    <t>DESODORANTE 90GR DIOXOGEN  CON TALCO DIOXOGEN</t>
  </si>
  <si>
    <t>DESODORANTE 50 ML RS STICK CABALLERO</t>
  </si>
  <si>
    <t>CREMA CORPORAL 400ML VALMY REAFIRMANTE</t>
  </si>
  <si>
    <t>DESODORANTE 50 ML RS STICK DAMAS ROLL ON</t>
  </si>
  <si>
    <t>CREMA CORPORAL 400ML VALMY PIELES SENSIBLES</t>
  </si>
  <si>
    <t>CREMA CORPORAL 200ML VALMY ANTIESTRIAS</t>
  </si>
  <si>
    <t>CREMA CORPORAL 100GR EXFOLIANTE VALMY</t>
  </si>
  <si>
    <t>CREMA CORPORAL 400ML ANDREA MILK+VIT E</t>
  </si>
  <si>
    <t>CREMA CORPORAL 400ML ANDREA ALOE REVITALIZADOR</t>
  </si>
  <si>
    <t>CREMA CORPORAL 400ML ANDREA MILK EDICION ESPECIAL</t>
  </si>
  <si>
    <t>CREMA CORPORAL 240ML ANDREA MULTI-VITAMINICO</t>
  </si>
  <si>
    <t>CREMA CORPORAL 240ML ANDREA ALOE REVITALIZADOR</t>
  </si>
  <si>
    <t>SHAMPO 444 ML ALIVE BEBE</t>
  </si>
  <si>
    <t>CREMA CORPORAL 240ML ANDREA AVENA Y MIEL</t>
  </si>
  <si>
    <t>CREMA CORPORAL 360ML KAPELIX AVENA Y MIEL</t>
  </si>
  <si>
    <t>SHAMPO 365 ML ANNARELS NIÑOS SIN SAL</t>
  </si>
  <si>
    <t>CHAMPU PARA BEBES 200 ML AMY</t>
  </si>
  <si>
    <t>SHAMPO 220 ML DORAYA NIÑOS</t>
  </si>
  <si>
    <t>SHAMPO 350 ML SLIK PAPAYA Y MELON SIN SAL</t>
  </si>
  <si>
    <t>SHAMPO 400 ML LOKGE MANZANA</t>
  </si>
  <si>
    <t>CREMA CORPORAL 200GR VALMY ANTICELULITICO</t>
  </si>
  <si>
    <t>SHAMPO 370 ML ALBERTO VO5 HERBAL ESCAPES</t>
  </si>
  <si>
    <t>SHAMPO  325ML ALBERTO VO5 DRY SCALP</t>
  </si>
  <si>
    <t>SHAMPO 400 ML AMALFI ANTI-FRIZZ</t>
  </si>
  <si>
    <t>SHAMPO 400 ML ALIVE ANTI CASPA</t>
  </si>
  <si>
    <t>ESMALTE ENDURECEDOR 14 ML VALMY 196 ROSA VINTAGE</t>
  </si>
  <si>
    <t>ESMALTE ENDURECEDOR 14ML VALMY 165 ADICCION</t>
  </si>
  <si>
    <t>SHAMPO 400 ML ALIVE 2 EN 1 MANZANA VERDE</t>
  </si>
  <si>
    <t>ESMALTE ENDURECEDOR 14ML VALMY 169 DINAMICA</t>
  </si>
  <si>
    <t>SHAMPO 400 ML ALIVE 2 EN 1 AGUA DE COCO</t>
  </si>
  <si>
    <t>ESMALTE ENDURECEDOR 14ML VALMY 180 AMANECER</t>
  </si>
  <si>
    <t>SHAMPO 400 ML ALIVE 2 EN 1 CUIDADO DIARIO</t>
  </si>
  <si>
    <t>ESMALTE ENDURECEDOR 14ML VALMY 231 OASIS</t>
  </si>
  <si>
    <t>SHAMPO 230 ML DORAYA SIN SAL</t>
  </si>
  <si>
    <t>ESMALTE ENDURECEDOR 14 ML VALMY 207 FUCSIA SORPRESA</t>
  </si>
  <si>
    <t>SHAMPO 380 ML OLEO DE ARGAN</t>
  </si>
  <si>
    <t>ESMALTE ENDURECEDOR 14ML VALMY 29 NEGRO</t>
  </si>
  <si>
    <t>SHAMPO 380 ML GOLD BRILLO DE SEDA</t>
  </si>
  <si>
    <t>ESMALTE ENDURECEDOR 14ML VALMY 192 VIOLETA ENCANTADA</t>
  </si>
  <si>
    <t>ESMALTE ENDURECEDOR 14ML VALMY 201 MANGO EXOTICO</t>
  </si>
  <si>
    <t>ESMALTE ENDURECEDOR 14ML VALMY 172 ESTUPENDA</t>
  </si>
  <si>
    <t>SHAMPO 360 ML SABILA LAVADO CAPILAR</t>
  </si>
  <si>
    <t>ESMALTE ENDURECEDOR 14ML VALMY 210 PARAISO CORAL</t>
  </si>
  <si>
    <t>SHAMPO 360 ML CACAO LAVADO CAPILAR</t>
  </si>
  <si>
    <t>ESMALTE ENDURECEDOR 14ML VALMY 234 BESAME MUCHO</t>
  </si>
  <si>
    <t>ESMALTE ENDURECEDOR 14ML VALMY 226 MARSALA</t>
  </si>
  <si>
    <t>ESMALTE ENDURECEDOR 14ML VALMY 170 FANTASTICA</t>
  </si>
  <si>
    <t>ESMALTE ENDURECEDOR 14 ML VALMY 221 SIN LIMITES</t>
  </si>
  <si>
    <t>ESMALTE ENDURECEDOR 14 ML VALMY 160 DUQUESA</t>
  </si>
  <si>
    <t>ESMALTE ENDURECEDOR 14 ML VALMY 199 FRESA FABULOSA</t>
  </si>
  <si>
    <t>PRE-TRATAMIENTO 3EN1 430ML MYSTIC</t>
  </si>
  <si>
    <t>SHAMPO 365 ML ANNARELS DE COCO</t>
  </si>
  <si>
    <t>ESMALTE ENDURECEDOR 14ML VALMY 184 LUNA NUEVA</t>
  </si>
  <si>
    <t>SHAMPO 365 ML ANNARELS UVA</t>
  </si>
  <si>
    <t>ESMALTE ENDURECEDOR 14 ML VALMY 16 EJECUTIVA</t>
  </si>
  <si>
    <t>SHAMPO 365 ML ANNARELS SABILA</t>
  </si>
  <si>
    <t>ESMALTE ENDURECEDOR 14 ML VALMY 193 MENTA COQUETA</t>
  </si>
  <si>
    <t>ESMALTE ENDURECEDOR 14 ML VALMY 85 MELODIA</t>
  </si>
  <si>
    <t>ACONDICIONADOR 365 ML ANNARELS SABILA</t>
  </si>
  <si>
    <t>ACONDICIONADOR 365 ML ANNARELS UVA</t>
  </si>
  <si>
    <t>ESMALTE ENDURECEDOR 14ML VALMY 96 VINO TINTO</t>
  </si>
  <si>
    <t>ACONDICIONADOR 365 ML ANNARELS COCO</t>
  </si>
  <si>
    <t>ACONDICIONADOR 365 ML ANNARELS INFANTIL</t>
  </si>
  <si>
    <t>BRILLO COLOR 14 ML VALMY 95</t>
  </si>
  <si>
    <t>BRILLO COLOR 14 ML VALMY 74</t>
  </si>
  <si>
    <t>ESMALTE NAIL ART 14 ML VALMY  11</t>
  </si>
  <si>
    <t>ESMALTE ENDURECEDOR 14 ML VALMY 128 ACERO</t>
  </si>
  <si>
    <t>ESMALTE NAIL ART 14ML VALMY 01 COLOR</t>
  </si>
  <si>
    <t>ESMALTE ENDURECEDOR 14ML VALMY 136 UNIVERSO</t>
  </si>
  <si>
    <t>BASE HIDRATANTE 14ML VALMY</t>
  </si>
  <si>
    <t>ESMALTE ENDURECEDOR 14ML VALMY 158 MISTERIO</t>
  </si>
  <si>
    <t>ESMALTE NAIL ART 14ML VALMY 04 COLOR</t>
  </si>
  <si>
    <t>ESMALTE ENDURECEDOR 14ML VALMY 173 DIOSA</t>
  </si>
  <si>
    <t>BRILLO COLOR 14 ML VALMY 26</t>
  </si>
  <si>
    <t>ESMALTE NAIL ART 14 ML VALMY 08</t>
  </si>
  <si>
    <t>BRILLO ENDURECEDOR 14ML VALMY</t>
  </si>
  <si>
    <t>BRILLO FORTALECEDOR 14 ML VALMY</t>
  </si>
  <si>
    <t>ESMALTE NAIL ART 14ML VALMY 10 COLOR</t>
  </si>
  <si>
    <t>BRILLO ANTI-MORDIDAS 14 ML VALMY</t>
  </si>
  <si>
    <t>BRILLO 14 ML SECADO RAPIDO VALMY</t>
  </si>
  <si>
    <t>BASE CORRECTORA 14ML VALMY</t>
  </si>
  <si>
    <t>BRILLO SELLADOR 14ML VALMY</t>
  </si>
  <si>
    <t>BRILLO GEL ULTRA 14ML VALMY</t>
  </si>
  <si>
    <t>BRILLO ACONDICIONADOR 14ML VALMY</t>
  </si>
  <si>
    <t>ESMALTE ENDURECEDOR 14 ML VALMY 229 RELAMPAGO</t>
  </si>
  <si>
    <t>BALSAMO CAPILAR ORIGINAL 240ML VALMY</t>
  </si>
  <si>
    <t>ACONDICIONADOR 413 ML ALIVE FLOR DE MANZANA</t>
  </si>
  <si>
    <t>ESMALTE ENDURECEDOR 14 ML VALMY 205 FLORIDA TROPICAL</t>
  </si>
  <si>
    <t>ESMALTE ENDURECEDOR 14 ML VALMY 183 ZAFIRO</t>
  </si>
  <si>
    <t>BRILLO ACONDICIONADOR DE CUTICULA 14ML VALMY</t>
  </si>
  <si>
    <t>ESMALTE ENDURECEDOR 14 ML VALMY 44 ESMERALDA</t>
  </si>
  <si>
    <t>ESMALTE ENDURECEDOR 14 ML VALMY 200 ACEITUNA CHIC</t>
  </si>
  <si>
    <t>ESMALTE NAIL ART 14 ML VALMY 05 COLOR</t>
  </si>
  <si>
    <t>ESMALTE ENDURECEDOR 14 ML VARIADOS  VALMY</t>
  </si>
  <si>
    <t>ESMALTE ENDURECEDOR 14 ML VALMY 177 ROSA EXPLOSIVA</t>
  </si>
  <si>
    <t>ESMALTE NAIL ART 14 ML VALMY 02 COLOR</t>
  </si>
  <si>
    <t>ACONDICIONADOR 413 ML ALIVE FLOR DE LA PASION</t>
  </si>
  <si>
    <t>BRILLO COLOR 14 ML VALMY 79</t>
  </si>
  <si>
    <t>ACONDICIONADOR 413 ML ALIVE COCO TROPICAL</t>
  </si>
  <si>
    <t>ACONDICIONADOR 413 ML ALIVE BESO GRANADA</t>
  </si>
  <si>
    <t>ESMALTE ENDURECEDOR 14 ML VALMY 148 FIEBRE</t>
  </si>
  <si>
    <t>ESMALTE ENDURECEDOR 14 ML VALMY 181 TURQUESA</t>
  </si>
  <si>
    <t>ESMALTE ENDURECEDOR 14 ML VALMY 230 POEMA DE AMOR</t>
  </si>
  <si>
    <t>ESMALTE ENDURECEDOR 14 ML VALMY 146 COMPLICE</t>
  </si>
  <si>
    <t>AFEITADORA 2 HOJILLAS GILEITEI</t>
  </si>
  <si>
    <t>ESMALTE ENDURECEDOR 14 ML VALMY 50 TIZA</t>
  </si>
  <si>
    <t>ESMALTE ENDURECEDOR 14 ML VALMY 237 OCASO</t>
  </si>
  <si>
    <t>BRILLO COLOR 14 ML VALMY 28</t>
  </si>
  <si>
    <t>ANTIBACTERIAL 200 ML HIGENIA</t>
  </si>
  <si>
    <t>TOALLAS HUMEDAS 48 UND MIMADITO</t>
  </si>
  <si>
    <t>ESMALTE ENDURECEDOR 14 ML VALMY 151 DIVERTIDA</t>
  </si>
  <si>
    <t>TOALLAS HUMEDAS 72 UND LARA BABY SOFT</t>
  </si>
  <si>
    <t>TOALLAS HUMEDAS  40UND LARA BABY SOFT</t>
  </si>
  <si>
    <t>TOALLAS HUMEDAS 15 UND LARA FRESH</t>
  </si>
  <si>
    <t>BRILLO COLOR 14 ML VALMY 80</t>
  </si>
  <si>
    <t>BRILLO COLOR 14 ML VALMY 82</t>
  </si>
  <si>
    <t>ESMALTE ENDURECEDOR 14 ML VALMY 236 CARAMELO MACCHIATO</t>
  </si>
  <si>
    <t>ESMALTE ENDURECEDOR 14 ML VALMY 223 RADIANTE</t>
  </si>
  <si>
    <t>TOALLA SANITARIA 8 UND SUTIX</t>
  </si>
  <si>
    <t>TOALLAS SANITARIAS 8 UND ALIVE REGULAR CON ALAS</t>
  </si>
  <si>
    <t>TOALLAS SANITARIAS 8 UND ALIVE REGULAR NOCHE</t>
  </si>
  <si>
    <t>ESMALTE XTREME COLOR 7.5 ML VALMY 110 ILOVE YOU</t>
  </si>
  <si>
    <t>TOALLA SANITARIA 8 UND ALIVE NOCHE EXTRA LARGA</t>
  </si>
  <si>
    <t>ESMALTE XTREME COLOR 7.5 ML VALMY 36 TIARA</t>
  </si>
  <si>
    <t>TOALLA SANITARIA 8 UND FEMININA NOCHE</t>
  </si>
  <si>
    <t>PROTECTOR DIARIO 40 UND CAREFREE ORIGINAL</t>
  </si>
  <si>
    <t>PROTECTOR DIARIO 60 UND CAREFREE DESODORANTE</t>
  </si>
  <si>
    <t>ESMALTE XTREME COLOR  7.5 ML VALMY 82 NEON LIGHTS</t>
  </si>
  <si>
    <t>PAÑALES P BABY FINGER 20 UND</t>
  </si>
  <si>
    <t>ESMALTE XTREME COLOR 7.5 VALMY 49</t>
  </si>
  <si>
    <t>PAÑALES M BABY FINGER 18 UND</t>
  </si>
  <si>
    <t>PAÑALES G BABY FINGER 18 UND</t>
  </si>
  <si>
    <t>ESMALTE XTREME COLOR 7.5 ML VALMY 95 STARLIGHT</t>
  </si>
  <si>
    <t>ESMALTE XTREME COLOR 7.5 ML VALMY 108 LOLLIPOP</t>
  </si>
  <si>
    <t>PAÑALES XG BABY FINGER 16 UND</t>
  </si>
  <si>
    <t>PAÑALES POST PARTO SECUREZZA TALLA U 10 UND</t>
  </si>
  <si>
    <t>ESMALTE XTREME COLOR 7.5 ML VALMY 107 JELLY PINK</t>
  </si>
  <si>
    <t>PAÑALES CLASICC SECUREZZA G</t>
  </si>
  <si>
    <t>BAÑO DE CREMA 300 GR LOREAL KERA LISO</t>
  </si>
  <si>
    <t>BAÑO DE CREMA 300 ML LOREAL REPARACION TOTAL 5</t>
  </si>
  <si>
    <t>BAÑO DE CREMA 300 GR LOREAL COLOR VIVE</t>
  </si>
  <si>
    <t>ESMALTE XTREME COLOR 7.5 ML VALMY 111 NAMASTRE</t>
  </si>
  <si>
    <t>ESMALTE XTREME COLOR 7.5 ML VALMY 109 BERRY CHERRY</t>
  </si>
  <si>
    <t>ESMALTE XTREME COLOR 7.5 ML VALMY 104 CUPCAKE</t>
  </si>
  <si>
    <t>ESMALTE XTREME COLOR 7.5 ML VALMY 99 IRULE</t>
  </si>
  <si>
    <t>ESMALTE XTREME COLOR 7.5 ML VALMY 65 BELLEZA LATINA</t>
  </si>
  <si>
    <t>ESMALTE XTREME 7.5 ML 97 U ROCK</t>
  </si>
  <si>
    <t>ESMALTE XTREME COLOR 7.5 ML VALMY 15 CREPUSCULO</t>
  </si>
  <si>
    <t>ESMALTE XTREME COLOR 7.5 ML VALMY 03 NAILBOOK</t>
  </si>
  <si>
    <t>ESMALTE XTREME COLOR 7.5 ML VALMY 02 RETWEET</t>
  </si>
  <si>
    <t>ESMALTE XTREME COLOR 7.5 ML VALMY 01 INSTAGLAM</t>
  </si>
  <si>
    <t>ESMALTE XTREME COLOR 7.5 ML VALMY 98 CRAZY IN LOVE</t>
  </si>
  <si>
    <t>ESMALTE XTREME COLOR 7.5 ML VALMY 103 KIWI GELATO</t>
  </si>
  <si>
    <t>ESMALTE XTREME COLOR 7.5 ML VALMY 101 BON VOYAGE</t>
  </si>
  <si>
    <t>ESMALTE XTREME COLOR 7.5 ML VALMY 106 GIRFRIEND</t>
  </si>
  <si>
    <t>ESMALTE XTREME COLOR 7.5 ML VALMY 44 LEMON PIE</t>
  </si>
  <si>
    <t>BAÑO DE CREMA 300 GR LOREAL JALEA REAL</t>
  </si>
  <si>
    <t>ESMALTE XTREME COLOR 7.5 ML VALMY 102 SIRENITA</t>
  </si>
  <si>
    <t>BAÑO DE CREMA 300 GR ANNARELS EXTRACTO DE CAYENA</t>
  </si>
  <si>
    <t>ESMALTE XTREME COLOR 7.5 ML VALMY 105 ALOHA</t>
  </si>
  <si>
    <t>ESMALTE XTREME COLOR 7.5 ML VALMY 96 EMPIRE</t>
  </si>
  <si>
    <t>TINTE COLOR EFECT SLIK 1.8 NEGRO AZULADO</t>
  </si>
  <si>
    <t>TINTE COLOR EFECT SLIK 7 RUBIO NATURAL</t>
  </si>
  <si>
    <t>TINTE COLOR EFECT SLIK 1 NEGRO</t>
  </si>
  <si>
    <t>TINTE COLOR EFECT SLIK 4 CASTAÑO MEDIO</t>
  </si>
  <si>
    <t>TINTE COLOR EFECT SLIK 4.6 BORGOÑA</t>
  </si>
  <si>
    <t>TINTE COLOR EFECT SLIK 5 CASTAÑO CLARO</t>
  </si>
  <si>
    <t>TINTE COLOR EFECT SLIK 8.1 RUBIO CENIZA CLARO</t>
  </si>
  <si>
    <t>TINTE COLOR EFECT SLIK 7.7 CHOCOLATE CLARO</t>
  </si>
  <si>
    <t>TINTE MYSTIC 60 GR 55.46 FANTASIA</t>
  </si>
  <si>
    <t>TINTE MYSTIC 60 GR # 0.88 AZUL MATIZADOR</t>
  </si>
  <si>
    <t>TINTE MYSTIC 60 GR 12.0 SUPERACLARANTE</t>
  </si>
  <si>
    <t>AGUA OXIGENADA EN CREMA 120 ML VOL 30 STEPHANIE STYLE</t>
  </si>
  <si>
    <t>AMPOLLA CAPILAR 15 ML REPARACION TOTAL ELVIVE LOREAL</t>
  </si>
  <si>
    <t>AMPOLLA KIT 3 ELVIVE LOREAL</t>
  </si>
  <si>
    <t>REMOVEDOR DE ESMALTE 60 ML LADY</t>
  </si>
  <si>
    <t>REMOVEDOR DE ESMALTE 120 ML LADY</t>
  </si>
  <si>
    <t>REMOVEDOR DE ESMALTE 50 ML VALMY</t>
  </si>
  <si>
    <t>REMOVEDOR ESMALTE 100 ML VALMY</t>
  </si>
  <si>
    <t>CEPILLO DENTAL TWISTER COLGATE SUAVE</t>
  </si>
  <si>
    <t>CEPILLO DENTAL ADULTO EVER SMILE</t>
  </si>
  <si>
    <t>CEPILLO DENTAL INFANTIL CARE STUDIO</t>
  </si>
  <si>
    <t>CEPILLO DENTAL INFANTIL EVER SMILE</t>
  </si>
  <si>
    <t>GEL FIJADOR 120 GR PINTOS BLANCO</t>
  </si>
  <si>
    <t>GEL FIJADOR 120 GR PINTOS MORADO</t>
  </si>
  <si>
    <t>GEL FIJADOR 250 GR PINTOS BLANCO</t>
  </si>
  <si>
    <t>GEL FIJADOR 120 GR PINTOS AZUL</t>
  </si>
  <si>
    <t>GEL FIJADOR 250 GR PINTOS AZUL</t>
  </si>
  <si>
    <t>GEL FIJADOR 950 GR PINTOS AZUL</t>
  </si>
  <si>
    <t>GEL FIJADOR 950 GR PINTOS BLANCO</t>
  </si>
  <si>
    <t>RETOCADOR DE CANAS COLOR (EBANO) 4GR VALMY</t>
  </si>
  <si>
    <t>ALGODON HIDROFILO 10GR HIDEVEN</t>
  </si>
  <si>
    <t>ALGODON HIDROFILO 50GR HIDEVEN</t>
  </si>
  <si>
    <t>ALGODON HIDROFILO 100GR HIDEVEN</t>
  </si>
  <si>
    <t>CHAMPU CAMOMILA 415ML ROPAK</t>
  </si>
  <si>
    <t>ALCOHOL ANTISEPTICO ALNA 500GR</t>
  </si>
  <si>
    <t>ALCOHOL ANTISEPTICO 240ML ALNA</t>
  </si>
  <si>
    <t>ALCOHOL ANTISEPTICO ALNA 100GR</t>
  </si>
  <si>
    <t>POLVO DESCOLORANTE AZUL KERASTYL 25GR</t>
  </si>
  <si>
    <t>POLVO DESCOLORANTE FRAGANCIA KERASTYL 25GR</t>
  </si>
  <si>
    <t>GOTAS SECANTES VALMY 14ML</t>
  </si>
  <si>
    <t>REMOVEDOR DE ESMALTE LADY 250ML</t>
  </si>
  <si>
    <t>CHAMPU BABY 415 ML ROPAK</t>
  </si>
  <si>
    <t>ALGODON 25 GR HIDEVEN HIDROFILO</t>
  </si>
  <si>
    <t>ALGODON MOTAS 50 UND MELODY</t>
  </si>
  <si>
    <t>CHAMPU BEBITA 415ML ROPAK</t>
  </si>
  <si>
    <t>HISOPOS 100 UND ALIVE</t>
  </si>
  <si>
    <t>HISOPOS 300 UND ALIVE</t>
  </si>
  <si>
    <t>PRESERVATIVOS DUREX MAXIMO PLACER 3 UND</t>
  </si>
  <si>
    <t>PRESERVATIVO DUREX SENSITIVO ULTRA DELGADO 3 UND</t>
  </si>
  <si>
    <t>PRESERVATIVO DUREX EXTRA SEGURO 3 UND</t>
  </si>
  <si>
    <t>AGUA OXIGENADA ALNA 120 ML</t>
  </si>
  <si>
    <t>ESPUMA DE BAÑO DUBON 200ML TOMITIPI</t>
  </si>
  <si>
    <t>ANTISEPTICO 115 ML DIOXOGEN MED</t>
  </si>
  <si>
    <t>ACEITE CREMOSO DUBON 200ML TOMITIPI</t>
  </si>
  <si>
    <t>ANTISEPTICO 460 ML DIOXOGEN MED</t>
  </si>
  <si>
    <t>CREMA DE PEINAR 300 ML ELVIVE CABELLO TEÑIDO</t>
  </si>
  <si>
    <t>ACEITE CREMOSO PARA BEBE 200ML AMY</t>
  </si>
  <si>
    <t>CREMA DE PEINAR 300 ML ELVIVE REPARACION TOTAL</t>
  </si>
  <si>
    <t>CREMA DE PEINAR 200 ML ANNARELS TRIGO Y MIEL</t>
  </si>
  <si>
    <t>LOCION JABONOSA 60ML AVISPA</t>
  </si>
  <si>
    <t>LOCION JABONOSA 120ML AVISPA</t>
  </si>
  <si>
    <t>COTONCINTOS PURO ALGODON 60 UNIDADES CHICCO</t>
  </si>
  <si>
    <t>TOALLAS HUMEDAS-ALOE VERA 72PCS MIMLOT</t>
  </si>
  <si>
    <t>TOALLAS HUMEDAS CON PROTEINAS DE TRIGO 72UNID CHICCO</t>
  </si>
  <si>
    <t>MASCARILLA  AGUACATE MIEL Y LINAZA  500ML  AMBARINA</t>
  </si>
  <si>
    <t>MASCARILLA ESPERMA BALLENA 500ML AMBARINA</t>
  </si>
  <si>
    <t>MASCARILLA MIEL DE ABEJA 500ML  AMBARINA</t>
  </si>
  <si>
    <t>MASCARILLA PLACENTA DE OBEJO 500ML AMBARINA</t>
  </si>
  <si>
    <t>MASCARILLA TRATAMIENTO KERATINA 500ML AMBARINA</t>
  </si>
  <si>
    <t>MASCARILLA PH NEUTRO 500ML AMBARINA</t>
  </si>
  <si>
    <t>MASCARILLA TRATAMIENTO CHOCOLATE 500ML AMBARINA</t>
  </si>
  <si>
    <t>MASCARILLA COLAGENO 500ML AMBARINA</t>
  </si>
  <si>
    <t>TRATAMIENTO CAPILAR AGUACATE MIEL 500ML AMBARINA</t>
  </si>
  <si>
    <t>TRATAMIENTO CAPILAR KERATINA 500ML AMBARINA</t>
  </si>
  <si>
    <t>TRATAMIENTO CAPILAR SIN SODIO 500ML AMBARINA</t>
  </si>
  <si>
    <t>TRATAMIENTO CAPILAR PLACENTA OVEJO 500ML AMBARINA</t>
  </si>
  <si>
    <t>CREMA DE PEINAR 240 ML HD COSMETICS SABILA</t>
  </si>
  <si>
    <t>CREMA DE PEINAR 240 ML HD COSMETICS CACAO</t>
  </si>
  <si>
    <t>CREMA DE PEINAR 200 ML ANNARELS EXTRATO SABILA</t>
  </si>
  <si>
    <t>GEL FIAJDOR S ALCOHOL 250ML MORADO PINTO S</t>
  </si>
  <si>
    <t>CREMA DE PEINAR 200 ML ANNARELS CAYENA</t>
  </si>
  <si>
    <t>GEL FIJADOR S ALCOHOL 500ML AZUL PINTO S</t>
  </si>
  <si>
    <t>CREMA DE PEINAR 240 ML GOLD BRILLO DE SEDA</t>
  </si>
  <si>
    <t>CREMA DE PEINAR 240 ML OLEO DE ARGAN</t>
  </si>
  <si>
    <t>GEL FIJADOR S ALCOHOL  500ML TRASPARENTE PINTO S</t>
  </si>
  <si>
    <t>CREMA DE PEINAR 200 ML ANNARELS COCO</t>
  </si>
  <si>
    <t>GEL  FIJADOR S ALCOHOL 950ML  MORADO PINTO S</t>
  </si>
  <si>
    <t>CREMA DE PEINAR 200 ML ANNARELS BOTOX</t>
  </si>
  <si>
    <t>GEL  FIJADOR SIN ALCOHOL 500ML  MORADO PINTO S</t>
  </si>
  <si>
    <t>CREMA PARA PEINAR 330ML KERATINA AMBARINA</t>
  </si>
  <si>
    <t>TRATAMIENTO CAPILAR 200 ML ANNARELS KERATINA</t>
  </si>
  <si>
    <t>TRATAMIENTO CAPILAR 200 ML ANNARELS KERATINA CAB TEÑIDO</t>
  </si>
  <si>
    <t>TRATAMIENTO CAPILAR 250 CC ANNARELS TONICO CAYENA</t>
  </si>
  <si>
    <t>HISOPOS 60 UND CHICCO</t>
  </si>
  <si>
    <t>ACEITE 200 ML ALIVE BEBE</t>
  </si>
  <si>
    <t>CREMA ANTIPAÑALITIS 50 GR FRESHN SOFT</t>
  </si>
  <si>
    <t>CREMA DE MANOS 100 GR VALMY MANOS Y CUTICULAS</t>
  </si>
  <si>
    <t>CREMA DE MANOS 100 GR VALMY MANOS ANTIEDAD</t>
  </si>
  <si>
    <t>TRATAMIENTO CAPILAR 240ML CANAS AMBARINA</t>
  </si>
  <si>
    <t>VASELINA 30 GR DORAYA</t>
  </si>
  <si>
    <t>CREMA P PEINAR HAIR OXOX 330ML SILICON AMBARINA</t>
  </si>
  <si>
    <t>SHAMPOO  PASO 1 PRE TRAT ACEITE OLIVA 365ML OLI RITA</t>
  </si>
  <si>
    <t>SHAMPO 400 ML FEELING MEN CLASSIC</t>
  </si>
  <si>
    <t>HAIR SHAMPOO AND MOISTURE 2EN1 400ML CARE</t>
  </si>
  <si>
    <t>CHAMPU NUTRITIVO GRANADA 400ML PLANTS PRO-E</t>
  </si>
  <si>
    <t>CREMA DE PEINAR LLUVIA DE KERATINA 240 ML BIG BANG</t>
  </si>
  <si>
    <t>CEPILLO TWITER SUAVE COLGATE</t>
  </si>
  <si>
    <t>CHAMPU DE CUIDADO ESENCIA DE OLIVA 400ML PLANTS PRO-E</t>
  </si>
  <si>
    <t>CHAMPU LLUVIA DE KERATINA 380 ML BIG BAG</t>
  </si>
  <si>
    <t>CHAMPU CUIDADO NUTRITIVO 400ML SUNSHINE</t>
  </si>
  <si>
    <t>CHAMPU HIDRATADO Y SUAVE 400ML SUNSHINE</t>
  </si>
  <si>
    <t>PROTECTORES DIARIOS 40UNID FRIENDS</t>
  </si>
  <si>
    <t>TOALLAS FEMININAS MEDIUM 10UNID ALLFREE GIRL</t>
  </si>
  <si>
    <t>TOALLAS ULTRAFINA POST PARTO MAXIMO 10UNID ALIAYS</t>
  </si>
  <si>
    <t>TOALLAS ULTRADELGADA DE DOLABELLA 16UNID INTIMA</t>
  </si>
  <si>
    <t>TOALLAS FEMININAS LARGE 10UNID ALLFREE GIRL</t>
  </si>
  <si>
    <t>SHAMPOO MOISTURIZING HIDRATANT 400ML AMALFI</t>
  </si>
  <si>
    <t>SHAMPOO PURYFYING PURYFIANT 400ML  AMALFI</t>
  </si>
  <si>
    <t>SHAMPOO RESTORING REPARATEUR 400ML AMALFI</t>
  </si>
  <si>
    <t>SHAMPOO NATURAL ROSE HAIR CARE 420ML QINBAO</t>
  </si>
  <si>
    <t>TRATAMIENTO CAPILAR CAIDA Y FORTALEC.400ML HAVANA</t>
  </si>
  <si>
    <t>TRATAMIENTO CAPILAR CABELLOS BLANCOS 400ML HAVANA</t>
  </si>
  <si>
    <t>TRATAMIENTO CAPILAR REESTRUCTURANTE 400ML HAVANA</t>
  </si>
  <si>
    <t>TRATAMIENTO CAPILAR CABELLOS RUBIOS 400ML HAVANA</t>
  </si>
  <si>
    <t>TRATAMIENTO CELULAS MADRES 400ML HAVANA</t>
  </si>
  <si>
    <t>TRATAMIENTO CAPILAR BIOTINA 400ML HAVANA</t>
  </si>
  <si>
    <t>TRATAMIENTO CAPILAR ANTICAIDA 400ML HAVANA</t>
  </si>
  <si>
    <t>MASCARILLA CIRUGIA CAPILAR 500GR HAVANA COSMETICS</t>
  </si>
  <si>
    <t>MASCARILLA ALOE VERA 500GR HAVANA COSMETICS</t>
  </si>
  <si>
    <t>HOJILLAS NEW PLATINUM 5UNID DORCO</t>
  </si>
  <si>
    <t>AFEITADORA 3BLADE PIVOTING HEAD NEW DORCO</t>
  </si>
  <si>
    <t>AFEITADORA MAX II CHINA</t>
  </si>
  <si>
    <t>AFEITADORA RAZOR</t>
  </si>
  <si>
    <t>COLGATE SENSITIVE 135GR AQUAPLUS</t>
  </si>
  <si>
    <t>CREMA DENTAL AQUA PLUS DIENTES SANOS 113G</t>
  </si>
  <si>
    <t>LOCION REPELENTE MOSQUITO PARA NIÑOS 90ML NOKAS</t>
  </si>
  <si>
    <t>LOCION REPELENTE MOSQUITO CON ATOMIZADOR 100ML NOKAS</t>
  </si>
  <si>
    <t>LOCION REPELENTE MOSQUITO EN CREMA 90ML NOKAS</t>
  </si>
  <si>
    <t>CONDONES DE LATEX LUBRICADO NATURAL 3UNID M.ZONE</t>
  </si>
  <si>
    <t>CONDONES DE LATEX LUBRICADOS ANATOMICO 3UNID M.ZONE</t>
  </si>
  <si>
    <t>CONDONES DE LATEX LUBRICADO TEXTURIZADO 3UNID M.ZONE</t>
  </si>
  <si>
    <t>COLGATE MAXIMUM CAVITE PROTECTION 45G COLGATE</t>
  </si>
  <si>
    <t>AFEITADORA DE CINCO CUCHILLAS  LIDAO MAX VI</t>
  </si>
  <si>
    <t>PRESERVATIVO MAXIMO PLACER 3UNID DUREX</t>
  </si>
  <si>
    <t>CEPILLO DENTAL SUAVE MULTIDIMENSIONAL COLGATE</t>
  </si>
  <si>
    <t>CEPILLO DENTAL 3D WHITE ALIDENT</t>
  </si>
  <si>
    <t>CEPILLO DENTAL PARA NIÑAS SUAVE ALIDENT</t>
  </si>
  <si>
    <t>CEPILLO DENTAL MEDIO BEAUX ALIDENT</t>
  </si>
  <si>
    <t>CREMA PROTECCION  MANOS Y CUERPO VITA E 200ML OLI RITA</t>
  </si>
  <si>
    <t>CREMA SUAVIDAD MANOS Y CUERPO ALMENDRA 200ML OLI RITA</t>
  </si>
  <si>
    <t>CREMA HIDRATACION MANO Y CUERPO ALOE VERA 200ML OLI RITA</t>
  </si>
  <si>
    <t>CREMA JUVENTUD MANOS Y CUERPO COCO 200ML OLI RITA</t>
  </si>
  <si>
    <t>CREMA JUVENTUD MANOS Y CUERPO A BASE DE COCO 400ML OLI RITA</t>
  </si>
  <si>
    <t>CREMA HIDRATACION MANOS Y CUERPO ALOE VERA 400ML OLI RITA</t>
  </si>
  <si>
    <t>CREMA SUAVIDAD ALMENDRAS MANOS Y CUERPO 400ML OLI RITA</t>
  </si>
  <si>
    <t>CREMA PROTECCION VITA E MANOS Y CUERPO 400ML OLI RITA</t>
  </si>
  <si>
    <t>JABON BLANCO HUMECTANTE 160GR MONCLER</t>
  </si>
  <si>
    <t>JABON AZUL REFRESCANTE 160GR MONCLER</t>
  </si>
  <si>
    <t>JABON ENERGIA AMARILLO 90GR MONCLER</t>
  </si>
  <si>
    <t>TALCO HIGIENICO ORTO-BORICO FRAGANCIA VAINILLA 60GR</t>
  </si>
  <si>
    <t>TALCO HIGIENICO ORTO-BORICO FRAGANCIA VAINILLA 320GR</t>
  </si>
  <si>
    <t>CREMA REPELENTE DE INSECTOS 100GR AVISPA</t>
  </si>
  <si>
    <t>DISCOS DE ALGODON 70 UNID.COTTON SOFT</t>
  </si>
  <si>
    <t>CREMA DENTAL  PLAX 100ML COLGATE</t>
  </si>
  <si>
    <t>BRILLO-COLOR 14ML VALMY 26</t>
  </si>
  <si>
    <t>QUIMICA ENDURECEDORA PARA UÑAS 14ML VALMY</t>
  </si>
  <si>
    <t>BRILLO PROTECTOR CON CALCIO 14ML VALMY</t>
  </si>
  <si>
    <t>BRILLO CON EFECTO BLANQUEADOR 14ML VALMY</t>
  </si>
  <si>
    <t>SHAMPOO BOOST&amp;AMPLIFY +BIOTIN 325ML NEW ALBERTO V05</t>
  </si>
  <si>
    <t>SHAMPOO HERBAL ESCAPE OCEAN REFRESH 370ML ALBERTO V05</t>
  </si>
  <si>
    <t>SHAMPOO TEA ESCAPES GREN TEA REFRESH 370ML ALBERTO V05</t>
  </si>
  <si>
    <t>SHAMPOO MOISTURE MILKS PASSION 370ML ALBERTO V05</t>
  </si>
  <si>
    <t>SHAMPOO BLOOMING FREESIA 370ML    ALBERTO V05</t>
  </si>
  <si>
    <t>SHAMPOO EXTRA BODY&amp;BOUNCE 370ML ALBERTO V05</t>
  </si>
  <si>
    <t>TOALLITAS HUMEDAS WET WIPES FRUTAS 15UNID LARA FRESH</t>
  </si>
  <si>
    <t>VASELINA CON SABILA 90ML NENETTO</t>
  </si>
  <si>
    <t>VASELINA BEBE 90ML NENETTO</t>
  </si>
  <si>
    <t>CREA FRIA TRATAMIENTO CAPILAR 1PASO 1LT HAVANA COSMETCS</t>
  </si>
  <si>
    <t>TRATAMIENTO CAPILAR CERA FRIA PASO1 1LT HAVANA COSMETICS</t>
  </si>
  <si>
    <t>CERA FRIA ALISADOR EXTREMO PASO2 1LT HAVANA COSMETCS</t>
  </si>
  <si>
    <t>REESTRUCTURANTE CAPILAR  KERATINA VAINILLA 1LT HIDRA LISSO</t>
  </si>
  <si>
    <t>REESTRUCTURANTE CAPILAR BRILLO DE ORO 1LT HIDRA LISSO</t>
  </si>
  <si>
    <t>CLARIFICANTE LIMPIEZA PROFUNDA 1LT HIDRA LISSO</t>
  </si>
  <si>
    <t>REESTRUTURANTE CAPILAR KERATINA CHOCOLATE 1LT HIDRA LISSO</t>
  </si>
  <si>
    <t>REESTRUCTURANTE CIRUGIA CAPILAR BLUE 1LT HIDRA LISSO</t>
  </si>
  <si>
    <t>CERA FRIA ALISADOR EXTREMO 2PASO 1LT HAVANA COSMETICS</t>
  </si>
  <si>
    <t>JABON DE BAÑO NUTRICAO E SUAVIDADE 90GR PALMOLIVE</t>
  </si>
  <si>
    <t>JABON DE BAÑO OLEO NUTRITIVO 90GR PALMOLIVE</t>
  </si>
  <si>
    <t>JABON DE BAÑO FRUITY SOAP ORANGE 75GR MARVEL</t>
  </si>
  <si>
    <t>JABON DE BAÑO CON AROMA A NARANJA 80GR FORTUNNE</t>
  </si>
  <si>
    <t>AMPOLLA REPARADORA BRILLO DE SEDA 15ML HAVANA COSMETICS</t>
  </si>
  <si>
    <t>AMPOLLA REPARADORA CHOCOLATE 15ML HAVANA COSMECTICS</t>
  </si>
  <si>
    <t>AMPOLLA REPARADORA KERATINA 15ML HAVANA COSMETICS</t>
  </si>
  <si>
    <t>AMPOLLA REPARADORA CELULAS MADRE 15ML HAVANA COSMETICS</t>
  </si>
  <si>
    <t>SILICON EFECTO BOTOX LISO RELAX 50ML OLI RITA</t>
  </si>
  <si>
    <t>CERA WAX PARA CABALLEROS 60GR HAVANA COSMETICS</t>
  </si>
  <si>
    <t>CIRUGIA PLASTICA CAPILAR LISO EXTREMO 85ML HAVANA COSMETICS</t>
  </si>
  <si>
    <t>PROTEC IRON 450° USO PROFESIONAL 200ML HAVANA COSMECTICS</t>
  </si>
  <si>
    <t>ANTITRANSPIRANTE EN CREMA 110ML HAVANA COSMECTICS</t>
  </si>
  <si>
    <t>TONICO CAPILAR ANTI-CAIDA ANTI-CASPA 60ML HIDRA LISSO</t>
  </si>
  <si>
    <t>SPRAY FIJADOR LIQUIDO CON FRAGANCIA 200ML  FINAL NET</t>
  </si>
  <si>
    <t>SILICON KERATINA LISO RELAX 50ML OLI RITA</t>
  </si>
  <si>
    <t>ANTITRANSPIRANTE  EN CREMA 110ML AMBARINA</t>
  </si>
  <si>
    <t>TINTE MIEL EXTRA CLARA 9.3 AMERICAN COLORS</t>
  </si>
  <si>
    <t>TINTE CASTAÑO MEDIANO 4.0 AMERICAN COLORS</t>
  </si>
  <si>
    <t>TINTE NEGRO PURISIMO 2.0 AMERICAN COLORS</t>
  </si>
  <si>
    <t>PROTEC SHINE SUN 200ML HAVANA COSMETICS</t>
  </si>
  <si>
    <t>TINTE ROJO ARDIENTE 4.66 AMERICAN COLORS</t>
  </si>
  <si>
    <t>TINTE PLATA PERLADO 9.8 AMERICAN COLORS</t>
  </si>
  <si>
    <t>TINTE CAFE MOCACHINO 7.73 AMERICAN COLORS</t>
  </si>
  <si>
    <t>DESODORANTE ANTITRANSPIRANTE SURTIDO 24HR REXONA</t>
  </si>
  <si>
    <t>TINTE RUBIO ARENA 8.30 AMERICAN COLORS</t>
  </si>
  <si>
    <t>TINTE NEGRO PROFUNDO 2.8 AMERICAN COLORS</t>
  </si>
  <si>
    <t>CIRUGIA CAPILAR 3FAST PH NEUTRAL SIN SAL OLI RITA</t>
  </si>
  <si>
    <t>TINTE RUBIO ARENA 9.30 AMERICAN COLORS</t>
  </si>
  <si>
    <t>TINTE ROJO AMOR 8.54 AMERICAN COLORS</t>
  </si>
  <si>
    <t>TINTE RUBIO SUPER CLARO 10.0 AMERICAN COLORS</t>
  </si>
  <si>
    <t>TINTE MIEL CLARA 8.3 AMERICAN COLORS</t>
  </si>
  <si>
    <t>TINTE CASTAÑO OSCURO 3.0 AMERICAN COLORS</t>
  </si>
  <si>
    <t>TINTE SUPER ACLARANTE NATURAL 100.0 AMERICAN COLORS</t>
  </si>
  <si>
    <t>TINTE RUBIO AVELLANA 7.30 AMERICAN COLORS</t>
  </si>
  <si>
    <t>TINTE ROJO SALVAJE 66.46 AMERICAN COLORS</t>
  </si>
  <si>
    <t>TINTE DE CABELLO CASTAÑO OSCURO 3 COLOR EFECT</t>
  </si>
  <si>
    <t>TINTE TABACO 4.7 COLOR EFECT</t>
  </si>
  <si>
    <t>TINTE CHOCOLATE 6.7 COLOR EFECT</t>
  </si>
  <si>
    <t>TINTE FANTASIA 55.46 MYSTIC</t>
  </si>
  <si>
    <t>ESMALTE ENDURECEDOR 229 VALMY RELAMPAGO</t>
  </si>
  <si>
    <t>ESMALTE ENDU/ 201 VALMY MANGO EXOTICO</t>
  </si>
  <si>
    <t>ESMALTE ENDURECEDOR PRADERA 171 VALMY</t>
  </si>
  <si>
    <t>ESMALTE DE UÑAS GRANATE 60 VALMY</t>
  </si>
  <si>
    <t>ESMALTE ENDURECEDOR ATREVIDA 150 VALMY</t>
  </si>
  <si>
    <t>ESMALTE ENDURECEDOR GLAMOUR 156 VALMY</t>
  </si>
  <si>
    <t>ESMALTE ENDURECEDOR BLUE JEAN 153 VALMY</t>
  </si>
  <si>
    <t>ESMALTE ENDURECEDOR PRESUMIDA 157 VALMY</t>
  </si>
  <si>
    <t>CREMA CORPORAL 400 ML VALMY EXTREMA RESEQUEDAD</t>
  </si>
  <si>
    <t>CREMA PARA ZAPATOS MARRON 30 GR CHERRY</t>
  </si>
  <si>
    <t>CREMA PARA ZAPATOS  30 GR CHERRY</t>
  </si>
  <si>
    <t>LABIAL MATTE DESAFIO 907 VALMY</t>
  </si>
  <si>
    <t>BALSAMO DE COCO 365 ML ANNARELS</t>
  </si>
  <si>
    <t>SHAMPO EXTRACTO CAYENA 365 ML ANNARELS</t>
  </si>
  <si>
    <t>BALSAMO DE UVA 365 ML ANNARELS</t>
  </si>
  <si>
    <t>RETOCADOR DE CANAS COLOR (CASTAÑO) 4GR  VALMY</t>
  </si>
  <si>
    <t>RETOCADOR DE CANAS COLOR (AVELLANA)4GR VALMY</t>
  </si>
  <si>
    <t>CREMA REMOVEDORA CUTICULA 15 GR VALMY</t>
  </si>
  <si>
    <t>TINTE WIN COLOR 6</t>
  </si>
  <si>
    <t>TINTE WIN COLOR 3</t>
  </si>
  <si>
    <t>TINTE WIN COLOR 2 80 ML DARKEST BROWN</t>
  </si>
  <si>
    <t>TINTE WIN COLOR 9</t>
  </si>
  <si>
    <t>TINTE WIN COLOR 80 ML 0.00 WHITE</t>
  </si>
  <si>
    <t>TINTE WIN COLOR 80 ML 4 MEDIUM BROWN</t>
  </si>
  <si>
    <t>TINTE WIN COLOR 9.1</t>
  </si>
  <si>
    <t>TINTE 5.66 LIGHT RED BLONDE 80 ML WIN COLOR</t>
  </si>
  <si>
    <t>TINTE WIN COLOR 80 ML 5 LIGHT BROWN</t>
  </si>
  <si>
    <t>CREMA DENTAL 50 GR FRESHMINT AQUA PLUS</t>
  </si>
  <si>
    <t>ESMALTE DE FIGURITAS</t>
  </si>
  <si>
    <t>REMOVEDOR DE MANCHAS 900 ML VANISH MAX</t>
  </si>
  <si>
    <t>PAPEL SANITARIO 2 ROLLOS TISU</t>
  </si>
  <si>
    <t>PINZA PARA CEJAS MERHEJE BASIC</t>
  </si>
  <si>
    <t>PINZA DE CEJAS DETALLE CORAZON</t>
  </si>
  <si>
    <t>TINTE EXCELLENCE CREME # 6.7 LOREAL PARIS</t>
  </si>
  <si>
    <t>TINTE EXCELLENCE CREME RUBIO OSCURO CENIZA 6.1 LOREAL PARIS</t>
  </si>
  <si>
    <t>TINTE EXCELLENCE CREME #2.10 LOREAL PARIS</t>
  </si>
  <si>
    <t>TINTE EXCELLENCE CREME # 5 LOREAL PARIS</t>
  </si>
  <si>
    <t>TINTE EN CREMA RUBIO AVELLANA 7.30 AMERICAN COLORS</t>
  </si>
  <si>
    <t>TINTE CREMA PLATA 8.8 AMERICAN COLORS</t>
  </si>
  <si>
    <t>TINTE CREMA RUBIO CLARO 8.0 AMERICAN COLORS</t>
  </si>
  <si>
    <t>POST TRATAMIENTO KERATINA 365 ML PASO 2 OLI RITA</t>
  </si>
  <si>
    <t>PRE TRATAMIENTO ACEITE OLIVA 360 ML COSMETICS</t>
  </si>
  <si>
    <t>POST TRATAMIENTO 365 ML ACEITE OLIVA PASO 2 OLI RITA</t>
  </si>
  <si>
    <t>CREMA PARA PEINAR ACEITE D/OLIVA 240ML HD COSMETIC S</t>
  </si>
  <si>
    <t>POST TRATAMIENTO BRILLO DE SEDA PASO 2 OLI RITA</t>
  </si>
  <si>
    <t>PINZAS PARA CABELLO 48 UND BOBBY PINS</t>
  </si>
  <si>
    <t>PEINE PLASTICO SACA PIOJO</t>
  </si>
  <si>
    <t>CORTA UÑAS PONY</t>
  </si>
  <si>
    <t>CORTA UÑA MAGIC</t>
  </si>
  <si>
    <t>LIMA DE UÑAS</t>
  </si>
  <si>
    <t>MEDIAS PARA EL CABELLO MAGIC LOOK</t>
  </si>
  <si>
    <t>PEGA LOCA 3GR LA ORIGINAL AAA</t>
  </si>
  <si>
    <t>PAÑAL UNISEX  ADULTO 10UND 80-115 40-70KG+ TALLA M SELPED</t>
  </si>
  <si>
    <t>PAÑAL ADULTO UNISEX 8UND  115-150CM 70KG TALLA L  SELPED</t>
  </si>
  <si>
    <t>BAÑO DE CREMA OLEO DE ARGAN 240GR BIGBANGKERATIN</t>
  </si>
  <si>
    <t>BAÑO DE CREMA LLUVIA DE KERATINA 500GR BIGBANGKERATIN</t>
  </si>
  <si>
    <t>TRATAMIENTO CAPILAR CACAO 240GR HD COSMECTIC S</t>
  </si>
  <si>
    <t>TRATAMIENTO CAPILAR ACEITE DE OLIVA 240GR HD COSMETIC S</t>
  </si>
  <si>
    <t>TRATAMIENTO CAPILAR SABILA 240GR HD COSMETIC S</t>
  </si>
  <si>
    <t>BAÑO DE CREMA LLUVIA DE KERATINA 240GR BIGBANGKERATIN</t>
  </si>
  <si>
    <t>BAÑO DE CREMA OLEO DE ARGAN 500GR BIGBANGKERATIN</t>
  </si>
  <si>
    <t>BAÑO DE CREMA GOLD BRILLO DE SEDA 500GR BIGBANGKERATIN</t>
  </si>
  <si>
    <t>GANCHOS SUJETA ROLLOS JUMBO 20UNID FAIR LADY</t>
  </si>
  <si>
    <t>GANCHOS PARA EL CABELLO BOBBY PINS 48UNID FAIR LADY</t>
  </si>
  <si>
    <t>CREMA COLORANTE C/COLAGENO 55ML#8.1 EXITENN</t>
  </si>
  <si>
    <t>CREMA COLORANTE C/COLAGENO 55ML# 90EX EXITENN</t>
  </si>
  <si>
    <t>CREMA COLORANTE C/COLAGENO 55ML #830 EXITENN</t>
  </si>
  <si>
    <t>CREMA COLORANTE CON COLAGENO 55ML CASTAÑO CLARO CENIZA 5.1 EXITENN</t>
  </si>
  <si>
    <t>CREMA COLORANTE C/COLAGENO 55ML #3 EXITENN</t>
  </si>
  <si>
    <t>CREMA COLORANTE C/COLAGENO 55ML #8 EXITENN</t>
  </si>
  <si>
    <t>CREMA COLORANTE CON COLAGENO 55ML ACLARANTE CHAMPAGNE 100.2 EXITENN</t>
  </si>
  <si>
    <t>CREMA COLORANTE C/COLAGENO 55ML #8.77 EXITENN</t>
  </si>
  <si>
    <t>CREMA COLORANTE C/COLAGENO 55ML #1 EXITENN</t>
  </si>
  <si>
    <t>CREMA COLORANTE CON COLAGENO 55ML CHOCOLATE MAVI 970 EXITENN</t>
  </si>
  <si>
    <t>CREMA COLORANTE C/COLAGENO 55ML #5  EXITENN</t>
  </si>
  <si>
    <t>CREMA COLORANTE C/COLAGENO 55 ML #100.1 EXITENN</t>
  </si>
  <si>
    <t>CREMA COLORANTE C/COLAGENO 55ML #100 EXITENN</t>
  </si>
  <si>
    <t>CREMA COLORANTE C/COLAGENO 55ML # 7 EXITENN</t>
  </si>
  <si>
    <t>CREMA COLORANTE C/COLAGENO 55ML #10 EXITENN</t>
  </si>
  <si>
    <t>CREMA COLORANTE CON COLAGENO 55ML RUBIO OSCURO 6 EXITENN</t>
  </si>
  <si>
    <t>CREMA COLORANTE C/ COLAGENO 55ML #472 EXITENN</t>
  </si>
  <si>
    <t>CREMA COLORANTE C/COLAGENO 55ML #2  EXITENN</t>
  </si>
  <si>
    <t>TINTE EN CREMA  55ML ROJO FUCSIA EXI-2    EXITENN</t>
  </si>
  <si>
    <t>CREMA COLORANTE C/COLAGENO 55ML #EXTRA-8 EXITENN</t>
  </si>
  <si>
    <t>CREMA COLORANTE C/COLAGENO 55ML#572 EXITENN</t>
  </si>
  <si>
    <t>CREMA COLORANTE C/COLAGENO 55ML #9 EXITENN</t>
  </si>
  <si>
    <t>AFEITADORA 3 HOJILLAS MAX</t>
  </si>
  <si>
    <t>RIZADOR DE PESTAÑAS GALENCO</t>
  </si>
  <si>
    <t>PINZA DE CEJAS FLORES CORAZON</t>
  </si>
  <si>
    <t>TOALLAS HUMEDAS 24 TOALLAS CHICCO</t>
  </si>
  <si>
    <t>CREMA DE PEINAR 200 ML ANTICAIDA OLI RITA</t>
  </si>
  <si>
    <t>CREMA DE PEINAR 200 ML SEMI DE LINO OLI RITA</t>
  </si>
  <si>
    <t>CREMA DE PEINAR 200 ML BOTOX OLI RITA</t>
  </si>
  <si>
    <t>OXIDANTE EN CREMA 1 LT 30 VOL OLI RITA</t>
  </si>
  <si>
    <t>CHAMPU CAMOMILA 415 ML ROPAK</t>
  </si>
  <si>
    <t>CHAMPOO 700ML KERATINA TRIX-O-TEN</t>
  </si>
  <si>
    <t>SHAMPOO KERATINA 415 ML BRILLO DIAMANTE TRIX-O-TEN</t>
  </si>
  <si>
    <t>CHAMPU FANTASY 700 ML ROPAKPLUS</t>
  </si>
  <si>
    <t>SHAMPOO 500 ML PLACENTA DE OVEJO M COSMESYC</t>
  </si>
  <si>
    <t>SHAMPOO KERATINA 415 ML  REST E HIDRATANTE TRIX O TEN</t>
  </si>
  <si>
    <t>SHAMPOO KERATINA 415 ML SEMI DE LINO TRIX O TEN</t>
  </si>
  <si>
    <t>PROTECTORES DIARIOS 40 UND SIN PERFUME FRIENDS</t>
  </si>
  <si>
    <t>BRONCEADOR 120 ML ZANAHORIA HAVANA</t>
  </si>
  <si>
    <t>GEL ANTIBACTERIAL 200 ML HAVANA</t>
  </si>
  <si>
    <t>CREMA DENTAL 90GR ORIGINAL   COLGATE</t>
  </si>
  <si>
    <t>CORTA CUTICULA METAL SOLINGEN</t>
  </si>
  <si>
    <t>LIMA DE UÑA ETERNA</t>
  </si>
  <si>
    <t>PEINE GALAN</t>
  </si>
  <si>
    <t>TOALLA USO DIARIO ORIGINAL 80 UND CAREFREE</t>
  </si>
  <si>
    <t>PROTECTORES DIARIOS 60UNID BRISA S/PERFUME CAREFREE</t>
  </si>
  <si>
    <t>TOALLA USO DIARIO BRISA 80 UN CAREFREE</t>
  </si>
  <si>
    <t>MASCARILLA ARGAN 500 ML HAVANA</t>
  </si>
  <si>
    <t>PROTECTOR SOLAR 240 ML HAVANA</t>
  </si>
  <si>
    <t>TRATAMIENTO ACEITE DE ARGAN 400 ML HAVANA</t>
  </si>
  <si>
    <t>TRATAMIENTO ARGAN OIL 400 ML HAVANA</t>
  </si>
  <si>
    <t>HOJILLA PLATINUM-PLUS 3 HOJAS GILLETTE</t>
  </si>
  <si>
    <t>COLGATE ORIGINAL 100 GR</t>
  </si>
  <si>
    <t>CREMA DENTAL 100GR  TOTAL 12   PROFESIONAL     COLGATE</t>
  </si>
  <si>
    <t>COLGATE OPTIC WHITE 90 GR</t>
  </si>
  <si>
    <t>CREMA TALONES AGRIETADOS 100 GR SKIN VALMY</t>
  </si>
  <si>
    <t>CREMA EXFOLIANTE 240 GR SKIN VALMY</t>
  </si>
  <si>
    <t>HISOPOS ALGODON 100 UND COTTON SOFT</t>
  </si>
  <si>
    <t>AMPOLLA KERATINA CHOQUE 10 ML PASARELA</t>
  </si>
  <si>
    <t>AMPOLLA KERATINA LISO PERFECTO 10 ML PASARELA</t>
  </si>
  <si>
    <t>AMPOLLA THERMOINTENSE 10 ML PASARELA</t>
  </si>
  <si>
    <t>ACEITE CREMOSO PARA NIÑAS 240 ML TINOK</t>
  </si>
  <si>
    <t>ACEITE CREMOSO PARA NIÑOS 240 ML TINOK</t>
  </si>
  <si>
    <t>CREMA LIQUIDA PARA NIÑAS 240 ML TINOK</t>
  </si>
  <si>
    <t>CREMA LIQUIDA PARA NIÑOS 240 ML TINOK</t>
  </si>
  <si>
    <t>CREMA CORPORAL 240 ML KARITE ANDREA</t>
  </si>
  <si>
    <t>CREMA CORPORAL 400 ML AVENA ANDREA</t>
  </si>
  <si>
    <t>CREMA CORPORAL 400 ML KARITE ANDREA</t>
  </si>
  <si>
    <t>BAÑO DE CREMA 240 ML GOLD BRILLO BBK</t>
  </si>
  <si>
    <t>AGUA OXIGENADA 110 CC VOL 20 CLIMAX</t>
  </si>
  <si>
    <t>AGUA OXIGENADA 100 CC VOL 30 CLIMAX</t>
  </si>
  <si>
    <t>TOALLAS POST PARTO 10 UND CLINICAS</t>
  </si>
  <si>
    <t>CALSONCILLOS INC TALLA (L) ECOSOFT</t>
  </si>
  <si>
    <t>CALSONCILLO INC TALLA (M) 10 UND ECOSOFT</t>
  </si>
  <si>
    <t>CALSONCILLOS INC TALLA (S) ECOSOFT</t>
  </si>
  <si>
    <t>CALSONCILLOS INC 10 UND TALLA (XL) ECOSOFT</t>
  </si>
  <si>
    <t>LOCION 360 ML MILK LECHE MANOS Y CUERPO KAPELIX</t>
  </si>
  <si>
    <t>LOCION 620 ML MILK ANTIOXIDANTE MANOS Y CUERPO KAPELIX</t>
  </si>
  <si>
    <t>AMPOLLA CAPILAR 10 ML HIDROCOMPLEX PASARELA</t>
  </si>
  <si>
    <t>AMPOLLA CAPILAR 10 ML LISO LACIO PASARELA</t>
  </si>
  <si>
    <t>GEL DE BAÑO 500 ML FRUTILLA ECO MASTER POWER</t>
  </si>
  <si>
    <t>GEL DE BAÑO 500 ML LAVANDA ECO MASTER POWER</t>
  </si>
  <si>
    <t>GEL DE BAÑO 500 ML  LUZ DE LUNA ECO MASTER POWER</t>
  </si>
  <si>
    <t>SHAMPOO 500 ML ENSUEÑO  FRUTAL ECO MASTER POWER</t>
  </si>
  <si>
    <t>CREMA CORPORAL MULTI- VIT 400 ML ANDREA</t>
  </si>
  <si>
    <t>AGUA OXIGENADA 20 VOLUMENES</t>
  </si>
  <si>
    <t>SHAMPOO KIWI LIME SQUEEZE 370ML   ALBERTO V05</t>
  </si>
  <si>
    <t>TOALLAS SANIT DIA 8 UND WAYZ ALL</t>
  </si>
  <si>
    <t>TOALLA SANIT NOCHE 8 UND WAYZ ALL</t>
  </si>
  <si>
    <t>PROTECTORES DIARIOS 20 UND WAYZ ALL</t>
  </si>
  <si>
    <t>DESODORANTE 90 GR UNISEX NEUTREX</t>
  </si>
  <si>
    <t>CREMA DENTAL 145 GR TRIPLE ACCION COLGATE</t>
  </si>
  <si>
    <t>PAÑALES 9 UND TALLA P CLASICO BABY ROGER</t>
  </si>
  <si>
    <t>ACONDICIONADOR PLACENTA DE OVEJO 280 ML M. COSMESYS</t>
  </si>
  <si>
    <t>SHAMPOO ALMENDRA 700 CM PLUS ROPAK</t>
  </si>
  <si>
    <t>SHAMPOO HERBAL 700 CM PLUS ROPAK</t>
  </si>
  <si>
    <t>BAÑO DE CREMA PLACENTA DE OVEJO 250 GR TRI-O-TEM</t>
  </si>
  <si>
    <t>MASCARILLA KERATINA 240 GR TRI-O-TEN</t>
  </si>
  <si>
    <t>MASCARILLA BRILLO DIAMANTE 240 GR TRI-O-TEM</t>
  </si>
  <si>
    <t>MASCARILLA SEMI D LINO 240 GR TRI-O-TEM</t>
  </si>
  <si>
    <t>CREMA DE PEINAR KERATINA 200 CM TRI-O-TEM</t>
  </si>
  <si>
    <t>CREMA DE PEINAR BRILLO DIAMANTE 200 CM TRI-O-TEM</t>
  </si>
  <si>
    <t>CREMA DE PEINAR SEMI D LINO 200 CM TRI-O-TEM</t>
  </si>
  <si>
    <t>AMPOLLA PLACENTA DE OVEJO 3 UND TRI-O-TEM</t>
  </si>
  <si>
    <t>AMPOLLA ANTICAIDA 3 UND TRI-O-TEM</t>
  </si>
  <si>
    <t>AMPOLLA PLACENTA VIT E 3 UND TRI-O-TEM</t>
  </si>
  <si>
    <t>AMPOLLA RESTRUCTURANTE 3 UND TRI-O-TEM</t>
  </si>
  <si>
    <t>AMPOLLA SEMI DE LINO NO ENJUAGAR 3 UND TI-O-TEM</t>
  </si>
  <si>
    <t>AMPOLLA RIZO RIZO 3 UND TRI-O-TEM</t>
  </si>
  <si>
    <t>AMPOLLA LISO LACIO 3 UND TRI-O-TEM</t>
  </si>
  <si>
    <t>AMPOLLA KERATINA 3 UND TRI-O-TEM</t>
  </si>
  <si>
    <t>LADY SPEED STICK PRO-5 ROLL-ON 50ML</t>
  </si>
  <si>
    <t>DESODORANTE SPEED STICK XTREME NIGHT 50 ML</t>
  </si>
  <si>
    <t>JABON 110 GR NATURALS ALOE Y OLIVA PALMOLIVE</t>
  </si>
  <si>
    <t>JABON 130 GR TRIPACK ALOE Y OLIVA PALMOLIVE</t>
  </si>
  <si>
    <t>PINZAS VARIADAS PARA EL CABELLO</t>
  </si>
  <si>
    <t>PAÑALES MINI 3-6 KG 10 UND TAFFY</t>
  </si>
  <si>
    <t>PAÑALES MIDI 4-9 KG 9 UND TAFFY</t>
  </si>
  <si>
    <t>PAÑALES MAXI 7-18 KG 8 UND TAFFY</t>
  </si>
  <si>
    <t>PAÑALES JUNIOR 11-25 KG 7 UND TAFFY</t>
  </si>
  <si>
    <t>BAÑO DE CREMA 240 GR SEMI DI LINO KERATINA TRIX-O-TEN</t>
  </si>
  <si>
    <t>CREMA DE PEINAR 200 ML KERATINA OLI RITA</t>
  </si>
  <si>
    <t>JABON 130 GR OLIVA Y ALOE PALMOLIVE</t>
  </si>
  <si>
    <t>SHAMPOO CONTROL CASPA VARIADO 400 ML SECRET MOON</t>
  </si>
  <si>
    <t>JABON ELEGANCE 125 GR BLOSSOM</t>
  </si>
  <si>
    <t>JABON CONFIDENCE 125 GR BLOSSON</t>
  </si>
  <si>
    <t>JABON ROMARCE 125 GR BLOSSOM</t>
  </si>
  <si>
    <t>GEL DE BAÑO 350CM SLIK</t>
  </si>
  <si>
    <t>PRE TRA BBK 300ML  BRILLO DE SEDA GOLD</t>
  </si>
  <si>
    <t>PRE TRA ANTICAIDA 300CM QUICK FIX</t>
  </si>
  <si>
    <t>PRE TRA LIMON 360CM HD COSMET</t>
  </si>
  <si>
    <t>LOCION CORPORAL 200 ML BOHIO CHIC VALMY</t>
  </si>
  <si>
    <t>LOCION CORPORAL 200 ML CLASSIC LADY VALMY</t>
  </si>
  <si>
    <t>LOCION CORPORAL 200 ML PRETTY HIPS VALMY</t>
  </si>
  <si>
    <t>LOCION COORPORAL 200 ML ROMANT VALMY</t>
  </si>
  <si>
    <t>LOCION CORPORAL 200 ML SEXY SIREN VALMY</t>
  </si>
  <si>
    <t>LOCION CORPORAL 200 ML SUR FER VALMY</t>
  </si>
  <si>
    <t>JABON 110 GR COCO Y ALGODON PALMOLIVE</t>
  </si>
  <si>
    <t>JABON 110 GR ACEITE DE ALMENDRA PALMOLIVE</t>
  </si>
  <si>
    <t>PRE TRATAMIENTO BBK 300 ML ARGAN</t>
  </si>
  <si>
    <t>AGUA 60 CC VOL 20 SLIK</t>
  </si>
  <si>
    <t>AGUA 60 ML VOL 30 SLIK</t>
  </si>
  <si>
    <t>SHAMPOO 240 ML ANTICAIDA SLIK</t>
  </si>
  <si>
    <t>ESMALTE BRILLO 84 14 CM VALMY</t>
  </si>
  <si>
    <t>ESMALTE QUIMCA 103 14 CM VALMY</t>
  </si>
  <si>
    <t>HISOPOS  100UND  MIMADITO</t>
  </si>
  <si>
    <t>TRATAMIENTO 240 ML PARA CABELLO BRILLO DE PERLA SLIK</t>
  </si>
  <si>
    <t>TRATAMIENTO 240 ML PARA CABELLO BRILLO DE PLATA SLIK</t>
  </si>
  <si>
    <t>JABON DE TOCADOR 90 GR VERANO</t>
  </si>
  <si>
    <t>HIGIENIZADOR 415 ML KERATINA TRI-O-TEM</t>
  </si>
  <si>
    <t>JABON 100 GR BEAUTY CREAM BAR DOVE</t>
  </si>
  <si>
    <t>JABON 113 GR PINK ROSA DOVE</t>
  </si>
  <si>
    <t>JABON 100 GR FRESH TOUCH DOVE</t>
  </si>
  <si>
    <t>LIMAS DE PIES ROSADA</t>
  </si>
  <si>
    <t>PRE- TRATAMIENTO REVITALIZANTE SIN SAL 400ML RHELEN</t>
  </si>
  <si>
    <t>PRE- TRATAMIENTO REVITALIZANTE SIN SAL 250ML RHELEN</t>
  </si>
  <si>
    <t>POST - TRATAMIENTO REVITALIZANTE SIN SAL 250ML RHELEN</t>
  </si>
  <si>
    <t>BAÑO LIQUIDO 120ML  BABY</t>
  </si>
  <si>
    <t>BAÑO LIQUIDO 240ML BABY</t>
  </si>
  <si>
    <t>PROTECTORES DIARIOS CLASICOS 40UNID NUBES</t>
  </si>
  <si>
    <t>ACEITE CREMOSO PARA BEBES 200ML MIMADITO</t>
  </si>
  <si>
    <t>CREMA 200 ML LIQUIDA MIMADITO</t>
  </si>
  <si>
    <t>AMPOLLA 15 ML BOTOX NATURAL AMBARINA</t>
  </si>
  <si>
    <t>AMPOLLA 15 ML BOTOX SABILA CRISTAL AMBARINA</t>
  </si>
  <si>
    <t>AMPOLLA 15 ML ARGAN ANTICAIDA AMBARINA</t>
  </si>
  <si>
    <t>AMPOLLA 15 ML BOTOX LLUVIA DE ESTRELLA AMBARINA</t>
  </si>
  <si>
    <t>AMPOLLA 15 ML BOTOX BLACK PEARL AMBARINA</t>
  </si>
  <si>
    <t>AMPOLLA 15 ML  BOTOX CHOCOLATE AMBARINA</t>
  </si>
  <si>
    <t>AMPOLLA 15 ML BOTOX KERATINA AMBARINA</t>
  </si>
  <si>
    <t>AMPOLLA 15 ML ARGAN CON BOTOX AMBARINA</t>
  </si>
  <si>
    <t>AMPOLLA 15 ML  ARGAN CON KERATINA AMBARINA</t>
  </si>
  <si>
    <t>AMPOLLA 15 ML ARGAN CON PROTEINA AMBARINA</t>
  </si>
  <si>
    <t>AMPOLLA 15 ML BOTOX ANTICAIDA AMBARINA</t>
  </si>
  <si>
    <t>AMPOLLA 15 ML CIRUGIA CAPILAR AMBARINA</t>
  </si>
  <si>
    <t>MASCARILLA 500 GR VITAMINA E AMBARINA</t>
  </si>
  <si>
    <t>BAÑO DE CREMA 500 GR LECHE DE CABRA AMBARINA</t>
  </si>
  <si>
    <t>TOALLAS SANITARIAS 12UND KOTEX</t>
  </si>
  <si>
    <t>PRE-TRAT LLUVIA DE KERATINA 300CM BBK</t>
  </si>
  <si>
    <t>DESODORANTE 50 ML MEN V8 REXONA</t>
  </si>
  <si>
    <t>HD SOLUCION 180 ML JABONOSA BAMBO</t>
  </si>
  <si>
    <t>HD SOLUCION 180 ML CAMOMILA</t>
  </si>
  <si>
    <t>HD SOLUCION 180 ML JABONOSA CITRICOS</t>
  </si>
  <si>
    <t>HD SOLUCION 180 ML JABONOSA PIÑA</t>
  </si>
  <si>
    <t>TINTE 58 GR #10.1 AMERICAN COLORS</t>
  </si>
  <si>
    <t>TINTE 58 GR #100.1 AMERICAN COLORS</t>
  </si>
  <si>
    <t>TINTE 58 GR #12.89 AMERICAN COLORS</t>
  </si>
  <si>
    <t>TINTE 58 GR #2.66 AMERICAN COLORS</t>
  </si>
  <si>
    <t>TINTE 58 GR #5.0 AMERICAN COLORS</t>
  </si>
  <si>
    <t>TINTE 58 GR #5.7 AMERICAN COLORS</t>
  </si>
  <si>
    <t>TINTE 58 GR #6.7 AMERICAN COLORS</t>
  </si>
  <si>
    <t>TINTE 58 GR # 8.1 AMERICAN COLORS</t>
  </si>
  <si>
    <t>TINTE 58 GR # 9.0 AMERICAN COLORS</t>
  </si>
  <si>
    <t>TINTE 58 GR # 9.01 AMERICAN COLORS</t>
  </si>
  <si>
    <t>AGUA OXIGENADA 50 ML  AMERICA COLORS</t>
  </si>
  <si>
    <t>DESODORANTE 50 ML MEN MUSK REXONA</t>
  </si>
  <si>
    <t>TINTE LH 58 GR #12.89 AMERICAN COLORS</t>
  </si>
  <si>
    <t>TINTE LH 58 GR #2.66 AMERICAN COLORS</t>
  </si>
  <si>
    <t>TINTE LH  58 GR #2.8 AMERICAN COLORS</t>
  </si>
  <si>
    <t>TINTE LH 58 GR # 3.0 AMERICAN COLORS</t>
  </si>
  <si>
    <t>TINTE LH 58 GR # 6.1 AMERICAN COLORS</t>
  </si>
  <si>
    <t>TINTE LH 58 GR # 9.0 AMERICAN COLORS</t>
  </si>
  <si>
    <t>DESODORANTE DAMA 50 ML  REXONA</t>
  </si>
  <si>
    <t>GEL DE BAÑO 240 ML NIÑA TINOK</t>
  </si>
  <si>
    <t>GEL DE BAÑO 240 ML NIÑO TINOK</t>
  </si>
  <si>
    <t>CREMA COLORANTE C/COLAGENO 55ML #9.1 EXITENN</t>
  </si>
  <si>
    <t>TINTE 60 ML # V-6-7 EXITENN</t>
  </si>
  <si>
    <t>CREMA DE PEINAR 240 ML COCO HD COSMETIC</t>
  </si>
  <si>
    <t>PRE-TRATAMIENTO 360 ML COCO HD COSMETIC</t>
  </si>
  <si>
    <t>BAÑO DE CREMA 240 ML COCO HD COSMETIC</t>
  </si>
  <si>
    <t>JABON DE TOCADOR 70GR. FRESH FLORAL  ROSE     SOAP</t>
  </si>
  <si>
    <t>TOALLA DIA 10 UND ALMY</t>
  </si>
  <si>
    <t>TOALLA NOCHE 10 UND ALMY</t>
  </si>
  <si>
    <t>SHAMPOO 2EN1 SUAV/MANEJ 400ML HEAD&amp;SHOULDERS</t>
  </si>
  <si>
    <t>SHAMPOO PROTECCION CAIDA 400ML HEAD&amp;SHOULDERS</t>
  </si>
  <si>
    <t>SHAMPO 400 ML  INTENSIVE REPAIR DOVE</t>
  </si>
  <si>
    <t>DESODORANTE T/G DAMA 50ML REXONA</t>
  </si>
  <si>
    <t>PRESTOBARBA AFEITADORA    GILLETTE</t>
  </si>
  <si>
    <t>PRESERVATIVOS  X 3 UND TE AMO</t>
  </si>
  <si>
    <t>SERVILLETAS PEQUEÑAS ALMY</t>
  </si>
  <si>
    <t>GEL RECIEN NACIDO NIÑO 200ML TOMY TIPI</t>
  </si>
  <si>
    <t>GEL DE NIÑA 200ML TOMY TIPI</t>
  </si>
  <si>
    <t>COLONIA RECIEN NACIDO NIÑA 200ML TOMY TIPI</t>
  </si>
  <si>
    <t>COLONIA RECIEN NACIDO NIÑO 200ML TOMY TIPI</t>
  </si>
  <si>
    <t>AFEITADORA ORIG VERDE GILLETE</t>
  </si>
  <si>
    <t>CEPILLO DENTAL DUAL</t>
  </si>
  <si>
    <t>SHAMPOO NATURIZE 400ML</t>
  </si>
  <si>
    <t>TOALLAS SANITARIAS 10UND NATURIZE</t>
  </si>
  <si>
    <t>CREMA DENTAL 160GR NATURIZE</t>
  </si>
  <si>
    <t>CREMA DENTAL 100GR NATURIZE</t>
  </si>
  <si>
    <t>PAÑALES TALLA "M"NATURIZE</t>
  </si>
  <si>
    <t>PAÑALES TALLA "L"NATURIZE</t>
  </si>
  <si>
    <t>PAÑALES TALLA"XL"NATURIZE</t>
  </si>
  <si>
    <t>TOALLA SANITARIA 12 UND KOTEX</t>
  </si>
  <si>
    <t>ACEITE CREMOSO 200ML CREAMY OIL</t>
  </si>
  <si>
    <t>DESODORANTE 50 ML ORIGINAL MEN REXONA</t>
  </si>
  <si>
    <t>DESODORANTE 50 ML SURE REXONA</t>
  </si>
  <si>
    <t>BROCHAS 5 PZAS MAC</t>
  </si>
  <si>
    <t>COLGATE PLAX 50ML</t>
  </si>
  <si>
    <t>GILLETTE SENSOR AFEITADORA DESECHABLE</t>
  </si>
  <si>
    <t>VENUS SIMPLY3 4CT GILLETTE</t>
  </si>
  <si>
    <t>JABON 160 GR AMARILLO MONCLER</t>
  </si>
  <si>
    <t>PAÑAL ADULTO M 8 UND MIMLOT</t>
  </si>
  <si>
    <t>PAÑAL ADULTO TALLA L 8 UND MIMLOT</t>
  </si>
  <si>
    <t>MASCARILLA 240 ML CAPILAR DESENREDANTE BIOKER</t>
  </si>
  <si>
    <t>GILLETTE VENUS SIMPLY 3</t>
  </si>
  <si>
    <t>CORTA CUTICULAS C/INT</t>
  </si>
  <si>
    <t>CORTA UÑA TVO HILL    TWO HILL</t>
  </si>
  <si>
    <t>ESMALTE DE UÑAS VELLA</t>
  </si>
  <si>
    <t>LIMA DE METAL</t>
  </si>
  <si>
    <t>TOALLAS HIGIENICAS 8UND. SUAVE  FLEXI ALAS ALWAYS</t>
  </si>
  <si>
    <t>CREMA DENTAL 180G FAMILIAR COLGATE</t>
  </si>
  <si>
    <t>CHAMPU 400ML HEAD &amp; SHOULDERS MEN</t>
  </si>
  <si>
    <t>CHAMPU 400ML  ANTI-CAIDA HEAD &amp; SHOULDERS</t>
  </si>
  <si>
    <t>DESODORANTE 51G REGULAR MEN  SPEED STICK</t>
  </si>
  <si>
    <t>JABON  CORPORAL 90G  ANTIBACTERIAL PROTEX</t>
  </si>
  <si>
    <t>JABON CORPORAL 85G OLEO ARGAN PALMOLIVE</t>
  </si>
  <si>
    <t>JABON CORPORAL 85G COCO  PALMOLIVE</t>
  </si>
  <si>
    <t>JABON CORPORAL 85G FRAMBUESA PALMOLIVE</t>
  </si>
  <si>
    <t>JABON CORPORAL 85G  CAMELIA OLEO ALMENDRAS PALMOLIVE</t>
  </si>
  <si>
    <t>JABON CORPORAL 85G PETALOS DE ROSA PALMOLIVE</t>
  </si>
  <si>
    <t>JABON CORPORAL 85G JAZMIN MANTECA DE CACAO PALMOLIVE</t>
  </si>
  <si>
    <t>JABON CORPORAL 85G KARITE PALMOLIVE</t>
  </si>
  <si>
    <t>JABON CORPORAL 80G DAILY CARE EUCALIPTO JOHMSONS</t>
  </si>
  <si>
    <t>JABON CORPORAL 80G UVA VERDE  JOHMSONS</t>
  </si>
  <si>
    <t>JABON CORPORAL 80G LAVANDA JOHMSONS</t>
  </si>
  <si>
    <t>JABON CORPORAL 80G  NUTRI SPA ROMA JOHMSONS</t>
  </si>
  <si>
    <t>SHAMPOO 400ML  NUTITIVE MOISTURIZING  DOVE</t>
  </si>
  <si>
    <t>SHAMPOO 400ML NOURISHING OIL CARE DOVE</t>
  </si>
  <si>
    <t>SHAMPOO 400ML HAIR FALL  DOVE</t>
  </si>
  <si>
    <t>SHAMPOO 400ML COLOUR CARE DOVE</t>
  </si>
  <si>
    <t>SHAMPOO 400ML DAILY CARE PANTENE</t>
  </si>
  <si>
    <t>SHAMPOO 400ML MILKI DAMAGE REPAIR PANTENE</t>
  </si>
  <si>
    <t>SHAMPOO 400ML ANTI DANBRUFF  PANTENE</t>
  </si>
  <si>
    <t>SHAMPOO 400ML ANTI HAIR FALL PANTENE</t>
  </si>
  <si>
    <t>SHAMPOO 400ML NATURE FUSION PANTENE</t>
  </si>
  <si>
    <t>SHAMPOO 400ML SMOOTH &amp; SILKI  PANTENE</t>
  </si>
  <si>
    <t>SHAMPOO 400ML COLORED HAIR REPAIR  PANTENE</t>
  </si>
  <si>
    <t>SHAMPOO 400ML MENTHOL   REFRESH HEAD &amp; SHOULDERS</t>
  </si>
  <si>
    <t>SHAMPOO 400ML ALMENDRAS HEAD &amp; SHOULDERS</t>
  </si>
  <si>
    <t>SHAMPOO 400ML EXTRA VOLUME  HEAD &amp; SHOULDERS</t>
  </si>
  <si>
    <t>SHAMPOO 400ML CLASSIC CLEAN  HEAD &amp; SHOULDERS</t>
  </si>
  <si>
    <t>SHAMPOO 400ML SMOOTH &amp; SILKY HEAD &amp; SHOULDERS</t>
  </si>
  <si>
    <t>JABON CORPORAl 85g  JALEA REAL  PALMOLIVE</t>
  </si>
  <si>
    <t>CREMA DENTAL 180GR MENTA TRIPLE ACCION  COLGATE</t>
  </si>
  <si>
    <t>PROTECTORES DIARIOS DUO SENT VERDE 50 UND KOTEX</t>
  </si>
  <si>
    <t>PROTECTORES DIARIO CAREFREE 40 UND C/OLOR</t>
  </si>
  <si>
    <t>PROTECTORES DIARIO 80UNID C/DESODORANTE CAREFEE</t>
  </si>
  <si>
    <t>PROTECTORES DIARIO CAREFREE 40 UND</t>
  </si>
  <si>
    <t>TOALLAS STAYFREE ESPECIAL 32 UN TELA NORMAL</t>
  </si>
  <si>
    <t>CREMA DENTAL MAXIMA PROTECCION 50ML COLGATE</t>
  </si>
  <si>
    <t>DESODORANTE ROLL ON  COLONIA 90GR MUM</t>
  </si>
  <si>
    <t>CEPILLO DENTAL DE NIÑO/SPIDER BEN 10 DORCO</t>
  </si>
  <si>
    <t>TINTE NEGRO PARA CABELLO EN POLVO  2,7GR LA CHINA</t>
  </si>
  <si>
    <t>CEPILLO DENTAL PARA NIÑA PRINCESAS</t>
  </si>
  <si>
    <t>JABON HUMECTANTE BLANCO 90GR MONCLER</t>
  </si>
  <si>
    <t>LIMPIADOR CAPILAR 240ML PASO 1 BIOKER</t>
  </si>
  <si>
    <t>JABON REFRESCANTE AZUL 90GR MONCLER</t>
  </si>
  <si>
    <t>JABON PROTEX AVENA/OATS 100GR</t>
  </si>
  <si>
    <t>JABON PROTEX FRESH 100GR</t>
  </si>
  <si>
    <t>JABON PROTEX HEALTHY BALANCE 100GR</t>
  </si>
  <si>
    <t>JABON JHOMSONS AMENDOAS 80GR</t>
  </si>
  <si>
    <t>SHAMPO JHONSONS BABY 200ML</t>
  </si>
  <si>
    <t>DESODORANTE SPEED STICK OCEAN SURF 51G</t>
  </si>
  <si>
    <t>DESODORANTE SPEED STICK COOL 51G</t>
  </si>
  <si>
    <t>LADY SPEED STICK 39.6G SPRING BLOSSOM</t>
  </si>
  <si>
    <t>LADY SPEED STICK 39.6G SHOWER FRESH</t>
  </si>
  <si>
    <t>LADY SPEED STICK 39.6G WILD FREESIA</t>
  </si>
  <si>
    <t>DESODORANTE 51G CLEAN SPEED STICK</t>
  </si>
  <si>
    <t>SHAMPOO 18 ML HEAD SHOULDERS SUAVE Y MANEJABLE</t>
  </si>
  <si>
    <t>SHAMPOO 18 ML HEAD SHOULDERS LIMPIEZA RENOVADA</t>
  </si>
  <si>
    <t>TOALLA HUMEDAS 72 UND AMY CON EXTRATO DE MANZANILLA</t>
  </si>
  <si>
    <t>LADY SPEED STICK 10 GR GEL FLORAL FRESH</t>
  </si>
  <si>
    <t>LADY SPEED STICK 10 GR CREMA TALC</t>
  </si>
  <si>
    <t>DESODORANTE SPEED STICK 10 GR 24/7 COOL NIGHT</t>
  </si>
  <si>
    <t>TOALLAS HUMEDAS 72 UND PIEL SENSIBLE CHICCO</t>
  </si>
  <si>
    <t>PAÑAL CHIKOOL TALLA M 20 UND</t>
  </si>
  <si>
    <t>PAÑAL CHIKOOL  TALLA P 20 UND CHIKOOL</t>
  </si>
  <si>
    <t>PAÑAL CHIKOOL TALLA   G   20 UND.           CHIKOOL</t>
  </si>
  <si>
    <t>TOALLAS HUMEDAS 80 UND MI BB</t>
  </si>
  <si>
    <t>JABON MEDICARE 90 GR AZUL</t>
  </si>
  <si>
    <t>BOROCANFOR CREMA PLUS 80 GR</t>
  </si>
  <si>
    <t>CONDONES SABORES 3UNIDADES DUO</t>
  </si>
  <si>
    <t>MASMELOS RELLENOS CARAMELO 85GR TRULULU</t>
  </si>
  <si>
    <t>JABON DE TOCADOR 90gr.  SUAVIZE JOHMSON´S</t>
  </si>
  <si>
    <t>JABON DE TOCADOR 90gr.DAMASCO/CARAMELO JOHMSON ´S</t>
  </si>
  <si>
    <t>JABON TOCADOR 90gr. DESPERTE JOHMSON´S</t>
  </si>
  <si>
    <t>JABON DE TOCADOR 90gr REVIVA JOHMSON´S</t>
  </si>
  <si>
    <t>CREMA COLORANTE C/COLAGENO 55ML #930 EXITENN</t>
  </si>
  <si>
    <t>AGUA OXI VOL 20 75 ML EXITEEN</t>
  </si>
  <si>
    <t>JABON 80 GR FRESA FORTUNNE</t>
  </si>
  <si>
    <t>JABON 80 GR LIMON FORTUNNE</t>
  </si>
  <si>
    <t>JABON 80 GR MANZANA FORTUNNE</t>
  </si>
  <si>
    <t>JABON 80 GR UVA FORTUNNE</t>
  </si>
  <si>
    <t>CREMA NIVEA 400 ML BODY SOFT MILK</t>
  </si>
  <si>
    <t>SHAMPOO 413ML SHAMPOO BESO GRANADA  ALIVE</t>
  </si>
  <si>
    <t>SHAMPOO 413ML FLOR DE MANZANA  ALIVE</t>
  </si>
  <si>
    <t>TOALLA BARRERAS ANT. 8UND. SECA SUAVE ALWAYS</t>
  </si>
  <si>
    <t>SHAMPOO 413ML COCO TROPICAL  ALIVE</t>
  </si>
  <si>
    <t>SHAMPOO 413ML FLOR DE LA PASION  ALIVE</t>
  </si>
  <si>
    <t>HISOPOS 100PCS COTTON SWABS</t>
  </si>
  <si>
    <t>GEL FIJADOR AZUL 1000GR ROLDA</t>
  </si>
  <si>
    <t>GEL FIJADOR BLANCO 1000 GR ROLDA</t>
  </si>
  <si>
    <t>GEL FIJADOR AGUA MARINA 1000 GR ROLDA</t>
  </si>
  <si>
    <t>GEL FIJADOR AZUL 500GR ROLDA</t>
  </si>
  <si>
    <t>ALCOHOL 240 ML EL GUARDIAN</t>
  </si>
  <si>
    <t>CEPILLO DENTAL 360 ORAL MEDIUM  COLGATE</t>
  </si>
  <si>
    <t>DESODORANTE  FRESH 51Gr. HOMBRE  SPEED STICK</t>
  </si>
  <si>
    <t>LADY SPEED STICK 39.6G POWDER FRESH</t>
  </si>
  <si>
    <t>GEL FIJADOR MORADO 500GR ROLDA</t>
  </si>
  <si>
    <t>CEPILLO DENTAL ANTIBAC  90990421  ORAL-B</t>
  </si>
  <si>
    <t>CEPILLO DENTAL MAX FRESH   COLGATE</t>
  </si>
  <si>
    <t>PAÑAL CHIKOL  TALLA   XG  20UND +12KG     CHIKOOL</t>
  </si>
  <si>
    <t>CREMA DENTAL  105GR TRIPLE ACCION  COLGATE</t>
  </si>
  <si>
    <t>CREMA DENTAL 180GR TOTAL 12  COLGATE</t>
  </si>
  <si>
    <t>CREMA DENTAL 140GR MAKC PPEW AZUL  COLGATE</t>
  </si>
  <si>
    <t>SHAMPOO BABY 300ML 50% EXTRA FREE JHONSONS &amp;JHONSONS</t>
  </si>
  <si>
    <t>AFEITADORA TG/708N  DORCO</t>
  </si>
  <si>
    <t>CEPILLO DENTAL 3D WHITER LUXE ORAL-B</t>
  </si>
  <si>
    <t>DESODORANTE EN CREMA 100ML AQUA MARINE REVLON</t>
  </si>
  <si>
    <t>SHAMPOO 400ML CITRUS FRESH  HEAD &amp; SHOULDERS</t>
  </si>
  <si>
    <t>COMBO OFERTA 1 TOALLAS  AL/ Y KOTEX</t>
  </si>
  <si>
    <t>JABON 75GR AVENA Y AZUCAR MORENA  PALMOLIVE</t>
  </si>
  <si>
    <t>TAMPONES SIN APLICADOR REGULAR 10 UNIDADES</t>
  </si>
  <si>
    <t>TAMPONES SUPER  10 UND. FLUJO NORMAL NOSOTRAS</t>
  </si>
  <si>
    <t>JABON EXFOLIANTE PUNTOS NEGROS ASEPXIA</t>
  </si>
  <si>
    <t>CREMA 50G REMUEVE MAQUILLAJE E IMPUREZAS  POND S</t>
  </si>
  <si>
    <t>CREMA 50G BIO HYDRATANTE  POND S</t>
  </si>
  <si>
    <t>COMBO OFERTA 2 PAPEL SANITARIO 2 PAQ</t>
  </si>
  <si>
    <t>JABON DERMOLIMPIADORA 100GR PURO AVENA</t>
  </si>
  <si>
    <t>COMBO OFERTA 3 HARMONY</t>
  </si>
  <si>
    <t>TAMPONES 10UNDA. FLUJO LIVIANO SIN APLICADOR</t>
  </si>
  <si>
    <t>SHAMPOO 200 ML GERMEN DE TRIGO CHICCO</t>
  </si>
  <si>
    <t>SHAMPOO 200 ML MANZANILLA CHICCO</t>
  </si>
  <si>
    <t>GEL INTIMO BODY CARE 200 ML SECUREZZA</t>
  </si>
  <si>
    <t>JABON EN BARRA 100GR ASEPXIA  EFECT A/SEBO  ASEPXIA</t>
  </si>
  <si>
    <t>ACEITE CREMOSO 200 ML ALOE VERA CHICCO</t>
  </si>
  <si>
    <t>JABON DE TOCADOR 100GR PROPOLIS  PROTEX</t>
  </si>
  <si>
    <t>JABON DE TOCADOR 100GR BALANCE   PROTEX</t>
  </si>
  <si>
    <t>JABON DE TOCADOR 100GR FRESH  PROTEX</t>
  </si>
  <si>
    <t>JABON DE TOCADOR 100GR GENTLE  PROTEX</t>
  </si>
  <si>
    <t>COLGATE TOTAL 100GR  CLEAN MINT   COLGATE</t>
  </si>
  <si>
    <t>TOALLAS 10UND. FLEXI ALAS  ALVEYS</t>
  </si>
  <si>
    <t>CEPILLO DENTAL 8YEARS  PRO-EXPERT ORAL-B</t>
  </si>
  <si>
    <t>SHAMPOO 400ML CLASSIC CLEAN    HEAD &amp; SHOULDERS</t>
  </si>
  <si>
    <t>TOALLAS SECA SUAVE 8UND NARANJA   ALWAYS</t>
  </si>
  <si>
    <t>LISTERINE 250ML COOL CITRUS ENJUAGUE BUCAL  LISTERINE</t>
  </si>
  <si>
    <t>TINTE HAIR COLOR CREMA 30ML OLIVE CASTAÑO MEDIO  SIGLO</t>
  </si>
  <si>
    <t>GEL FIJADOR BLANCO  500GR ROLDA</t>
  </si>
  <si>
    <t>GEL FIJADOR MORADO 250GR ROLDA</t>
  </si>
  <si>
    <t>GEL FIJADOR AZUL 250GR ROLDA</t>
  </si>
  <si>
    <t>GEL FIJADOR BLANCO 250GR ROLDA</t>
  </si>
  <si>
    <t>GEL FIJADOR BLACK STYLING 250GR ROLDA</t>
  </si>
  <si>
    <t>MASCARILLA CAPILAR CERA DE ABEJA 225GR ROLDA</t>
  </si>
  <si>
    <t>MASCARILLA CAPILAR ACEITE DE VISON 225GR ROLDA</t>
  </si>
  <si>
    <t>MASCARILLA CAPILAR COLAGENO 225GR ROLDA</t>
  </si>
  <si>
    <t>LINEA FAMILIAR CHAMPU PLUS NARANJA 1100CC ROLDA</t>
  </si>
  <si>
    <t>CHAMPU ALGAS MARINA LINEA FAMILIAR 1100ML ROLDA</t>
  </si>
  <si>
    <t>LINEA FAMILIAR ACONDICIONADOR CON PROTEINAS 1100CC</t>
  </si>
  <si>
    <t>LINEA FAMILIAR CHAMPU PLUS AMARILLO 1100CC ROLDA</t>
  </si>
  <si>
    <t>LINEA FAMILIAR CHAMPU PLUS VERDE 1100CC ROLDA</t>
  </si>
  <si>
    <t>WOMEN ACTIVE LOCION LIMPIADORA ANTI-CASPA 400CM ROLDA</t>
  </si>
  <si>
    <t>ROLWAX CERA FIJADORA EXTRA STRONG 100GR ROLDA</t>
  </si>
  <si>
    <t>AGUA OXIGENADA CON FRAGANCIA 20VOL.120CM ROLDA</t>
  </si>
  <si>
    <t>DESCOLORANTE EN POLVO CON PROTEINAS DE SEDA 25GR ROLDA</t>
  </si>
  <si>
    <t>RESTRUCTURANTE SILICON PROFESIONAL 70CC ROLDA</t>
  </si>
  <si>
    <t>CREMA DENTAL 100GR TOTAL 12    COLGATE</t>
  </si>
  <si>
    <t>CEPILLO DENTAL SHINY CLEAN  ORAL-B</t>
  </si>
  <si>
    <t>DESODORANTE ALL DYA DRY 51Gr POWER FRESH  SPEED STICK</t>
  </si>
  <si>
    <t>AGUA OXIGENDA VOLUMEN 30.120CC  ROLDA</t>
  </si>
  <si>
    <t>REMOVEDOR DE ESMALTE ULTRA FUERTE 60CM</t>
  </si>
  <si>
    <t>REMOVEDOR DE ESMALTE ENDURECEDOR 120ML ROLDA</t>
  </si>
  <si>
    <t>VASELINA SABILA Y VITAMINA E 100GR   ROLDA</t>
  </si>
  <si>
    <t>GEL FIJADOR VERDE 250GR  ROLDA</t>
  </si>
  <si>
    <t>MASCARILLA CAPILAR CERA DE ABEJAS 450GR  ROLDA</t>
  </si>
  <si>
    <t>JABON DE  TOCADOR 90GR   NUTRICION MIEL     JOHMSON¨S</t>
  </si>
  <si>
    <t>SHAMPOO ISLAND COCONUT 370ML   ALVERTO VO5</t>
  </si>
  <si>
    <t>SHAMPOO STRAWBERRIES &amp; CREAM 370ML    ALBERTO VO5</t>
  </si>
  <si>
    <t>TINTE OLIVE M-001N/BLACK  NEGRO    SIGLO</t>
  </si>
  <si>
    <t>SHAMPOO 400ML HEAD &amp; SHOULDERS  VARIADOS</t>
  </si>
  <si>
    <t>LISTERINE FRESH BURST 250ML   LISTERINE</t>
  </si>
  <si>
    <t>AFEITADORA TG 708N AZUL 5UND DORCO</t>
  </si>
  <si>
    <t>JABON DERMOLIMPIADORA MEN 100GR PURO SPORT</t>
  </si>
  <si>
    <t>SHAMPOO 400ML COLOUR PROTECT    DOVE</t>
  </si>
  <si>
    <t>SHAMPOO 400ML HAIR FAIL RESCUE   DOVE</t>
  </si>
  <si>
    <t>SHAMPOO 400ML PURIFYING   DOVE</t>
  </si>
  <si>
    <t>COLGATE TOTAL12   75ML PROFESSIONAL WHINTENING</t>
  </si>
  <si>
    <t>TOALLA  KOTEX+TOALLA ALWAYS DIA</t>
  </si>
  <si>
    <t>DESODORANTE LADY SPEED STICK INVISIBLE DRY POWER 39.6</t>
  </si>
  <si>
    <t>COLGATE TRIPLE PODER C/CALCIO 180GR  COLGATE</t>
  </si>
  <si>
    <t>LADY SPEED STICK DESODORANTE  POWDER FRESH 39.6GR</t>
  </si>
  <si>
    <t>SHAMPOO 400ML  NOURISHING OIL CARE     DOVE</t>
  </si>
  <si>
    <t>SHAMPOO 400ML INTENSIVE REPAIR    DOVE</t>
  </si>
  <si>
    <t>COLGATE CREMA DENTAL 110GR MAXIMA NEUTRA  COLGATE</t>
  </si>
  <si>
    <t>COLGATE CREMA DENTAL 90GR ADVANCED WHITE   COLGATE</t>
  </si>
  <si>
    <t>COLGATE 180GR ADVANCED WHITE   COLGATE</t>
  </si>
  <si>
    <t>COLGATE 184GR TRIPLE ACCION  XTRA FRESCURA  COLGATE</t>
  </si>
  <si>
    <t>CEPILLO DENTAL PRO-EXPERT STAGER 5-7 NIÑO   ORAL-B</t>
  </si>
  <si>
    <t>AFEITADORA TG 708N ROSADA 5UNID DORCO</t>
  </si>
  <si>
    <t>DESODORANTE CREMA 30GR DAMA TALCO  LADY SPEED STICK</t>
  </si>
  <si>
    <t>DESODORANTE CREMA 30GR HOMBRE  COOL NIGHT SPEED STICK</t>
  </si>
  <si>
    <t>TINTE EN POLVO 2.8GR NEGRO  LAS MARAVILLAS</t>
  </si>
  <si>
    <t>JABON DE TOCADOR 100GR GO FRESH CEREZA  DOVE</t>
  </si>
  <si>
    <t>DESODORANTE 90GR ALOE VERA    DIOXOGEN</t>
  </si>
  <si>
    <t>DESODORANTE DIOXOGEN 90GR ORIGINAL</t>
  </si>
  <si>
    <t>TRAT.CAPILAR DRENE SECO/MALT 450GR FISA</t>
  </si>
  <si>
    <t>CREMA P/PEINAR DRENE ANTICAIDA 240ML FISA</t>
  </si>
  <si>
    <t>CHAMPU DRENE EXTRA LISO 350ML FISA</t>
  </si>
  <si>
    <t>CREMA P/ PEINAR DRENE SECO MALT/ 240ML FISA</t>
  </si>
  <si>
    <t>CREMA DRENE P/ PEINAR EXTRA LISO 240ML FISA</t>
  </si>
  <si>
    <t>CHAMPU EVERY NIGHT EXT.D FRUT SEC/MALT 350ML FISA</t>
  </si>
  <si>
    <t>CHAMPU EVERY NIGHT EXT.DE FRUT RIZ/OND 350ML FISA</t>
  </si>
  <si>
    <t>CHAMPU EVERY NIGHT P/ NIÑOS 350ML FISA</t>
  </si>
  <si>
    <t>ACOND.EVERY NIGHT EXTR/FRUT SEC/MALT 350ML FISA</t>
  </si>
  <si>
    <t>ACOND. EVERY NIGHT RIZADO/ONDULADI.350ML FRUTAS FISA</t>
  </si>
  <si>
    <t>BAÑO DE CEMA 450 ML CABELLO SECO EVERY NIGHT</t>
  </si>
  <si>
    <t>CREMA P/PEINAR 300ML HIDRAT.MAXIMA SECO/MALT.EVERY NIGHT</t>
  </si>
  <si>
    <t>CREMA DE PEINAR 300 GR CABELLO LISO EVERY NIGHT</t>
  </si>
  <si>
    <t>GEL FIJADOR 500 GR CRISTAL EXTRA FUERTE EVERY NIGHT</t>
  </si>
  <si>
    <t>DERMOX LOCION 200 ML ANTIEDAD</t>
  </si>
  <si>
    <t>DERMOX LOCION 200 ML HUMECTANTE</t>
  </si>
  <si>
    <t>CHAMPU CEREALES EVERY NIGHT LISOS 200ML FISA</t>
  </si>
  <si>
    <t>CHAMPU  DRENE ANTICAIDA 350ML FISA</t>
  </si>
  <si>
    <t>CHAMPU DRENE SECO MALTRATADO 200ML FISA</t>
  </si>
  <si>
    <t>CHAMPU DRENE SECO MALTRATADO 350ML FISA</t>
  </si>
  <si>
    <t>CHAMPU DRENE EXTRA LISO 200ML FISA</t>
  </si>
  <si>
    <t>ACOND. DRENE SECO MALTRATADO 350ML FISA</t>
  </si>
  <si>
    <t>ACEITE DE BEBE 200 ML AMY</t>
  </si>
  <si>
    <t>SHAMPOO 240 ML PH 4.5 ALOE STRAK</t>
  </si>
  <si>
    <t>SHAMPOO 240 ML BRILLO DE PLATA ALOE STRAK</t>
  </si>
  <si>
    <t>SHAMPOO 240 ML CREMOSO ALOE STRAK</t>
  </si>
  <si>
    <t>GEL DE BAÑO 350 ML MANGO SLIK</t>
  </si>
  <si>
    <t>TINTE 60 G NEGRO #1 MAGICOLOR SLIK CAJA ROJA</t>
  </si>
  <si>
    <t>TINTE NEGRO AZULADO # 1.8 SLIK CAJA ROJA</t>
  </si>
  <si>
    <t>TINTE CASTAÑO 60 GR #3 SLIK CAJA ROJA</t>
  </si>
  <si>
    <t>TINTE CASTAÑO CLARO 60 GR # 5 SLIK CAJA ROJA</t>
  </si>
  <si>
    <t>TINTE RUBIO NATURAL #7 60 GR SLIK CAJA ROJA</t>
  </si>
  <si>
    <t>TINTE #8 RUBIO CLARO 60GR MAGICOLOR SLIK</t>
  </si>
  <si>
    <t>TINTE 60 GR RUBIO EXTRA CLARO #10 SLIK</t>
  </si>
  <si>
    <t>TINTE 60 GR RUBIO DORADO # 7.3 SLIK</t>
  </si>
  <si>
    <t>TINTE RUBIO CLARO DORADO 60 GR #8.3 SLIK</t>
  </si>
  <si>
    <t>TINTE 60 GR CHOCOLATE # 6.7 SLIK</t>
  </si>
  <si>
    <t>TINTE #7.56 RUBIO CAOBA ROJIZO 60GR MAGICOLOR SLIK</t>
  </si>
  <si>
    <t>TINTE RUBIO MARRON 60 GR # 7.7 SLIK CAJA ROJA</t>
  </si>
  <si>
    <t>TINTE RUBIO CAOBA 60 GR # 7.75 SLIK</t>
  </si>
  <si>
    <t>TINTE #8.45 RUBIO CLARO COBRIZO CAOBA 60GR MAGICOLOR SLIK C/ROJA</t>
  </si>
  <si>
    <t>TINTE #0.00 SUPERACLARANTE ESPECIAL 60GR MAGICOLOR SLIK</t>
  </si>
  <si>
    <t>TINTE 60 GR PLATA #0.9 SLIK MAGICOLOR CAJA ROJA</t>
  </si>
  <si>
    <t>AFEITADORA 3 PACK RAZORS RAZORMAX   TRIPLE BLADE</t>
  </si>
  <si>
    <t>AFEITADORA 3 PACK RAZORS  MAX   RAZORMAX</t>
  </si>
  <si>
    <t>AFEITADORA 3 PACK RAZORS  RAZORMAX</t>
  </si>
  <si>
    <t>CORTA UÑA GRANDE  NAIL CLIPPER UNIVERSAL</t>
  </si>
  <si>
    <t>PROMO-PRESERVATIVOS   3 UNIDADES   DOU</t>
  </si>
  <si>
    <t>CREMA DENTAL 100GR FLUO CARDENT 3TRIPLE ACCION  JGB</t>
  </si>
  <si>
    <t>CEPILLO DENTAL ZIG ZAG  PLUS  COLGATE</t>
  </si>
  <si>
    <t>CEPILLO DENTAL 360 WHOLE M CLEAN   COLGATE</t>
  </si>
  <si>
    <t>TOALLITA HUMEDA BABY WIPES SENSITIVE 78UND TANS</t>
  </si>
  <si>
    <t>TINTE EN POLVO 2.0 NEGRO ORIENTAL   COLORME</t>
  </si>
  <si>
    <t>TINTE EN POLVO 30MLX2  A-16 COFFE HANZHIXIU</t>
  </si>
  <si>
    <t>TINTE EN POLVO 30MLX2 A-8 BLACK  NATURAL  HANZHIXIU</t>
  </si>
  <si>
    <t>SHAMPOO 400ML 2EN1 ITCHY SCALP CARE    HEAD SHOULDERS</t>
  </si>
  <si>
    <t>SHAMPOO 400ML CLASSIC CLEAN 2EN1  HEAD &amp; SHOULDERS</t>
  </si>
  <si>
    <t>SHAMPOO 400ML SMOOTH&amp; SILKY 2EN1    HEAD &amp; SHOULDERS</t>
  </si>
  <si>
    <t>SHAMPOO 400ML DRY SCALP CRE 2EN1  HEAD &amp; SHOULDERS</t>
  </si>
  <si>
    <t>HISOPOS 60UND. PARA BEBES  AMY</t>
  </si>
  <si>
    <t>CEPILLO DENTAL  ZIG ZAG  COLGATE</t>
  </si>
  <si>
    <t>TOALLA TIPO TELA 10UND.  FLUJO MODERADO  NATURE</t>
  </si>
  <si>
    <t>TOALLAS FEMENINAS ABUNDANTE C/ALAS 8UND.ALIVE</t>
  </si>
  <si>
    <t>CREMA DENTAL 90GR TRIPLE ACCION MENTA SUAVE  COLGATE</t>
  </si>
  <si>
    <t>TALCO HIPOALERGENICO 180GR KIENO    BABY</t>
  </si>
  <si>
    <t>AFEITADORA MAXIII TRIPLE HOJAS ROSADA  AFEITAMAX III</t>
  </si>
  <si>
    <t>CREMA DENTAL 95GR ORAL-B 3DWHITE LUXE MORADA  ORAL-B</t>
  </si>
  <si>
    <t>CEPILLO DENTAL TWISTER  MEDIUM    COLGATE</t>
  </si>
  <si>
    <t>CREMA DENTAL 100GR CONNERT FRESH WHITENING SOLID T CONNERT</t>
  </si>
  <si>
    <t>JABON DE TOCADOR 85GR WHITE IMPRESS   LUX</t>
  </si>
  <si>
    <t>SHAMPOO 400ML WITH ALOE VERA HEAD &amp; SHOULDERS</t>
  </si>
  <si>
    <t>SHAMPOO 2EN1 LIMP/RENOV 400ML HEAD&amp;SHOULDER</t>
  </si>
  <si>
    <t>SHAMPOO 400ML ALMENDRA  HEAD SHOULDES</t>
  </si>
  <si>
    <t>JABON ALOE DE ALMENDRA 110GR PALMOLIVE</t>
  </si>
  <si>
    <t>COLONIA CHICCO TRANSPARENTE 100CC</t>
  </si>
  <si>
    <t>CREMA DENTAL COLGATE ADVANCE WHITENING TOTAL</t>
  </si>
  <si>
    <t>CREMA DENTAL 60GR NIÑO/NIÑA  COVENRT</t>
  </si>
  <si>
    <t>CREMA DENTAL INFANTIL + CEPILLO</t>
  </si>
  <si>
    <t>CEPILLO DENTAL NEGRO ZIG ZAG CARACOL  COLGATE</t>
  </si>
  <si>
    <t>CEPILLO DENTAL 17X17KAT SLIMMER  NEGRO  COLGATE</t>
  </si>
  <si>
    <t>HISOPO 300 UND  COTTON   PREMIUM</t>
  </si>
  <si>
    <t>TINTE EN POLVO DARK BROWN C  BIGEN</t>
  </si>
  <si>
    <t>TINTE EN POLVO BROWN BLACK B   BIGEN</t>
  </si>
  <si>
    <t>TINTE EN POLVO BLACK A  NEGRO  BIGEN</t>
  </si>
  <si>
    <t>CORTA CUTICULA DE COLORES</t>
  </si>
  <si>
    <t>AFEITADORA TG-II 5 AFEITADORAS   DORCO</t>
  </si>
  <si>
    <t>REPELENTE ZANCUDOS EN CREMA 6GR LEJOS OFF  OVERTIME</t>
  </si>
  <si>
    <t>LOCION REPELENT/ NARANJA ZANCUDOS 6GR  NOKAO</t>
  </si>
  <si>
    <t>LOCION REPELEN/ZANCUDOS 6G PROTEC/FAMILIAR VERDE NOKAO</t>
  </si>
  <si>
    <t>GORRO P/CABELLO ELASTIC ITEM.0892  NEGRO  WIG CAP</t>
  </si>
  <si>
    <t>GORRO PLASTICO PARA LA DUCHA</t>
  </si>
  <si>
    <t>REPELENTE MOSQUITO INCIENSO NEGRO LENGE  LANJU</t>
  </si>
  <si>
    <t>TALCO DE BEBE HIPOALERGENICO 85GR  BABY</t>
  </si>
  <si>
    <t>DISPENSADOR DE ACETONA PLASTICO  PEQUEÑO</t>
  </si>
  <si>
    <t>CEPILLO DE MANICURE  MEDIANO  MIAOYI</t>
  </si>
  <si>
    <t>CEPILLO MANICURE PEQUEÑA   MIAOYI</t>
  </si>
  <si>
    <t>PINZA PARA LAS CEJAS MUÑECA</t>
  </si>
  <si>
    <t>LIMA PROFESIONAL GRANDE</t>
  </si>
  <si>
    <t>LIMAS DE FLORES GRANDE</t>
  </si>
  <si>
    <t>CORTA UÑA DE PIECITO</t>
  </si>
  <si>
    <t>PEINE SACA PIOJOS</t>
  </si>
  <si>
    <t>GEL FIJADOR 1000 GR MORADO ROLDA</t>
  </si>
  <si>
    <t>GEL FIJADOR 500 GR VERDE ROLDA</t>
  </si>
  <si>
    <t>GEL FIJADOR 250 GR ROJO ROLDA</t>
  </si>
  <si>
    <t>GEL DIGI 250 GR FIJADOR AZUL ROLDA</t>
  </si>
  <si>
    <t>GEL DIGI 250 GR BLANCO ROLDA</t>
  </si>
  <si>
    <t>TRATAMIENTO THERMO 5FIVE CHOCOLATE 240 GR ROLDA</t>
  </si>
  <si>
    <t>TRATAMIENTO THERMO 5FIVE MAYOLIVA 240 GR ROLDA</t>
  </si>
  <si>
    <t>TRATAMIENTO THERMO 5FIVE KARITE &amp; QUERATINA 240 GR ROLDA</t>
  </si>
  <si>
    <t>PRE TRATAMIENTO WOMEN ACTIVE  400 GR ROLDA</t>
  </si>
  <si>
    <t>AGUA OXIGENADA 20 VOL 500 CC ROLDA</t>
  </si>
  <si>
    <t>GEL FIJADOR 250 GR AGUA MARINA ROLDA</t>
  </si>
  <si>
    <t>JABON DE TOCADOR 100GR SHEA BUTTER  DOVE</t>
  </si>
  <si>
    <t>PROTECTOR SOLAR 50ML 50UVB IDEAL SOLEIL  VICHY</t>
  </si>
  <si>
    <t>TALCO PARA BEBE 100GR   AMY</t>
  </si>
  <si>
    <t>DESOD/ BARRA ANT/FRESCO AROMA  QUICK STICK 64GR ALIVE</t>
  </si>
  <si>
    <t>DESOD/BARRA ANTITRANSPIRANTE/64 GR TOTAL SPORT STICK  ALIVE</t>
  </si>
  <si>
    <t>BARRA ANTI-TRANSP 64GR SOLID POWDER FRESH    ALIVE</t>
  </si>
  <si>
    <t>BARRA 64GR CLEAR STICK FRESCO AROMA    ALIVE</t>
  </si>
  <si>
    <t>CREMA DENTAL TOTAL 12 REPAR/PREV 180GR  COLGATE</t>
  </si>
  <si>
    <t>SHAMPOO  SOBRE DE 18ML  CABELLO LIBRE DE SAL  PANTENE</t>
  </si>
  <si>
    <t>JABON DE TOCADOR 70GR ORANGE  VEA</t>
  </si>
  <si>
    <t>JABON DE TOCADOR 70GR PEACH  VEA</t>
  </si>
  <si>
    <t>JABON DE TOCADOR 70GR MELON   VEA</t>
  </si>
  <si>
    <t>JABON DE TOCADOR 70GR LEMON  VEA</t>
  </si>
  <si>
    <t>ACEITE PARA BEBES 50ML BABY MAGIC     MENNEN</t>
  </si>
  <si>
    <t>MINI ANTI-BACTERIAL 29ML</t>
  </si>
  <si>
    <t>CREMA DENTAL100GR PRO-WHITE AQUAPLUS  TRIPLE ACTION</t>
  </si>
  <si>
    <t>GEL LIMPIADOR PASO 1 ANTICASPA 240 ML BIOKER</t>
  </si>
  <si>
    <t>MASCARILLA 240 ML  ANTICASPA PASO 2 BIOKER</t>
  </si>
  <si>
    <t>SHAMPOO 400 ML MAZANILLA CHICCO</t>
  </si>
  <si>
    <t>SECUREZZA 6UNID REG CLASSIC TALLA M</t>
  </si>
  <si>
    <t>ROLL-ON COOL WAVE 60 GR GILLETTE</t>
  </si>
  <si>
    <t>ROLL-ON POWDER FRESH 60 GR SECRET ULTRA</t>
  </si>
  <si>
    <t>JABON CORPORAL 125GR CHIC     CAMAY</t>
  </si>
  <si>
    <t>JABON DE BELLEZA RADIANTE 90GR SPA</t>
  </si>
  <si>
    <t>HISOPOS 200UND.  ENVASE   HISOPRO COTTOS BUDS</t>
  </si>
  <si>
    <t>HISOPRO 200UND. CAJITA    PREMIUM</t>
  </si>
  <si>
    <t>ACONCIONADOR 370ML STRAWBERRIES ALBERTO VO5</t>
  </si>
  <si>
    <t>ACONDICIONADOR KIWI LIME 370ML  ALBERTO VO5</t>
  </si>
  <si>
    <t>ACONDICIONADOR 370ML COCO  ALBERTO VO5</t>
  </si>
  <si>
    <t>ACONDICIONADOR 370ML BOOMING FREESIA ALBERTO VO5</t>
  </si>
  <si>
    <t>CREMA DENTAL 100GR  BETTER WHITENING TOTAL  COLGATE</t>
  </si>
  <si>
    <t>CREMA DENTAL 100GR TOTAL 12  CLEAN MINT  COLGATE</t>
  </si>
  <si>
    <t>CREMA DENTAL TRIPLE ACCION /105GR MEGA CREMA COLGATE</t>
  </si>
  <si>
    <t>CREMA DENTAL 90GR  TRIPLE ACCION ORIG/MIN COLGATE</t>
  </si>
  <si>
    <t>TINTE 35ML  P/CABELLO EN POLVO NEGRO    LAS MARAVILLAS</t>
  </si>
  <si>
    <t>JABON DE BELLEZA EXFOLIANTE 90GR SPA</t>
  </si>
  <si>
    <t>SHAMPOO 380 ML HERBAL ROPAKPLUS</t>
  </si>
  <si>
    <t>SHAMPOO 380 ML ALMENDRAS ROPAKPLUS</t>
  </si>
  <si>
    <t>SHAMPOO 380 ML FANTASY ROPAKPLUS</t>
  </si>
  <si>
    <t>JABON DE BELLEZA APASIONANTE 90GR SPA</t>
  </si>
  <si>
    <t>JABON DE BELLEZA REVITALIZANTE 90GR SPA</t>
  </si>
  <si>
    <t>PAÑAL ADULTO 6 UND (G) PREMIUM SECUREZZA</t>
  </si>
  <si>
    <t>SHAMPOO ANTICASPA 2EN1 400ML   ALIVE</t>
  </si>
  <si>
    <t>CREMA SKIN CARE 591ML FOR DRY SKIN INTENSIVE MOISTURE  XTRA CARE</t>
  </si>
  <si>
    <t>AFEITADORA MAX SPEED RAZOR</t>
  </si>
  <si>
    <t>AFEITADORA MAX TRIPLE BLADE</t>
  </si>
  <si>
    <t>AFEITADORA MAX ESCELENT 3</t>
  </si>
  <si>
    <t>AFEITADORA 3 PACK RAZOR NEGRA</t>
  </si>
  <si>
    <t>AFEITADORA MAX QUOTTRO FOR WOMEN</t>
  </si>
  <si>
    <t>CEPILLO DENTAL MAX FRESH    COLGATE</t>
  </si>
  <si>
    <t>AFEITADORA 3UND. FOR  WOMEN  QUOTTRO  MAX</t>
  </si>
  <si>
    <t>CEPILLO DENTAL CON TAPA TWISTER MEDIUM   COLGATE</t>
  </si>
  <si>
    <t>GEL FIJADOR TRADICIONAL ROJO 500GR ROLDA</t>
  </si>
  <si>
    <t>MASCARILLA CAPILAR ACEITE DE VISON 450GR ROLDA</t>
  </si>
  <si>
    <t>MASCARILLA CAPILAR COLAGENO 450GR ROLDA</t>
  </si>
  <si>
    <t>CREMA PARA PEINAR ACEITE DE VISON 300ML ROLDA</t>
  </si>
  <si>
    <t>CREMA PARA PEINAR COLAGENO 300ML ROLDA</t>
  </si>
  <si>
    <t>SHAMPOO MENTHOL SPORT MEN 400ML   HEAD&amp;SHOULDERS</t>
  </si>
  <si>
    <t>SHAMPOO HUMECTA ALMENDRA 400ML  HEAD&amp;SHOULDERS</t>
  </si>
  <si>
    <t>TOALLA POST PARTO DIURNO 10UND WANITA</t>
  </si>
  <si>
    <t>PROTECTOR DIARIO 20UND   ALIVE</t>
  </si>
  <si>
    <t>TOALLAS CON ALAS ALVAYS</t>
  </si>
  <si>
    <t>TOALLAS SANIT/ 8UND.NOCTURNA COBERT/SECA PLATINUM  ALVIVAYS</t>
  </si>
  <si>
    <t>LAMINA ALLFRESH 20 UND MENTA ACTIVE F00DS260</t>
  </si>
  <si>
    <t>ACOND.CEREALES SEC/REBELD 200ML EVERY NIGHT</t>
  </si>
  <si>
    <t>ACOND.CEREALES SEC/DAÑADO 200ML EVERY NIGHT</t>
  </si>
  <si>
    <t>TRATAMIENTO CAP 450 GR RIZ/OND EVERY NIGHT</t>
  </si>
  <si>
    <t>PROTECTOR SOLAR 60ML WATER RESIST 60SPF  UVA    AVENE</t>
  </si>
  <si>
    <t>HISOPO 250CONT/NETO COTTON BUDS    ALIVE</t>
  </si>
  <si>
    <t>TOALLAS HUMEDAS 50UND. BABY FINGER</t>
  </si>
  <si>
    <t>TINTE # 6 RUBIO OSCURO 60 GR MAGICOLOR SLIK CAJA ROJA</t>
  </si>
  <si>
    <t>TINTE # 6.1 RUBIO OSCURO CENIZA 60 GR MAGICOLOR</t>
  </si>
  <si>
    <t>TINTE #4.7 TABACO 60 GR MAGICOLOR CAJA ROJA</t>
  </si>
  <si>
    <t>TINTE #9.2 RUBIO MUY CLARO MALVA 60 GR MAGICOLOR CAJA ROJA</t>
  </si>
  <si>
    <t>POLVO DECOLORANTE FIBRA HAIR 28 GR SLIK</t>
  </si>
  <si>
    <t>ACONDICIONADOR 240 ML ANTICAIDA ALOE STRAK SLIK</t>
  </si>
  <si>
    <t>TRATAMIENTO CAPILAR CON PLACENTA 240GR ROLDA</t>
  </si>
  <si>
    <t>SHAMPOO 240 ML ANTICASPA ALOE STRAK SLIK</t>
  </si>
  <si>
    <t>GEL FIJADOR TRADICIONAL AZUL 120GR ROLDA</t>
  </si>
  <si>
    <t>ACONDICIONADOR  PH 4.5 ALOE STRAK SLIK</t>
  </si>
  <si>
    <t>LOCION HUMECTANTE C/GLICERINA 350ML DERMOX</t>
  </si>
  <si>
    <t>LOCION REAFIRMANTE C/COLAGENO 350ML DERMOX</t>
  </si>
  <si>
    <t>LOCION P/NIÑOS CON VITAMINA E 200ML CHICCO</t>
  </si>
  <si>
    <t>MACH3 RESPUESTOS P/ AFEITADORA 4UND. GILLETTE</t>
  </si>
  <si>
    <t>LOCION P/NIÑOS CON VITAMINA E 100ML CHICCO</t>
  </si>
  <si>
    <t>CHAMPU P/NIÑOS CON MANZANILLA 100ML CHICCO</t>
  </si>
  <si>
    <t>CREMA ORIGINAL ANTIPAÑALITIS 50GR DERMOX</t>
  </si>
  <si>
    <t>ROLL ON 24HR BABY PINK 90GR EVERY NIGHT</t>
  </si>
  <si>
    <t>KIT CERA FRIA 1LT PASO1+PASO2 K-ROLAY</t>
  </si>
  <si>
    <t>KIT CIRUGIA CAPILAR 500ML PASO1+PASO2 K-ROLAY</t>
  </si>
  <si>
    <t>SHAMPOO 400ML  MEN PREV/CAIDA 3ACTION  HEAD &amp; SHOULDERS</t>
  </si>
  <si>
    <t>SHAMPOO 400ML PROTEC/CAIDA HEAD &amp; SHOULDERS</t>
  </si>
  <si>
    <t>SHAMPOO 400ML LIMPIEZA RENOVADORA 2EN 1 HEAD&amp;SHOULDERS</t>
  </si>
  <si>
    <t>SHAMPOO 400ML RELAX CONTROL  HEAD &amp; SHOULDERS</t>
  </si>
  <si>
    <t>SHAMPOO 400ML APPLE FRESH   HEAD &amp; SHOULDERS</t>
  </si>
  <si>
    <t>SHAMPOO 400ML 2EN 1  ALBERTO VO5</t>
  </si>
  <si>
    <t>SHAMPOO 325ML ANTI-FRIZZ  ALBERTO V05</t>
  </si>
  <si>
    <t>SHAMPOO 370ML MEN 3EN1  ALBERTO VO5</t>
  </si>
  <si>
    <t>SHAMPOO 325ML DRY SCALP  ALBERTO V05</t>
  </si>
  <si>
    <t>SHAMPOO 370ML  MEN 3EN 1 5VITAMINA ALBERTO V05</t>
  </si>
  <si>
    <t>DESODORANTE EN BARRA SUAVE 39GR SWEET PEA    SUAVE</t>
  </si>
  <si>
    <t>DESODORANTE EN BARRA 39GR POWDER  SUAVE</t>
  </si>
  <si>
    <t>DESODORANTE BARRA 39GR COCONUT KISS  SUAVE</t>
  </si>
  <si>
    <t>TINTE CASTAÑO ROJIZO PROFUNDO #49</t>
  </si>
  <si>
    <t>DESODORANTE EN SPRAY DAMA 150ML SOFT FEEL  DOVE</t>
  </si>
  <si>
    <t>DESODORANTE EN SPRAY 150ML TALCO    DOVE</t>
  </si>
  <si>
    <t>COLGATE MAX FRESH</t>
  </si>
  <si>
    <t>DESODORANTE SPRAY 150ML DAMA COTTON SOFT  DOVE</t>
  </si>
  <si>
    <t>DESODORANTE SPRAY 150ML MEN+CARE CLEAN COMFORT DOVE</t>
  </si>
  <si>
    <t>DESODORANTE SPRAY 150ML MEN+CARE SENSITIVE SHIELD  DOVE</t>
  </si>
  <si>
    <t>DESODORANTE SPRAY 150ML MEN+CARE SILVER CONTROL DOVE</t>
  </si>
  <si>
    <t>DESODORANTE SPRAY 150ML MEN+CARE COOL FRESH  DOVE</t>
  </si>
  <si>
    <t>DESODORANTE EN BARRA 40ML GO FRESH PERA  DOVE</t>
  </si>
  <si>
    <t>DESODORANTE EN BARRA 40ML MINERAL TOUCH CREMA  DOVE</t>
  </si>
  <si>
    <t>DESODORANTE EN BARRA 50ML MEN+CARE CLEAN COMFORT  DOVE</t>
  </si>
  <si>
    <t>AFEITADORA MAX PIZECISA SPEED3 3HOJILLA   MAX</t>
  </si>
  <si>
    <t>AFEITADORA TG 708N  1UND DORCO</t>
  </si>
  <si>
    <t>TOALLAS UL FRINA  CON GEL ALYAUYS 10UND</t>
  </si>
  <si>
    <t>CREMA DENTAL TRIPLE ACCION 90GR IPANA</t>
  </si>
  <si>
    <t>GEL FIJADOR TRADICIONAL MORADO 120GR ROLDA</t>
  </si>
  <si>
    <t>GEL FIJADOR TRADICIONAL ROJO 1000GR ROLDA</t>
  </si>
  <si>
    <t>GEL FIJADOR TRADICIONAL AGUA MARINA 500GR ROLDA</t>
  </si>
  <si>
    <t>CREMA PARA PEINAR YOGURT THERMO 5FIVE 180ML ROLDA</t>
  </si>
  <si>
    <t>CREMA PARA PEINAR  KARITE &amp; QUERAT THERMO 5FIVE 180ML ROLDA</t>
  </si>
  <si>
    <t>TOALLAS HUMEDAS CREMA 72PCS MIMLOT</t>
  </si>
  <si>
    <t>TOALLAS DESMAQUILLANTE MORADA 25UNID MIMLOT</t>
  </si>
  <si>
    <t>TOALLA POST-PARTO NOCTURNA X 7UNID FEMININA</t>
  </si>
  <si>
    <t>CREMA DENTAL 2EN CREST COMPLETE  7MOUTHWASH  CREST</t>
  </si>
  <si>
    <t>JABON DE TOCADOR 125GR CLASSIC     CAMAY</t>
  </si>
  <si>
    <t>PLAGATOX ESPIRAL AROMA NATURAL 10UND   SUPERB</t>
  </si>
  <si>
    <t>CEPILLO DENTAL 5X WHITE     ALIDENT</t>
  </si>
  <si>
    <t>SHAMPOO 400ML  2EN1  SUAVE MANEJABLE HEAD SHOULDERS</t>
  </si>
  <si>
    <t>SHAMPOO 2EN1 OCEAN ENERGY  HEAD&amp; SHOULDERS</t>
  </si>
  <si>
    <t>SHAMPOO 400ML MENTHOL  HEAD&amp; SHOULDERS</t>
  </si>
  <si>
    <t>DESODORANTE  30ML ANTI/TRANP AUDAZ EFICACIA ALIVE</t>
  </si>
  <si>
    <t>DESODORANTE EN CREMA OCEANIC 30ML ANTI/TRANP ALIVE</t>
  </si>
  <si>
    <t>DESODORANTE EN CREMA 30ML WOMAN  FLORAL ALIVE</t>
  </si>
  <si>
    <t>DESODORANTE EN CREMA 30ML CLASSIC  ALIVE</t>
  </si>
  <si>
    <t>DESODORANTE  CREMA 30ML FRESQUISSIMA   ALIVE</t>
  </si>
  <si>
    <t>DESODORANTE  CREMA 30ML INTENSA   ALIVE</t>
  </si>
  <si>
    <t>DESODORANTE CREMA 30ML BAMBOO WOMAN  ALIVE</t>
  </si>
  <si>
    <t>CREMA CORPORAL MILK+VIT E 240ML ANDREA</t>
  </si>
  <si>
    <t>VASELINA CON VIT E Y ALOE VERA 90GR CLIMAX</t>
  </si>
  <si>
    <t>VALMY XTREME COLOR TOMOR 7,5CM TRANCE FUCSI 04</t>
  </si>
  <si>
    <t>VALMY XTREME COLOR TOMOR 7,5CM GROOVE ROJO 05</t>
  </si>
  <si>
    <t>ESMALTE XTREME 7,5CM COLOR YUMMY GUMMY 115 VALMY</t>
  </si>
  <si>
    <t>ESMALTE XTREME 7,5CM COLOR MELODY DANCE 83 VALMY</t>
  </si>
  <si>
    <t>ESMALTE ENDURECEDOR 14CM AZAHAR 225 VALMY</t>
  </si>
  <si>
    <t>ESMALTE ENDURECEDOR 14CM PERLA 03 VALMY</t>
  </si>
  <si>
    <t>VALMY XTREME COLOR TOMOR 7,5CM JUNGLE VERDE 02</t>
  </si>
  <si>
    <t>VALMY XTREME COLOR TOMOR 7,5CM HOUSE BRONCE 01</t>
  </si>
  <si>
    <t>VALMY XTREME COLOR TOMOR 7,5CM CHILL OUT 03</t>
  </si>
  <si>
    <t>SECUREZZA CLASSIC INDIVIDUAL TALLA G/1UNID</t>
  </si>
  <si>
    <t>CEPILLO DENTAL COLGATE WHITTENING</t>
  </si>
  <si>
    <t>CEPILLO DENTAL COLGATE ZIG ZAG</t>
  </si>
  <si>
    <t>OXIDANTE 120 ML CREMA 20 VOL OLI RITA</t>
  </si>
  <si>
    <t>OXIDANTE 120 ML CREMA 30 VOL OLI RITA</t>
  </si>
  <si>
    <t>OXIDANTE 120 ML  CREMA 40 VOL OLI RITA</t>
  </si>
  <si>
    <t>OXIDANTE 480 ML CREMA 20 VOL OLI RITA</t>
  </si>
  <si>
    <t>OXIDANTE 480 ML CREMA 30 VOL OLI RITA</t>
  </si>
  <si>
    <t>OXIDANTE 480 ML  40 VOL CREMA OLI RITA</t>
  </si>
  <si>
    <t>OXIDANTE CREMA 1 LT 20 VOL OLI RITA</t>
  </si>
  <si>
    <t>JABON DE TOCADOR 90GR FRAGANCIAS VARIADO   PROTEX</t>
  </si>
  <si>
    <t>PAÑAL BABY DIAPERS P 20UND. 4-8KG  BABY BLUE</t>
  </si>
  <si>
    <t>PAÑAL BABY DIAPERS T/G 9-14KG  20UND BABY BLUE</t>
  </si>
  <si>
    <t>PAÑAL BABY DIAPERS T/XG 12-17KG 20UND BABY BLUE</t>
  </si>
  <si>
    <t>SHAMPO REPAIR &amp; PROTECT 400ML  PANTENE</t>
  </si>
  <si>
    <t>SHAMPO ELASTIC CURL 400ML PANTENE</t>
  </si>
  <si>
    <t>SHAMPOO 400ML  SMOOTH % SILKY PANTENE</t>
  </si>
  <si>
    <t>JABON DE TOCADOR 70GR  STRAWBERRY   VEA</t>
  </si>
  <si>
    <t>JABON CORPORAL 90GR GERMASHIELD  SAFEGUORD</t>
  </si>
  <si>
    <t>JABON CORPORAL 90GR SAFEGUORD</t>
  </si>
  <si>
    <t>JABON CORPORAL 70GR GRAPE VEA</t>
  </si>
  <si>
    <t>CORTA UÑAS GRANDE   SUPER EXTREMO LUZ</t>
  </si>
  <si>
    <t>CORTA UÑAS PEQUEÑO CON CADENA   TRIM</t>
  </si>
  <si>
    <t>LOCION CORPORAL  400ML COCO TROPICAL ALIVE</t>
  </si>
  <si>
    <t>TOALLAS DESMAQUILLANTES AZUL 25UNID MIMLOT</t>
  </si>
  <si>
    <t>SHAMPOO 370ML  NORMAL WITH BIOTIN DAILY  ALBERTO VO5</t>
  </si>
  <si>
    <t>TOALLAS HUMEDAS FOR MEN SPORT 48UNID WHICE</t>
  </si>
  <si>
    <t>SOLUCION LIMPIADORA 200 ML PARA LA PIEL BABY DERNIER</t>
  </si>
  <si>
    <t>TINTE#5.37 CARAMELO TOSTADO 60GR MAGICOLOR SLIK C.ROJA</t>
  </si>
  <si>
    <t>TINTE #7.62 RUBIO ROJIZO MALVA 60GR MAGICOLOR SLIK</t>
  </si>
  <si>
    <t>TOALLITAS HUMEDAS DESECHAB/ BEBES 50UND.  CHIKOOL</t>
  </si>
  <si>
    <t>SHAMPOO 370ML ARGAN SULFATE FREE  ALBERTO VO5</t>
  </si>
  <si>
    <t>SHAMPOO 370ML  SULFATE FREE  COCONUT  ALBERTO VO5</t>
  </si>
  <si>
    <t>CREMA DENTAL 100GR DOBLE MENTA AQUAPLUS</t>
  </si>
  <si>
    <t>DESODORANTE 60ML FRESH PINK ROSE  MUM</t>
  </si>
  <si>
    <t>DESODORANTE 60ML SENSITIVE ANTITRANSPITANTE  MUM</t>
  </si>
  <si>
    <t>CREMA DENTAL 140GR  TOTAL 12  CLEAN MINT  COLGATE</t>
  </si>
  <si>
    <t>TINTE CHINA  2.7GR  NEGRO ORIENTAL  TINTE CHINA</t>
  </si>
  <si>
    <t>TINTE 2.8GR  BLACK HAIR  CYSLER SAUCE HANYAO</t>
  </si>
  <si>
    <t>CREMA P/ PEINAR SECO/REBELDE 240ML EVERY NIGHT</t>
  </si>
  <si>
    <t>CREMA P/PEINAR EVERY NIGHT CAB.SEC/DAÑ 240ML FISA</t>
  </si>
  <si>
    <t>CREMA P/PEINAR 300ML HIDRAT.PROFUNDA RIZ/OND. EVERY NIGHT</t>
  </si>
  <si>
    <t>ROLL ON 24HR SPRING FRESH 90GR EVERY NIGHT</t>
  </si>
  <si>
    <t>TALCO PARA LOS PIES 60GR JHULIUS ROLD</t>
  </si>
  <si>
    <t>GRANDES TALCO PARA LOS PIES 150GR</t>
  </si>
  <si>
    <t>CHAMPU PARA BEBE 100ML AMY</t>
  </si>
  <si>
    <t>REMOVEDOR D/ESMALTE ULTRA FUERTE 120ML ROLDA</t>
  </si>
  <si>
    <t>TOALLA ULT/FINA DON GEL 10UND. C/ALAS   ALVEYS</t>
  </si>
  <si>
    <t>HISOPOS 200UND T/CORAZON  COTTON   ALIVE</t>
  </si>
  <si>
    <t>REPUESTO 2 CARTUCHO  MACH3 SENSITIVE  GILLETTE</t>
  </si>
  <si>
    <t>JABON  DE TOCADOR 125GR   CAMAY</t>
  </si>
  <si>
    <t>CEPILLO DENTAL ORAL B PRO-EXPERT</t>
  </si>
  <si>
    <t>CREMA DENTAL 115GR  ALIENTO FRESCO LAS MARAVILLAS</t>
  </si>
  <si>
    <t>BAÑO DE CREMA CERA DE ABEJA 250GR VALMY</t>
  </si>
  <si>
    <t>BAÑO DE CREMA ORIGINAL 250GR VALMY</t>
  </si>
  <si>
    <t>LOCION CORPORAL ANTIEDAD 350ML DERMOX</t>
  </si>
  <si>
    <t>CHAMPU CEREALES SEC/DAÑADO 200ML EVERY NIGHT</t>
  </si>
  <si>
    <t>LACA SPRAY KERATIN 300ML AMALFI</t>
  </si>
  <si>
    <t>LACA SPRAY ARGAN 300ML AMALFI</t>
  </si>
  <si>
    <t>DESODOR/EN BARRA 51GR AVALANCHE  SPEED STICCK</t>
  </si>
  <si>
    <t>PLAQUITA SUNING MOSQUITO COIL 10UND.  SUNING</t>
  </si>
  <si>
    <t>DESODORANTE TEEN SPIRIT STAWBERRY  65GR LADY SPEED STICK</t>
  </si>
  <si>
    <t>CEPILLO COLGATE 360 CHARCOAL GOLD</t>
  </si>
  <si>
    <t>TINTE EXCELLENCE CREME CHOC#6.34 LOREAL PARIS</t>
  </si>
  <si>
    <t>TINTE EXCELLENCE CREME #7.3 LOREAL PARIS</t>
  </si>
  <si>
    <t>TINTE EXCELLENCE CREME #4 LOREAL PARIS</t>
  </si>
  <si>
    <t>SHAMPOO REP.TOTAL5  ELVIVE 200ML LOREAL PARIS</t>
  </si>
  <si>
    <t>SHAMPOO REP.TOTAL5 ELVIVE 400ML LOREAL PARIS</t>
  </si>
  <si>
    <t>OXIDANTE EN CREMA  H202 30 VOL 60ML MYSTIC</t>
  </si>
  <si>
    <t>GEL FIJADOR BLANCO 120GR  ROLDA</t>
  </si>
  <si>
    <t>GLUE GEL PEGA FIJADORA 14 170CC ROLDA</t>
  </si>
  <si>
    <t>CREMA P/PEINAR 300CM CERA D/ABEJAS ROLDA</t>
  </si>
  <si>
    <t>JABON LIQUIDO 200ML CHICCO</t>
  </si>
  <si>
    <t>AMY CREMA ANTIPAÑALITIS 50GR   AMY</t>
  </si>
  <si>
    <t>ESTUCHE DE MANICURE PROFES/7PIEZAS  A-87  AI THI LI</t>
  </si>
  <si>
    <t>PAPEL HIGIENICO  4 ROLLOS GOLD   SCOTT</t>
  </si>
  <si>
    <t>PERFILADOR DE CEJAS COLORES 3UND. TINKLE/MICRO</t>
  </si>
  <si>
    <t>LOCION CORPORAL  VITAMINA E LIGHT SCOOTHING   U</t>
  </si>
  <si>
    <t>PROTECTOR SOLAR SPF60 UVA UVB 60ML  NIVEA</t>
  </si>
  <si>
    <t>TINTE HAIR COLOR CREAM  M-004 MARRON OLIVE DOMIROL  SIGLO</t>
  </si>
  <si>
    <t>PINZA DE CEJAS NO. A-202   YEZI</t>
  </si>
  <si>
    <t>REPELENTE EN CREMA  240ML HAVANA COSMETICS</t>
  </si>
  <si>
    <t>TRAT.MATIZADOR CABELLO RUBIO 330ML CASA BLANCA</t>
  </si>
  <si>
    <t>TRAT.MATIZADOR CABELLO BLANCO 330ML CASA BLANCA</t>
  </si>
  <si>
    <t>PROTECTORES DIARIOS C/AROMA 20UND. ALVAYS</t>
  </si>
  <si>
    <t>DESODORANT PRACT/CREMA 30GR  DRY CLINICAL SPEED STICK</t>
  </si>
  <si>
    <t>DESODORANT 30GR  PRACT-CREMA POWDER  LADY SPEED STICK</t>
  </si>
  <si>
    <t>JABON DE TOCADOR 80GR ROSA E SAN/ JOHMSONS</t>
  </si>
  <si>
    <t>DESODORANTE ROLLON BLUE 90ML ROPAK ULTRA</t>
  </si>
  <si>
    <t>DESODORANTE  ROLLON LEANE 90ML ROPAK ULTRA</t>
  </si>
  <si>
    <t>DESODORANTE ROLLON AGUA MARINE 90ML ROPAK ULTRA</t>
  </si>
  <si>
    <t>DESODORANTE ROLLON NEUTRO 90ML ROPAK ULTRA</t>
  </si>
  <si>
    <t>DESODORANTE ROLLON BLUE 60ML ROPAK ULTRA</t>
  </si>
  <si>
    <t>DESODORANTE ROLLON LEANE 60ML ROPAK ULTRA</t>
  </si>
  <si>
    <t>DESODORANTE ROLLON AGUA MARINE 60ML ROPAK ULTRA</t>
  </si>
  <si>
    <t>DESODORANTE ROLLON NEUTRO 60ML ROPAK ULTRA</t>
  </si>
  <si>
    <t>SHAMPOO THERMO FIVE CHOCOLATE 400ML ROLDA</t>
  </si>
  <si>
    <t>SHAMPOO THERMO FIVE MAYOLIVA 400ML ROLDA</t>
  </si>
  <si>
    <t>SHAMPOO THERMO FIVE YOGURT 400ML ROLDA</t>
  </si>
  <si>
    <t>SHAMPOO THERMO FIVE KARITE&amp;QUERATINA 400ML ROLDA</t>
  </si>
  <si>
    <t>GEL WAX SUPER HARD 100GR ROLDA</t>
  </si>
  <si>
    <t>GEL FIJADOR AGUA MARINA 120GR ROLDA</t>
  </si>
  <si>
    <t>TINTE MYSTIC 60GR NEGRO#1.0</t>
  </si>
  <si>
    <t>TINTE 60 ML 7.2 RUBIO OSCURO MATE MYSTIC</t>
  </si>
  <si>
    <t>TINTE MYSTIC 60GR RUBIO MATE#6.2</t>
  </si>
  <si>
    <t>TINTE 60ML 6.0 RUBIO OSCURO MYSTIC</t>
  </si>
  <si>
    <t>TINTE 60 ML 8.0 RUBIO CLARO MYSTIC</t>
  </si>
  <si>
    <t>TINTE 60 ML 1.88 NEGRO INTENSO AZULADO MYSTIC</t>
  </si>
  <si>
    <t>TINTE 60 ML 10.0 RUBIO EXTRA CLARO MYSTIC</t>
  </si>
  <si>
    <t>TINTE MYSTIC 60GR NEGRO SUPER INTENSO#11.00</t>
  </si>
  <si>
    <t>OXIDANTE EN CREMA 60 ML VOL 20 MYSTIC</t>
  </si>
  <si>
    <t>JABON INTIMO PH IDEAL 200ML HAVANA COSMETICS</t>
  </si>
  <si>
    <t>CREMA DE AFEITAR MENTOLADA 60GR HAVANA COSMETICS</t>
  </si>
  <si>
    <t>CREMA PARA MANOS 60GR  HAVANA COSMETICS</t>
  </si>
  <si>
    <t>MASCARILLA KERATINA 500GR HAVANA COSMETICS</t>
  </si>
  <si>
    <t>PROTECTOR SOLAR 60ML SUNBLOCK SPF90 DOVE</t>
  </si>
  <si>
    <t>TINTE EN POLVO E-1.1 SIN AMONIACO  NEGRO    COSESA</t>
  </si>
  <si>
    <t>CREMA COLORANTE 55ML #M8 AZUL EXITENN</t>
  </si>
  <si>
    <t>CREMA COLORANTE 55ML #70 RUBIO MEDIO AVELLANA EXITENN</t>
  </si>
  <si>
    <t>AGUA OXIGENADA 100ML ALNA</t>
  </si>
  <si>
    <t>JABON DERMOLIMPIADORA WOMEN 100GR PURO SPORT</t>
  </si>
  <si>
    <t>JABON PURO ALOE VERA 80GR</t>
  </si>
  <si>
    <t>TINTE EN CREMA 30ML  NUTRIR   BELLACOLOR</t>
  </si>
  <si>
    <t>OXIDANTE CREMA 60 ML VOL 10 OLI RITA</t>
  </si>
  <si>
    <t>OXIDANTE EN CREMA 60 ML VOL 20 OLI RITA</t>
  </si>
  <si>
    <t>OXIDANTE EN CREMA 60 ML VOL 30 OLI RITA</t>
  </si>
  <si>
    <t>CREMA CORPORAL HONEY ESSENCE 500ML WEIKER</t>
  </si>
  <si>
    <t>CREMA CORPORAL 500 ML OLIVE ESSENCE WEIKER</t>
  </si>
  <si>
    <t>CREMA CORPORAL ALOE ESSENCE 500ML WEIKER</t>
  </si>
  <si>
    <t>POLVO DECOLORANTE BLUE/AZUL 30GR PASARELA</t>
  </si>
  <si>
    <t>TINTE EN CREMA 4-26 30M CASTAÑO MEDIO VIOLETA  LA CHINA</t>
  </si>
  <si>
    <t>TINTE 60 GR CASTAÑO MEDIUM NRO 4 MAGICOLOR SLIK CAJA ROJA</t>
  </si>
  <si>
    <t>TINTE 60 GR PLATA INTENSIFICADOR #0.9 MAGICOLOR SLIK C.AZUL</t>
  </si>
  <si>
    <t>ESPUMA FIJADORA 180 GR MOUSSE ALOE STRAK SLIK</t>
  </si>
  <si>
    <t>ENJUAGUE BUCAL 250 ML DENTALEX AZUL</t>
  </si>
  <si>
    <t>ENJUAGUE BUCAL 500 ML DENTALUX AZUL</t>
  </si>
  <si>
    <t>ENJUAGUE BUCAL 500 ML DENTALUX AMARILLO</t>
  </si>
  <si>
    <t>DECOLORANTE 25 GR BLANC DOR BLUE</t>
  </si>
  <si>
    <t>DECOLORANTE 50 GR BLANC DOR BLUE</t>
  </si>
  <si>
    <t>BAÑO DE CREMA 500 GR BRILLO DE ORO STYLEX</t>
  </si>
  <si>
    <t>TRATAMIENTO PARA CABELLO 1 LT PASO 1 ORO STYLEX</t>
  </si>
  <si>
    <t>PRE TRATAMIENTO P/CABELLO 350 ML PASO 1 ORO STYLEX</t>
  </si>
  <si>
    <t>ACEITE DE ALMENDRAS 90 ML VITALITA</t>
  </si>
  <si>
    <t>ACEITE DE COCO 90 ML VITALITA</t>
  </si>
  <si>
    <t>KIT 120 ML BLONDE + CHAMPOO ELEGANCE</t>
  </si>
  <si>
    <t>PRE TRATAMIENTO 400 ML HYDRA FRIZZ MYSTIC</t>
  </si>
  <si>
    <t>PRE TRATAMIENTO 400 ML HIDRA COLOR MYSTIC</t>
  </si>
  <si>
    <t>PRE TRATAMIENTO 400 ML HIDRA LOSS MYSTIC</t>
  </si>
  <si>
    <t>POST TRATAMIENTO 400 ML HIDRA FRIZZ MYSTIC</t>
  </si>
  <si>
    <t>POST TRATAMIENTO 400 ML HYDRA COLOR MYSTIC</t>
  </si>
  <si>
    <t>PAÑALES XG 7 UND BABY ROGER</t>
  </si>
  <si>
    <t>PAÑALES M X8 BABY ROGER</t>
  </si>
  <si>
    <t>PAÑALES G X 7 BABY ROGER</t>
  </si>
  <si>
    <t>PRE TRATAMIENTO 400 ML HYDRA PIROX MYSTIC</t>
  </si>
  <si>
    <t>SHAMPOO 370ML VAINILLA MINT TEA   ALBERTO  VO5</t>
  </si>
  <si>
    <t>SHAMPOO 370ML POMEGRANATE BLISS  ALBERTO V05</t>
  </si>
  <si>
    <t>GEL DE BAÑO DE CUERPO FRUTAL 240 ML AVANTI</t>
  </si>
  <si>
    <t>GEL DE BAÑO CUERPO MANGO 240 ML AVANTI</t>
  </si>
  <si>
    <t>GEL DE BAÑO PARA CUERPO PAPAYA MELON 240 ML AVANTI</t>
  </si>
  <si>
    <t>CREMA NUTRITIVA HIDRATACION 380ML BRIZNA</t>
  </si>
  <si>
    <t>CREMA NUTRITIVA ELASTICIDAD 380ML BRIZNA</t>
  </si>
  <si>
    <t>CREMA NUTRITIVA PROTECCION 380ML BRIZNA</t>
  </si>
  <si>
    <t>CREMA NUTRITIVA ACTIVACION 380ML BRIZNA</t>
  </si>
  <si>
    <t>AMPOLLA NUTRITIVA 30ML FORLLED ARGAN</t>
  </si>
  <si>
    <t>CREMA DE PEINAR RIZOS DEF.150ML FORLLED</t>
  </si>
  <si>
    <t>MASCARILLA DE VISON P/CABELLOS 200ML GELLY</t>
  </si>
  <si>
    <t>TRAT.CAPILAR FAMILY ANTI-CASPA 400ML DG GODAN</t>
  </si>
  <si>
    <t>TRAT.CAPILAR FAMILY CABELLO GRASO 400ML DG GODAN</t>
  </si>
  <si>
    <t>TRAT.CAPILAR FAMILY 2EN1 400ML DG GODAN</t>
  </si>
  <si>
    <t>GEL ANTIBACTERIAL OCEAN PARADISE 85GR DIGI ROLDA</t>
  </si>
  <si>
    <t>GEL ANTIBACTERIAL CLASICA TRADICIONAL 85GR DIGI ROLDA</t>
  </si>
  <si>
    <t>GEL ANTIBACTERIAL ORQUIDEA SALVAJE 85GR DIGI ROLDA</t>
  </si>
  <si>
    <t>GEL ANTIBACTERIAL BABY 85GR DIGI ROLDA</t>
  </si>
  <si>
    <t>GEL ANTIBACTERIAL COCO LEMON 85GR DIGI ROLDA</t>
  </si>
  <si>
    <t>GEL ANTIBACTERIAL DIVINA TERNURA 85GR DIGI ROLDA</t>
  </si>
  <si>
    <t>LIMA GRUESA TIPO BUMERAN O.P.I 180/240</t>
  </si>
  <si>
    <t>TINTE PERMANENTE COLOR CREME SUPER START</t>
  </si>
  <si>
    <t>SHAMPOO CONTROL CASPA 400ML  HEAD&amp;SHOULDERS</t>
  </si>
  <si>
    <t>SHAMPOO 400ML 2EN1 SUAVE Y MANEJABLE   HEAD &amp; SHOULDERS</t>
  </si>
  <si>
    <t>SHAMPOO MIEL Y ALMENDRA 360ML SUAVE</t>
  </si>
  <si>
    <t>ACONDICIONADOR MIEL Y ALMENDRA 360ML SUAVE</t>
  </si>
  <si>
    <t>PAÑAL DE ADULTO TALLA M PADDLERS</t>
  </si>
  <si>
    <t>PAÑAL DE ADULTO TALLA L PADDLERS</t>
  </si>
  <si>
    <t>CHAMPU DRENE ANTICASPA/ANTICAIDA 350ML FISA</t>
  </si>
  <si>
    <t>CHAMPU DRENE ANTICASPA GRASO 350ML FISA DRENE</t>
  </si>
  <si>
    <t>CHAMPU DRENE ANTICASPA SECO 350ML FISA DRENE</t>
  </si>
  <si>
    <t>CREMA P/PEINAR NIÑOS 240ML EVERY NIGHT</t>
  </si>
  <si>
    <t>PAPEL HIGIENICO JAZMIN SUPER 300HOJAS</t>
  </si>
  <si>
    <t>CEPILLO DENTAL DE NIÑO  OSO SUAVE ALIDET</t>
  </si>
  <si>
    <t>HISOPO 200UND. COTTON BUDS  ALIVE</t>
  </si>
  <si>
    <t>HISOPO 200UNID. REDONDO COTTON BUDS  ALIVE</t>
  </si>
  <si>
    <t>CEPILLO DE NIÑO CARRO  SUAVE ALIDENT</t>
  </si>
  <si>
    <t>CHAMPU EVERY NIGHT DE NIÑOS 200ML FISA</t>
  </si>
  <si>
    <t>SHAMPOO NUTR/ EXTRAORDINARIO OLEO  400 ML ELVIVE LOREAL</t>
  </si>
  <si>
    <t>SHAMPOO COLOR- VIVE  PROTECTOR 400 ML ELVIVE LOREAL</t>
  </si>
  <si>
    <t>ESMALTE BRILLO COLOR 14ML NUDE#02 VALMY</t>
  </si>
  <si>
    <t>ESMALTE BRILLO COLOR 14ML NEUTRAL#01 VALMY</t>
  </si>
  <si>
    <t>ESMALTE BRILLO COLOR 14ML ROMANCE#80 VALMY</t>
  </si>
  <si>
    <t>ESMALTE BRILLO COLOR 14ML CHIC#06 VALMY</t>
  </si>
  <si>
    <t>ESMALTE BRILLO COLOR 14ML CLASSIC#84 VALMY</t>
  </si>
  <si>
    <t>ESMALTE BRILLO COLOR 14ML TRENDY#05 VALMY</t>
  </si>
  <si>
    <t>OXIDANTE EN CREMA 120 ML VOL 20 KERA FRUIT</t>
  </si>
  <si>
    <t>OXIDANTE EN CREMA 120 ML VOL 30 KERA FRUIT</t>
  </si>
  <si>
    <t>TOALLAS HUMEDAS FOR MEN 48UNID OCEAN WHICE</t>
  </si>
  <si>
    <t>PROTECTORES DIARIOS ULTRAFINO PLATINUM  20UND  ALVAYS</t>
  </si>
  <si>
    <t>AFEITADORA AZUL CONFORTABLE 3 MAX</t>
  </si>
  <si>
    <t>AFEITADORA VERDE PRECISION 3 MAX</t>
  </si>
  <si>
    <t>AFEITADORA FUCSIA MAX 3 SINCERE CARE   MAX</t>
  </si>
  <si>
    <t>AFEITADORA ROSA MAX 3 SINCERE SINCERE CARE   MAX</t>
  </si>
  <si>
    <t>PAÑAL BABY TALLA (M) CAPRICHO</t>
  </si>
  <si>
    <t>PAÑAL BABY TALLA (G) CAPRICHO</t>
  </si>
  <si>
    <t>TINTE MYSTIC 60GR ROJO CAOBA #0.45 MATIZADOR</t>
  </si>
  <si>
    <t>TINTE MYSTIC 60GR CASTAÑO OSCURO #3.0</t>
  </si>
  <si>
    <t>TINTE MYSTIC 60GR CASTAÑO #4.0</t>
  </si>
  <si>
    <t>TINTE MYSTIC 60GR CASTAÑO CLARO#5.0</t>
  </si>
  <si>
    <t>TINTE MYSTIC 60GR CHOC.RUBIO OSCURO MARRON#6.7</t>
  </si>
  <si>
    <t>TINTE MYSTIC 60GR RUBIO #7.0</t>
  </si>
  <si>
    <t>TINTE MYSTIC 60GR RUBIO MARRON#7.7</t>
  </si>
  <si>
    <t>TINTE MYSTIC 60GR AVELL.RUBIO CLARO MARRON#8.7</t>
  </si>
  <si>
    <t>TINTE MYSTIC 60GR RUBIO MUY CLARO#9.0</t>
  </si>
  <si>
    <t>TINTE MYSTIC 60GR RUBIO PLATINO CENIZA#10.1</t>
  </si>
  <si>
    <t>TINTE MYSTIC 60GR RUBIO OSC.MARRON INTENSO#6.77</t>
  </si>
  <si>
    <t>TINTE MYSTIC 60GR CHOC.CASTAÑO CLARO MARRON INT.#5.77</t>
  </si>
  <si>
    <t>TINTE MYSTIC 60GR CASTAÑO OSC.MARRON INTENSO#4.77</t>
  </si>
  <si>
    <t>TINTE MYSTIC 60GR RUBIO DORADO MATE#7.32</t>
  </si>
  <si>
    <t>TINTE MYSTIC 60GR RUBIO MARRON INT.CENIZA#77.71 MIEL INTENSO</t>
  </si>
  <si>
    <t>GEL ANTIBACTERIAL PARA MANOS 50ML  ALIVE</t>
  </si>
  <si>
    <t>CORTA CUTICULA DE META PROFESIONAL MARHEJE</t>
  </si>
  <si>
    <t>CORTA UNA  PIECITO  FLORES MEDIANO  RI MEI</t>
  </si>
  <si>
    <t>AFEITADORA AZUL CLARO 3HOJILLA  MAX</t>
  </si>
  <si>
    <t>AFEITADORA AZUL OSCURO  3HOJILLA MAX</t>
  </si>
  <si>
    <t>AFEITADORA VERDE  3 HOJILLA  MAX</t>
  </si>
  <si>
    <t>TALCO PARA NIÑOS   JOHNSONS</t>
  </si>
  <si>
    <t>AFEITADORA ROSA MAX  CONFORTABLE  3HOJILLA</t>
  </si>
  <si>
    <t>AFEITADORA AZUL CONFORTABLE 3HOJILLA MAX</t>
  </si>
  <si>
    <t>ACOND. DRENE EXTRA LISO 350ML FISA</t>
  </si>
  <si>
    <t>ROLL ON 24HR POWDER 90GR EVERY NIGHT</t>
  </si>
  <si>
    <t>ROLL ON 24HRS  NATURELLE 90GR EVERY NIGHT</t>
  </si>
  <si>
    <t>DESODORANTE MEN 51GR POWER OF NATURE SPEED STICK</t>
  </si>
  <si>
    <t>MOTAS DE ALGODON 100 UND CHICCO</t>
  </si>
  <si>
    <t>SHAMPO 400ML STRENGTHENING RITUAL   DOVE</t>
  </si>
  <si>
    <t>SHAMPO 400ML RESTORING RITUAL   DOVE</t>
  </si>
  <si>
    <t>TINTE BELLACOLOR 13ML 2.0 NEGRO NATURAL</t>
  </si>
  <si>
    <t>PRESTOBARBA ULTRA GRIP MAX 3 VITAMINA E ALOE</t>
  </si>
  <si>
    <t>PRESTOBARBA MAX 3 VITAMINA Y ALOE AZUL</t>
  </si>
  <si>
    <t>TRATAMIENT/TERMOPROTEC/ INTENSIVA 27ML NUTRIBELA10</t>
  </si>
  <si>
    <t>TRATAMIENTO CAUTERIZADOR CAPILAR 27ML  NUTRIBELA10</t>
  </si>
  <si>
    <t>SHAMPOO PARA NIÑOS 100ML BABY FINGER</t>
  </si>
  <si>
    <t>JABON LIQUIDO CORPORAL P/ NIÑO 200ML  BABY FINGER</t>
  </si>
  <si>
    <t>TALCO PARA NIÑOS 100G  BABY FINGER</t>
  </si>
  <si>
    <t>LOCION  PARA NIÑOS 200ML  BABY FINGER</t>
  </si>
  <si>
    <t>SHAMPOO  ALBERTO VO5 325ML  SPLIT ENDS</t>
  </si>
  <si>
    <t>CHAMPU EVERY NIGHT MANZANILLA P/NIÑOS 350ML FISA</t>
  </si>
  <si>
    <t>LOCION FOR MEN DESPUES D/AFEITAR 240ML EVERY NIGHT</t>
  </si>
  <si>
    <t>ENJUAGUE BUCAL PLAX SOFT MINT 250ML COLGATE</t>
  </si>
  <si>
    <t>ENJUAGUE BUCAL PLAX WHITENING 250ML COLGATE</t>
  </si>
  <si>
    <t>PAÑAL DESECHABLE  7-13KG  10 UNIDADES  BABY FINGER</t>
  </si>
  <si>
    <t>PAÑAL DESECHABLE XG MAS 12KG 10UND. BABY FINGER</t>
  </si>
  <si>
    <t>LOCION PARA  NIÑO 100ML  BABY FINGER</t>
  </si>
  <si>
    <t>PAPEL SPRING SOFT 360 H 4 ROLLOS PAVECA</t>
  </si>
  <si>
    <t>TOALLAS  DIARIAS PROTECTORES 18 UNIDADES  ALVALLS</t>
  </si>
  <si>
    <t>ACEITE PARA NIÑO 200ML BABY FINGER</t>
  </si>
  <si>
    <t>ACEITE PARA NIÑOS 100ML BABY FINGER</t>
  </si>
  <si>
    <t>CREMA ALIDENT 100GR KIDS LIMPIA ENCIAS</t>
  </si>
  <si>
    <t>SHAMPOO  PALMOLIVE VARIADOS 400ML REPARAIR</t>
  </si>
  <si>
    <t>CORTA UÑAS GRANDES   ALIVE</t>
  </si>
  <si>
    <t>CORTA UÑA NIÑOS  ALIVE</t>
  </si>
  <si>
    <t>CHAMPU CON MIEL P/NIÑOS 200ML CHICCO</t>
  </si>
  <si>
    <t>CHAMPU P/NIÑOS CON MIEL 100ML CHICCO</t>
  </si>
  <si>
    <t>COTONCITOS PURO ALGODON 60UNID CHICCO</t>
  </si>
  <si>
    <t>CEPILLO DENTAL NIÑO  COLGATE</t>
  </si>
  <si>
    <t>TRAT.CAPILAR CON PLACENTA 470GR ROLDA</t>
  </si>
  <si>
    <t>REMOVEDOR DE ESMALTE HUMECTANTE 120ML ROLDA</t>
  </si>
  <si>
    <t>REMOVEDOR DE ESMALTE BLANQUEADOR 120ML RLDA</t>
  </si>
  <si>
    <t>BRILLANTINA PROFESIONAL 100GR  ROLDA</t>
  </si>
  <si>
    <t>CREMA P/PEINAR CON PLACENTA 300ML ROLDA</t>
  </si>
  <si>
    <t>TOALLA INTIMA MICROMALLA (DIA) 8UNID MY DAYS</t>
  </si>
  <si>
    <t>TOALLA INTIMA ALGODON (DIA) 8UNID MY DAYS</t>
  </si>
  <si>
    <t>TOALLA INTIMA ALGODON (NOCHE) 8UNID MY DAYS</t>
  </si>
  <si>
    <t>SHAMPOO 2 EN 1 SMOOTH &amp; SILKY 400ML HEAD &amp;SHOULDERS</t>
  </si>
  <si>
    <t>SHAMPOO 2 EN 1 CLASSIC CLEAN  400ML  HEAD &amp; SHOULDERS</t>
  </si>
  <si>
    <t>ESMALTE DE UÑAS 18ML EFECTO ESPEJO   MIRROR</t>
  </si>
  <si>
    <t>CREMA DENTAL TRIPLE ACCION 75ML COLGATE</t>
  </si>
  <si>
    <t>ACONDICIONADOR DRENE ANTICASPA 350ML FISA</t>
  </si>
  <si>
    <t>CHAMPU EVERY NIGHT SECO/DAÑADO 350ML FISA</t>
  </si>
  <si>
    <t>CHAMPU EVERY NIGHT SECO/REBELDE 350ML FISA</t>
  </si>
  <si>
    <t>REPUJADORA  ACERO POLISH &amp; CUTICLE REMOVER  ALIVE</t>
  </si>
  <si>
    <t>LIMAS  WOOD NAIL FILES PAQ. 10UND. ALIVE</t>
  </si>
  <si>
    <t>CREMA DEPILADORA HIDRATANTE 200ML BODY NATUR</t>
  </si>
  <si>
    <t>AFEITADORA 4X PAQ.   PACE 3PLUS LUBRICANTIG  DORCO</t>
  </si>
  <si>
    <t>TOALLAS  FEMENINAS NORMAL C/ALAS 8UND.ALIVE</t>
  </si>
  <si>
    <t>TINTE EN CREMA 9-33RUBIO CLARO LA CHINA</t>
  </si>
  <si>
    <t>TINTE EN CREMA 7-44 RUBIO COBRIZO PROFUNDO LA CHINA</t>
  </si>
  <si>
    <t>TINTE EN CREMA 5-66 CASTAÑO OSCURO ROJIZO LA CHINA</t>
  </si>
  <si>
    <t>TINTE EN CREMA 3-0 CASTAÑO OSCURO LA CHINA</t>
  </si>
  <si>
    <t>TINTE EN CREMA6-77 RUBIO MARRON COBRIZO LA CHINA</t>
  </si>
  <si>
    <t>TINTE EN CREMA5-7 CASTAÑO LA CHINA</t>
  </si>
  <si>
    <t>TINTE EN CREMA 6-75 CASTAÑOCLARO CHOCOLATE LA CHINA</t>
  </si>
  <si>
    <t>TINTE EN CREMA7-4 RUBIO OSCURO CHOCOLATE LA CHINA</t>
  </si>
  <si>
    <t>TINTE EN CREM8-33 RUBIO MEDIO DORADO LA CHINA</t>
  </si>
  <si>
    <t>TINTE EN POLVO 30MLX2  A-2 BROWN-BLACK HANZHIXIU</t>
  </si>
  <si>
    <t>SHAMPOO RESTAURACION 400ML PANTENE PRO-V</t>
  </si>
  <si>
    <t>SHAMPOO BRILLO EXTREMO 400ML PANTENE PRO-V</t>
  </si>
  <si>
    <t>SHAMPOO CONTROL CAIDA 400ML PANTENE PRO-V</t>
  </si>
  <si>
    <t>JABON DE TOCADOR 125GR NATUREL    CAMAY</t>
  </si>
  <si>
    <t>AFEITADORA DESECHABLE  COMFOR 3  RAZORMAX</t>
  </si>
  <si>
    <t>AFEITADORA DESECHABLE ROSA/FUC CONFO/3  RAZOMAX</t>
  </si>
  <si>
    <t>AFEITADORA DESECHABLE CONFO/3 RAZOMAX</t>
  </si>
  <si>
    <t>AFEITADORA CONFOR/3 AZUL RAZORMAX</t>
  </si>
  <si>
    <t>GEL FIJADOR SPORT STYLING 250GR ROLDA</t>
  </si>
  <si>
    <t>TRATAMIENTO TERMO 5FIVE YOGURT 240GR ROLDA</t>
  </si>
  <si>
    <t>CREMA P/PEINAR MAYOLIVA TERMO 5FIVE 180ML ROLDA</t>
  </si>
  <si>
    <t>CREMA DENTAL 100ML MAXIMA PROTECCION COLGATE</t>
  </si>
  <si>
    <t>ENJUAGUE BUCAL PLAX ICE INFINITY 250ML COLGATE</t>
  </si>
  <si>
    <t>ENJUAGUE BUCAL PLAX ICE 250ML COLGATE</t>
  </si>
  <si>
    <t>CHAMPU DRENE DOS EN UNO ANTICASPA 350ML FISA</t>
  </si>
  <si>
    <t>TOALLAS SANITARIA 14 UND CON ALAS FRIENDS</t>
  </si>
  <si>
    <t>TOALLAS ACTIVA SEC GOTEOS CONTINUOS 10 UND</t>
  </si>
  <si>
    <t>PAÑAL DE ADULTO CLASSIC TALLA M 6UND.  ALIVE</t>
  </si>
  <si>
    <t>PAÑAL DE ADULTO TALLA L 6UND.  CLASSIC    ALIVE</t>
  </si>
  <si>
    <t>PAÑALES 7-13KG TALLA M 18UND. BABY FINGER</t>
  </si>
  <si>
    <t>PAÑAL 10-17KG TALLA G 18UND. BABY FINGER</t>
  </si>
  <si>
    <t>POLVO P/PIES 60G   BORALCANFOR</t>
  </si>
  <si>
    <t>PETROLEUM  55G. SUAVIZA Y LUBRICA    BABY FINGER</t>
  </si>
  <si>
    <t>TALCO  PARA NIÑO 200GR.  BABY FINGER</t>
  </si>
  <si>
    <t>SHAMPOO  200ML PARA NIÑOS  BABY FINGER</t>
  </si>
  <si>
    <t>SHAMPOO 400ML REPARADOR PRO VITAMINAS  PANTENE</t>
  </si>
  <si>
    <t>SHAMPOO 400ML DAMAGE RESCUE ANTI-D HEAD SHOULDERS</t>
  </si>
  <si>
    <t>SHAMPOO 400ML EXTRA VOLUMEN  2EN1 HEAD SHOULDERS</t>
  </si>
  <si>
    <t>AFEITADORA LIDAO N MAX  4 CUCHILLAS DAMA  LIDAO MAX</t>
  </si>
  <si>
    <t>AFEITADORA  MAX EXCELLENT3  MAX</t>
  </si>
  <si>
    <t>SPRAYMAT ANTIBACTERIAL 190 GR BEBE</t>
  </si>
  <si>
    <t>SPRAYMATIC ANTIBACTERIAL 190GR COCO</t>
  </si>
  <si>
    <t>SPRAYMATIC ANTIBACTERIAL 190 GR VAINILLA</t>
  </si>
  <si>
    <t>JABON LIQUIDO P/MANOS 250ML   ALIVE</t>
  </si>
  <si>
    <t>JABON LIQUIDO P/MANOS 500ML   ALIVE</t>
  </si>
  <si>
    <t>HISOPO POTE PEQ.  COTTON BUDS</t>
  </si>
  <si>
    <t>HIPOSO  POTE GRANDE REDONDO  COTTON BUDS</t>
  </si>
  <si>
    <t>GEL FIJADOR 250 GR FRESH EVERY NIGHT</t>
  </si>
  <si>
    <t>CREMA DENTAL 100ML  TRIPLE ACCION MENTA ORIGINAL 123 COLGATE</t>
  </si>
  <si>
    <t>COLGATE ENJ/BUC PLAX ICE INFINITY</t>
  </si>
  <si>
    <t>TOALLAS CLINICA FLEXI ALAS 10UND. POS-PARTO ALWVALLS</t>
  </si>
  <si>
    <t>TOALLAS HUMEDAS 24UND.  BABY FINGER</t>
  </si>
  <si>
    <t>PAÑALES 4-7KG 20UND. TALLA P BABY FINGER</t>
  </si>
  <si>
    <t>PAÑAL + 12KG T/XG 16UND  BABY FINGER</t>
  </si>
  <si>
    <t>CEPILLO DENTAL INFANTIL 2+AÑOS COLGATE</t>
  </si>
  <si>
    <t>CEPILLO DENTAL INFANTIL KIDS 5+AÑOS COLGATE</t>
  </si>
  <si>
    <t>CREMA LUMINOUS WHITE BRILLIANT 75ML COLGATE</t>
  </si>
  <si>
    <t>TOALLA NOCTURNA 10UND. CON ALAS NOCHE  ALIVE PLUS</t>
  </si>
  <si>
    <t>GEL ANTIBACTERIAL 80 ML PUREZA</t>
  </si>
  <si>
    <t>AMPOLLA ARGAN 15CM DG GODAN</t>
  </si>
  <si>
    <t>CREMA CORPORAL COLAGENO 400ML NATURISTIK</t>
  </si>
  <si>
    <t>ELECTRIC MOSQUITO TABLETS</t>
  </si>
  <si>
    <t>PAPEL HIGIENICO OSIL-BLU X UND.   SUAVECITOS</t>
  </si>
  <si>
    <t>JABON LIQUIDO 200ML CORPORAL P/NIÑOS  BABY FINGER</t>
  </si>
  <si>
    <t>AFEITADORA DESECHABLE MORADA  MAX 3 CONFO/ RAZORMAX</t>
  </si>
  <si>
    <t>BASE CON PROTECTOR SOLAR UVA/UVB SPF50 50ML SUN DC BEAUTY</t>
  </si>
  <si>
    <t>TINTE # 9.2 RUBIO MUY CLARO 60 GR MAGICOLOR PRO SLIK</t>
  </si>
  <si>
    <t>TINTE # 5 CASTAÑO CLARO 60 GR MAGICOLOR PRO SLIK</t>
  </si>
  <si>
    <t>TINTE # 7.75 RUBIO MARRON CAOBA 60 GR MAGICOLOR PRO SLIK</t>
  </si>
  <si>
    <t>TINTE # 3 CASTAÑO OSCURO 60 GR MAGICOLOR PRO SLIK</t>
  </si>
  <si>
    <t>BALSAMO FOR MEN EVERY NIGHT 200ML FISA</t>
  </si>
  <si>
    <t>GEL ESPUMOSO 3EN1 FOR MEN FRESH 350ML EVERY NIGHT</t>
  </si>
  <si>
    <t>GEL ESPUMOSO 3EN1 FOR MEN ACTIVE 350ML EVERY NIGHT</t>
  </si>
  <si>
    <t>GEL ANTIBACTERIAL ALOE VERA 200ML EVERY NIHT</t>
  </si>
  <si>
    <t>BOROCANFOR COOL 35GR</t>
  </si>
  <si>
    <t>GEL ANTIBACTERIAL 100ML CHICCO</t>
  </si>
  <si>
    <t>PROTECTORES DIARIOS MANZANILLA 60UNID FRIENDS</t>
  </si>
  <si>
    <t>PAÑAL TALLA P  20UND. BABY DIAPERS CIERRE MAGICO  CHIKOOL</t>
  </si>
  <si>
    <t>PAÑAL TALLA/M 20UND. BABY DIAPERS CIERRE MAGICO CHIKOOL</t>
  </si>
  <si>
    <t>PAÑAL T/G 20UND. BABY DIAPERS  CIERRE MAGICO CHIKOOL</t>
  </si>
  <si>
    <t>PAÑAL T/XG 20UND. BABY DIAPERS CIERRE MAGICO CHIKOOL</t>
  </si>
  <si>
    <t>GEL LIMPIADOR FACIAL 150 ML REFRESCANTE PIEL NORMAL NIVEA</t>
  </si>
  <si>
    <t>GEL LIMP FACIAL 150 ML EQUILIBRANTE PIEL MIXTA GRASA NIVEA</t>
  </si>
  <si>
    <t>CREMA/LECHE LIMPIADORA FACIAL 200 ML PIEL NORMAL NIVEA</t>
  </si>
  <si>
    <t>PAPEL HIGIENICO COMODITO 450 HOJAS</t>
  </si>
  <si>
    <t>REMOVEDOR DE ESMALTE 50 CC PLASTICO VALMY</t>
  </si>
  <si>
    <t>CORTA UNA PEQUEÑO ADULTO ACERO    ALIVE</t>
  </si>
  <si>
    <t>CORTA UÑA +GRANDE  ALIVE</t>
  </si>
  <si>
    <t>GEL FIJADOR BLACK 120GR ROLDA</t>
  </si>
  <si>
    <t>GEL FIJADOR POWER FIX 250GR ROLDA</t>
  </si>
  <si>
    <t>GEL FIJADOR SPORT LOOK 120GR ROLDA</t>
  </si>
  <si>
    <t>GEL FIJADOR POWER FIX 120GR ROLDA</t>
  </si>
  <si>
    <t>GEL DE DUCHA SPORT LOOK 3EN1 400ML ROLDA</t>
  </si>
  <si>
    <t>GEL DE DUCHA POWER FIX 3EN1 400ML ROLDA</t>
  </si>
  <si>
    <t>CREMA P/PEINAR THERMO 5FIVE CHOCOLATE 180ML ROLDA</t>
  </si>
  <si>
    <t>SHAMPOO P/TODO TIPO DE CABELLO 180ML VALMY</t>
  </si>
  <si>
    <t>ACONDIC. P/TODO TIPO DE CABELLO 180ML VALMY</t>
  </si>
  <si>
    <t>TALCO PARA NIÑOS 200GR CHICCO</t>
  </si>
  <si>
    <t>ROLL-ON 24H FOR MEN FRESH 90GR EVERY NIGHT</t>
  </si>
  <si>
    <t>ROLL-ON 24H FOR MEN SPORT 90GR EVERY NIGHT</t>
  </si>
  <si>
    <t>TRAT.CAPILAR DRENE EXT/LISO 450GR FISA</t>
  </si>
  <si>
    <t>CHAMPU DRENE SOBRE SEC/MALT 10ML FISA</t>
  </si>
  <si>
    <t>JABON TOCADOR MIEL ALMENDRA 90GR DIANA</t>
  </si>
  <si>
    <t>TOALLAS MINI PADS 20UND.  NATURAL SUAVE AMIGA</t>
  </si>
  <si>
    <t>CREMA CORPORAL 532ML COCOA BUTTER VIT/E PERSONAL CARE</t>
  </si>
  <si>
    <t>CREMA CORPORAL 532ML NOURISHING  VIT/E PERSONAL CARE</t>
  </si>
  <si>
    <t>CREMA CORPORAL 532ML DEEP PENETRATING VIT/E PERSONAL CARE</t>
  </si>
  <si>
    <t>CREMA CORPORAL 591ML ALOE VERA    U</t>
  </si>
  <si>
    <t>AGUA OXIGENADA N 20-30-40 120CM</t>
  </si>
  <si>
    <t>AFEITADORA MAX PRECISION  ROSADA UND</t>
  </si>
  <si>
    <t>AFEITADORA MAX PRECISION AZUL UND</t>
  </si>
  <si>
    <t>JABON NATURALS OLIVA Y ALOE 75GR PALMOLIVE</t>
  </si>
  <si>
    <t>JABON ANTIBACTERIAL FRESH 75GR PROTEX</t>
  </si>
  <si>
    <t>GEL DENTAL KIDS TUTTI FRUTTI 50GR COLGATE</t>
  </si>
  <si>
    <t>GEL DENTAL KIDS FRESANTASTICO 50GR COLGATE</t>
  </si>
  <si>
    <t>GEL DENTAL KIDS UVAVENTURA 50GR COLGATE</t>
  </si>
  <si>
    <t>ANTITRANSPIRANTE 24H EN CREMA 100ML NATURISTIK</t>
  </si>
  <si>
    <t>GEL DIGI 120 GR BLANCO EFFECT ROLDA</t>
  </si>
  <si>
    <t>GEL DIGI 120GR AZUL CASCO EFFECT ROLDA</t>
  </si>
  <si>
    <t>DESODORANTE 60GR. VERDE DERMI  MUN</t>
  </si>
  <si>
    <t>POST -TRATAMIENTO REVITALIZANTE SIN SAL 400ML RHELEN</t>
  </si>
  <si>
    <t>DESODORANTE C/BICARBONATO 90GR. HIPOALEG/  DIOXOGEN</t>
  </si>
  <si>
    <t>AFEITADORA EXACTA2 DELICADA SCHICK</t>
  </si>
  <si>
    <t>AFEITADORA XTREME3 SENSIBLE SCHICK</t>
  </si>
  <si>
    <t>TINTE COVERAGE COLOR 60GR #1 HELLAWELL</t>
  </si>
  <si>
    <t>TINTE COVERAGE COLOR 60GR #2 HELLAWELL</t>
  </si>
  <si>
    <t>TINTE COVERAGE COLOR 60GR #3 HELLAWEL</t>
  </si>
  <si>
    <t>TINTE COVERAGE COLOR 60GR #4 HELLAVELL</t>
  </si>
  <si>
    <t>TINTE COVERAGE COLOR 60GR #8 HELLAWELL</t>
  </si>
  <si>
    <t>TINTE COVERAGE COLOR 60GR #10 HELLAWELL</t>
  </si>
  <si>
    <t>TINTE COVERAGE COLOR 60GR #6.7 HELLAWELL</t>
  </si>
  <si>
    <t>TINTE COVERAGE COLOR 60GR #7.7 HELLAWELL</t>
  </si>
  <si>
    <t>TINTE COVERAGE COLOR 60GR #6.71 HELLAWELL</t>
  </si>
  <si>
    <t>TINTE COVERAGE COLOR 60GR #7.71 HELLAWELL</t>
  </si>
  <si>
    <t>TINTE COVERAGE COLOR 60GR #5.73 HELLAWELL</t>
  </si>
  <si>
    <t>TINTE COVERAGE COLOR 60GR #7.73 HELLAWELL</t>
  </si>
  <si>
    <t>TINTE COVERAGE COLOR 60GR #12 HELLAWELL</t>
  </si>
  <si>
    <t>TINTE COVERAGE COLOR 60GR #12.2 HELLAWELL</t>
  </si>
  <si>
    <t>TINTE COVERAGE COLOR 60GR #12.8 HELLAWELL</t>
  </si>
  <si>
    <t>TINTE COVERAGE COLOR 60GR #13 HELLAWELL</t>
  </si>
  <si>
    <t>PAÑAL 4-7KG TALLA P 20UNID BABY  FINGER</t>
  </si>
  <si>
    <t>GEL FIJADOR 250 GR POWER EVERY NIGHT</t>
  </si>
  <si>
    <t>GEL FIJADOR 250 GR STRONG EVERY NIGHT</t>
  </si>
  <si>
    <t>LADY SPEED STICK 150 ML DERMA+RENUEVA</t>
  </si>
  <si>
    <t>ROLL-ON INVISIBLE MEN 50ML NIVEA</t>
  </si>
  <si>
    <t>ROLL-ON INVISIBLE WOMAN 50ML NIVEA</t>
  </si>
  <si>
    <t>CREMA CORPORAL MILK NUTRITIVA 48H 250ML NIVEA</t>
  </si>
  <si>
    <t>CREMA CORPORAL MILK NUTRITIVA 48H 400ML NIVEA</t>
  </si>
  <si>
    <t>CREMA CORPORAL SOFT MILK 48H 250ML NIVEA</t>
  </si>
  <si>
    <t>CREMA CORPORAL SOFT MILK 48H 400ML NIVEA</t>
  </si>
  <si>
    <t>CREMA CORPORAL EXPRESS HYDRATION 48H 250ML NIVEA</t>
  </si>
  <si>
    <t>CREMA CORPORAL 100ML NIVEA</t>
  </si>
  <si>
    <t>TOALLAS HUMEDAS 48UNID CHICCO</t>
  </si>
  <si>
    <t>TOALLAS DESIFECTANTES MULTISUPERFICIE CITRUS 24 UND SWELL</t>
  </si>
  <si>
    <t>SHAMPOO ALIVE 350 ML NORMAL, SECO, GRASO TODO TIPO</t>
  </si>
  <si>
    <t>TOALLAS FEMENINAS EXTRA LARGA CON ALAS</t>
  </si>
  <si>
    <t>ENJUAGUE BUCAL PLAX ICE GLACIAL 250ML COLGATE</t>
  </si>
  <si>
    <t>LOCION CORPORAL PIEL MUY SECA 350ML EVERY NIGHT</t>
  </si>
  <si>
    <t>LOCION CORPORAL PIEL EXTRA SECA 350ML EVERY NIGHT</t>
  </si>
  <si>
    <t>CREMA ALIDENT 100GR FRESH MINT</t>
  </si>
  <si>
    <t>CEPILLO DENTAL ADULTO INFINITY MEDIO GALACTIC</t>
  </si>
  <si>
    <t>AFEITADORA ROSADA  DESECHABLE X UNIDAD  DORCO</t>
  </si>
  <si>
    <t>AFEITADORA AZUL PRECISION MAX3</t>
  </si>
  <si>
    <t>JABON DE TOCADOR 70GR COCO  ALLISON</t>
  </si>
  <si>
    <t>JABON DE TOCADOR 70GR AVENA ALLISON</t>
  </si>
  <si>
    <t>TRATAMIENTO 340 ML CAPILAR ANTI PIOJOS NENUCO</t>
  </si>
  <si>
    <t>MATIZADOR CAPILAR 240 ML SILVER BLUE</t>
  </si>
  <si>
    <t>PAPEL SUTIL CLASSIC 200HOJAS SUTIL</t>
  </si>
  <si>
    <t>SHAMPOO 350 ML 2 EN 1 CABELLO SECO ALIVE</t>
  </si>
  <si>
    <t>SHAMPOO 2EN1 CABELLO GRASO 350ML ALIVE</t>
  </si>
  <si>
    <t>BOROCANFORD 35 GR ORIGINAL</t>
  </si>
  <si>
    <t>GEL FIJADOR 120 GR ROJO ROLDA</t>
  </si>
  <si>
    <t>AGUA OXIGENADA 500 CC VOL 30 ROLDA</t>
  </si>
  <si>
    <t>CEPILLO COLGATE MORROCHO 360</t>
  </si>
  <si>
    <t>CEPILLO COLGATE 360 MEDIUM COMPACT</t>
  </si>
  <si>
    <t>CEPILLO COLGATE 3NR3AR</t>
  </si>
  <si>
    <t>TINTE 30ML CREMA P/CABELLO 3-20 BORGOÑA LA CHINA</t>
  </si>
  <si>
    <t>TINTE 30ML CREMA P/CABELLO 6-7 CHOCOLATE LA CHINA</t>
  </si>
  <si>
    <t>TINTE 30ML CREMA P/CABELLO 2-8 NEGRO AZULADO LA CHINA</t>
  </si>
  <si>
    <t>TINTE 30ML CREMA P/CABELLO 8-1 RUBIO CLARO CENIZA LA CHINA</t>
  </si>
  <si>
    <t>TINTE 30ML CREMA P/CABELLO 7-35 MIEL LA CHINA</t>
  </si>
  <si>
    <t>TINTE 30ML CREMA P/CABELLO 7-0 RUBIO MEDIO LA CHINA</t>
  </si>
  <si>
    <t>TINTE 30ML CREMA P/CABELLO 4-45 CAOBA LA CHINA</t>
  </si>
  <si>
    <t>TINTE 30ML CREMA P/CABELLO 8-31 ALMENDRA LA CHINA</t>
  </si>
  <si>
    <t>CEPILLO CHILDREN TOOTHBRUSH ORAL-B</t>
  </si>
  <si>
    <t>AGUA OXIGENDA 120CM VOLUM.10 3%  PASARELA</t>
  </si>
  <si>
    <t>AFEITADORA DESECHABLE MAX3  VERDE   MAX</t>
  </si>
  <si>
    <t>AFEITADORA DESECHABLE MAX3  AZUL  MAX</t>
  </si>
  <si>
    <t>AFEITADORA DESECHABLE MAX3  ROSA  MAX</t>
  </si>
  <si>
    <t>TINTE 30ML A-17 SPEED HANZHIXIU</t>
  </si>
  <si>
    <t>RIZADOR DE PESTAÑAS  XINYUYAN</t>
  </si>
  <si>
    <t>JABON DE TOCADOR UND 104.8 Gr. ALOE IRISH SPRING</t>
  </si>
  <si>
    <t>JABON DE TOCADOR 90GR CLASSIC SCENT  PALMOLIVE</t>
  </si>
  <si>
    <t>TINTE EN CREMA 60GR. 6.4 RUBIO OSCURO R/ COV/COLOR HELLAWEL</t>
  </si>
  <si>
    <t>TINTE EN CREMA 60GR. 3.66 ROJO VIOLETA INT/ COV/COLOR HELLAWEL</t>
  </si>
  <si>
    <t>SHAMPOO 300ML  MATIZADOR REP/NEUTR/ EL COLOR PASARELA</t>
  </si>
  <si>
    <t>HIGIENE 400 ML CAPILAR PASSION FRUTAL ECO MASTER</t>
  </si>
  <si>
    <t>SHAMPOO REGENERADOR 400 ML ENCHANTING MIST ECO MASTER</t>
  </si>
  <si>
    <t>SHAMPOO PURE VERVEINE 400 ML ECO MASTER</t>
  </si>
  <si>
    <t>HIGIENE CAPILAR 400 ML ALOE FRAPPE ECO MASTER</t>
  </si>
  <si>
    <t>GEL DE BAÑO ENSUEÑO FRUTAL 240 ML ECO MASTER</t>
  </si>
  <si>
    <t>GEL DE BAÑO HECHIZO ZEN 240 ML ECO MASTER</t>
  </si>
  <si>
    <t>GEL DE BAÑO NATURAL RELAX 240 ML ECO MASTER</t>
  </si>
  <si>
    <t>GEL DE BAÑO VERDE AMAZONIA 240 ML ECO MASTER</t>
  </si>
  <si>
    <t>LOCION HUMECTANTE 500 ML FRUTOS ROJOS ECO MASTER</t>
  </si>
  <si>
    <t>CREMA EXFOLIANTE 250 GR CORPORAL ECO MASTER</t>
  </si>
  <si>
    <t>GEL DE BAÑO 500 ML FRUTOS ROJOS 500 ML ECO MASTER</t>
  </si>
  <si>
    <t>TALCO CORPORAL BABY 125GR    AMMENS</t>
  </si>
  <si>
    <t>TALCO CORPORAL FRESCO AROMA 125GR  AMMENS</t>
  </si>
  <si>
    <t>TALCO CORPORAL 125GR ORIGINAL  AMMENS</t>
  </si>
  <si>
    <t>TALCO PIES 60GR   AMMENS</t>
  </si>
  <si>
    <t>DESODORANTE BIO POWDER 90GR  EVERY NIGHT</t>
  </si>
  <si>
    <t>DESODORANTE BIO NATURELLE  90GR EVERY NIGHT</t>
  </si>
  <si>
    <t>SHAMPOO KERA LISO MQ 400 ML ELVIVE LOREAL</t>
  </si>
  <si>
    <t>SHAMPOO DREAM LONG 400 ML RECONSTRUCTOR ELVIVE</t>
  </si>
  <si>
    <t>DESODORANTE BIO BABY PING 90GR EVERY NIGHT</t>
  </si>
  <si>
    <t>TINTE PER/ CAJA EN CREMA 2.0 NEGRO DE LA VEGA</t>
  </si>
  <si>
    <t>TINTE PER/ CAJA EN CREMA 3.0 CASTAÑO OSCURO DE LA VEGA</t>
  </si>
  <si>
    <t>TINTE PER/ CAJA EN CREMA 6.7 CHOCOLATE DE LA VEGA</t>
  </si>
  <si>
    <t>PRESERVATIVOS CAJA 3UND. LATEX -VARIADOS PRUDENCE</t>
  </si>
  <si>
    <t>JABON AVENA Y ARGAN 90GR MONCLER</t>
  </si>
  <si>
    <t>JABON MICELAR HIDRATANTE 90GR MONCLER</t>
  </si>
  <si>
    <t>TINTE 59.1 ML COLORSILK BEAUTIFUL #20 REVLON</t>
  </si>
  <si>
    <t>TINTE COVERAGE COLOR 60GR #7.44 ROJO MEDIANO HELLAWELL</t>
  </si>
  <si>
    <t>SHAMPOO CAIDA RESIST X3  400 ML ELVIVE LOREAL</t>
  </si>
  <si>
    <t>SHAMPOO 400ML LIMON TRIPLE ACCION HEAD SHOULDERS</t>
  </si>
  <si>
    <t>POST TRATAMIENTO 400 ML REESTRUCTURANTE RHELEN</t>
  </si>
  <si>
    <t>AFEITADORA SCHICK EXACTA 2 CABALLERO 3 UND</t>
  </si>
  <si>
    <t>PROTECTOR DIARIO ALUAYS 20 UND CON AROMA</t>
  </si>
  <si>
    <t>JABON DE TOCADOR 75GR PURE SUAVISA/REV  MONCLER</t>
  </si>
  <si>
    <t>TOALLAS CLASICAS 64 UND FRESH SOFT</t>
  </si>
  <si>
    <t>DESODORANTE BIO SPRING FRESH 90GR EVERY NIGHT</t>
  </si>
  <si>
    <t>CHAMPU P/CABELLO SECO 400ML EVERY DAY</t>
  </si>
  <si>
    <t>ACONDICIONA 370ML OCEAN REFRESH ALBERTO VO5</t>
  </si>
  <si>
    <t>MASCARILLA CAPILAR 500 GR ARGAN FAMILY DG GODAN</t>
  </si>
  <si>
    <t>MASCARILLA REPARACION PROFUNDA 500 GR FAMILY DG GODAN</t>
  </si>
  <si>
    <t>MASCARILLA ANTICAIDA 500 GR FAMILY DG GODAN</t>
  </si>
  <si>
    <t>MASCARILLA CON ROMERO 500 GR FAMILY DG GODAN</t>
  </si>
  <si>
    <t>GEL INTIMO NATURE 400 ML DG GODAN</t>
  </si>
  <si>
    <t>CIRUGIA PASO 1 Y 2 ALISADO MARROQUI 1 LT HAVANA</t>
  </si>
  <si>
    <t>TINTE ALTA MODA 150 GR 6.1 ALFAPARF</t>
  </si>
  <si>
    <t>TINTE ALTA MODA 150 GR 8.1 ALFAPARF</t>
  </si>
  <si>
    <t>TINTE ALTA MODA 150 GR 9.1 ALFAPARF</t>
  </si>
  <si>
    <t>TINTE ALTA MODA 150 GR 6.3 ALFAPARF</t>
  </si>
  <si>
    <t>TINTE ALTA MODA 150 GR 7.32 ALFAPARF</t>
  </si>
  <si>
    <t>TINTE ALTA MODA 150 GR 7.35 ALFAPARF</t>
  </si>
  <si>
    <t>TINTE ALTA MODA 150 GR 4.65 ALFAPARF</t>
  </si>
  <si>
    <t>TINTE ALTA MODA 150 GR 6.66 ALFAPARF</t>
  </si>
  <si>
    <t>TINTE ALTA MODA 150 GR 1 ALFAPARF</t>
  </si>
  <si>
    <t>TINTE ALTA MODA 150 GR 3 ALFAPARF</t>
  </si>
  <si>
    <t>TINTE ALTA MODA 150 GR 4 ALFAPARF</t>
  </si>
  <si>
    <t>TINTE ALTA MODA 150 GR 5 ALFAPARF</t>
  </si>
  <si>
    <t>TINTE ALTA MODA 150 GR 6 ALFAPARF</t>
  </si>
  <si>
    <t>TINTE ALTA MODA 150 GR 7 ALFAPARF</t>
  </si>
  <si>
    <t>TINTE ALTA MODA 150 GR 8 ALFAPARF</t>
  </si>
  <si>
    <t>TINTE ALTA MODA 150 GR 9 ALFAPARF</t>
  </si>
  <si>
    <t>TINTE ALTA MODA 150 GR ANTIAMARILLO ALFAPARF</t>
  </si>
  <si>
    <t>SHAMPOO ALTA MODA 300 GR  HYDRA NUTRY ALFAPARF</t>
  </si>
  <si>
    <t>ACONDICIONADOR ALTA MODA 300 GR HYDRA NUTRI ALFAPARF</t>
  </si>
  <si>
    <t>SHAMPOO ALTA MODA 300 G LISS EXTREME ALFAPARF</t>
  </si>
  <si>
    <t>ACONDICIONADOR ALTA MODA 300 G LISS EXTREME ALFAPARF</t>
  </si>
  <si>
    <t>SHAMPOO ALTA MODA 300 G COLOR PROTEC ALFAPARF</t>
  </si>
  <si>
    <t>ACONDICIONADOR ALTA MODA 300G COLOR PROTEC ALFAPARF</t>
  </si>
  <si>
    <t>SHAMPOO ALTA MODA 300 G BB CREAM CAPILAR ALFAPARF</t>
  </si>
  <si>
    <t>ACONDICIONADOR ALTA MODA 300 GR BB CREAM CAPILAR ALFAPARF</t>
  </si>
  <si>
    <t>AGUA OXIGENADA ALTA MODA 20 VOL 90 ML ALFAPARF</t>
  </si>
  <si>
    <t>AGUA OXIGENADA ALTA MODA 450 GR VOL 20 ALFAPARF</t>
  </si>
  <si>
    <t>AGUA OXGENADA ALTA MODA 450 GR VOL 30 ALFAPARF</t>
  </si>
  <si>
    <t>JABON PALMOLIVE SENSACION HUMECTANTE X 3 375 GR</t>
  </si>
  <si>
    <t>JABON PROTEX ALOE X 3 270 GR</t>
  </si>
  <si>
    <t>TOALLA HUMEDA 50 UND. COTTON BABY SOFT-CREME</t>
  </si>
  <si>
    <t>SHAMPOO PLUS 360 ML AMBAR COCO DIGI</t>
  </si>
  <si>
    <t>SHAMPOO PLUS 360 ML AZUL ALGAS MARINAS DIGI</t>
  </si>
  <si>
    <t>TALCO 100 GR MELODY</t>
  </si>
  <si>
    <t>MASCARILLA  NEGRA SENCILLA</t>
  </si>
  <si>
    <t>TINTE EN CREMA 60GR    KOLESTINTE</t>
  </si>
  <si>
    <t>TOALLA SANITARIA 10UND. ULTRA THIN  ALWALLS</t>
  </si>
  <si>
    <t>JABON DE TOCADOR 113 GR WHITE/BLANCO DOVE</t>
  </si>
  <si>
    <t>TINTE EN CREMA 75ML TONOS VARIOS LA CHINA</t>
  </si>
  <si>
    <t>AFEITADORA MAXX3 EXCELENT  VIT/ALOE   MORADA</t>
  </si>
  <si>
    <t>TINTE EN CREMA 22-0 NEGRO 30ML NATURAL LA CHINA</t>
  </si>
  <si>
    <t>TINTE EN CREMA 5-62 RUBIO OSCURO ROJIZO 30ML LA CHINA</t>
  </si>
  <si>
    <t>SHAMPOO C/ COLAGENO 330ML MONCLER</t>
  </si>
  <si>
    <t>SHAMPOO C/KERATINA 330ML MONCLER</t>
  </si>
  <si>
    <t>ACONDICIONADOR C/KERATINA 330ML MONCLER</t>
  </si>
  <si>
    <t>JABON NUTRI-CARE 90GR MONCLER</t>
  </si>
  <si>
    <t>JABON RADIANTE 90GR MONCLER</t>
  </si>
  <si>
    <t>CREMA ST IVES 170GR  BLACKHEAD CLEARING</t>
  </si>
  <si>
    <t>CREMA CONTROL ACNE 170GR NARANJA APRICOT SCRUB  ST IVES</t>
  </si>
  <si>
    <t>CREMA LIMON/MANDA170GR  RADIANT SKIN ST IVES</t>
  </si>
  <si>
    <t>AFEITADORA SPEED RAZOR VERDE MAX</t>
  </si>
  <si>
    <t>AFEITADORA SINCERE CARE AZUL MAX</t>
  </si>
  <si>
    <t>LOCION LIMP/ROSEMARYYLANG 500ML ANTBACT/CONG/KORILI</t>
  </si>
  <si>
    <t>LOCION LIMP/ ANTIB/500ML CAMOMILE&amp;CALEN/ KORILI</t>
  </si>
  <si>
    <t>JABON LIQUIDO ANTIBACT/500ML AQUA KORILI</t>
  </si>
  <si>
    <t>COTTON ROUNDS 80UND NATURAL HIPOALEG/ XTRACARE</t>
  </si>
  <si>
    <t>COTTON BALLS 100% JUMBO SIZE 90 MOTAS XTRACARE</t>
  </si>
  <si>
    <t>DRENE ACONDICIONADOR 200 ML SECO MALTRATADO</t>
  </si>
  <si>
    <t>FIJADOR CREMA TUBO MOLDEADO Y CONTROL 45 GR EVERY NIGHT</t>
  </si>
  <si>
    <t>LEATHER 75ML SPECIAL SHOES NEGRO/ MARRON LIQUIDO BIKI</t>
  </si>
  <si>
    <t>ACEITE CORPORAL HIDRATANTE 200 ML AFRICA SPA GABELLE</t>
  </si>
  <si>
    <t>ACEITE CORPORAL 200 ML HIDRATANTE ASIA SPA GABELLE</t>
  </si>
  <si>
    <t>AGUA DE ROSAS SPRAY 240 ML GABELLE</t>
  </si>
  <si>
    <t>AGUA DE ROSAS SIN SPRAY 240 ML GABELLE</t>
  </si>
  <si>
    <t>ESPUMA CAPILAR CAMOMILA 200 ML TRIKIDS</t>
  </si>
  <si>
    <t>ALCOHOL 950 CC ALNA</t>
  </si>
  <si>
    <t>NIVEA 50 ML EN CREMA</t>
  </si>
  <si>
    <t>PRE TRA BBK 300ML LISO PERFECTO OLEO DE COCO GOLD</t>
  </si>
  <si>
    <t>MUN ROLL ON 60 GR DERMIS</t>
  </si>
  <si>
    <t>DEODORANT SUPER SEX UNISEX 125ML INTESA</t>
  </si>
  <si>
    <t>ESPUMA DE AFEITAR VITA- E WOODY 300ML INTESA</t>
  </si>
  <si>
    <t>MALIZIA E LACCA EXTRA FORTE 300 ML ECOFIX</t>
  </si>
  <si>
    <t>MALIZIA F JABON INTIMO 200 ML CALENDULA</t>
  </si>
  <si>
    <t>MALIZIA F JABON INTIMO 200 ML CAMOMILA</t>
  </si>
  <si>
    <t>MALIZIA F JABON INTIMO 200 ML TE VERDE</t>
  </si>
  <si>
    <t>DESORORANT CORPORAL CERTEZZA 100ML MALIZIA</t>
  </si>
  <si>
    <t>DESODORANT CORPORAL SECRET MUSK 100ML MALIZIA</t>
  </si>
  <si>
    <t>ESPUMA DE BARBA VETYVER 300ML MALIZIA</t>
  </si>
  <si>
    <t>ACEITE DE COCO VIRGEN ORGANICO 454 ML KALDINI</t>
  </si>
  <si>
    <t>ACEITE DE COCO ORGANICO REFINADO 454 ML KALDINI</t>
  </si>
  <si>
    <t>SHAMPOO DEX BLAK SEED MIRACLE 400 ML</t>
  </si>
  <si>
    <t>SHAMPOO 400 ML DEX COCONUT MIRACLE</t>
  </si>
  <si>
    <t>BOLITAS DE ALGODON 50 UND LUX</t>
  </si>
  <si>
    <t>DISCOS DESMAQUILLANTES 50 UND LUX</t>
  </si>
  <si>
    <t>NK CIRUGIA CAPILAR 60 ML CON KERATINA</t>
  </si>
  <si>
    <t>NK CIRUGIA CAPILAR 450 ML CON KERATINA</t>
  </si>
  <si>
    <t>NK CIRUGIA CAPILAR 950 ML CON KERATINA</t>
  </si>
  <si>
    <t>KERAMIX  ALISADOR CAPILAR 120ML AFRO P1+P2</t>
  </si>
  <si>
    <t>KERAMIX  ALISADOR 120ML  CAPILAR  ARGAN P1+P2</t>
  </si>
  <si>
    <t>TRATAMIENTO CAPILAR ANTICAIDA 400ML  DG GODAN</t>
  </si>
  <si>
    <t>TRATAMIENTO CAPILAR KERATINA 400ML  DG GODAN</t>
  </si>
  <si>
    <t>TRATAMIENTO CAPILAR BIO-COMPLEX 400ML  DG GODAN</t>
  </si>
  <si>
    <t>TRATAMIENTO CAPILAR ARGAN 400ML  DG GODAN</t>
  </si>
  <si>
    <t>PIGMENTO SEMIPERMANENTE KIT DRA CEJAS</t>
  </si>
  <si>
    <t>KERAMIX 120ML ALISADOR CAPILAR  C/PLASMA P1+P2</t>
  </si>
  <si>
    <t>OFF AEROSOL REPELENTE DE INSECTOS 172ML JOHNSON</t>
  </si>
  <si>
    <t>PROTECTOR SOLAR HIDRATANTE 125ML PFS50 ALTO NIVEA</t>
  </si>
  <si>
    <t>GEL REFRESCANTE BUCAL PLAX 75ML COLGATE</t>
  </si>
  <si>
    <t>DESKARO BLUE DESODORANTE BOLITA 75G</t>
  </si>
  <si>
    <t>CREMA DENTAL 75 ML MENTA COLGATE</t>
  </si>
  <si>
    <t>CREMA DENTAL 50 ML KIDS COLGATE</t>
  </si>
  <si>
    <t>TRATAMIENTO REPARACION PROTECCION 27ML NUTRIBELA10</t>
  </si>
  <si>
    <t>TRATAMIENTO ENZIMOTERAPIA 27ML NUTRIBELA10</t>
  </si>
  <si>
    <t>CEPILLO MANGO ANTIDESLIZANTE MEDIO 2782 ALIDENT</t>
  </si>
  <si>
    <t>CEPILLO MANGO ANTIDESLIZANTE MEDIO 2775 ALIDENT</t>
  </si>
  <si>
    <t>CEPILLO MEDIO 2805 ADULTO ALIDENT</t>
  </si>
  <si>
    <t>PAPEL SUTIL PREMIUM 2ROLLOS 300HOJAS MANPA</t>
  </si>
  <si>
    <t>CREMA CORPORAL 400ML EXPRESS HYDRATION 48H NIVEA</t>
  </si>
  <si>
    <t>PAÑAL SIEMPRESECO 6 UND TALLA (M)</t>
  </si>
  <si>
    <t>PAÑALES DESECHABLE TALLAG SIEMPRESECO 6UND</t>
  </si>
  <si>
    <t>KORILI JABON LIQUIDO 500ML ANTIBAC SUNFLOWER &amp; ACACIA</t>
  </si>
  <si>
    <t>AFEITADORA MAX 3 EXCELLENT ROSA</t>
  </si>
  <si>
    <t>DESODORANT CORPORAL VAINILLA 100ML MALIZIA</t>
  </si>
  <si>
    <t>DESODORANT CORPORAL GREEN T 100ML MALIZIA</t>
  </si>
  <si>
    <t>DESODORANT CORPORAL PASSION 100ML MALIZIA</t>
  </si>
  <si>
    <t>DESODORANT SPRAY TALC 150ML MALIZIA</t>
  </si>
  <si>
    <t>DESODORANT SPRAY  ORIGINAL 150ML MALIZIA</t>
  </si>
  <si>
    <t>GEL DENTAL TANS FRESA 2-6 AÑOS</t>
  </si>
  <si>
    <t>NUTRIBELA10 REPOLARIZACION EN FRIO 27 ML</t>
  </si>
  <si>
    <t>TOALLA ALUYAZ FEXI ALAS 10 TOALLAS AZUL Y VERDE</t>
  </si>
  <si>
    <t>DESODORANTE DOVE SENSITIVE 40 ML</t>
  </si>
  <si>
    <t>DESODORANTE BEAUTY FINISH DOVE 40 GR</t>
  </si>
  <si>
    <t>DESODORANTE DOVE GO FRESH 40 GR</t>
  </si>
  <si>
    <t>DESODORANTE DOVE POWDER 40 GR</t>
  </si>
  <si>
    <t>DESODORANTE DOVE ORIGINAL 40 GR</t>
  </si>
  <si>
    <t>PAÑALES NEOBABY TALLA G UNISEX</t>
  </si>
  <si>
    <t>PAÑALES NEOBABY TALLA M UNISEX</t>
  </si>
  <si>
    <t>ACONDICIONADOR HUMECTANTE 360 ML DIGI</t>
  </si>
  <si>
    <t>AGUA OXIGENADA VOL 20 IGORA</t>
  </si>
  <si>
    <t>AGUA OXIGENADA VOL 30 IGORA</t>
  </si>
  <si>
    <t>TINTE RUBIO CLARO CENIZO 8-1 IGORA VITAL</t>
  </si>
  <si>
    <t>TINTE RUBIO CLARO 8-00 IGORA VITAL</t>
  </si>
  <si>
    <t>TINTE CASTAÑO MEDIANO 4-0 IGORA VITAL</t>
  </si>
  <si>
    <t>TINTE NEGRO 1-0 IGORA VITAL</t>
  </si>
  <si>
    <t>TINTE CASTAÑO OSCURO 3-0 IGORA VITAL</t>
  </si>
  <si>
    <t>SHAMPOO + ACONDICIONADOR PRINCESA DISNEY 473ml</t>
  </si>
  <si>
    <t>SHAMPOO &amp; ACONDICIONADOR FROZER DISNEY 473ml</t>
  </si>
  <si>
    <t>AMPOLLA ANTI CAIDA 12ML  FIR T CARE</t>
  </si>
  <si>
    <t>TRATAMIENTO CAPILAR PASO 3 BE HAIR LISS 960ML POS KERATIN</t>
  </si>
  <si>
    <t>TINTE 50 ML # 3.0 CASTAÑO OSCURO DRENE COLOR</t>
  </si>
  <si>
    <t>TINTE 50 ML #5.0 CASTAÑO CLARO DRENE COLOR</t>
  </si>
  <si>
    <t>TINTE 50 ML # 5.5 CASTAÑO CL CAOBA DRENE COLOR</t>
  </si>
  <si>
    <t>TINTE 50 ML #6.53 RUBIO OSCURO CHOCO DRENE COLOR</t>
  </si>
  <si>
    <t>TINTE 50 ML # 7.0 RUBIO MEDIANO DRENE COLOR</t>
  </si>
  <si>
    <t>TINTE 50 ML # 7.3 RUBIO AVELLANA DRENE COLOR</t>
  </si>
  <si>
    <t>TINTE 50 ML # 7.53 RUBIO MEDIO CHOC DRENE COLOR</t>
  </si>
  <si>
    <t>TINTE 50 ML # 8.0 RUBIO CLARO DRENE COLOR</t>
  </si>
  <si>
    <t>TINTE 50 ML # 8.1 RUBIO CLARO CENIZA DRENE COLOR</t>
  </si>
  <si>
    <t>TINTE 50 ML # 8.31 RUBIO CL DOR CENIZA DRENE COLOR</t>
  </si>
  <si>
    <t>TINTE 50 ML # 9.0 RUBIO MUY CLARO DRENE COLOR</t>
  </si>
  <si>
    <t>TINTE 50 ML # 10.0 RUBIO EXT CLARO DRENE COLOR</t>
  </si>
  <si>
    <t>TINTE 50 ML # 5.3 CASTAÑO OSCURO DORADO DRENE COLOR</t>
  </si>
  <si>
    <t>DESINFECTANTE MULTIUSO SUPREMP EXPERT 500ML</t>
  </si>
  <si>
    <t>HISOPOS BASTONCITO 200 UND LUX</t>
  </si>
  <si>
    <t>JABON DEX MILK CREAM 90 GR</t>
  </si>
  <si>
    <t>JABON DEX MILK Y HONEY 90 GR</t>
  </si>
  <si>
    <t>JABON DEX TEA &amp; CUCUMBER 90 GR</t>
  </si>
  <si>
    <t>PAÑAL SLEEPY STD 03 MIDI 5-9 11 PCS</t>
  </si>
  <si>
    <t>PAÑAL SLEEPY STD 02 MINI 3-6 KG 12 PCS</t>
  </si>
  <si>
    <t>PAÑAL SLEEPY STD 4 MAXI 8-18 KG 10 PCS</t>
  </si>
  <si>
    <t>PAÑAL SLEEPY STD 6 LARGE 16 KG 8 PCS</t>
  </si>
  <si>
    <t>AGUA OXIGENADA LA CHINA 120ML</t>
  </si>
  <si>
    <t>VASELINE 100GR BABY FRESH</t>
  </si>
  <si>
    <t>VASELINE 180GR BABY FRESH</t>
  </si>
  <si>
    <t>PLAQUITAS ESTERILLA VAPORIZ 13GR 30UND. DE LANJU</t>
  </si>
  <si>
    <t>DESODORANTE 40 GR BURST ONDEE DOVE</t>
  </si>
  <si>
    <t>VAPUROB  12G ALCANF/MENTA/EUCALIPTO STARRUB</t>
  </si>
  <si>
    <t>CEPILLO DENTAL ORAL B EXPERT</t>
  </si>
  <si>
    <t>CEPILLO DENTAL ORAL B 3D WHITE</t>
  </si>
  <si>
    <t>CEPILLO DENTAL ORAL COMPLETE</t>
  </si>
  <si>
    <t>SHAMPOO &amp; CONDITIONER DAILY CARE 2EN1 FRUCTIS 370ML</t>
  </si>
  <si>
    <t>SHAMPOO COLOR SHIELD FRUCTIS 370ML</t>
  </si>
  <si>
    <t>CONDITIONER COLOR SHIELD FRUCTIS 370ML</t>
  </si>
  <si>
    <t>SHAMPOO TRIPLE NUTRITION FRUCTIS 370ML</t>
  </si>
  <si>
    <t>CONDITIONES REPAIRING TOTAL REPAIR 5 ELVIVE 375ML</t>
  </si>
  <si>
    <t>SHAMPOO &amp; CONDITIONER 2EN 1 SPIDER-MAN MARVEL 473ML</t>
  </si>
  <si>
    <t>SHAMPOO &amp; CONDITIONER 2EN 1AVENGERS MARVEL 473ML</t>
  </si>
  <si>
    <t>LISTERINE COOL MINT 250ML</t>
  </si>
  <si>
    <t>SHAMPOO BABY JOHNSON´S 750ML</t>
  </si>
  <si>
    <t>JABON DE BAÑO JOHNSON´S 100GR</t>
  </si>
  <si>
    <t>KIT CIRUGIA CAPILAR 90 ML KERATINA BRASILEÑA HAVANA</t>
  </si>
  <si>
    <t>ACEITE DE ALMENDRAS 120 ML HAVANA</t>
  </si>
  <si>
    <t>VASELINA PARA BEBE 60 GR HAVANA</t>
  </si>
  <si>
    <t>PROTECTORES DIARIOS 20 UND FRIENDS</t>
  </si>
  <si>
    <t>ROLL-ON 60 ML POWDER PROTECT SECRET</t>
  </si>
  <si>
    <t>ROLL-ON COOL WAVE 60/57 ML GR GILLETTE</t>
  </si>
  <si>
    <t>TALCO 200 GR PARA NIÑO MELODY</t>
  </si>
  <si>
    <t>MELODY CHAMPOO 100 ML</t>
  </si>
  <si>
    <t>ROLL-ON FRESH 50ML/52G OLD SPICE</t>
  </si>
  <si>
    <t>ROLL-ON LEÑA/LENHA 50ML/52G OLD SPICE</t>
  </si>
  <si>
    <t>DRENE ACONDICIONADOR 200 ML EXTRA LISO</t>
  </si>
  <si>
    <t>ALGODON LIMPIADOR FACIAL CUADRADO DAILY TOUCH 80 COUNT</t>
  </si>
  <si>
    <t>JABON PALMOLIVE SENSACION HUMECTANTE 100GR</t>
  </si>
  <si>
    <t>JABON TOCADOR 125 GR ALOE VERA MIMLOT</t>
  </si>
  <si>
    <t>JABON TOCADOR 125 GR LIMON MIMLOT</t>
  </si>
  <si>
    <t>JABON TOCADOR 125 GR MANZANA MIMLOT</t>
  </si>
  <si>
    <t>JABON TOCADOR 90 GR FRESA MIMLOT</t>
  </si>
  <si>
    <t>TAPA BOCA DESECHABLE  MASK Y NUT</t>
  </si>
  <si>
    <t>JABON DEX 90 GR CANDY SOAP DURAZNO</t>
  </si>
  <si>
    <t>JABON DEX 90 GR LIMON CANDY SOAP</t>
  </si>
  <si>
    <t>JABON DEX 90 GR LAVANDA</t>
  </si>
  <si>
    <t>JABON 90 GR DEX RED ROSE</t>
  </si>
  <si>
    <t>TAMPAX ABSORBENCIA REGULAR 10 UND</t>
  </si>
  <si>
    <t>DESODORANTE 40 GR INVISIBLE DRY DOVE</t>
  </si>
  <si>
    <t>DESODORANTE 40 GR FRESH DOVE</t>
  </si>
  <si>
    <t>SHAMPOO 305 ML 2EN1 TANS BABY</t>
  </si>
  <si>
    <t>SHAMPOO 405 ML 3EN1 TAPA ROSADA Y DORADA TANS</t>
  </si>
  <si>
    <t>CREMA DENTAL SENSITIVE 110 GR PRO-ALIVIO COLGATE</t>
  </si>
  <si>
    <t>TOALLA SANITARIA ALUAYASS 10 UND</t>
  </si>
  <si>
    <t>LOCION CORPORAL BABY JOHNSON´S 200ML</t>
  </si>
  <si>
    <t>ACONDICIONADOR ELVIVE VOLUME FILLER 375ML</t>
  </si>
  <si>
    <t>ESTUCHE 4UND.BROCHA DE MAQUILLAJE COLA DE SIRENA</t>
  </si>
  <si>
    <t>CREMA HUMECTANTE 200 ML VASELINE VARIADO</t>
  </si>
  <si>
    <t>TOALLAS SANITARIAS 10 UND FRIENDS</t>
  </si>
  <si>
    <t>TINTE 3.0 CASTAÑO OSCURO MAXTON</t>
  </si>
  <si>
    <t>TINTE 4.0 CASTAÑO NATURAL MAXTON</t>
  </si>
  <si>
    <t>TINTE 8.43 COBRE DORADO MAXTON</t>
  </si>
  <si>
    <t>TINTE 5.3 CASTAÑO CLARO DORADO MAXTON</t>
  </si>
  <si>
    <t>TINTE 7.0 RUBIO NATURAL MAXTON</t>
  </si>
  <si>
    <t>TINTE 7.4 RUBIO MEDIANO COBRIZ MAXTON</t>
  </si>
  <si>
    <t>TINTE 8.0 RUBIO CLARO MAXTON</t>
  </si>
  <si>
    <t>SHAMPOO 300 ML GOLD LIGHT VITAY</t>
  </si>
  <si>
    <t>SHAMPOO 300 ML RIZOS CINEMA VITAY</t>
  </si>
  <si>
    <t>CREMA TRATAMIENTO 210 GR GOLD NOVEX</t>
  </si>
  <si>
    <t>CREMA TRATAMIENTO 210 GR BROTE BAMBU NOVEX</t>
  </si>
  <si>
    <t>CREMA TRATAMIENTO 210 GR RIZOS CINEMA NOVEX</t>
  </si>
  <si>
    <t>SACHET 30 GR ACEITE OLIVA NOVEX</t>
  </si>
  <si>
    <t>SACHET 30 GR QUERATINA BRASILERA NOVEX</t>
  </si>
  <si>
    <t>JABON DEX CANDY 125 GR PEPINO</t>
  </si>
  <si>
    <t>JABON 125 GR DEX CANDY LIMON</t>
  </si>
  <si>
    <t>JABON 125 GR DEX CANDY DURAZNO</t>
  </si>
  <si>
    <t>JABON 125 GR DEX CANDY RED ROSE</t>
  </si>
  <si>
    <t>JABON 125 GR DEX CANDY MANZANILLA</t>
  </si>
  <si>
    <t>JABON 90 GR DEX CANDY MANZANILLA</t>
  </si>
  <si>
    <t>JABON 90 GR DEX CANDY PEPINO.</t>
  </si>
  <si>
    <t>ALCOHOL 120 ML SANOL</t>
  </si>
  <si>
    <t>CREMA CORPORAL HIDRA/PROF/REPAR 365ML MIEL&amp;TRIG</t>
  </si>
  <si>
    <t>CREMA CORPORAL HIDRAT/SUAVE 365ML MILK</t>
  </si>
  <si>
    <t>CREMA CORPORAL MILK HIDRATANTE EVERY NIGHT 200ML</t>
  </si>
  <si>
    <t>JABON EXPLOSION TROPICAL EVERY NIGHT 110GR</t>
  </si>
  <si>
    <t>CREMA CORPORAL/HIDRA/ULTRA/ANTIOX 365ML CACAO&amp;FRT</t>
  </si>
  <si>
    <t>CREMA CORPORAL HIDRA/MAX/PROTEC 365ML COCO&amp;AV</t>
  </si>
  <si>
    <t>SPRAY MEDIANO 60ML LARGO TRASPARENTE (VICTORIA)</t>
  </si>
  <si>
    <t>MINI ENVASE DE 30ML SPRAY PEQUEÑO</t>
  </si>
  <si>
    <t>ESPONJA PARA POLVO X 2 MENG YILAN (VICTORIA)</t>
  </si>
  <si>
    <t>SHAMPOO 320 ML HERBAL OLIVE ELSE</t>
  </si>
  <si>
    <t>SHAMPOO 320 ML CALENDULA HERBAL ELSE</t>
  </si>
  <si>
    <t>SHAMPOO 320 ML LAVANDA HERBAL ELSE</t>
  </si>
  <si>
    <t>SHAMPOO 320 ML OCEAN BLUE HERBAL ELSE</t>
  </si>
  <si>
    <t>SHAMPOO 320 ML PURE SEDUCTION HERBAL ELSE</t>
  </si>
  <si>
    <t>SHAMPOO 500 ML BABY JOHNSON</t>
  </si>
  <si>
    <t>TAMPAX SUPER X 10 UND</t>
  </si>
  <si>
    <t>JABON MANZANA VERDE EVERY NIGHT 110GR</t>
  </si>
  <si>
    <t>TOALLAS DIARIAS 20 UND (AZUL) ALVVEYSS</t>
  </si>
  <si>
    <t>TINTE 60 GR NRO 1.08 NEGRO AZULADO MAGICOLOR PRO</t>
  </si>
  <si>
    <t>COMBO PASTELITO ANDINO</t>
  </si>
  <si>
    <t>CARNE DE HAMBURGUESA KG</t>
  </si>
  <si>
    <t>CARNE DE HAMBURGUESA 100 GR UND</t>
  </si>
  <si>
    <t>DETERGENTE LIQUIDO 500 ML VEL ROSA</t>
  </si>
  <si>
    <t>DETERGENTE LIQUIDO 1 LT LAS LLAVES BEBE</t>
  </si>
  <si>
    <t>DETERGENTE CON SUAVISANTE 1 LT 2 EN 1 SIRIUS</t>
  </si>
  <si>
    <t>DETERGENTE LIQUIDO 1.25 LT CARICIAS BEBE CLIC</t>
  </si>
  <si>
    <t>DETERGENTE LIQUIDO 500 ML CARICIAS BEBE CLIC</t>
  </si>
  <si>
    <t>DETERGENTE CON SUAVISANTE 500ML  2 EN 1  CLIC</t>
  </si>
  <si>
    <t>DETERGENTE CON SUAVISANTE 2 EN 1 4 LT CLIC</t>
  </si>
  <si>
    <t>FULL PROTECTOR HOGAR REPELENTE LAVANDA 1 LT CLIC</t>
  </si>
  <si>
    <t>FULL PROTECTOR HOGAR CHERRY REPELENTE 1 LT CLIC</t>
  </si>
  <si>
    <t>FULL PROTECTOR HOGAR  REPELENTE 1 LT CLIC</t>
  </si>
  <si>
    <t>DESENGRASANTE MULTIUSO  1 LT EUCALIPTO CLIC</t>
  </si>
  <si>
    <t>LAVATODO MULTIUSO LIMON 800ML CLIC</t>
  </si>
  <si>
    <t>LAVATODO MULTIUSO LIMON 800 ML CLIC (AMARILLO)</t>
  </si>
  <si>
    <t>DESENGRASANTE DE COCINA NARANJA 650 ML CLIC</t>
  </si>
  <si>
    <t>ELIMINADOR  DE OLORES FLORAL 1 LT LA PERLA</t>
  </si>
  <si>
    <t>ELIMINADOR DE OLORES  LAVANDA 1 LT LA PERLA</t>
  </si>
  <si>
    <t>ELIMINADOR DE OLORES CHERRY 1 LT LA PERLA</t>
  </si>
  <si>
    <t>LIMPIADOR ANTIBACTERIAL LAVANDA 940 ML FIT</t>
  </si>
  <si>
    <t>CLORO JABONOSO 1 LT DOCTOR LIMPIO</t>
  </si>
  <si>
    <t>AMBIENTADOR TODO USO CAMPOS DE CEREZA 1LT QUIMEX</t>
  </si>
  <si>
    <t>AMBIENTADOR TODO USO CAMPOS DE AMOR 1LT QUIMEX</t>
  </si>
  <si>
    <t>ABRILLANTADOR CAMPOS DE FLORES 1 LT QUIMEX</t>
  </si>
  <si>
    <t>ELIMINADOR DE OLOR ANTIBACTERIAL LAVANDA 1LT CLIC</t>
  </si>
  <si>
    <t>DESENGRASANTE MULTISUPERFICIE 1 LT FIT</t>
  </si>
  <si>
    <t>CLORO MAXIMA BLANCURA 1 LT FAVEX</t>
  </si>
  <si>
    <t>AMBIENTADOR TODO USO CAMPOS DE MANDARINA  1 LT QUIMEX</t>
  </si>
  <si>
    <t>DESMANCHADOR SIN CLORO 1 LT CLIC</t>
  </si>
  <si>
    <t>LAVATODO CITRICO LIMON 500ML MASTER POWER</t>
  </si>
  <si>
    <t>ALISADOR DE ROPA 1 LT CON AROMA OH LIMPO</t>
  </si>
  <si>
    <t>DETERGENTE LIQUIDO 1 LT OH LIMPO</t>
  </si>
  <si>
    <t>BLANQUEADOR MULTIUSO 1 LT OH LIMPO</t>
  </si>
  <si>
    <t>MULTI DESMANCHADOR 900 ML RYDER MANDARINA HIUK</t>
  </si>
  <si>
    <t>DESENGRASANTE MULT 500ML AJAX</t>
  </si>
  <si>
    <t>LAVATODO MULTIUSO 1 LT DOCTOR LIMPIO</t>
  </si>
  <si>
    <t>LIMPIADOR DE CERAMICA 1 LT CON AROMA OH LIMPO</t>
  </si>
  <si>
    <t>JABON LIQUIDO MULTIUSO 1 LT OH LIMPO</t>
  </si>
  <si>
    <t>DESTAPADOR DE CAÑERIAS 1 LT DIABLO ROJO</t>
  </si>
  <si>
    <t>DESTAPADOR DE CAÑERIA 450ML DIABLO ROJO</t>
  </si>
  <si>
    <t>DESENGRASANTE PARA COCINA 950 ML LIMON FABIS</t>
  </si>
  <si>
    <t>MATA VOLADORES ACCION FULMINANTE 360 C FLYTOX</t>
  </si>
  <si>
    <t>APRESTO ORIGINAL 360 C FAVOR</t>
  </si>
  <si>
    <t>SUAVIZANTE FRESCA PRIMAVERA 500 C SUAVITEL</t>
  </si>
  <si>
    <t>PAÑO AMARILLO 50 X 40</t>
  </si>
  <si>
    <t>COLETO 3 RAYAS 75 X 60</t>
  </si>
  <si>
    <t>HARAGAN DE ALUMINIO 18</t>
  </si>
  <si>
    <t>PASTILLA DESINFECTANTE DE SANITARIOS 50 GR FAVEX</t>
  </si>
  <si>
    <t>DESTAPADOR DE CAÑERIAS 1 LT DIABLO ROJO LIQ</t>
  </si>
  <si>
    <t>SUAVIZANTE 900 CC CLIC CARICIAS DE PRIMAVERA</t>
  </si>
  <si>
    <t>ESCOBA BROOM VASSOUSA LIMPIA SOL</t>
  </si>
  <si>
    <t>REMOVEDOR DE MANCHAS 1.8 LT VANISH MAX</t>
  </si>
  <si>
    <t>REMOVEDOR DE MANCHAS 1.8 LT VANISH BLANCO TOTAL</t>
  </si>
  <si>
    <t>CEPILLO LAVAR S/ASA INDESSA</t>
  </si>
  <si>
    <t>CEPILLO SUP. BICOLOR INDESSA</t>
  </si>
  <si>
    <t>LIMPIADOR DE POCETAS 1 LT MAS</t>
  </si>
  <si>
    <t>LIMPIADOR DE POCETAS 360 ML MAS</t>
  </si>
  <si>
    <t>CEPILLO LAVAR PLANCHITA INDESSA</t>
  </si>
  <si>
    <t>CEPILLO SUP. BLANCO/ NEGRO INDESSA</t>
  </si>
  <si>
    <t>CEPILLO POPULAR C/PALO INDESSA</t>
  </si>
  <si>
    <t>CEPILLO ZAPATO INDESSA</t>
  </si>
  <si>
    <t>CEPILLO TIPO FLORIDA C/P INDESSA</t>
  </si>
  <si>
    <t>CEPILLO TIPO ARAUCA INDESSA</t>
  </si>
  <si>
    <t>CEPILLO RUSTICO ACOSTADO INDESSA</t>
  </si>
  <si>
    <t>CEPILLO ACOSTADO SUAVE C/P INDESSA</t>
  </si>
  <si>
    <t>CEPILLO TIPO EXTRA C/P INDESSA</t>
  </si>
  <si>
    <t>CEPILLO TIPO RUSTICO C/P INDESSA</t>
  </si>
  <si>
    <t>CEPILLO PARA SANITARIO INDESSA</t>
  </si>
  <si>
    <t>PALA PLASTICA GRANDE C/P INDESSA</t>
  </si>
  <si>
    <t>PALA PLASTICA PEQUEÑA INDESSA</t>
  </si>
  <si>
    <t>HARAGAN DE PLASTICO SUPER</t>
  </si>
  <si>
    <t>ELIMINADOR DE OLORES 1 LT CLIC CHERRY</t>
  </si>
  <si>
    <t>POWER GEL 1 LT CLIC 5 EN 1</t>
  </si>
  <si>
    <t>ABRILLANTADOR DE PISOS 900 CC CLIC BRILLOSITA</t>
  </si>
  <si>
    <t>SUAVIZANTE 1 LT SUAVITEL FRESCA PRIMAVERA</t>
  </si>
  <si>
    <t>DESMANCHADOR 1 LT QUIMEX</t>
  </si>
  <si>
    <t>LAVAPLATOS 400 ML AXION LIQ</t>
  </si>
  <si>
    <t>LAVAPLATOS 1.2 LAS LLAVES CREMA</t>
  </si>
  <si>
    <t>ESPONJA ALAMBRE 4 UND IVANKA</t>
  </si>
  <si>
    <t>ESPONJA DE COLOR GRUESA IVANKA</t>
  </si>
  <si>
    <t>ESPONJA DE FIBRA SOFT</t>
  </si>
  <si>
    <t>DESENGRASANTE 650 ML FIT</t>
  </si>
  <si>
    <t>CLORO JABONOSO 1 LT FIT</t>
  </si>
  <si>
    <t>LAS LLAVES 200GR COMBINADO</t>
  </si>
  <si>
    <t>FLYTOX MATA RASTREROS ACCION PROLONGADA 360ML HIUK</t>
  </si>
  <si>
    <t>PINO PINEX ANTI-BACTERIAL JABONOSO 830ML HIUK</t>
  </si>
  <si>
    <t>ESPIRALES ANTIZANCUDOS 10 UNID MOSKITOX</t>
  </si>
  <si>
    <t>AROMA AMBIENTAL SUPER CONCENTRADO CARRO NUEVO 40ML SQ</t>
  </si>
  <si>
    <t>AROMA AMBIENTAL SUPER CONCENTRADO UVA 40ML SQ</t>
  </si>
  <si>
    <t>AROMA AMBIENTAL SUPER CONCENTRAD.PIÑA COLADA 40ML SQ</t>
  </si>
  <si>
    <t>AROMA AMBIENTAL SUPER CONCENTRADA FRESA 40ML SQ</t>
  </si>
  <si>
    <t>PAÑITOS ABSORBENTE MULTIUSO  3PCS  GERMAN-STYLE CLOTH</t>
  </si>
  <si>
    <t>ESPONJA SALVA UÑAS ANTI RAYA LIMPIA SOL</t>
  </si>
  <si>
    <t>ESPONJA DOBLE USO  LIMPIA SOL</t>
  </si>
  <si>
    <t>ESPONJA ABRASIVA BRILLO VERDE  LIMPIA SOL</t>
  </si>
  <si>
    <t>ESPONJA ACERO INOXIDABLE LIMPIA SOL</t>
  </si>
  <si>
    <t>ESPONJA LIMP PROFUNDA NO RAYA  1UND IVANKA</t>
  </si>
  <si>
    <t>GUANTES DOMESTICOS LATEX  L 8 1/2  LIMPIA SOL</t>
  </si>
  <si>
    <t>LIMPIADOR ANTIBACTERIAL BEBE TERNURA 940 ML FIT</t>
  </si>
  <si>
    <t>DETERGENTE LIQUIDO ROPA OSCURA 500 ML WOOLITE</t>
  </si>
  <si>
    <t>LAVAPLATOS MULTIUSO EN CREMA 600 GR AXION</t>
  </si>
  <si>
    <t>CEPILLO DE BARRER  TIPO CARONI</t>
  </si>
  <si>
    <t>GUANTES TALLA L VERDE 1 PAR FULL HOGAR</t>
  </si>
  <si>
    <t>GUANTES TALLA L NARANJA 1 PAR FULL HOGAR</t>
  </si>
  <si>
    <t>GUANTES TALLA XL VERDE 1 PAR FULL HOGAR</t>
  </si>
  <si>
    <t>GUANTES TALLA S VERDE 1 PAR FULL HOGAR</t>
  </si>
  <si>
    <t>GUANTES TALLA XL NARANJA 1 PAR FULL HOGAR</t>
  </si>
  <si>
    <t>GUANTES TALLA S NARANJA 1 PAR FULL HOGAR</t>
  </si>
  <si>
    <t>GUANTES TALLA M VERDE 1 PAR FULL HOGAR</t>
  </si>
  <si>
    <t>GUANTES TALLA M NARANJA 1 PAR FULL HOGAR</t>
  </si>
  <si>
    <t>JABON PANELA 200GR BEBE PURO LAVAR</t>
  </si>
  <si>
    <t>SUAVISANTE BEBE 1 LT DARI CLEAN</t>
  </si>
  <si>
    <t>DESINFECTANTE LAVANDA 1 LT DARI CLEAN</t>
  </si>
  <si>
    <t>SUAVIZANTE FLORAL 1 LT DARI CLEAN</t>
  </si>
  <si>
    <t>DESINFECTANTE FLORAL 1 LT DARI CLEAN</t>
  </si>
  <si>
    <t>DESINFECTANTE CHERRY 1 LT DARI CLEAN</t>
  </si>
  <si>
    <t>DESINFECTANTE LIMON 1 LT DARI CLEAN</t>
  </si>
  <si>
    <t>DESINFECTANTE BEBE 1 LT DARI CLEAN</t>
  </si>
  <si>
    <t>CERA PARA PISO VERDE 1 LT DARI CLEAN</t>
  </si>
  <si>
    <t>SUAVIZANTE LAVANDA 1 LT DARI CLEAN</t>
  </si>
  <si>
    <t>RAID MAX MATA CUCARACHAS Y CHIRIPAS 235ML JOHNSON</t>
  </si>
  <si>
    <t>MULTI DESMANCHADOR 900 CC RYDER FLORAL</t>
  </si>
  <si>
    <t>DESTAPADOR DE CAÑERIAS 300 GR DIABLO ROJO</t>
  </si>
  <si>
    <t>ACONDICIONADOR DE FIBRA 1.2 L  CLIC CARICIAS DE PRIMAVERA</t>
  </si>
  <si>
    <t>BLANQUEADOR LIQUIDO 1 LT LA PERLA</t>
  </si>
  <si>
    <t>DESENGRASANTE 830 CC FRESCOR FLORAL</t>
  </si>
  <si>
    <t>DESENGRASANTE 830 CC FRESCOR LAVANDA</t>
  </si>
  <si>
    <t>DESENGRASANTE 830 CC FRESCOR FRESA</t>
  </si>
  <si>
    <t>DESENGRASANTE 830 CC FRESCOR MANDARINA</t>
  </si>
  <si>
    <t>PROTECTOR DE HOGAR 1 LT CLIC MULTIUSO</t>
  </si>
  <si>
    <t>AMBIENTADOR TODO USO 1 LT QUIMEX AROMA DE BEBE</t>
  </si>
  <si>
    <t>ALMIDON MULTIUSO 400 GR PLANCHOLIN</t>
  </si>
  <si>
    <t>CLORO NATURAL 1 LT DARICLEAN</t>
  </si>
  <si>
    <t>DETERGENTE LIQUIDO 1 LT LAVANDA ROPA DARICLEAN</t>
  </si>
  <si>
    <t>DETERGENTE LIQUIDO 1 LT LIMON ROPA DARICLEAN</t>
  </si>
  <si>
    <t>DETERGENTE PRIMAVERA 1 LT ROPA DARICLEAN</t>
  </si>
  <si>
    <t>DETERGENTE LIQUIDO 1 LT FLORAL  ROPA DARICLEAN</t>
  </si>
  <si>
    <t>DETERGENTE LIQUIDO 1 LT NARANJA ROPA DARICLEAN</t>
  </si>
  <si>
    <t>DETERGENTE LIQUIDO 1 LT BEBE ROPA DARICLEAN</t>
  </si>
  <si>
    <t>MULTIUSO LIMON 1LT DARECLEAN</t>
  </si>
  <si>
    <t>ABRILLANTADOR 1 LT PISOS ROJOS DARICLEAN</t>
  </si>
  <si>
    <t>MULTIUSO 1 LT NARANJA DARECLEAN</t>
  </si>
  <si>
    <t>ABRILLANTADOR 1 LT DE PISO BLANCA DARECLEAN</t>
  </si>
  <si>
    <t>LIMPIADOR YAMBIENTADOR 1 LT WIPE CHERRY</t>
  </si>
  <si>
    <t>CLORO JABONOSO 1 LT WIPE</t>
  </si>
  <si>
    <t>ACONDICIONADOR DE TELAS 1 LT WIPE SOFTY</t>
  </si>
  <si>
    <t>LIMPIADOR Y AMBIENTADOR 1 LT WIPE LAVANDA</t>
  </si>
  <si>
    <t>LUSTRADOR DE PISOS WIPE LAVANDA 980 ML</t>
  </si>
  <si>
    <t>JABON LIQUIDO ROPA 1 LT LIMPOLIN</t>
  </si>
  <si>
    <t>JABON LIQUIDO 1 LT PLATOS LIMPOLIN</t>
  </si>
  <si>
    <t>DETERGENTE LIQUIDO NEUTRO 1LT SIRIUS</t>
  </si>
  <si>
    <t>ACONDICIONADOR FIBRA 1LT CARICIAS BEBE SIRIUS</t>
  </si>
  <si>
    <t>LAVATODO MULTIUSO LIMON 440CC CLIC</t>
  </si>
  <si>
    <t>DETERGENTE C/SUAVIZANTE TERMOENC 1.250CC CLIC</t>
  </si>
  <si>
    <t>DESENGRASANTE LIMON 1LT CLIC</t>
  </si>
  <si>
    <t>BACTERICIDA JABONOSO 1LT CLIC</t>
  </si>
  <si>
    <t>JABON PANELA EXTRALIMPIEZA 250GR LAS LLAVES</t>
  </si>
  <si>
    <t>JABON PANELA BEBE 250GR LAS LLAVES</t>
  </si>
  <si>
    <t>LAVAPLATOS MULTIUSO EN CREMA 230 GR AXION</t>
  </si>
  <si>
    <t>DETERGENTE VEL ROSA DELICADA 1LT</t>
  </si>
  <si>
    <t>DESENGRASANTE ANTIBACTERIAL  CHERRY 830 ML FRESCOR</t>
  </si>
  <si>
    <t>DESTAPADOR LIMPIA POCETA 450 CC DIABLO ROJO</t>
  </si>
  <si>
    <t>DESTAPADOR DE CAÑERIA FRAG. PINO 1 LT DIABLO ROJO</t>
  </si>
  <si>
    <t>LAVATODO CITRICO LIMON 1LT MASTER POWER</t>
  </si>
  <si>
    <t>LAVATODO DOUX MANDARINE 1LT MASTER POWER</t>
  </si>
  <si>
    <t>DETERGENTE LIQUID0 500 ML LAVATODO DOUX MANDARINE ECO MASTER POWER</t>
  </si>
  <si>
    <t>LAVAPLATOS LIQUIDO 3.78 LT MR BLANCO</t>
  </si>
  <si>
    <t>DETERGENTE PARA VAJILLAS 700 ML LIMON QUIMEX</t>
  </si>
  <si>
    <t>CLOROGEL 1 LT QUIMEX</t>
  </si>
  <si>
    <t>DETERGENTE MULTIUSO 830 ML CON CITRONELA RYDER</t>
  </si>
  <si>
    <t>DETERGENTE 450 ML PINO DIABLO ROJO</t>
  </si>
  <si>
    <t>LAVATODO ANTIBACTERIAL 800 ML MULTIUSO CLIC</t>
  </si>
  <si>
    <t>CEPILLO DE ROPA</t>
  </si>
  <si>
    <t>DESENGRASANTE FLORAL 1 LT CLIC</t>
  </si>
  <si>
    <t>AGUA PARA PLANCHA 830 ML PRECIOSO HIUK</t>
  </si>
  <si>
    <t>MATAVOLADOR 235 ML  FLYTOX</t>
  </si>
  <si>
    <t>DESENGRASANTE 1 LT MULTISUPERFICIE AJAX</t>
  </si>
  <si>
    <t>DESENGRASANTE 550 GR POLVO AJAX</t>
  </si>
  <si>
    <t>AMBIENTADOR 40 CM VAINILLA SPRAY S.Q</t>
  </si>
  <si>
    <t>AMBIENTADOR TODO USO PINO 1LT QUIMEX</t>
  </si>
  <si>
    <t>AMBIENTADOR TODO USO CEREZA 1LT QUIMEX</t>
  </si>
  <si>
    <t>CEPILLO DE BARRER PRIMAVERA CEPIPLAST</t>
  </si>
  <si>
    <t>PALOS DE MADERA P/ESCOBA</t>
  </si>
  <si>
    <t>CEPILLO GIRASOL PALMA</t>
  </si>
  <si>
    <t>CEPILLO ORQUIDEA PALMA</t>
  </si>
  <si>
    <t>KEROSENE 1 LT</t>
  </si>
  <si>
    <t>LAVAVAJILLA 800 ML ARRANCAGRASA KLARIS</t>
  </si>
  <si>
    <t>ELIMINADOR 1LT BEBE CLIC</t>
  </si>
  <si>
    <t>GEL PARA ROPA 946CC QUIMEX</t>
  </si>
  <si>
    <t>CREMA MULTIUSO 500GR AXION</t>
  </si>
  <si>
    <t>LAVAROPA 500 GR MALTA NOVO</t>
  </si>
  <si>
    <t>CLORO ULTRA 1LT NEVEX</t>
  </si>
  <si>
    <t>MISTOLIN  SUAVIDAD DE ALGODON 828ML</t>
  </si>
  <si>
    <t>MISTOLIN AROMATIZANTE DE LIMON 828ML</t>
  </si>
  <si>
    <t>ESPONJA JABONOSA LUSTRILLO</t>
  </si>
  <si>
    <t>MISTOLIN FRAGANCIA BEBE 828ML</t>
  </si>
  <si>
    <t>LAVAFULL 800 ML FULLER</t>
  </si>
  <si>
    <t>DESMANCHADOR RYDER CHERRY 900CC</t>
  </si>
  <si>
    <t>BEBIDA ACHOCOLATADA 200 GR CHOCOCACAO</t>
  </si>
  <si>
    <t>JABON PANELA 300GR LIMON BIG</t>
  </si>
  <si>
    <t>DETERGENTE POLVO 1KG LAVANDA GOL</t>
  </si>
  <si>
    <t>DETERGENTE POLVO 1KG LIMON GOL</t>
  </si>
  <si>
    <t>JABON 400 GR EN POLVO ALMY</t>
  </si>
  <si>
    <t>JABON 1KG GR EN POLVO ALMY</t>
  </si>
  <si>
    <t>LIMPIADOR 1 LT DE POCETAS POCLIM</t>
  </si>
  <si>
    <t>AROMATIZANTE 3.78 LT CANAIMA</t>
  </si>
  <si>
    <t>BLANQUEADOR 3.78 LT CANAIMA</t>
  </si>
  <si>
    <t>AROMATIZANTE 1 LT CANAIMA</t>
  </si>
  <si>
    <t>BLANQUEADOR 1 LT CANAIMA</t>
  </si>
  <si>
    <t>JABON MULTIUSO 1 LT CANAIMA</t>
  </si>
  <si>
    <t>ESPONJA D/LIMPIEZA CLEANING</t>
  </si>
  <si>
    <t>PAÑO DE LIMPIEZA MULTIPROPOSITO</t>
  </si>
  <si>
    <t>ESPONJA DE LIMPIEZA SUPER POWER</t>
  </si>
  <si>
    <t>ESPONJA DE LIMPIEZA DIF COLORES</t>
  </si>
  <si>
    <t>ESPONJA DE FIBRA MAGIG CLEAN</t>
  </si>
  <si>
    <t>MATA RASTREROS  235CM FLYTOX   HIUK</t>
  </si>
  <si>
    <t>CLORO FRAGANCIA LIMON 1 LITRO NEVEX</t>
  </si>
  <si>
    <t>CLORO ULTRA BEBE 1L NEVEX</t>
  </si>
  <si>
    <t>MISTOLIN AROMATERAPIA LIMPIADOR CON ACEITE DE NARANJA</t>
  </si>
  <si>
    <t>AGENTE LIMPIADOR 1 KG MULTIUSO BIOTACH</t>
  </si>
  <si>
    <t>BLANQUEADOR CON CLORO TERSA</t>
  </si>
  <si>
    <t>ESPONJA DE FIBRA 5PCS MAGIC CLEAN</t>
  </si>
  <si>
    <t>ESPONJA DE LIMPIEZA FIBRA 4PCS COLORES</t>
  </si>
  <si>
    <t>ESPONJA DOBLE USO  IVANKA</t>
  </si>
  <si>
    <t>KEROSENE 500ML ARCA</t>
  </si>
  <si>
    <t>KEROSENE 1000ML ARCA</t>
  </si>
  <si>
    <t>VENSOL  500ML ARCA</t>
  </si>
  <si>
    <t>VENSOL 1000ML ARCA</t>
  </si>
  <si>
    <t>JABON LIQUIDO 500 ML PLATOS LIMPOLIN</t>
  </si>
  <si>
    <t>LUSTRADOR 500 ML DE PISOS LAVANDA</t>
  </si>
  <si>
    <t>LIMPIADOR 500 ML AMBIENTADOR LAVANDA WIPE</t>
  </si>
  <si>
    <t>ELIMINADOR DE OLORES MANDARINA 1LT CLIC</t>
  </si>
  <si>
    <t>LAVATODO 380 CC MULTIUSO LIMON CLIC</t>
  </si>
  <si>
    <t>LAVATODO 1 LT LIMON SIRIUS</t>
  </si>
  <si>
    <t>LIMPIADOR 830 ML MULTIUSO LARK</t>
  </si>
  <si>
    <t>ESPONJA JABONOSA 5 UND IZYCLEAN</t>
  </si>
  <si>
    <t>JABON MULTIUSO LIMON 100GR SUPREMO</t>
  </si>
  <si>
    <t>MISTOLIN 1 LT FRESCURA FRUTAL</t>
  </si>
  <si>
    <t>MISTOLIN ESPIRITU JOVEN 828ML</t>
  </si>
  <si>
    <t>MISTOLIN 1 LT ROCIO</t>
  </si>
  <si>
    <t>DETEGENTE EN POLVO 400G MATIC ACESS</t>
  </si>
  <si>
    <t>BLANQUEADOR JABONOSO 1LT OH - LIMPO</t>
  </si>
  <si>
    <t>DETERGENTE ABC 400GR LIMON</t>
  </si>
  <si>
    <t>DETERGENTE ABC 1KG LIMON</t>
  </si>
  <si>
    <t>DESINFECTANTE 830 ML FRESA BRIL/BRI HIUK</t>
  </si>
  <si>
    <t>DESINFECTANTE 830CC BRILLO BRITE MANDARINA</t>
  </si>
  <si>
    <t>DESINFECTANTE 830CC BRILLO BRITE CHERRY</t>
  </si>
  <si>
    <t>DESINFECTANTE 830CC BRILLO BRITE LAVANDA</t>
  </si>
  <si>
    <t>KEROSENE HIUK</t>
  </si>
  <si>
    <t>DR LIMPIA POCETA 900ML</t>
  </si>
  <si>
    <t>ELIMINADOR DE OLORES ESEN HERBAL 850ML TIM</t>
  </si>
  <si>
    <t>ELIMINADOR DE OLORES AROM ORIENTAL 850ML TIM</t>
  </si>
  <si>
    <t>ELIMINADOR DE OLORES FLORES SILVESTRE 850ML TIM</t>
  </si>
  <si>
    <t>CLORO JABONOSO 1 LT TIM</t>
  </si>
  <si>
    <t>LAVATODO MULTIUSO FRUTALES 850ML TIM</t>
  </si>
  <si>
    <t>DETERGENTE 850 ML PARA ROPA AROM ORIENTAL TIM</t>
  </si>
  <si>
    <t>LAS LLAVES DETERGENTE LIQ. ROPA DELI 510CC</t>
  </si>
  <si>
    <t>BOLSAS PARA BASURA DETALLADA(PRODUCCION)</t>
  </si>
  <si>
    <t>CREMA DE ZAPATOS 30G NEGRO/MARRON CHEERY</t>
  </si>
  <si>
    <t>AXION MULTIUSO EN POLVO 1KG</t>
  </si>
  <si>
    <t>CLORO LIMP JABONOSO 1000ML</t>
  </si>
  <si>
    <t>DESMANCHADOR 1 LT ESENCIAS HERBALES TIM</t>
  </si>
  <si>
    <t>ESPONJA DOBLE USO FORTUNNE</t>
  </si>
  <si>
    <t>ARIEL 1KG</t>
  </si>
  <si>
    <t>CREMA ZAPATOS 40ML NEGRO CHEERY</t>
  </si>
  <si>
    <t>LIMPIADOR MULTIUSO BEBE 1LT  MR. CLEAN</t>
  </si>
  <si>
    <t>JABON LIQ. MULTIUSO 1LT  MR. CLEAN</t>
  </si>
  <si>
    <t>MATACUCARACHAS 200 ML FLYTOX</t>
  </si>
  <si>
    <t>MATAVOLADORES 200 ML FLYTOX</t>
  </si>
  <si>
    <t>JABON AROMA FLORAL ROPA 200GR SUPREMO</t>
  </si>
  <si>
    <t>DETERGENTE LIQUIDO NEUTRO 310ML   PIN PUM PAN</t>
  </si>
  <si>
    <t>JABON EN BARRA 200 GR LIMON SUPREMO</t>
  </si>
  <si>
    <t>JABON AROMA CITRICO ROPA 200GR SUPREMO</t>
  </si>
  <si>
    <t>POWDER 5GR MATA CUCARACHA     GREEN TREE</t>
  </si>
  <si>
    <t>ESPONJA  BAIXIANG COLORES 4UNIDADES  HYUN</t>
  </si>
  <si>
    <t>AXION LAVAPLATO EN CREMA 150GR     AXION</t>
  </si>
  <si>
    <t>CREMA DE ZAPATO MARRON  40ML CHEERY</t>
  </si>
  <si>
    <t>ACESS DETERGENTE  EN POLVO 900GR    MATIC ACESS</t>
  </si>
  <si>
    <t>JABON EN DISCO 130GR  ESPUMA ACTIVA   AXION</t>
  </si>
  <si>
    <t>ESPONJA LIMPIEZA PROFUNDA NO RAYA SARTEN  IVANKA</t>
  </si>
  <si>
    <t>ESPONJA VERDE 1UNDA.  SCOUR POWERA/MR CHEF</t>
  </si>
  <si>
    <t>PROMO AC 900GR.</t>
  </si>
  <si>
    <t>DETERGENTE EN POLVO 1KG AZ</t>
  </si>
  <si>
    <t>LEJIA JABONOSA 1 LT TAPA AMARILLA</t>
  </si>
  <si>
    <t>DESGRASADOR 1 LT TAPA AMARILLA</t>
  </si>
  <si>
    <t>DESENGRASADOR LIMON SABILA 1 LT TAPA AMARILLA</t>
  </si>
  <si>
    <t>DETERGENTE JABON LIQUIDO 1 LT TAPA AMARILLA</t>
  </si>
  <si>
    <t>SUAVIZANTE 1 LT TAPA AMARILLA</t>
  </si>
  <si>
    <t>MULTIUSO AZUL 1 LT TAPA AMARILLA</t>
  </si>
  <si>
    <t>MULTIUSO ROSADO 1 LT TAPA AMARILLA</t>
  </si>
  <si>
    <t>LEJIA + DESENGRASANTE</t>
  </si>
  <si>
    <t>LEJIA JABONOSA + DETERGENTE LIQUIDO</t>
  </si>
  <si>
    <t>LEJIA+MULTIUSO/SUAVIZANTE</t>
  </si>
  <si>
    <t>DESENGRASADOR LAVALIN + LEJIA TAPA AMARILLA</t>
  </si>
  <si>
    <t>MULTIUSO LAVALIN + LEJIA TAPA AMARILLA</t>
  </si>
  <si>
    <t>DETERGENTE LIQUIDO LAVALIN + LEJIA TAPA AMARILLA</t>
  </si>
  <si>
    <t>AMBIENTADOR JABONOSO BEBE + LEJIA</t>
  </si>
  <si>
    <t>AMBIENTADOR JABONOSO ORI+LEJIA</t>
  </si>
  <si>
    <t>CLORO + DESMANCHADOR LAVALIN</t>
  </si>
  <si>
    <t>JABON AZUL CM 200 GRAMOS</t>
  </si>
  <si>
    <t>JABON AZUL PANELA 200GR SUPER ROMBO   JIRAFA</t>
  </si>
  <si>
    <t>JABON AZUL BEBE</t>
  </si>
  <si>
    <t>ACE BLANCO DIAMANTE 1KG P&amp;G</t>
  </si>
  <si>
    <t>JABON 1.2 KG  MULTIUSOS MAESTRO LIMPIO</t>
  </si>
  <si>
    <t>DESMANCHADOR TODO COLOR 1LT TAPA AMARILLA</t>
  </si>
  <si>
    <t>DESGRASADOR CONCENTRADO + CLORITO</t>
  </si>
  <si>
    <t>MULTIUSO BACTERICIDA + LEJIA JABONOSA</t>
  </si>
  <si>
    <t>DETERGENTE LIQUIDO ORIGINAL+CLORITO</t>
  </si>
  <si>
    <t>DETERGENTE EN POLVO TITAN + CLORITO LAVALIN</t>
  </si>
  <si>
    <t>SUAVIZANTE +LEJIA JABONOSA TAPA AMARILLA</t>
  </si>
  <si>
    <t>TODO COLOR + LEJIA JABONOSA</t>
  </si>
  <si>
    <t>DESENGRASANTE USO INTERNO</t>
  </si>
  <si>
    <t>DESGRASADOR EN CREMA +LEJIA JABONOSA</t>
  </si>
  <si>
    <t>LAVAPLATOS EN CREMA 425GR NARANJA  CADI</t>
  </si>
  <si>
    <t>LAVAPLATO EN CREMA 425GR  LIMON  CADI</t>
  </si>
  <si>
    <t>LEJIA HOGAR 1 LT LAVAN SAN</t>
  </si>
  <si>
    <t>COMBO PATITO FAMILIAR DETERG 1.6KG/+1 D 150GR</t>
  </si>
  <si>
    <t>COMBO PATITO FULL/DETERG/150GR/MULT750ML/LAV180GR+ESPONJA</t>
  </si>
  <si>
    <t>ESPONJA SALVA UÑAS  IZY CLEAN</t>
  </si>
  <si>
    <t>ESPONJA MULTIUSO IZY CLEAN</t>
  </si>
  <si>
    <t>SUPER ESPONJA EXTRA ABSORBENTE IZY CLEAN</t>
  </si>
  <si>
    <t>LIMPIADOR COCINA 500ML CITRUS  MR MUSCULO</t>
  </si>
  <si>
    <t>MR.MUSCULO MULTI-ACCION OXI POWER 500ML JONHSON</t>
  </si>
  <si>
    <t>MR.MUSCULO VIDRIO Y MULTIUSO FRESCA 500ML JOHNSON</t>
  </si>
  <si>
    <t>MR. MUSCULO VERDE ANTIGRASA 500ML JOHNSON</t>
  </si>
  <si>
    <t>SUAVISANTE  DE TELAS 430ML VAINILLA  SUAVITEL</t>
  </si>
  <si>
    <t>DESINFECTANTE MR MUSCULO FLORAL 900ML JOHNSON</t>
  </si>
  <si>
    <t>DESINFECTANTE MR MUSCULO LAVANDA 900ML JOHNSON</t>
  </si>
  <si>
    <t>SUAVISANTE  430ML  FRESCA PRIMAVERA  SUAVITEL</t>
  </si>
  <si>
    <t>DESENGRASANTE MULTISUPERFICIE 500ML AJAX</t>
  </si>
  <si>
    <t>BAYGON MATA INSECTOS VOLADORES 235ML  JOHNSON</t>
  </si>
  <si>
    <t>POLVO MATA INSECTO POWDER 5GR  EDGELE AF</t>
  </si>
  <si>
    <t>ESPONJA DOBLE USO 1UNID IZY CLEAN</t>
  </si>
  <si>
    <t>ESPONJA ACERO INOXIDABLE 1UNID IZY CLEAN</t>
  </si>
  <si>
    <t>PAÑO EXTRA ABSORBENTE 2UNID IZY CLEAN</t>
  </si>
  <si>
    <t>ACE BLANCOS DIAMANTE 400GR P&amp;G</t>
  </si>
  <si>
    <t>CERA PARA PISOS 1LT GABAN</t>
  </si>
  <si>
    <t>CLORO ULTRA 1LT GABAN</t>
  </si>
  <si>
    <t>DESINFECTANTE FLORAL 1LT GABAN</t>
  </si>
  <si>
    <t>DESINFECTANTE ULTRA LIMON 1LT GABAN</t>
  </si>
  <si>
    <t>DESINFECTANTE LAVANDA BOUQUET 1LT GABAN</t>
  </si>
  <si>
    <t>DESENGRASANTE MULTIUSO 1LT GABAN</t>
  </si>
  <si>
    <t>DETERGENTE LIQUIDO P/ROPA 1LT GABAN</t>
  </si>
  <si>
    <t>LAVAPLATOS LIQ. LIMON 1LT GABAN</t>
  </si>
  <si>
    <t>JABON LIQ PH NEUTRO 1LT P/ROPA DELICADA</t>
  </si>
  <si>
    <t>SUAVIZANTE CLASICO P/ROPA 1LT GABAN</t>
  </si>
  <si>
    <t>JABON EN PANELA 150GR   POPULAR</t>
  </si>
  <si>
    <t>COMBO 3 DETERGENTE ACESS DE 400G</t>
  </si>
  <si>
    <t>LEJIA PATITO + LAVAPLATOS 180 G</t>
  </si>
  <si>
    <t>ESPONJA DE ACERO INOXIDABLE  IDEAL</t>
  </si>
  <si>
    <t>ESPONJA  VERDE  DOBLE  USO T&amp;W</t>
  </si>
  <si>
    <t>CERA NEUTRA 1LT TAPA AMARILLA</t>
  </si>
  <si>
    <t>COMBO DETERGENTE ACCE 400GR + AICE DE 400GR</t>
  </si>
  <si>
    <t>DETERGENTE EN POLVO 400GR   AICE</t>
  </si>
  <si>
    <t>LIMPIA HORNOS EN PASTA 265GR OSIREX</t>
  </si>
  <si>
    <t>COLOR PARA TEÑIR NEGRO 15GR WIKI-WIKI</t>
  </si>
  <si>
    <t>PROMO AR 900GR</t>
  </si>
  <si>
    <t>CLORO JABONOSO 1LT GABAN</t>
  </si>
  <si>
    <t>LIMPIADOR DE POCETAS 710ML MAS</t>
  </si>
  <si>
    <t>ESPONJA TODO TERRENO YZICLEAN</t>
  </si>
  <si>
    <t>JABON 200 GR TRADICIONAL PURO LAVAR</t>
  </si>
  <si>
    <t>JABON POLVO 100 GR CARICIAS</t>
  </si>
  <si>
    <t>DETERGENTE MULTIUSOS LAVANDA 1KG ACES</t>
  </si>
  <si>
    <t>CLORO NATURAL 1LT TAPA AMARILLA</t>
  </si>
  <si>
    <t>DESENGRASANTE 1LT TAPA AMARILLA</t>
  </si>
  <si>
    <t>MULTIUSO 130 GR PASTILLA CITRICA LAS LLAVES</t>
  </si>
  <si>
    <t>BRISOL LIQUIDO 1LT MULTIUSO</t>
  </si>
  <si>
    <t>LIMPIADOR EN POLVO ABRASIVO 450 GR SUPREMO</t>
  </si>
  <si>
    <t>ETIQ/ADHESIVA NO+KITOS REPELENTES  INSECTOS 6UNID</t>
  </si>
  <si>
    <t>DETERGENTE EN POLVO 1KG  C/BLAQUEADOR  ALIVE</t>
  </si>
  <si>
    <t>SUAVITEL 200ML  SOBRE VAINILLA       SUAVITEL</t>
  </si>
  <si>
    <t>SUAVITEL 200ML SOBRESFRESCA PRIMAVERA SUAVITEL</t>
  </si>
  <si>
    <t>SUAVITEL  SOBRES180ML AROMA DE SOL  SUAVITEL</t>
  </si>
  <si>
    <t>SUAVITEL  SOBRES 200ML FRESA Y CHOCOLATESUAVITEL  SOBRES 200ML FRESA Y CHOCOLATE</t>
  </si>
  <si>
    <t>ESPONJA DOBLE USO   SIN MARCA</t>
  </si>
  <si>
    <t>ESPONJA  UNI/  GRUESA     SM</t>
  </si>
  <si>
    <t>SERVILLETA CUADRADA  HOUSEHOLD NAPHINS 120 UND  PAVECA</t>
  </si>
  <si>
    <t>LAVAPLATOS CREMA LIMON/SABILA 250GR TAPA AMARILLA</t>
  </si>
  <si>
    <t>MISTOLIN MANZANA Y CANELA 828ML</t>
  </si>
  <si>
    <t>ESPONJA DOBLE USO ETIQUETA   SM</t>
  </si>
  <si>
    <t>LAVAPLATOS MULTIUSO 500ML BRISOL</t>
  </si>
  <si>
    <t>DETERGENTE LIQ/PARA TELAS 1LT MR.CLEAN</t>
  </si>
  <si>
    <t>LAVATODO MULTIUSO CITRUS 500ML MR.CLEAN</t>
  </si>
  <si>
    <t>LIMPIADOR MULTIUSO FLORAL 1LT MR.CLEAN</t>
  </si>
  <si>
    <t>SUAVIZANTE CONCENTRADO 1LT MR.CLEAN</t>
  </si>
  <si>
    <t>LIMPIADOR MUTIUSO PINO 1LT MR.CLEAN</t>
  </si>
  <si>
    <t>LAVATODO MULTIUSO LIMON 1LT MR CLEAN</t>
  </si>
  <si>
    <t>LIMPIADOR MULTIUSO LAVANDA 1LT MR.CLEAN</t>
  </si>
  <si>
    <t>DESINFECTANTE ULTRA LIMON 3.78LT GABAN</t>
  </si>
  <si>
    <t>DESINFECTANTE LAVANDA BOQUET 3.78LT GABAN</t>
  </si>
  <si>
    <t>DESINFECTANTE FLORAL 3.78LT GABAN</t>
  </si>
  <si>
    <t>DETERGENTE LIQ.PARA ROPA 3.785LT GABAN</t>
  </si>
  <si>
    <t>DETERGENTE LIQ.NEUTRO 3.785LT GABAN</t>
  </si>
  <si>
    <t>DESENGRASANTE MULTIUSO 3.78LT GABAN</t>
  </si>
  <si>
    <t>LAVAPLATOS LIQUIDO 3.785LT GABAN</t>
  </si>
  <si>
    <t>CLORO NATURAL 500ML TAPA AMARILLA</t>
  </si>
  <si>
    <t>LAVAPLATOS LIMON Y SABILA 500ML TAPA AMARILLA</t>
  </si>
  <si>
    <t>CLORO LIMON 1LT TAPA AMARILLA</t>
  </si>
  <si>
    <t>CLORO LAVANDA 1LT TAPA AMARILLA</t>
  </si>
  <si>
    <t>CLORO FLORAL 1LT TAPA AMARILLA</t>
  </si>
  <si>
    <t>LAVAPLATOS LIMON Y SABILA 1LT TAPA AMARILLA</t>
  </si>
  <si>
    <t>PAÑO EXTRA MULTIUSO 3UNID IZY CLEAN</t>
  </si>
  <si>
    <t>DETERGENTE RINDEX LIMON 3EN1 400GR</t>
  </si>
  <si>
    <t>ESPONJAS DE ACERO 1UND.  CM</t>
  </si>
  <si>
    <t>BLANQUEADOR 3.785LT OH-LIMPO</t>
  </si>
  <si>
    <t>ESPONJA COLORES Y PLATADA 2UND.  TSW</t>
  </si>
  <si>
    <t>ESPONJAS 4 UND.ACERO STAINLESS STEEL SCOURRER SUNDAY</t>
  </si>
  <si>
    <t>ESPONJAS DE ACERO UND. SUPER FINE SCRUB BALL</t>
  </si>
  <si>
    <t>LAVAPLATOS EN CREMA 425 GR MULTIUSO NARANJA FULLA</t>
  </si>
  <si>
    <t>LAVAPLATOS 200 GR CREMA MULTIUSO LIMON FULLA</t>
  </si>
  <si>
    <t>LAVAPLATO EN CREMA 200 GR NARANJA FULLA</t>
  </si>
  <si>
    <t>LAVAPLATOS 425 GR EN CREMA LIMON MULTIUSO FULLA</t>
  </si>
  <si>
    <t>SPRAYMATIC FRANGANCIA MANZANA CANELA 190G</t>
  </si>
  <si>
    <t>DETERGENTE ABC DURAZNO 1KG</t>
  </si>
  <si>
    <t>SUAVIZANTE BESS"Q CARICIA FLORAL 1LT HIUK</t>
  </si>
  <si>
    <t>SUAVIZANTE BESS"Q DULCE BEBE 1LT HIUK</t>
  </si>
  <si>
    <t>ESPONJA DE ALAMBRE SCOURER UND</t>
  </si>
  <si>
    <t>ESPONJA DE ALAMBRE LIIT GROUP UND</t>
  </si>
  <si>
    <t>DESINFECTANTE 1L SUPERFICIES VINAGRE ACTIVO  LAS LLAVES</t>
  </si>
  <si>
    <t>PEGA MOSCA FLY GLUE UND</t>
  </si>
  <si>
    <t>FLYTOX MATAHORMIGAS 200ML</t>
  </si>
  <si>
    <t>SUAVITEL ACOND. 1LT  FRESCA PRIMAVERA</t>
  </si>
  <si>
    <t>GLADE MANZANA Y CANELA 360ML JOHNSON</t>
  </si>
  <si>
    <t>GLADE CAMPOS DE LAVANDA 360ML JOHNSON</t>
  </si>
  <si>
    <t>MR.MUSCULO COCINA ACCION NARANJA 500ML</t>
  </si>
  <si>
    <t>MR.MUSCULO VIDRIOS Y MULTIUSO LAVANDA 500ML JOHNSON</t>
  </si>
  <si>
    <t>MR.MUSCULO GATILLO 5EN1 BAÑO 500ML JOHNSON</t>
  </si>
  <si>
    <t>PRIDE NARANJA 360ML JONHSON</t>
  </si>
  <si>
    <t>BAYGON VERDE CONTRA CUCARACHA 235ML JOHNSON</t>
  </si>
  <si>
    <t>DETERGENTE EN POLVO SUAVECITOS 500GR ACES</t>
  </si>
  <si>
    <t>DETERGENTE EN POLVO 900GR LANJU</t>
  </si>
  <si>
    <t>DETERGENTE EN POLVO 400GR LANJU</t>
  </si>
  <si>
    <t>ESPONJA JABONOSA 10UNID IZY CLEAN</t>
  </si>
  <si>
    <t>PAÑO TODO USO 2UNID IZY CLEAN</t>
  </si>
  <si>
    <t>LAVAPLATOS LIQ. LIMON AMARILLO 800ML CLIC</t>
  </si>
  <si>
    <t>MR MUSCULO GLADE FLORAL 500ML JOHNSON</t>
  </si>
  <si>
    <t>MR MUSCULO GLADE CARICIA BEBE 500ML JOHNSON</t>
  </si>
  <si>
    <t>PRIDE NATURAL 360ML JOHNSON</t>
  </si>
  <si>
    <t>BAYGON 6 DOBLE ESPIRALES ANTI-MOSQUITOS</t>
  </si>
  <si>
    <t>LAVAPLATOS LIQUIDO 800 CM LIMON CLIC</t>
  </si>
  <si>
    <t>PINE-SOL PINO REGULAR 828ML</t>
  </si>
  <si>
    <t>DETERGENTE ABC DURAZNO 400G</t>
  </si>
  <si>
    <t>LAVATODO ROCIO MARINO 1LT MASTER POWER</t>
  </si>
  <si>
    <t>LAVATODO JARDIN DE LAVANDA 1LT MASTER POWER</t>
  </si>
  <si>
    <t>LAVATODO JARDIN DE LAVANDA 500ML MASTER POWER</t>
  </si>
  <si>
    <t>LAVATODO ROCIO MARINO 500ML MASTER POWER</t>
  </si>
  <si>
    <t>LAVATODO DOUX MANDARINE 500ML MASTER POWER</t>
  </si>
  <si>
    <t>LAVALOZA 3XPODER 225GR SUPREMO</t>
  </si>
  <si>
    <t>LAVALOZA  EN CREMA 450GR 3XPODER     SUPREMO</t>
  </si>
  <si>
    <t>JABON PANELA 200 GR TRAD FLORAL LAS LLAVES</t>
  </si>
  <si>
    <t>DETERGENTE RINDEX LIMON 3EN1  1KG</t>
  </si>
  <si>
    <t>JABON USO INTERNO 1 LITRO</t>
  </si>
  <si>
    <t>CLORO PARA USO INTERNO 1 LITRO</t>
  </si>
  <si>
    <t>DESINFECTANTE USO INTERNO 1 LITRO</t>
  </si>
  <si>
    <t>CERA USO INTERNO 1 LITRO</t>
  </si>
  <si>
    <t>BAYGON DOBLE ACCION 235ML CONTRA ZANCUDOS</t>
  </si>
  <si>
    <t>MATA CUCARACHAS 235 ML RAID GOLD</t>
  </si>
  <si>
    <t>BAYGON 360 ML VERDE CONTRA CUCARACHAS</t>
  </si>
  <si>
    <t>MR MUSCULO 5 EN 1 500 ML LIMPIADOR INODOROS MARINA</t>
  </si>
  <si>
    <t>MR MUSCULO 500 ML 5 EN 1 PARA INODOROS NATURALEZA</t>
  </si>
  <si>
    <t>RAID MAX 360 ML MATA CUCARACHAS CHIRIPAS Y HORMIGAS</t>
  </si>
  <si>
    <t>MR MUSCULO 500 ML ANTIGRASA SPRAY JOHNSON</t>
  </si>
  <si>
    <t>BAYGON MATA VOLADORES 360 ML</t>
  </si>
  <si>
    <t>RAID MATA ZANCUDOS 360 ML JOHNSON</t>
  </si>
  <si>
    <t>RAID GOLD MATA CUCARACHAS Y CHIRIPAS 360 ML</t>
  </si>
  <si>
    <t>RAID HOGAR 360 ML MATA INSECTOS CASA Y JARDIN JOHNSON</t>
  </si>
  <si>
    <t>RAID 235 ML MATA ZANCUDOS Y MOSCAS JOHNSON</t>
  </si>
  <si>
    <t>LIMPIADOR DE POCETAS 1LT CICLON</t>
  </si>
  <si>
    <t>LAVAPLATOS 800 ML LIQUIDO ROPAK HOGAR (NARANJA)</t>
  </si>
  <si>
    <t>LAVAPLATO 500 ML LIQUIDO ROPAK HOGAR (NARANJA)</t>
  </si>
  <si>
    <t>JABON LIQUIDO 800 ML MULTIUSO ROPAK HOGAR (AZUL)</t>
  </si>
  <si>
    <t>JABON LIQUIDO 500 ML MULTIUSO ROPAK HOGAR (AZUL)</t>
  </si>
  <si>
    <t>DESINFECTANTE 500ML VINAGRE ACTIVO LIMPIADOR SUPERFICIES</t>
  </si>
  <si>
    <t>CLORO NATURAL 900 CC CALIDEX</t>
  </si>
  <si>
    <t>DESINFECTANTE LAVANDA 1 LT CALIDEX</t>
  </si>
  <si>
    <t>DESINFECTANTE FLORAL 1 LT CALIDEX</t>
  </si>
  <si>
    <t>CLORO JABONOSO 900 CC CALIDEX</t>
  </si>
  <si>
    <t>BLANQUEADOR NATURAL 900 CC CALIDEX</t>
  </si>
  <si>
    <t>DESINFECTANTE 1 LT ROMANCE MARINO CALIDEX</t>
  </si>
  <si>
    <t>ESPONJA DOBLE USO 3 PACK CALIDEX</t>
  </si>
  <si>
    <t>ESPONJA ABRASIVA TITAN CALIDEX</t>
  </si>
  <si>
    <t>ESPONJA SALVA UÑAS CALIDEX</t>
  </si>
  <si>
    <t>LAVA VAJILLAS TORONJA 500 ML CALIDEX</t>
  </si>
  <si>
    <t>LAVA VAJILLA LIMON 500 ML CALIDEX</t>
  </si>
  <si>
    <t>LAVA VAJILLA 500 ML MANZANA CALIDEX</t>
  </si>
  <si>
    <t>LAVA VAJILLA LIMON 1 LT CALIDEX</t>
  </si>
  <si>
    <t>LAVA VAJILLA TORONJA 1 LT CALIDEX</t>
  </si>
  <si>
    <t>LAVA VAJILLA MANZANA 1 LT CALIDEX</t>
  </si>
  <si>
    <t>DETERGENTE LIQUIDO 1 LT BOWNY LIMPIARELA</t>
  </si>
  <si>
    <t>DETERGENTE LIQUIDO FLORAL 1 LT LIMPIARELA</t>
  </si>
  <si>
    <t>DESINFECTANTE 1L SUPERFICIES VINAGRE ACTIVO  BRISA TROPICAL</t>
  </si>
  <si>
    <t>BOLSA ECOLOGICA 200LT 5 UND ECO</t>
  </si>
  <si>
    <t>DETERGENTE ARIEL DOBLE PODER 850GR</t>
  </si>
  <si>
    <t>DETERGENTE ARIEL TOQUE DOWNY 750GR</t>
  </si>
  <si>
    <t>DETERGENTE ACE MAXI LIMPIEZA 500GR</t>
  </si>
  <si>
    <t>DETERGENTE ACE MAXI LIMPIEZA  800GR</t>
  </si>
  <si>
    <t>AROMATIZANTE DE AROMA PETALOS LAVANDA  900ML FULY</t>
  </si>
  <si>
    <t>AROMATIZANTE DE AROMA FANTASIA FLORAL  900ML FULY</t>
  </si>
  <si>
    <t>AROMATIZANTE DE AROMA FRESA 900ML FULY</t>
  </si>
  <si>
    <t>AROMATIZ/ANTIBACTERIAL DE AROMA TERNURA DE BEBE 900ML CALIDEX</t>
  </si>
  <si>
    <t>DESINFECTANTE 1 LT GOTAS DE ROCIO CALIDEX</t>
  </si>
  <si>
    <t>DESINFECTANTE 1 LT CHERRY CALIDEX</t>
  </si>
  <si>
    <t>CLORO 1LT GLOBAL CLEAN</t>
  </si>
  <si>
    <t>DETERGENTE 1LT GLOBAL CLEAN</t>
  </si>
  <si>
    <t>LAVAPLATOS 1LT GLOBAL CLEAN</t>
  </si>
  <si>
    <t>DESINFECTANTE FRAGANCIAS VARIADOS 1LT GLOBAL CLEAN</t>
  </si>
  <si>
    <t>AXION LIQUIDO LIMON 400ML</t>
  </si>
  <si>
    <t>DOWNY 800ML ENJUAGUE CONCENTRADO AROMA FLORAL</t>
  </si>
  <si>
    <t>ENJUAGUE DOWNY OCEANO BREEZE  800ML</t>
  </si>
  <si>
    <t>ENJUAGUE DOWNY SUAVE Y GENTIL 800ML</t>
  </si>
  <si>
    <t>LAS LLAVES 900 GR POLVO FLORAL</t>
  </si>
  <si>
    <t>PELICULA PLASTICA TRANSPARENTE ENVOPLAS DIGA 23m</t>
  </si>
  <si>
    <t>ESPONJA JABONOSA  1 UND IZY CLEAN</t>
  </si>
  <si>
    <t>LAS LLAVES SUAVIZANTE 530 FRAGANCIA BEBE</t>
  </si>
  <si>
    <t>CEPILLO DE BARRER  ESCOBA GIRASOL</t>
  </si>
  <si>
    <t>LIMPIADOR DE MADERA PRONTO JONHSON 400ML</t>
  </si>
  <si>
    <t>LAS LLAVES JABON TRADICIONA 250 G FLORAL</t>
  </si>
  <si>
    <t>DETERGENTE LAS LLAVES BEBE 900 GR</t>
  </si>
  <si>
    <t>RAT S BUSTER 100GR PEGA P/RATONES</t>
  </si>
  <si>
    <t>COMBO DIA DEL AMOR 4</t>
  </si>
  <si>
    <t>PASTA SEMOLA GALO PARAFUSO 500GR SELMI</t>
  </si>
  <si>
    <t>PASTA ESPAGUETE 500 GR GALO</t>
  </si>
  <si>
    <t>PASTA 69 TORTIGLIONI 500 GR LA PAESANA</t>
  </si>
  <si>
    <t>PASTA SEMOLA GALO TORTIGLIONE 500GR SELMI</t>
  </si>
  <si>
    <t>PASTA ALIMENTICIAS ESPINACA 250 GR GAETANO</t>
  </si>
  <si>
    <t>PASTA 500 GR BAILARINA SIN GLUTEN ORO</t>
  </si>
  <si>
    <t>PASTA 500 GR MACARRONI SIN GLUTEN ORO</t>
  </si>
  <si>
    <t>PASTA 500 GR 82 PENNE RIGATE LA PAESANA</t>
  </si>
  <si>
    <t>PASTA 500 GR SPAGHETTI  LA PAESANA</t>
  </si>
  <si>
    <t>PASTA 500 GR 12 LINGUINE LA PAESANA</t>
  </si>
  <si>
    <t>ARROZ 1 KG DOÑA ELZA IMPORTADO</t>
  </si>
  <si>
    <t>PASTA AL HUEVO LAZOS 250 GR GAETANO</t>
  </si>
  <si>
    <t>PASTA AL HUEVO CINTAS 250 GR GAETANO</t>
  </si>
  <si>
    <t>PASTA 500 GR ELBOWS PAESANA</t>
  </si>
  <si>
    <t>PASTA 500 GR SPAGUETTI BELLINI</t>
  </si>
  <si>
    <t>PASTA 500 GR  RIGATONI BELLINI</t>
  </si>
  <si>
    <t>PASTA 500 GR FUSILLI BELLINI</t>
  </si>
  <si>
    <t>PASTA 500 GR VERMICELLI REGGIA</t>
  </si>
  <si>
    <t>PASTA 500 GR SPAGHETTI REGGIA</t>
  </si>
  <si>
    <t>PASTA 500 GR SPAGHETTINI REGGIA</t>
  </si>
  <si>
    <t>PASTA 500 GR CAPELLINI REGGIA</t>
  </si>
  <si>
    <t>PASTA 500 GR PENNE ZITE RIGATE REGGIA</t>
  </si>
  <si>
    <t>PASTA CON ESPINACA 250 GR LAZO GAETANO</t>
  </si>
  <si>
    <t>PASTA 250 GR NIDITOS GAETANO</t>
  </si>
  <si>
    <t>AZUCAR MODELO KG</t>
  </si>
  <si>
    <t>PASTA AL HUEVO SURTIDAS 250GR PARMIGIANA</t>
  </si>
  <si>
    <t>PASTA 500 GR PLUMITA BARISINA</t>
  </si>
  <si>
    <t>PASTA 500 GR  BARISINA</t>
  </si>
  <si>
    <t>PASTA 500 GR SPAGUETTI RODILLA</t>
  </si>
  <si>
    <t>HARINA DE TRIGO 1 KG PRIMAVERA</t>
  </si>
  <si>
    <t>MEZCLA TORTA DE NARANJA 400GR RENATA SELMI</t>
  </si>
  <si>
    <t>JABON 1 KG POLVO LAVANDER FAMOUS</t>
  </si>
  <si>
    <t>JABON 1 KG FRESH SCENT FAMOUS</t>
  </si>
  <si>
    <t>PAPEL TOILET TISSUE 4 ROLLOS DOBLE HOJA    CASA NATURA</t>
  </si>
  <si>
    <t>ATUN 142GR CHUNK LIGHT     GREAT  VALUE</t>
  </si>
  <si>
    <t>MEZCLA TORTA RENATA ZANAHORIA 400GR</t>
  </si>
  <si>
    <t>TOMATES PELADO EN LATA 400GR LA CARAVELLA</t>
  </si>
  <si>
    <t>GUISANTE LATA DE 425G SWEET PEAS  GREAT VALUE</t>
  </si>
  <si>
    <t>GUISANTE  GREEN PIGEON PEAS  IBERIA</t>
  </si>
  <si>
    <t>SAL REFINADA 1 KG CELESTIAL (AZUL)</t>
  </si>
  <si>
    <t>BOLSAS DE PLASTICAS DE 10KG X UNDA.</t>
  </si>
  <si>
    <t>BOLSA PLASTICA  15 kg BIODEGRADABLE</t>
  </si>
  <si>
    <t>ACEITE 828 ML ORIENTAL</t>
  </si>
  <si>
    <t>HELADO DE MANTECADO 435 ML EFE</t>
  </si>
  <si>
    <t>HELADO DE FRUTA YOGURT FRESA MORA 435 ML EFE</t>
  </si>
  <si>
    <t>HELADO OREO 700 CC TIO RICO</t>
  </si>
  <si>
    <t>HELADO FRUTA PARCHITA 435 ML EFE</t>
  </si>
  <si>
    <t>SUPER SANDWINCH 700 ML TIO RICO</t>
  </si>
  <si>
    <t>HELADO FRUTA GUANABANA 435 ML EFE</t>
  </si>
  <si>
    <t>HELADO QUESILLO CON CARAMELO 700 CC TIO RICO</t>
  </si>
  <si>
    <t>HELADO SUNDAE 700 CC TIO RICO</t>
  </si>
  <si>
    <t>HELADO FRESA 435 MLTIO RICO</t>
  </si>
  <si>
    <t>HELADO DE CHOCOLATE 435 ML EFE</t>
  </si>
  <si>
    <t>HELADO ESPECIAL TIRAMISU 435 ML EFE</t>
  </si>
  <si>
    <t>HELADO ESPECIAL COOKIES Y CREAM 435 ML EFE</t>
  </si>
  <si>
    <t>HELADO RON PASAS 435 ML EFE</t>
  </si>
  <si>
    <t>HELADO MANTECADO CON SIROP DE CARAMELO 750 ML EFE</t>
  </si>
  <si>
    <t>HELADO CHOCOLATE CLASICO 920 ML TIO RICO</t>
  </si>
  <si>
    <t>HELADO CREMOSO MANTECADO 473ML  TIO RICO</t>
  </si>
  <si>
    <t>HELADO CREMOSO RON CON PASAS 435ML TIO RICO</t>
  </si>
  <si>
    <t>HELADO CREMOSO CHOCOLATE 435ML TIO RICO</t>
  </si>
  <si>
    <t>HELADO TRIPLE CHOCOLATE 700 ML TIO RICO</t>
  </si>
  <si>
    <t>HELADO CON SIROP DE CHOCOLATE 750 ML EFE</t>
  </si>
  <si>
    <t>HELADO FRESA 920 ML TIO RICO</t>
  </si>
  <si>
    <t>HELADO CHOCOLATE CHIPS 750 ML EFE</t>
  </si>
  <si>
    <t>HELADO TRISABOR 920 ML TIO RICO</t>
  </si>
  <si>
    <t>HELADO TORTA SUIZA 750 ML EFE</t>
  </si>
  <si>
    <t>HELADO FRESA  CHEESECAKE 700 ML TIO RICO</t>
  </si>
  <si>
    <t>HELADO FRESA TOVAR 750 ML EFE</t>
  </si>
  <si>
    <t>HELADO CREM FRESA CON LECHE 920ML TIO RICO</t>
  </si>
  <si>
    <t>HELADO CREMOSO MANTECADO 920ML TIO RICO</t>
  </si>
  <si>
    <t>HELADO CREM CHOCOLAT CON LECHE 920ML TIO RICO</t>
  </si>
  <si>
    <t>HELADO PONCHE NAVIDEÑO 750 ML EFE</t>
  </si>
  <si>
    <t>HELADO MANTECADO LECHE 920ML TIO RICO</t>
  </si>
  <si>
    <t>HELADO DE FRESA  920 ML EFE</t>
  </si>
  <si>
    <t>HELADO RON PASAS 920 ML TIO RICO</t>
  </si>
  <si>
    <t>HELADO TODDY 920 ML EFE</t>
  </si>
  <si>
    <t>HELADO MANTECADO CHIP 700ML TIO RICO</t>
  </si>
  <si>
    <t>HELADO MANTECADO 435 ML TIO RICO</t>
  </si>
  <si>
    <t>HELADO BIENMESABE 920 ML EFE</t>
  </si>
  <si>
    <t>HELADO LECHE TRISABOR 2LT TIO RICO</t>
  </si>
  <si>
    <t>HELADO TRISABOR CAPRICHO 2 LT TIO RICO</t>
  </si>
  <si>
    <t>HELADO DE COCO 920 ML EFE</t>
  </si>
  <si>
    <t>HELADO TRISABOR 2 L TIO RICO CON LECHE</t>
  </si>
  <si>
    <t>HELADO RON PASAS 920 ML EFE</t>
  </si>
  <si>
    <t>HELADO CREMOSO TRISABOR CON LECHE 2LT TIO RICO</t>
  </si>
  <si>
    <t>HELADO DE CAFE 920 ML EFE</t>
  </si>
  <si>
    <t>HELADO MANTECADO 920 ML EFE</t>
  </si>
  <si>
    <t>HELADO NAPOLITANO  2 LT EFE</t>
  </si>
  <si>
    <t>HELADO ESPECIAL CHOCOLATE BROWNIE 435ML EFE</t>
  </si>
  <si>
    <t>HELADO CREMOSO DE CHOCOLATE 920ML EFE</t>
  </si>
  <si>
    <t>HELADO CHOCOLITO 66ML TIO RICO</t>
  </si>
  <si>
    <t>HELADO CREMOSO MERENGADA 150ML TIO RICO</t>
  </si>
  <si>
    <t>HELADO CREMOSO MAGNUM FRESA 100ML TIO RICO</t>
  </si>
  <si>
    <t>HELADO BATI BATI MAX UVA 115ML  TIO RICO</t>
  </si>
  <si>
    <t>HELADO CREMOSO MAGNUM CLASICO 100ML TIO RICO</t>
  </si>
  <si>
    <t>HELADO CREMOSO MAGNUM ALMENDRAS 100ML TIO RICO</t>
  </si>
  <si>
    <t>HELADO BATI BATI KOLITA 83ML TIO RICO</t>
  </si>
  <si>
    <t>HELADO CREMA REAL PALETA 56ML NAR/VAIN</t>
  </si>
  <si>
    <t>HELADO CORNETTO CLASICO VAINILLA 120ML TIO RICO</t>
  </si>
  <si>
    <t>HELADO BOMBON FRESA MANT 60ML TIO RICO</t>
  </si>
  <si>
    <t>HELADO CORNETTO FRESA VAINILLA 120ML TIO RIO</t>
  </si>
  <si>
    <t>HELADO MAX ACIDIX LIMON 56ML TIO RICO</t>
  </si>
  <si>
    <t>HELADO CORNETTO CHOCOLATE 115ML TIO RICO</t>
  </si>
  <si>
    <t>HELADO MAX MANZANITA 55ML TIO RICO</t>
  </si>
  <si>
    <t>MASA PASTELITO 5 DE 1KG LA ZULIANA</t>
  </si>
  <si>
    <t>TEQUEÑOS 25 UNIDADES TEQUESITOS</t>
  </si>
  <si>
    <t>TEQUEÑOS 50 UND TEQUESITOS</t>
  </si>
  <si>
    <t>MASA FACIL 500 GR MASA CHONGAS</t>
  </si>
  <si>
    <t>PULPA DE GUAYABA CONGELADA 1KG TU VERDURA</t>
  </si>
  <si>
    <t>FRESAS ENTERAS CONGELADAS 1KG TU VERDURA</t>
  </si>
  <si>
    <t>PULPA DE GUANABANA CONGELADA 1KG TU VERDURA</t>
  </si>
  <si>
    <t>PULPA DE DURAZNO CONGELADO 1KG TU VERDURA</t>
  </si>
  <si>
    <t>MAIZ DULCE CONGELADO 500GR TU VERDURA</t>
  </si>
  <si>
    <t>DISCO PARA EMPANADAS Y PASTELITOS 1KG FROZEN FOODS</t>
  </si>
  <si>
    <t>MASAPREMIUM 1KG #5 ALIMENTOS PREMIUM</t>
  </si>
  <si>
    <t>PULPA DE FRESA CONGELADA 1KG TU VERDURA</t>
  </si>
  <si>
    <t>PULPA DE MORA CONGELADA 1KG TU VERDURA</t>
  </si>
  <si>
    <t>PULPA DE PIÑA CONGELADA 1KG TU VERDURA</t>
  </si>
  <si>
    <t>MORA ENTERA 1 KG FRUTAS ARAGUA</t>
  </si>
  <si>
    <t>PULPA 1 KG MANGO FRUTAS ARAGUA</t>
  </si>
  <si>
    <t>PULPA 1 KG MORA FRUTAS ARAGUA</t>
  </si>
  <si>
    <t>PULPA 1 KG DURAZNO FRUTAS ARAGUA</t>
  </si>
  <si>
    <t>HELADO 700 ML MANTECADO CHIPS HOGAR TIO RICO</t>
  </si>
  <si>
    <t>CHICKEN TENDERS 9 UND DE 35 GR LA GRANJA</t>
  </si>
  <si>
    <t>MILANESA DE POLLO 516 GR SKY CHEES</t>
  </si>
  <si>
    <t>HELADO MAGNUM 100 ML CHOCOLATE INTENSO TIO RICO</t>
  </si>
  <si>
    <t>PULPA DE PARCHITA 1 KG TU VERDURA</t>
  </si>
  <si>
    <t>PULPA DE MANGO 1 KG TU VERDURA</t>
  </si>
  <si>
    <t>CONCENTRADO DE PAPELON CON LIMON 1 KG TU VERDURA</t>
  </si>
  <si>
    <t>MORA ENTERA CONGELADA 1 KG TU VERDURA</t>
  </si>
  <si>
    <t>CONCENTRADO DE NARANJA 1 KG FRUTAS ARAGUA</t>
  </si>
  <si>
    <t>PULPA DE PIÑA 1 KG FRUTAS ARAGUA</t>
  </si>
  <si>
    <t>CONCENTRADO DE TAMARINDO 1 KG FRUTAS ARAGUA</t>
  </si>
  <si>
    <t>HELADO 160 ML VASITO JAZZ TIO RICO</t>
  </si>
  <si>
    <t>HELADO 700 ML MANTECADO SUNDAE HOGAR TIO RICO</t>
  </si>
  <si>
    <t>PULPA DE GUAYABA 1KG FRUTAS ARAGUA</t>
  </si>
  <si>
    <t>NUGGETS POLLO 38/15GR SKYCHEES</t>
  </si>
  <si>
    <t>HAMBURGUESA DE RES 4/115 GR LA GRANJA</t>
  </si>
  <si>
    <t>MASA  FACIL 1 KG # 4 LISOL</t>
  </si>
  <si>
    <t>MASA FACIL  1 KG  #3  LISOL</t>
  </si>
  <si>
    <t>MASA FACIL 500 GR  #4  LISOL</t>
  </si>
  <si>
    <t>TEQUEÑOS 25 UND FIESTA LISOL</t>
  </si>
  <si>
    <t>HELADO 700 ML SUPER SANDWICH TIO RICO</t>
  </si>
  <si>
    <t>MASA FACIL  #3  C/S 500GM LISOL</t>
  </si>
  <si>
    <t>TEQUEÑO FIESTERO 50UND LISOL</t>
  </si>
  <si>
    <t>PULPA DE FRESA 1 KG FRUTAS DE ARAGUA</t>
  </si>
  <si>
    <t>FRESA ENTERA 1KG FRUTAS DE ARAGUA</t>
  </si>
  <si>
    <t>BASTONES 500 GR PAPA PRE-FRITA KELLY,S</t>
  </si>
  <si>
    <t>VEGETALES MIXTOS 500 GR KELLY,S</t>
  </si>
  <si>
    <t>MAIZ EN GRANO 500GR PROVEFRU</t>
  </si>
  <si>
    <t>MASA FACIL 500 GR FROZEN FOODS</t>
  </si>
  <si>
    <t>MASA FACIL # 5 LA BOTANA</t>
  </si>
  <si>
    <t>TEQUEÑOS 25 UND FIESTERO LISOL</t>
  </si>
  <si>
    <t>HELADO 700 ML HEL SUPER BBON TIO RICO</t>
  </si>
  <si>
    <t>HELADO 700 ML HEL SUPER JAZZ TIO RICO</t>
  </si>
  <si>
    <t>PULPA DE MELON 1 KG FRUTAS ARAGUA</t>
  </si>
  <si>
    <t>TEQUEÑOS 30 UND PACASA</t>
  </si>
  <si>
    <t>MILANESA DE POLLO 500 GR 6 UND PLUMROSE</t>
  </si>
  <si>
    <t>MASA FACIL  NRO.#2  LISOL 1 KG</t>
  </si>
  <si>
    <t>TEQUEÑO COMERCIAL 10 UNID LISOL</t>
  </si>
  <si>
    <t>TEQUEÑOS COMERCIAL 20 UNID LISOL</t>
  </si>
  <si>
    <t>TEQUEÑOS JUMBO DE 4 UNID LISOL</t>
  </si>
  <si>
    <t>MASA FACIL 1KG  LISOL N°1  LISOL</t>
  </si>
  <si>
    <t>TIO RICO CHOCOLITO MAX 80 ML</t>
  </si>
  <si>
    <t>HELADO  RON PASA TIO RICO 850 ML</t>
  </si>
  <si>
    <t>HELADO CHOCOLATE 850 ML CLASICO CON LECHE</t>
  </si>
  <si>
    <t>HELADO FRESA 850 ML TIO RICO</t>
  </si>
  <si>
    <t>HELADO DE  MANTECADO 850 ML TIO RICO</t>
  </si>
  <si>
    <t>MERENGADA 150CM VASITO   TIO RICO</t>
  </si>
  <si>
    <t>MASA FACIL #1 500 GR LISOL</t>
  </si>
  <si>
    <t>TEQUEÑOS CON QUESO 25 UND EUROTEQUEÑOS</t>
  </si>
  <si>
    <t>MASA FACIL 500 GR NRO 1Y3 EUROTEQUEÑOS</t>
  </si>
  <si>
    <t>MASA FACIL 1 KG NRO 4 EUROTEQUEÑOS</t>
  </si>
  <si>
    <t>MASA FACIL #3 1KG EUROTEQUEÑOS</t>
  </si>
  <si>
    <t>HELADO TRISABOR 850 GR TIO RICO</t>
  </si>
  <si>
    <t>ICE SURPRISE CHUPI PQ. DE 20 UND SABORES VARIADOS</t>
  </si>
  <si>
    <t>MASA FACIL 1 KG DOÑA CUSTODIA #5</t>
  </si>
  <si>
    <t>PALETAS DE  CHOCOLATE Y ESPECIALIDADES</t>
  </si>
  <si>
    <t>PALETA BASE CREMAS CON LECHE</t>
  </si>
  <si>
    <t>PALETA  DE FRUTAS</t>
  </si>
  <si>
    <t>MINI PALETA</t>
  </si>
  <si>
    <t>PALETA DECORADA</t>
  </si>
  <si>
    <t>PALETA RELLENA</t>
  </si>
  <si>
    <t>PASTEL GUAYANES LISOL 12UND</t>
  </si>
  <si>
    <t>PROMO 1. 2 F, 2CR, 2 CH</t>
  </si>
  <si>
    <t>PROMO 2 1$</t>
  </si>
  <si>
    <t>MASA PARA PASTELITOS 1KG DISACAMI</t>
  </si>
  <si>
    <t>1 PALETA BASE DE CREMA Y 1 DE CHOCOLATE</t>
  </si>
  <si>
    <t>CORNETO CLASICO MPK 4 UND 120ML</t>
  </si>
  <si>
    <t>MAGNUM ALMEND MPK 4 UND 100ML</t>
  </si>
  <si>
    <t>HELADO BATI BATI EL ORIGINAL 83GR TIO RICO</t>
  </si>
  <si>
    <t>BOLSA DE 10 PALETAS</t>
  </si>
  <si>
    <t>PALETA BASE CHOCOLATES</t>
  </si>
  <si>
    <t>PALETA BASE DE CREMA</t>
  </si>
  <si>
    <t>MINI PALETAS</t>
  </si>
  <si>
    <t>HELADO PIRULIN 700 ML TIO RICO</t>
  </si>
  <si>
    <t>MASA FACIL P/PASTELITO 1KG ESCORI</t>
  </si>
  <si>
    <t>TEQUEÑOS DOBLE QUESO 6 UND EL ZULIANITO</t>
  </si>
  <si>
    <t>HELADO NUCITA 700ML TIO RICO</t>
  </si>
  <si>
    <t>HELADO VASITO  NUCITA 150ML TIO RICO</t>
  </si>
  <si>
    <t>HELADO 2 LT MANTECADO EFE</t>
  </si>
  <si>
    <t>HELADO 2 LT CHOCOLATE EFE</t>
  </si>
  <si>
    <t>MAIZ COTUFA POR KG EXPRESS</t>
  </si>
  <si>
    <t>AJO MOLIDO POR KG EXPRESS</t>
  </si>
  <si>
    <t>MEZCLA DE BROUNNY POR KG EXPRESS</t>
  </si>
  <si>
    <t>AGAR AGAR POR KG EXPRESS</t>
  </si>
  <si>
    <t>CHICLE POR KG EXPRESS</t>
  </si>
  <si>
    <t>GENJIBRE POR KG EXPRESS</t>
  </si>
  <si>
    <t>OREGANO MOLIDO POR KG EXPRESS</t>
  </si>
  <si>
    <t>LINAZA POR KG EXPRESS</t>
  </si>
  <si>
    <t>CARMENCITA POR KG EXPRESS</t>
  </si>
  <si>
    <t>OREGANO ENTERO POR KG EXPRESS</t>
  </si>
  <si>
    <t>LAUREL POR KG EXPRESS</t>
  </si>
  <si>
    <t>ALBAHACA POR KG EXPRESS</t>
  </si>
  <si>
    <t>AREQUIPE POR KG EXPRESS</t>
  </si>
  <si>
    <t>ANIS DULCE POR KG EXPRESS</t>
  </si>
  <si>
    <t>CACAO POR KG EXPRESS</t>
  </si>
  <si>
    <t>PING PONG A GRANEL POR KG EXPRESS</t>
  </si>
  <si>
    <t>MAIZ EN GRANOS PRODUCCION</t>
  </si>
  <si>
    <t>CHOCATELA POR KG EXPRESS</t>
  </si>
  <si>
    <t>PASITAS POR KG EXPRESS</t>
  </si>
  <si>
    <t>ALMENDRA ENTERA POR KG EXPRESS</t>
  </si>
  <si>
    <t>BANDEJA D LLANA BLANCA 500UND MOLANCA (PRODUCCION)</t>
  </si>
  <si>
    <t>AREQUIPE INDUSTRIAL 4.5 KG PAISA</t>
  </si>
  <si>
    <t>ESENCIA SABOR A RON JAMAICA 4 LT</t>
  </si>
  <si>
    <t>BOLIGRAFO NEGRO USO INTERNO</t>
  </si>
  <si>
    <t>CARTULINA UND USO INTERNO</t>
  </si>
  <si>
    <t>APAGADOR USO INTERNO UND</t>
  </si>
  <si>
    <t>CAJA IMPRESORA</t>
  </si>
  <si>
    <t>ALCOHOL USO INTERNO LITRO</t>
  </si>
  <si>
    <t>RESALTADOR UND USO I</t>
  </si>
  <si>
    <t>LIGAS USO INT</t>
  </si>
  <si>
    <t>GUANTES DE MANIPULACION 100 UND</t>
  </si>
  <si>
    <t>CAJA DE CLIPS USO I</t>
  </si>
  <si>
    <t>LIBRETAS USO INTERNO UND</t>
  </si>
  <si>
    <t>CUADERNO UND USO I</t>
  </si>
  <si>
    <t>TONER UND</t>
  </si>
  <si>
    <t>CORRECTOR EN CREMA CONCEALER 6 ML 01 CLARO VALMY</t>
  </si>
  <si>
    <t>CORRECTOR EN CREMA 6 ML 02 MEDIO VALMY</t>
  </si>
  <si>
    <t>MASCARA PERFECT LASH RIZOS EXTREMOS 9.5 G VALMY</t>
  </si>
  <si>
    <t>MASCARA PERFECT LASH ALTA DEFINICION 7 GR VALMY</t>
  </si>
  <si>
    <t>MASCARA PERFECT LASH EFECTO ZOOM 15GR VALMY</t>
  </si>
  <si>
    <t>MASCARA PERFECT LASH EFECTO 3D 15 GR VALMY</t>
  </si>
  <si>
    <t>MASCARA PERFECT LASH XTRA IMPACTO 7 GR VALMY</t>
  </si>
  <si>
    <t>MASCARA PERFECT LASH EFECTO EXTENCION 8 GR VALMY</t>
  </si>
  <si>
    <t>DELINEADOR DE CEJAS CAFE CLARO 1.3 GR VALMY</t>
  </si>
  <si>
    <t>DELINEADOR DE CEJAS CAFE OSCURO 1.3GR VALMY</t>
  </si>
  <si>
    <t>DELINEADOR DE CEJAS MARRON 1.3 GR VALMY</t>
  </si>
  <si>
    <t>DELINEADOR DE CEJAS NEGRO CLARO 1.3 GR VALMY</t>
  </si>
  <si>
    <t>DELINEADOR AUTOMATICO TWIST MARRON CEJAS 0.30 GR VALMY</t>
  </si>
  <si>
    <t>LABIAL COLOR MATTE 4 GR 901 HECHIZO VALMY</t>
  </si>
  <si>
    <t>LABIAL PERFEC COLOR 4 GR 19 CANELA VALMY</t>
  </si>
  <si>
    <t>LABIAL XTREME COLOR 4 GR ROSA 28 VALMY</t>
  </si>
  <si>
    <t>LABIAL COLOR MATTE 4 GR ATREVIDA 902 VALMY</t>
  </si>
  <si>
    <t>LABIAL COLOR MATTE 4 GR MAGIA 903 VALMY</t>
  </si>
  <si>
    <t>LABIAL LARGA DURACION 4  GR CARMIN 214 VALMY</t>
  </si>
  <si>
    <t>LABIAL PERFECT COLOR 4 GR ICY PINK 09 VALMY</t>
  </si>
  <si>
    <t>LABIAL COLOR MATTE 4 GR SEDUCTORA 906 VALMY</t>
  </si>
  <si>
    <t>SOMBRA DE CEJAS PERFECT FINISH 5 GR MEDIO 02 VALMY</t>
  </si>
  <si>
    <t>SOMBRA DE OJOS PERFECT FINISH 3.5 GR EN CREMA 31 VALMY</t>
  </si>
  <si>
    <t>SOMBRA ILUMINADORA DE OJOS EN CREMA ROMANCE 04 VALMY</t>
  </si>
  <si>
    <t>SOMBRA DE OJOS PERFECT FINSH MARRON 06 VALMY</t>
  </si>
  <si>
    <t>SOMBRA DE OJOS PERFECT FINISH 3.5 GR NEGRO VALMY759</t>
  </si>
  <si>
    <t>SOMBRA DE OJOS PERFEC FINISH 3.5 GR MARFIL 01 VALMY</t>
  </si>
  <si>
    <t>SOMBRA ILUMINADORA DE OJOS EN CREMA VAINILLA# 02 VALMY</t>
  </si>
  <si>
    <t>POLVO COMPACTO ROSADO 14 GR BEIGE 09 VALMY</t>
  </si>
  <si>
    <t>POLVO COMPACTO PERFECT FINISH 12 GR TRASLUCIDO 01 VALMY</t>
  </si>
  <si>
    <t>RUBOR PERFECT FINISH 9 GR AMBAR 01 VALMY</t>
  </si>
  <si>
    <t>SOMBRA DE OJOS PERFECT FINISH 3.5GR PERLA 05 VALMY</t>
  </si>
  <si>
    <t>SOMBRA DE OJOS  PERFECT FINISH 3.5GR CHANTILLY 02 VALMY</t>
  </si>
  <si>
    <t>BRILLO LIP CARE COLOR 4 GR CORAL EN ARUBA 01 VALMY</t>
  </si>
  <si>
    <t>BILLO LIP CARE COLOR 4 GR MANZANA EN NUEVA YORK 06 VALMY</t>
  </si>
  <si>
    <t>BRILLO LIP CARE COLOR 4 GR CAFE EN BOGOTA 10 VALMY</t>
  </si>
  <si>
    <t>BRILLO LIP CARE COLOR 4 GR ORQUIDEA EN CARACAS 05 VALMY</t>
  </si>
  <si>
    <t>BRILLO LIP CARE COLOR 4 GR VINO EN PARIS 08 VALMY</t>
  </si>
  <si>
    <t>BRILLO LIP CARE COLOR 4 GR PASTEL EN ROMA 03 VALMY</t>
  </si>
  <si>
    <t>BRILLO LIP CARE 4GR MANDARINA FPS 15 VALMY759</t>
  </si>
  <si>
    <t>BRILLO LIP CARE 4 GR TROPICAL FPS 15 VALMY</t>
  </si>
  <si>
    <t>BRILLO LIP CARE 4 GR ORIGINAL FPS 15 VALMY</t>
  </si>
  <si>
    <t>BRILLO LIP CARE 4 GR PLAYERO FPS 15 VALMY</t>
  </si>
  <si>
    <t>BRILLO LIP CARE 4 GR PIÑA COLADA FPS 15 VALMY</t>
  </si>
  <si>
    <t>BRILLO LIP CARE 4 GR CEREZA FPS 15 VALMY</t>
  </si>
  <si>
    <t>BRILLO LABIAL SWEET LIPS 5.5 GR COCTEL DRINK 09 VALMY</t>
  </si>
  <si>
    <t>BRILLO LABIAL PURE GLOSS 10ML 06 YUCATAN VALMY</t>
  </si>
  <si>
    <t>BRILLO LABIAL PURE GLOSS 10ML 02 FIJI VALMY</t>
  </si>
  <si>
    <t>BRILLO LIP CARE COLOR 4 GR MANZANA NUEVA YORK 06 VALMY</t>
  </si>
  <si>
    <t>COLONIA BEBE DUBON 200ML TOMITIPI</t>
  </si>
  <si>
    <t>COLONIA BEBITA DUBON 200ML TOMITIPI</t>
  </si>
  <si>
    <t>COLONIA PARA NIÑOS 200ML CHICCO</t>
  </si>
  <si>
    <t>CREMA HUMECTANTE 250GR STAR KIDS</t>
  </si>
  <si>
    <t>TONICO DE CAYENA 250 CC ANNARELS</t>
  </si>
  <si>
    <t>COMPACTO 14 GR ROSE 03  ROSE VALMY</t>
  </si>
  <si>
    <t>COMPACTO 14 GR CANELA 05 VALMY</t>
  </si>
  <si>
    <t>DELINEADOR DE OJOS MARRON VALMY</t>
  </si>
  <si>
    <t>BOLSO PORTA COSMETICOS SENCILLO</t>
  </si>
  <si>
    <t>LAPIZ 2 EN 1 KYLIE DE CEJAS</t>
  </si>
  <si>
    <t>DELINEADOR DE OJOS KOKO</t>
  </si>
  <si>
    <t>LAPIZ DE OJO AUTOMATICO MAC</t>
  </si>
  <si>
    <t>LAPIZ DE OJO RETRACTIL KYLIE</t>
  </si>
  <si>
    <t>LABIAL MATTE DORADO KYLIE</t>
  </si>
  <si>
    <t>LABIAL BRILLO LIPS STICK MATTE KYLIE</t>
  </si>
  <si>
    <t>LAPIZ LABIAL MATTE KYLIE</t>
  </si>
  <si>
    <t>MASCARA DORADO KYLIE</t>
  </si>
  <si>
    <t>DELINEADOR DE OJOS KYLIE</t>
  </si>
  <si>
    <t>LIGAS PARA CABELLO INFANTIL</t>
  </si>
  <si>
    <t>AGUJAS DE COSER HOUSEHOLD</t>
  </si>
  <si>
    <t>LABIAL EFECTO MATE CON ALOE VERA 907 DESAFIO VALMY</t>
  </si>
  <si>
    <t>COMPACTO 15GR  NRO. AAA17  STUDIO FIX  MAC</t>
  </si>
  <si>
    <t>DELINEADOR PLUMON KYLIE</t>
  </si>
  <si>
    <t>LABIAL MATTE 3.9 GR CLINIQUE</t>
  </si>
  <si>
    <t>LABIAL CAJA PLATEADA Y DORADA KYLIE</t>
  </si>
  <si>
    <t>LABIAL RETRACTIL LABIAL NAKED</t>
  </si>
  <si>
    <t>BRILLO TRIVAL MAC</t>
  </si>
  <si>
    <t>RUBOR 3.5 GR CLINIQUE</t>
  </si>
  <si>
    <t>COMPACTO CON BASE 30 GR CLINIQUE</t>
  </si>
  <si>
    <t>COMPACTO SENCILLO 13 GR CLINIQUE</t>
  </si>
  <si>
    <t>COMPACTO DOBLE 36 GR CLINIQUE</t>
  </si>
  <si>
    <t>COMPACTO 5 EN 1 KYLIE</t>
  </si>
  <si>
    <t>COMPACTO SENCILLO KYLIE</t>
  </si>
  <si>
    <t>COMPACTO DOBLE 25 GR NAKED</t>
  </si>
  <si>
    <t>COMPACTO 12 GR SENCILLO NAKED</t>
  </si>
  <si>
    <t>RUBOR 6 GR KOKO</t>
  </si>
  <si>
    <t>RUBOR 9 GR KYLIE</t>
  </si>
  <si>
    <t>COMPACTO CAJA VERDE 30 GR CLINIQUE</t>
  </si>
  <si>
    <t>PERFUMES 100 ML 515 SEXY</t>
  </si>
  <si>
    <t>PERFUME 80ML 212 VIP CAROLINA HERRERA</t>
  </si>
  <si>
    <t>PERFUME 80 ML OLYMPEA PACO RABANE</t>
  </si>
  <si>
    <t>WIKI-WIKI 15 GR AZUL MARINO</t>
  </si>
  <si>
    <t>WIKI-WIKI 15GR NEGRO</t>
  </si>
  <si>
    <t>BROCHAS PARA PINTAR CABELLO BEAUTY STYLE</t>
  </si>
  <si>
    <t>LABIAL 24H MATT CUADRADO MATT</t>
  </si>
  <si>
    <t>LAPIZ CEJAS/ OJOS    MAC</t>
  </si>
  <si>
    <t>ESTUCHE DE SOMBRAS 14 GR 12 TONOS NAKED</t>
  </si>
  <si>
    <t>MOTAS PARA COMPACTO</t>
  </si>
  <si>
    <t>ESTUCHE DE SOMBRA 29 TONOS ANYLADY</t>
  </si>
  <si>
    <t>PEGA LOKA 3 GR LA ORIGINAL</t>
  </si>
  <si>
    <t>LAPIZ DE OJO CON SACAPUNTA KYLIE</t>
  </si>
  <si>
    <t>BASE DE MAQUILLAJE PERFECT FINISH 40ML BEIGE CLARO 05 VALMY</t>
  </si>
  <si>
    <t>BASE DE MAQUILLAJE PERFECT FINISH 40ML DORE 04 VALMY</t>
  </si>
  <si>
    <t>BASE DE MAQUILLAJE PERFECT FINISH 40ML ARENA 02 VALMY</t>
  </si>
  <si>
    <t>BRILLO 15 ML ECONOMICO MAC/CLINIQUE</t>
  </si>
  <si>
    <t>SOMBRA ANIMAL PRINT REF 8801 MAC</t>
  </si>
  <si>
    <t>ESPONJA BEAUTY BLENDER</t>
  </si>
  <si>
    <t>PINCEL DE CEJAS MAC</t>
  </si>
  <si>
    <t>BASE  35ML MATCH MASTER   MAC</t>
  </si>
  <si>
    <t>BASE 40 ML TRIVAL MAC</t>
  </si>
  <si>
    <t>ESPONJA TRIANGULO PEQUEÑA</t>
  </si>
  <si>
    <t>DELINEADOR PENCIL Y LIQUIDO MAC</t>
  </si>
  <si>
    <t>COMPACTO 15 GR NAILEN</t>
  </si>
  <si>
    <t>SOMBRA DE CEJAS MAC 2 COLORES VIVA GLAM</t>
  </si>
  <si>
    <t>MASCARA FALSE LASH EFECT 13.1ML MAC</t>
  </si>
  <si>
    <t>ESTUCHE DE 7 BROCHAS MAC</t>
  </si>
  <si>
    <t>DELINEADOR RETRACTIL LABIOS MAC/KYLIE</t>
  </si>
  <si>
    <t>MASCARA 2 EN 1 REF 818    CLINIQUE</t>
  </si>
  <si>
    <t>MASCARA 2 EN 1 MAC</t>
  </si>
  <si>
    <t>COLONIA PARA BEBES 200 ML AMY</t>
  </si>
  <si>
    <t>COMPACTO 12 GR NATURAL 03 PERFEC FINISH VALMY</t>
  </si>
  <si>
    <t>COMPACTO 12 GR MARFIL 12 PERFECT FINISH VALMY</t>
  </si>
  <si>
    <t>COMPACTO ROSADO 14 GR MORENO 07 VALMY</t>
  </si>
  <si>
    <t>BASE KYLIE 55 ML</t>
  </si>
  <si>
    <t>SPLASH 250 ML VANILLA LACE VICTORIA SECRET</t>
  </si>
  <si>
    <t>CREYON 1.5 G             MAC</t>
  </si>
  <si>
    <t>CREYON CON SACAPUNTA CLINIQUE</t>
  </si>
  <si>
    <t>LABIAL PERFECT COLOR COSMO VALMY</t>
  </si>
  <si>
    <t>DESMAQUILLANTE 100 ML CLINIQUE</t>
  </si>
  <si>
    <t>PERFUME 80ML LADY MILLION PACO RABANNE</t>
  </si>
  <si>
    <t>BRILLO DE LABIOS TARTE</t>
  </si>
  <si>
    <t>LAPIZ DE LABIOS FLORES MAC</t>
  </si>
  <si>
    <t>PINZA DE CEJAS JUNYA</t>
  </si>
  <si>
    <t>PERFILADOR DE CEJAS</t>
  </si>
  <si>
    <t>COLONIA PARA BEBES 200ML MIMADITO</t>
  </si>
  <si>
    <t>RUBOR EN POLVO S/ESP.AZALEA#03 VALMY</t>
  </si>
  <si>
    <t>RUBOR EN POLVO S/ESP. FROSTED PINK#08 VALMY</t>
  </si>
  <si>
    <t>RUBOR SIN ESPEJO 10 CANDY VALMY</t>
  </si>
  <si>
    <t>RUBOR EN POLVO S/ESP.APRICOT#11 VALMY</t>
  </si>
  <si>
    <t>BASE 40 ML MARFIL #12 VALMY</t>
  </si>
  <si>
    <t>POLVO DECOLORANTE AZUL 30 GR PASARELA</t>
  </si>
  <si>
    <t>PERFUME 20 ML CHANEL N#5</t>
  </si>
  <si>
    <t>SPLASH SHEER LOVE 250 ML VICTORIA SECRET</t>
  </si>
  <si>
    <t>ESPONJA KITTY</t>
  </si>
  <si>
    <t>ESPONJA CUADRADA PEQUEÑA</t>
  </si>
  <si>
    <t>MOTAS BLANCAS 50 UND HIDEVEN</t>
  </si>
  <si>
    <t>MOTAS BLANCAS 100 UND HIDEVEN</t>
  </si>
  <si>
    <t>LOCION AVENA Y MIEL  620MLKAPELIX</t>
  </si>
  <si>
    <t>PROTEC LABIAL NATURAL 4GR NEVADA</t>
  </si>
  <si>
    <t>COMPACTO P.F SIN ESPEJO #02 ARENA VALMY</t>
  </si>
  <si>
    <t>COMPACTO P.F SIN ESPEJO #12 MARFIL VALMY</t>
  </si>
  <si>
    <t>COMPACTO P.F SIN ESPEJO #04 DORE VALMY</t>
  </si>
  <si>
    <t>COMPACTO P.F SIN ESPEJO # 05 BEIG CLARO VALMY</t>
  </si>
  <si>
    <t>BASE 40 ML # 13 ALMENDRA VALMY</t>
  </si>
  <si>
    <t>BASE 40 ML # 03 NATURAL  VALMY</t>
  </si>
  <si>
    <t>LOCION REAFIRMANTE 240CM VALMY</t>
  </si>
  <si>
    <t>RUBOR S.E.#13F.BRONCE VALMY</t>
  </si>
  <si>
    <t>PERFUME 20 ML BRITNEY SPEARS FANTASY</t>
  </si>
  <si>
    <t>SPLASH 250 ML PURE SEDUCTION VICTORIA SECRET</t>
  </si>
  <si>
    <t>COMPACTO 10GR. VARIADOS  NAILEN</t>
  </si>
  <si>
    <t>LABIAL DORADO/ PLATEADO  MAC</t>
  </si>
  <si>
    <t>COMPACTO 10 GR REDONDO CLINIQUE</t>
  </si>
  <si>
    <t>PERFUME 100ML ALLURE CHANEL</t>
  </si>
  <si>
    <t>PROMO PER RED</t>
  </si>
  <si>
    <t>SPLASH 250 ML  VAINILLA Y COCONUT VICTORIA SECRET</t>
  </si>
  <si>
    <t>PERFUME 100ML MILLION  PACO RABANNE</t>
  </si>
  <si>
    <t>MINI PERFUME 20 ML HEIRESS</t>
  </si>
  <si>
    <t>MINI PERFUME 20 ML SWISS ARMY</t>
  </si>
  <si>
    <t>PERFUME 100ML 212 MEN CAROLINA HERRERA</t>
  </si>
  <si>
    <t>MASCARA 9 GR DOBLE EFFECT MAC</t>
  </si>
  <si>
    <t>COMPACTO REDONDO 10GR MAC</t>
  </si>
  <si>
    <t>CREMA 90 GR PARA MANOS CON SILICON RHELEN</t>
  </si>
  <si>
    <t>CREMA DERMOPROTECTORA 120ML BABY</t>
  </si>
  <si>
    <t>PERFUME 100 ML GUERLAIN</t>
  </si>
  <si>
    <t>RUBOR MINERALIZADO MAC</t>
  </si>
  <si>
    <t>ILUMINADOR BEVERLY HILLS 9GR ANASTASIA</t>
  </si>
  <si>
    <t>MINI SPLASH 125 ML CHCH</t>
  </si>
  <si>
    <t>MINI SPLASH 125 ML SWISS ARMY</t>
  </si>
  <si>
    <t>PERFUME 100 ML 212 VIP MEN CAROLINA HERRERA</t>
  </si>
  <si>
    <t>MINI PERFUME 20 ML  DOLCE GABBANA</t>
  </si>
  <si>
    <t>PROTECTOR 4 GR LABIAL CEREZA NEVADA</t>
  </si>
  <si>
    <t>PROTECTOR 4 GR LABIAL COCO NEVADA</t>
  </si>
  <si>
    <t>PROTECTOR 4 GR LABIAL FRESA NEVADA</t>
  </si>
  <si>
    <t>COMPAC SIN ESPEJO #03 NATURAL VALMY</t>
  </si>
  <si>
    <t>RUBOR CORAL REEF #18 VALMY</t>
  </si>
  <si>
    <t>RUBOR EN POLVO S/ESP PASTEL PEACH #17 VALMY</t>
  </si>
  <si>
    <t>SPLASH 250 ML MANGO TEMPTATION VICTORIA SECRET</t>
  </si>
  <si>
    <t>SPLASH 250MLPURE SEDUCCION RED PLUM FREESIA VICTORI</t>
  </si>
  <si>
    <t>LABIAL DE COLORES MAC</t>
  </si>
  <si>
    <t>LABIAL ESTRELLA MAC</t>
  </si>
  <si>
    <t>BRILLO NYX</t>
  </si>
  <si>
    <t>COMBO RUBOR + COMPACTO CLINIQUE 15 GRAMOS</t>
  </si>
  <si>
    <t>CREMA PERFUMADA 236ML MANGO TENTACION VICTORIA SECRET</t>
  </si>
  <si>
    <t>LIGHT CORRECTIVE 8GR  MAC</t>
  </si>
  <si>
    <t>DELINEADOR  EYELINER  YALANNI</t>
  </si>
  <si>
    <t>ESTUCHE MAQUILLAJE  ENCAJE 4 EN 1</t>
  </si>
  <si>
    <t>CREMA PERFUMADA VELVE PETALS 236ML VICTORIA SECRET</t>
  </si>
  <si>
    <t>SPLASH 250ML LOVE ADDICT  VICTORIA SECRET</t>
  </si>
  <si>
    <t>PERFUME 100ML THE ONE DOLCE GABBANA</t>
  </si>
  <si>
    <t>LAPIZ DELINEADOR OJOS CON SACA PUNTA DARK BROWN 838 YH BEJA</t>
  </si>
  <si>
    <t>LAPIZ C/SACAPUNTA MARRON VELLA</t>
  </si>
  <si>
    <t>MINI SPLAHS 125ML  CH HC</t>
  </si>
  <si>
    <t>VASELINE NEW  NATURAL LABIAL 7gr.</t>
  </si>
  <si>
    <t>VASELINE COCOA BUTTER LABIAL 7gr.</t>
  </si>
  <si>
    <t>GEL PARA OJOS Y CEJAS</t>
  </si>
  <si>
    <t>ESTUCHE DE MAQUILLAJE NICOLE GUERRIERO</t>
  </si>
  <si>
    <t>LABIAL LIPSTICK  KYLIE MATTE</t>
  </si>
  <si>
    <t>SPLASH  FLIRT 250ML VICTORIA  SECRET</t>
  </si>
  <si>
    <t>SPLASH MANGO TEMPTATION  250ML VICTORIA SECRET</t>
  </si>
  <si>
    <t>BRILLO MATTE LIQUIDO LIPSTICK 3.25ML KYLIE</t>
  </si>
  <si>
    <t>BRILLO LABIAL KYLIE COSMETICS REF8047 KOURT</t>
  </si>
  <si>
    <t>BRILLO LABIAL MATE FENTY BEAUTY 3.25ML</t>
  </si>
  <si>
    <t>BRILLO EN CREMA LABIAL LIP GLOSS 15ML HONGYAN</t>
  </si>
  <si>
    <t>MINI COLONIA FOR MEN 20ML BLUE SEDUCTION ANTONIO BANDERA</t>
  </si>
  <si>
    <t>MINI COLONIA 20ML LA VIE EST BELLE LANCOME</t>
  </si>
  <si>
    <t>MINI PERFUME 20ML PURR KATY PERRY</t>
  </si>
  <si>
    <t>MINI PERFUME 20ML ACQUA DI GIO GIORGIO ARMANI</t>
  </si>
  <si>
    <t>MINI PERFUME 20ML CANCAN  PARIS HILTON</t>
  </si>
  <si>
    <t>MINI PERFUME 20ML MONT BLANC  EMBLEM</t>
  </si>
  <si>
    <t>MINI PERFUME 20ML DOLCE &amp; GABBANA</t>
  </si>
  <si>
    <t>COMPACTO BIRTHDAY 15gr. KYLIE</t>
  </si>
  <si>
    <t>MINI PERFUME 20ML GOOD GIRL CAROLINA HERRERA</t>
  </si>
  <si>
    <t>BASE/CORRECTOR 2EN1 9.3gr    VELLA</t>
  </si>
  <si>
    <t>BASE C/CORRECTOR 2EN1 9.3 Gr  VELLA</t>
  </si>
  <si>
    <t>BASE C/CORRECTOR  9.3 Gr 2EN1   VELLA</t>
  </si>
  <si>
    <t>RUBOR 4 COLORES 12Gr.  VELLA</t>
  </si>
  <si>
    <t>BASE EN CREMA MAKE-UP HIDRATANTE      MAC/KYLIE</t>
  </si>
  <si>
    <t>LABIAL ECONOMICO    CLINIQUE</t>
  </si>
  <si>
    <t>LABIAL MATTE LIP STICK      VICTORIA¨"S  SECRET</t>
  </si>
  <si>
    <t>LABIAL KYLIE LIPSTICK MATE 24 HORAS</t>
  </si>
  <si>
    <t>BASE EN CREMA  B.B  MAQUILLAJE 20ML   MAC</t>
  </si>
  <si>
    <t>VALMY C/PERFECT FINISH 04 DORE</t>
  </si>
  <si>
    <t>VALMY C/PERFECT FINISH 05 BEIG CLARO</t>
  </si>
  <si>
    <t>VALMY C / PERFECT FINISH 13 ALMENDRA</t>
  </si>
  <si>
    <t>VALMY SOMBRA 01 PORCELANA ILUMINADORA P/F</t>
  </si>
  <si>
    <t>RUBOR EN POLVO S/ESP.FLAMINGO#19 VALMY</t>
  </si>
  <si>
    <t>RUBOR EN POLVO S/ESP. CORAL REEF #18 VALMY</t>
  </si>
  <si>
    <t>MINI COLONIA 212 VIP MEN 20ML NYC CAROLINA HERRERA</t>
  </si>
  <si>
    <t>CORRECTOR EN BARRA 4.5GR   COMFOR BEAUTY</t>
  </si>
  <si>
    <t>MASCARA 10.7ML NEGRA OJOS  LE COLOSSAL  YALANNI</t>
  </si>
  <si>
    <t>BRILLO LABIAL 15ML LIP GLOSS  CLINIQUE</t>
  </si>
  <si>
    <t>COLONIA BABY  KIENA 100M PARA BEBE    BABY</t>
  </si>
  <si>
    <t>PERFUME 125ML JEAN PAUL GAULTIER VAPORISATEUR</t>
  </si>
  <si>
    <t>MINI COLONIA 20ML  FERRARI SILVER ESSENCE</t>
  </si>
  <si>
    <t>MINI COLONIA 20ML RALPH LAUREN 2</t>
  </si>
  <si>
    <t>PERFUME  80ML GOOD GIRL ESCARCHA/AZUL TACON DORAD CAROLINA HERRERA</t>
  </si>
  <si>
    <t>MINI COLONIA 20ML L´EAU D¨ISSEY     ISSEY MIYAKE</t>
  </si>
  <si>
    <t>PERFUME 100ML 212 SEXY ROSADA  CAROLINA HERRERA</t>
  </si>
  <si>
    <t>MINI COLONIA 20ML ACQUA DI GIO</t>
  </si>
  <si>
    <t>MINI SPLASH  VARIADOS 150ML    VICTORIA SECRET</t>
  </si>
  <si>
    <t>SET DE ENVASE P/PREPARAR TINTES CON 3 BROCHAS HAIRLINES</t>
  </si>
  <si>
    <t>BASE 40ML  CINEMA&amp;TV FOUNDATION     MAC</t>
  </si>
  <si>
    <t>DELINEADOR  WATERPROOF EYELINER NEGRO  MAC</t>
  </si>
  <si>
    <t>MASCARA  NEGRA WATERPROO M-728 TARTEIOT  TARTE</t>
  </si>
  <si>
    <t>MINI SPLASH VARIADOS 88ML PINK IN SWEET</t>
  </si>
  <si>
    <t>MINI SPLASH VARIADO LIMITED/PINK 88ML BOBY PHILOSOPHY</t>
  </si>
  <si>
    <t>CORRECTOR 10GR EN CREMA CON APLICADOR MELS STICK</t>
  </si>
  <si>
    <t>CORRECTOR EN BARRA CLINIQUE</t>
  </si>
  <si>
    <t>BASE EN CREMA 20ML B.B.    CLINIQUE</t>
  </si>
  <si>
    <t>MINI SPLACHS VARIADO LIMITED/PINK 88ML BODY PILOSOPHY</t>
  </si>
  <si>
    <t>MINI SPLASH TIDE SUMER/ LIVE UNDER 88ML BODY MIST</t>
  </si>
  <si>
    <t>MINI SPLASH VIVID PETALS 88ML  BODY PHILOSOPHY</t>
  </si>
  <si>
    <t>MINI SPLASH SEASIDE HIBISCUS 88ML BODY PHILOSOPHY</t>
  </si>
  <si>
    <t>ESPONJA (HUEVITO) BEAUTY   MAC</t>
  </si>
  <si>
    <t>SOMBRA DE CEJAS 2 EN 1 MAC</t>
  </si>
  <si>
    <t>DELINEADOR DE OJOS LIQUIDO ESSENCE</t>
  </si>
  <si>
    <t>MASCARA DE PESTAÑAS VICTORIA SECRET</t>
  </si>
  <si>
    <t>BASE MAC MINTY TINT PRIMER</t>
  </si>
  <si>
    <t>BASE MAC COLLAGEN</t>
  </si>
  <si>
    <t>COLONIA BABY 120 ML ROPAK</t>
  </si>
  <si>
    <t>COLONIA BEBITA 120 ML ROPAK</t>
  </si>
  <si>
    <t>LABIAL VICTORIA SECRET MATTE CORAZON</t>
  </si>
  <si>
    <t>MINI PERFUME VARIADO 20 ML</t>
  </si>
  <si>
    <t>SPLASH 250ML LOVE SPELL   VICTORIA SECRET</t>
  </si>
  <si>
    <t>CREMA COCONUT PASSION 236ML VICTORIA´S SECRET</t>
  </si>
  <si>
    <t>CREMA LOVE SPELL UNWRAPPED 236ML  VICTORIA´S SECRET</t>
  </si>
  <si>
    <t>BRILLO 18ML  LONG LASTING LIP GLOSS ABSOLUTE</t>
  </si>
  <si>
    <t>MON REVE POLVO COMPACTO #6</t>
  </si>
  <si>
    <t>MON REVE POLVO COMPACTO #7 17 GR</t>
  </si>
  <si>
    <t>MON REVE POLVO COMPACTO #4 17 GR</t>
  </si>
  <si>
    <t>MON REVE POLVO COMPACTO #8 17 GR</t>
  </si>
  <si>
    <t>MON REVE POLVO COMPACTO #1 17 GR</t>
  </si>
  <si>
    <t>MON REVE POLVO COMPACTO # 3 17 GR</t>
  </si>
  <si>
    <t>RUBOR BLUSH PROFESIONAL MAKE-UP ARTIST 11 GR</t>
  </si>
  <si>
    <t>SOMBRA S.F.R COLOR 7.35 GR</t>
  </si>
  <si>
    <t>LABIAL MAC LIP STICK FASHION 24 HOURS   MAC</t>
  </si>
  <si>
    <t>LABIAL MAGICO</t>
  </si>
  <si>
    <t>SOMBRA ALL NUDES KISS BEAUTY 12 GR</t>
  </si>
  <si>
    <t>LABIAL HUDA BEAUTY SEXY TEMPTATION  HUDABEAUT</t>
  </si>
  <si>
    <t>VASELINE 7GR CREME BRULEE   VASELINE</t>
  </si>
  <si>
    <t>SPLASH 150ML  VARIADOS KATY P/MONT B/VICTOR</t>
  </si>
  <si>
    <t>VASELINE 7GR ROSY LIPS  VARIADAS    VASELINE</t>
  </si>
  <si>
    <t>ISSEY MIYAKE NUIT D´ÍSSEY 100 ML</t>
  </si>
  <si>
    <t>BAD BOY CAROLINA HERRERA 100 ML</t>
  </si>
  <si>
    <t>VERSACE EROS 100 ML</t>
  </si>
  <si>
    <t>PERFUME SPRAY 52 ML FRAGANCIAS VARIADAS</t>
  </si>
  <si>
    <t>REMOVEDOR SZLIAN MAGIC 15 ML</t>
  </si>
  <si>
    <t>LABIAL VASELINA EN BARRA 4.8 G</t>
  </si>
  <si>
    <t>ANTIBATERIA  MARIANA´S SECRET FRAGANCIA VARIADA 29 ML</t>
  </si>
  <si>
    <t>HYDRACARE LOCION LIMPIADORA 200CM VALMY</t>
  </si>
  <si>
    <t>HYDRACARE LOCION TONICA HIDRATANTE 200CM VALMY</t>
  </si>
  <si>
    <t>HYDRACARE LOCION DESMAQUILLANTE 130CM VALMY</t>
  </si>
  <si>
    <t>HYDRACARE GEL CREMA HIDRATANTE 50GR VALMY</t>
  </si>
  <si>
    <t>BASE DE MAQUILLAJE P/F 01 TRANSLUCIDO 40CM VALMY</t>
  </si>
  <si>
    <t>BASE DE MAQUILLAJE P/F 11 PORCELANA 40CM VALMY</t>
  </si>
  <si>
    <t>MAQUINA REPELLENT MOSQUITO SHENKE</t>
  </si>
  <si>
    <t>VOLUMIZER SOLUTIONS ACONDICIONADOR 325ML</t>
  </si>
  <si>
    <t>PLAQUITAS 12 UND.  NOCHES DE SUEÑO TRANQUILOS SHENKE</t>
  </si>
  <si>
    <t>MINI SPLASH FOR MEN 88ML  EXTRAORD/ OVER STEPPING BODY PHILOSOPHY</t>
  </si>
  <si>
    <t>PROMO BA</t>
  </si>
  <si>
    <t>LOCION CORPORAL 400ML BESO GRANADA   ALIVE</t>
  </si>
  <si>
    <t>LOCION CORPORAL 400ML FLOR DE PASION   ALIVE</t>
  </si>
  <si>
    <t>LOCION CORPORAL 400ML VAINILLA   ALIVE</t>
  </si>
  <si>
    <t>LOCION CORPORAL 591ML CHERRY BLOSSOM   U</t>
  </si>
  <si>
    <t>LOCION CORPORAL 591ML COCOA BUTTER   U</t>
  </si>
  <si>
    <t>LOCION BODY 591ML COCOA BUTTER  LUCKY SUPER SOFT</t>
  </si>
  <si>
    <t>LOCION CORPORAL 591ML SHEA BUTTER   U</t>
  </si>
  <si>
    <t>LIGUITAS TIAN YI 120PCS GIRLS STYLE/ FR</t>
  </si>
  <si>
    <t>COLITAS COLOURED HAIR ELASTIES</t>
  </si>
  <si>
    <t>POLVO COMPACTO 17GR NRO. 10  MON REVE</t>
  </si>
  <si>
    <t>GEL EYELINER TICH OJOS  2 EN 1 2GR C/U   MAC</t>
  </si>
  <si>
    <t>GRANDES COLONIA PARA NIÑAS 240ML</t>
  </si>
  <si>
    <t>LAPIZ DE OJOS NEGRO NRO. 701 MAYBELLINE</t>
  </si>
  <si>
    <t>BROCHAS 5 UNIDADES   COSMETIC BRUSH   MAC</t>
  </si>
  <si>
    <t>MASCARA PESTAÑAS  10GR 9TO 5  LAKIME</t>
  </si>
  <si>
    <t>BRILLO   LABIAL 15GR     MAC</t>
  </si>
  <si>
    <t>RUBOR BLUSHER VITAMIN E  VITAMIN C MAC</t>
  </si>
  <si>
    <t>LABIAL FROST LIPTICK 3GR  MAC</t>
  </si>
  <si>
    <t>COMPACTO 10G NO.8157K   KYLIE BNP</t>
  </si>
  <si>
    <t>PERFUME EN SPRAY 30ML DAMA COLLECTION   ONLYOU</t>
  </si>
  <si>
    <t>PERFUME EN SPRAY 30ML NO835 MEN   ONLYOU</t>
  </si>
  <si>
    <t>ACONDICIONADOR 370ML EXTRA BODY ALBERTO VO5</t>
  </si>
  <si>
    <t>COMPACTO S/ESPEJO PF 13 ALMENDRA VALMY</t>
  </si>
  <si>
    <t>RIZADOR DE PESTAÑAS EYELASH CURLEN</t>
  </si>
  <si>
    <t>LABIAL LONG LAST 4G CLINIQUE</t>
  </si>
  <si>
    <t>DELINEADOR LIQUIDO E088 KYLIE</t>
  </si>
  <si>
    <t>DELINEADOR HUDA BEAUTY</t>
  </si>
  <si>
    <t>LABIAL MATTE VICTORIA SECRET</t>
  </si>
  <si>
    <t>BRILLO LABIAL  FRUTAS PEQUEÑO FLORES   MOISTURE LIP CREAM</t>
  </si>
  <si>
    <t>BRILLO LABIAL CV 0.5Gr. ROMANTIC MAY  LIP GLOSS</t>
  </si>
  <si>
    <t>CORRECTOR  20ML AGE REWIND EFFACEUR  MAYBELLINE</t>
  </si>
  <si>
    <t>LAPIZ LIQU/ DARK GREY P/ CEJAS 3ML TATOO  FINE SKETCH</t>
  </si>
  <si>
    <t>LAPIZ LIQU/ BROWN P/ CEJAS 3ML TATOO  FINE SKETCH</t>
  </si>
  <si>
    <t>SET DE SOMBRAS Y CEJAS  S.F.R. COLOR 01 6842</t>
  </si>
  <si>
    <t>LAPIZ DE LABIOS LIP LINEP BEAUTY VELVET</t>
  </si>
  <si>
    <t>POLVO  NATURAL  GLOW FACE  CHANLANYA</t>
  </si>
  <si>
    <t>LABIAL MATTE  LIPSTICK  ROMANTIC MAY</t>
  </si>
  <si>
    <t>RIMEL VOLUME MILLIONS DE CILS MAYBELLINE</t>
  </si>
  <si>
    <t>RUBOR  MONOCHROME BLUSH   MAC</t>
  </si>
  <si>
    <t>RUBOR 5G  KISS BEAUTY  TRUE MATCH</t>
  </si>
  <si>
    <t>LABIAL  LIPSTICK  NOTE COLOR CLOUD  MATTE</t>
  </si>
  <si>
    <t>DELINEADOR DE OJOS EN POLVO#02 MARRON VALMY</t>
  </si>
  <si>
    <t>DELINEADOR DE OJOS EN POLVO#01 NEGRO VALMY</t>
  </si>
  <si>
    <t>PERFUME DAMA 85ML FRAGANCIAS VARIADA  MYSTICAL/PUNK</t>
  </si>
  <si>
    <t>PINZA DE METAL</t>
  </si>
  <si>
    <t>PROTECTOR SOLAR 60ML  50SPF UVA AVENE</t>
  </si>
  <si>
    <t>PROMO VALMY</t>
  </si>
  <si>
    <t>SOMBRA DE CEJAS 01-CLARO VALMY</t>
  </si>
  <si>
    <t>SOMBRA DE CEJAS 03-OSCURO VALMY</t>
  </si>
  <si>
    <t>PERFUME 30ML 2I2 VIP ROSE   ONLYOU</t>
  </si>
  <si>
    <t>TINTE EN CREMA EXCELENT 60ML   BELLACOLAR</t>
  </si>
  <si>
    <t>PERFUME 30ML ONLYOU COLLECTION NO 809</t>
  </si>
  <si>
    <t>PERFUME 30ML ONLYOU COLLECTION NO 807</t>
  </si>
  <si>
    <t>PORTA COSMETICOS   VICTORIA SECRET</t>
  </si>
  <si>
    <t>PERFUME TUBO 35ML  EN SPRAY DAMA Y CABALLERO</t>
  </si>
  <si>
    <t>LABIAL  MATTE LISPTICK  CORAZONES HUDABEAUTY</t>
  </si>
  <si>
    <t>LABIAL MATTE LIPSTICK     NYX</t>
  </si>
  <si>
    <t>BRILLO LABIAL  LIP GLOSS HANLSI</t>
  </si>
  <si>
    <t>LABIAL  YALANNI/ MATTE LIPS     NAKED9</t>
  </si>
  <si>
    <t>COLONIA PARA NIÑOS 200ML  BABY FINGER</t>
  </si>
  <si>
    <t>COLONIA PARA NIÑOS 100ML BABY FINGER</t>
  </si>
  <si>
    <t>COMPACTO DOBLE  15GRX2    M.A.C</t>
  </si>
  <si>
    <t>VASEINA 7G  ALOE LIPS  THERAPIES</t>
  </si>
  <si>
    <t>COMPACTO  REF. 2168 17GR   MONREVE</t>
  </si>
  <si>
    <t>MASCARA VOLUM EXPRESS GO! EXTREME  MAYBELLINE</t>
  </si>
  <si>
    <t>SPLASH FLIRT 250ML COCONUT PASSION   VICTORIAS  SECRET</t>
  </si>
  <si>
    <t>COLONIA SUAVE EVERY NIGHT P/NIÑOS 200ML FISA</t>
  </si>
  <si>
    <t>COLONIA FRESCA EVERY NIGHT P/NIÑOS 200ML FISA</t>
  </si>
  <si>
    <t>COLONIA PARA BEBE 200ML AMY</t>
  </si>
  <si>
    <t>AMY ACEITE PARA BEBES 200CM1</t>
  </si>
  <si>
    <t>PALETA 12 TONOS  BAIM  CALIFORNIA LOVE</t>
  </si>
  <si>
    <t>TOALLITAS DESMAQUILLANTE 25UND. READY SET GORGEOUS  S.F.R.GIRL</t>
  </si>
  <si>
    <t>MASCARA  WATERPROOF  SENCILLA   F. FLOMROR</t>
  </si>
  <si>
    <t>LABIAL LIP STICK PURE MATTE  COMFOR BEATY</t>
  </si>
  <si>
    <t>SPLAHS 25ML AMBER ROMANCE VICTORIA SECRET</t>
  </si>
  <si>
    <t>BASE 35ML MATTE LIQ FOUNDATION    KYLIE</t>
  </si>
  <si>
    <t>BASE MAKEUP FOUNDATION 35 ML MAC</t>
  </si>
  <si>
    <t>GEL DOBLE NEGRO/MARRON OJOS  DERMACOL</t>
  </si>
  <si>
    <t>MARCARA PESTAÑAS  254 VOLUMI LASH  MAYBELLINE</t>
  </si>
  <si>
    <t>MARCARA PESTAÑAS 238 NEGRO PLATINO LASH  MAYBELLINE</t>
  </si>
  <si>
    <t>COMPACTO  13G. VARIADOS MATTE   SFU COLOR</t>
  </si>
  <si>
    <t>MASCARA DE PESTAÑA 8.5G  BENEFIT  ROLLER LASH</t>
  </si>
  <si>
    <t>PINCEL /BROCHA MAQUILLAJE  TIPO ABANICO  MAC</t>
  </si>
  <si>
    <t>COLAGE DE OJOS SOBRE 6GR. 5EN 1 FULL EFECT  DO BEAUTY</t>
  </si>
  <si>
    <t>COLAGENO PARA LABIOS SOBRE 8G.    DO BEAUTY</t>
  </si>
  <si>
    <t>ESMALTE DE UÑAS  PERMANENTE 0.33OZ  MARIANA S  SECRET</t>
  </si>
  <si>
    <t>MASCARA FACIAL ESCARCHADA MASK 120G. DEAR SHE</t>
  </si>
  <si>
    <t>CORRECTOR EN BARRA VARIADOS PRO MAKEUP COVER</t>
  </si>
  <si>
    <t>ESMALTE DE UÑAS 18M    KYLIE</t>
  </si>
  <si>
    <t>PROTECTOR LABIAL ORIGINAL CARE 5.5ML NIVEA</t>
  </si>
  <si>
    <t>PROTECTOR LABIAL CHERRY SHINE 5.5ML NIVEA</t>
  </si>
  <si>
    <t>TOBILLERA DORADA MOTIVOS BOLITAS COLORES</t>
  </si>
  <si>
    <t>CREMA COLORANTE C/COLAGENO 55ML#5.15 EXITENN</t>
  </si>
  <si>
    <t>PROMO SHOWER CUERP/CABEL 200ML TOMI TIPI +CREMA ANTIPAÑALITIS AMY 50GR</t>
  </si>
  <si>
    <t>SOMBRA 10 COLORES 8.0G FASHION LA MEI  LA</t>
  </si>
  <si>
    <t>COLONIA ROSADA 100ML MELODY</t>
  </si>
  <si>
    <t>GANCHO DAMA GRANDE/ PERLAS/PIEDRAS</t>
  </si>
  <si>
    <t>BRONZER ILIMINADOR 3 D SEVEN COOL</t>
  </si>
  <si>
    <t>SOMBRA NAKED5 URBANDECAY PALETTE</t>
  </si>
  <si>
    <t>ESTUCHE DE BROCHAS UNICORNIO 10 PZAS MAC</t>
  </si>
  <si>
    <t>BASE MAKE-UP HIDRATANTE 30GR MAC</t>
  </si>
  <si>
    <t>CEPILLO DENTAL NIÑOS  3-12 SOFT</t>
  </si>
  <si>
    <t>CREMA DRY SKIN  FACIAL 184G POND"S</t>
  </si>
  <si>
    <t>SPLASH BE MY VELVET 200 ML</t>
  </si>
  <si>
    <t>SPLASH BE FRESH 200 ML BE</t>
  </si>
  <si>
    <t>BABY COLONIA 200 ML TRIKIDS</t>
  </si>
  <si>
    <t>MASCARA OJOS NEGRO 221 9.5ML VOLUMEXPRESS MAYBELLINE</t>
  </si>
  <si>
    <t>PALETA OJOS GRANDE 35 COLORES 3D HEDYBEAUTY</t>
  </si>
  <si>
    <t>PINTURA DE UÑAS GEL POLISH COLORES VARIADOS  MAJOR COLOR</t>
  </si>
  <si>
    <t>RETRACTIL OJOS NEGRO  LINE PENCIL PERFE/EYELINER  ADS</t>
  </si>
  <si>
    <t>SOMBRA PASTELS ROSE/MINT 9TONOS  SFU COLOR</t>
  </si>
  <si>
    <t>PALETA SOMBRAS 21G PEQ 12TONOS VIVA LA VIDA JASMYNE</t>
  </si>
  <si>
    <t>RUBOR BLOSSOM 7G  MINI FACE KIT  SFR COLOR</t>
  </si>
  <si>
    <t>TRATAMIENTO REPARACION INTENSIVA  27ML  NUTRIBELA10</t>
  </si>
  <si>
    <t>COMBO 2 PAQ ALUYAZ FEXI ALAS</t>
  </si>
  <si>
    <t>MELODY 200 ML CHAMPOO</t>
  </si>
  <si>
    <t>ESTUCHE DE BROCHAS 12PZAS.  NAKED3</t>
  </si>
  <si>
    <t>MASCARA PESTAÑAS VOLUM EXPRESS COLOSAL GO MAYBELLINE</t>
  </si>
  <si>
    <t>RUBOR SENCILLO SIN ESPEJO  MAC</t>
  </si>
  <si>
    <t>SOMBRA 11G SEVENCOOL JUST ENJOY THE MOMENT 6316</t>
  </si>
  <si>
    <t>COLONIA 220 ML PARA NIÑOS CHICCO</t>
  </si>
  <si>
    <t>PINZA GANCHO MARIPOSA MEDIANO</t>
  </si>
  <si>
    <t>PINZA GANCHO MARIPOSA PEQUEÑA</t>
  </si>
  <si>
    <t>CORTA CUTICULA CON PINZA P/CEJAS MERHEJE</t>
  </si>
  <si>
    <t>TINTE EN CREMA SIN AMONIACO PURE COLOR SABBUHA VARIADOS</t>
  </si>
  <si>
    <t>DELINEADOR DE OJOS XRS (VICTORIA)</t>
  </si>
  <si>
    <t>SOMBRAS DE OJOS MEGA EYES (VICTORIA)</t>
  </si>
  <si>
    <t>ESCOBILLON DE TECHO INDESSA</t>
  </si>
  <si>
    <t>BOMBILLO 100 WATT FBQ</t>
  </si>
  <si>
    <t>BOMBILLO 25 WATT CARACAS CLASSIC</t>
  </si>
  <si>
    <t>BOMBILLO 100 WATT GAMME LUXE</t>
  </si>
  <si>
    <t>JABONERA MODERNA GRANDE MANAPLAS</t>
  </si>
  <si>
    <t>RASTRILLO JARDIN PLATICO con palo INDESSA</t>
  </si>
  <si>
    <t>CONSERVADOR PARA PIZZA Y TORTILLA 2LTS RF.4090 MANAPLAS</t>
  </si>
  <si>
    <t>CONSERVADOR DE ALIMENTOS GRANDE 2.30 LTS.REF.8032 MANAPLAS</t>
  </si>
  <si>
    <t>CONSERVADOR DE ALIMENTOS MEDIANO 1.31 LTS RF.8031 MANAPLAS</t>
  </si>
  <si>
    <t>CONSERVADOR ALIMENTOS REDONDO ELEG. MEDIANO 1.19 MANAPLA</t>
  </si>
  <si>
    <t>PONCHERA SIN ASAS 33CM D 6.25 L MANAPLAS</t>
  </si>
  <si>
    <t>BOTELLA ELEGANCE GRANDE 2.3 LTS REF.3707-0 MANAPLAS</t>
  </si>
  <si>
    <t>ENSALADERA ELEGANCE GRANDE 28.5 CM RF.1048  MANAPLAS</t>
  </si>
  <si>
    <t>CONSERVADOR TORTILLA BAJO 1.45 L MANAPLAS</t>
  </si>
  <si>
    <t>CONSERVADOR ALIMENTOS PEQUEÑO 0.71L MANAPLAS</t>
  </si>
  <si>
    <t>BANDEJA PARA ALIMENTOS PEQUEÑA 32X20X8 CM RF.021-4001-0 MANAPLAS</t>
  </si>
  <si>
    <t>TAZA ACANALADA REDONDA REF.LK-002 AVILA</t>
  </si>
  <si>
    <t>CONSERVADOR DE A. REDONDO ELEG. GIGANTE 3.74L RF.4084MANAPLAS</t>
  </si>
  <si>
    <t>PONCHERA SIN ASA 37CM 9.20 L MANAPLAS</t>
  </si>
  <si>
    <t>CONSERVADOR ALIMENTOS REDONDO 1.025L MANAPLAS</t>
  </si>
  <si>
    <t>CONSERVADOR ALIMENTOS REDONDO ELEG. PEQ. 0.60 L MANAPLAS</t>
  </si>
  <si>
    <t>GAVERA DE HIELO REF 3721 MANAPLAS</t>
  </si>
  <si>
    <t>CONSERVADOR DE ALIMENTOS COPO 2 LTS RF.10000 OPTIPLAS</t>
  </si>
  <si>
    <t>CUBIERTERA GALAXI MANAPLAS</t>
  </si>
  <si>
    <t>MULTI ROCIADOR 1.00 L MANAPLAS</t>
  </si>
  <si>
    <t>MULTI POTE GRANDE 1.80 LTS REF.7082 MANAPLAS</t>
  </si>
  <si>
    <t>COLADOR DE PASTA 27D  MANAPLAS</t>
  </si>
  <si>
    <t>FIAMBRERA DE LUJO PEQUEÑA 1.10 LTS REF.3040 MANAPLAS</t>
  </si>
  <si>
    <t>EMBUDO MEDIANO 15.7 CM MANAPLAS</t>
  </si>
  <si>
    <t>EMBUDO GRANDE 20.2 CM REF.7002 MANAPLAS</t>
  </si>
  <si>
    <t>BANDEJA PARA ALIMENTO GRANDE 42 X 30 X 8 CM REF.021-4003-0 MANAPLAS</t>
  </si>
  <si>
    <t>BOTELLA ELEGACE PEQUEÑA 0.60L REF.3705 MANAPLAS</t>
  </si>
  <si>
    <t>IZY WARE REDONDO 2PK 739 ML</t>
  </si>
  <si>
    <t>IZY WARE RECTANGULAR 2 PACK 709ML</t>
  </si>
  <si>
    <t>PAPELERA SWING ELEGANCE REDONDA 11 LTS MANAPLAS</t>
  </si>
  <si>
    <t>CESTA ANATOMICA ELEGANCE REF.1022 MANAPLAS</t>
  </si>
  <si>
    <t>PAPELERA REDONDA 12.90 LT MANAPLAS AZUL</t>
  </si>
  <si>
    <t>PAPELERA REDONDA AVILA AZUL</t>
  </si>
  <si>
    <t>PAPELERA REDONDA GALAXY GRANDE 12.90 LT MANAPLAS</t>
  </si>
  <si>
    <t>PONCHERA CON ASAS 25.5 LT MANAPLAS</t>
  </si>
  <si>
    <t>BIBERON MARINO 150ML / 5 ONZAS AMY</t>
  </si>
  <si>
    <t>BIBERON AVES 150ML/5 ONZAS AMY</t>
  </si>
  <si>
    <t>ALMOHADA INTELLIGENCE SOPORTE MEDIO 50X70CM REGAL</t>
  </si>
  <si>
    <t>ALMOHADA MEMORY PILLOW CERVICAL 40X50CM REGAL</t>
  </si>
  <si>
    <t>ALMOHADA INTELLIGENCE SOPORTE FIRME 50X70CM REGAL</t>
  </si>
  <si>
    <t>ALMOHADA SENSITIVE 50X70CM REGAL</t>
  </si>
  <si>
    <t>ALMOHADA NATURAL SENSITIVE 40X 60CM REGAL</t>
  </si>
  <si>
    <t>JUEGO DE TENEDORES 12UDS. JPANEMA TRAMONTINA</t>
  </si>
  <si>
    <t>CUCHARITAS MANGO MADERA 3UND. COLTELLERIE APL</t>
  </si>
  <si>
    <t>EXTENSION ELECTR DOMEST 2.40MT INDUSTRIAS  MACA</t>
  </si>
  <si>
    <t>GANCHO DE ROPA 10 UND CALI</t>
  </si>
  <si>
    <t>PILA ALKALINA AAA PANASONIC</t>
  </si>
  <si>
    <t>CUCHARA PARA ESPAGUETTI RF.ARDM033-006 MADE IN CHINA</t>
  </si>
  <si>
    <t>TRINCHE PARA COCINA REF 003</t>
  </si>
  <si>
    <t>CUCHARON CON RANURA REF.JK11117B BELLA CUCINA</t>
  </si>
  <si>
    <t>TAZA CAFE LECHE CON PLATO</t>
  </si>
  <si>
    <t>GANCHOS GUARDARROPA 4 UND MANAPLAS</t>
  </si>
  <si>
    <t>POTE DE COCINA GALAXY MEDIANO MANAPLAS</t>
  </si>
  <si>
    <t>CONSERVADOR DE ALIMENTOS 1.6 LTS REF.10005 OPTIPLAS</t>
  </si>
  <si>
    <t>HIELERA CON ASAS Y TAPA REF.4015 MANAPLAS</t>
  </si>
  <si>
    <t>PAPELERA ELEGANCE REDONDA MANAPLAS</t>
  </si>
  <si>
    <t>CAJA ALMACENADORA  9.80 LTS REF 2991-0 MANAPLAS</t>
  </si>
  <si>
    <t>JARRA MODERNA DE 3.8 LTS RF.3699-0 MANAPLAS</t>
  </si>
  <si>
    <t>AGUJAS PARA COSER HANDS</t>
  </si>
  <si>
    <t>CONSERVADOR DE ALIMENTOS OPTIPLAS REF 4005</t>
  </si>
  <si>
    <t>POTE DE COCINA GALAXY PEQUEÑO 0.600LTS MANAPLAS</t>
  </si>
  <si>
    <t>BASE PARA CEPILLO SANITARIO INDESSA</t>
  </si>
  <si>
    <t>MULTI POTE MEDIANO 1.00 LTS RF.7081 MANAPLAS</t>
  </si>
  <si>
    <t>ENVASE PLASTICO 950 ML IZY WARE</t>
  </si>
  <si>
    <t>CHUPON INODORO CON PALO</t>
  </si>
  <si>
    <t>CAVAS 15 LTS ANIME   ISOBOX</t>
  </si>
  <si>
    <t>CAVAS 25 LTS DE ANIME    ISOBOX</t>
  </si>
  <si>
    <t>HILO DE COSER INTERBIDRS/SEWING THREAD</t>
  </si>
  <si>
    <t>BOMBILLO INCANDESCENTE 70 W VENCOLUX</t>
  </si>
  <si>
    <t>BOMBILLO INCANDESCENTE 60 W GODS LIGHT</t>
  </si>
  <si>
    <t>BOMBILLO 9W MAXI HOUSE LED BUL</t>
  </si>
  <si>
    <t>BOMBILLO 7 W MAXI LIGHT LED</t>
  </si>
  <si>
    <t>BOLSA 2 KG CON ASA (PRODUCCION)  BIOGRADABLE</t>
  </si>
  <si>
    <t>BOMBILLO INCANDEC 90W FORTUNNE</t>
  </si>
  <si>
    <t>PILA ALKALINE POWER AAX2 PANASONIC</t>
  </si>
  <si>
    <t>PILAS ALCALINAS PK CELL AA ULTRA</t>
  </si>
  <si>
    <t>PILAS ALCALINAS PK CELL AAA ULTRA</t>
  </si>
  <si>
    <t>BOMBILLO AHORRADOR 3U ECO CONTROL</t>
  </si>
  <si>
    <t>BOMBILLO TRANSPARENTE 75 W PRACTICO</t>
  </si>
  <si>
    <t>VIKI-VIKI PARA TEÑIR ROPA 15GR NEGRO</t>
  </si>
  <si>
    <t>DURACELL CB AAA 2 UND</t>
  </si>
  <si>
    <t>BOMBILLO INCANDESENTE 100 W MAXIPLAST</t>
  </si>
  <si>
    <t>BOMBILLO 100WATT CARACAS CLASSIC</t>
  </si>
  <si>
    <t>DURACELL CB AA 2 UND</t>
  </si>
  <si>
    <t>BOMBILLO 100WATT   FELILUZ</t>
  </si>
  <si>
    <t>BOMBILLOS 100W CLASSIC  LED CELL</t>
  </si>
  <si>
    <t>COLOR PARA TEÑIR ROPA 15GR AZUL/ VIKI-VIKI</t>
  </si>
  <si>
    <t>COLOR PARA TEÑIR ROPA 15G AZUL/NEGRO  VIKI-VIKI</t>
  </si>
  <si>
    <t>ANTIZANCUDOS PERFUMADOS 12UND PLAGATOX</t>
  </si>
  <si>
    <t>FOSFOROS DETALLADO CAJITA  CABALLO ROJO</t>
  </si>
  <si>
    <t>PILAS AAA ALKALINE  2UND  KODAK</t>
  </si>
  <si>
    <t>BOMBILLA LED 7W   RUIMING</t>
  </si>
  <si>
    <t>BOMBILLA LED 9W   RUIMING</t>
  </si>
  <si>
    <t>PILA ALKALINE AAA KINGCBOY</t>
  </si>
  <si>
    <t>PILAS ALKALINE AA KINGCBOY</t>
  </si>
  <si>
    <t>DETERGENTE EN POLVO ACCE 400GR MULT-USO   ACCE</t>
  </si>
  <si>
    <t>BOMBILLO 60W   CARACAS</t>
  </si>
  <si>
    <t>BOMBILLOS 40W ENERGY SAVER     PRACTICO</t>
  </si>
  <si>
    <t>TIJERA QUALITY  GRANDE  SCICCORS</t>
  </si>
  <si>
    <t>PILAS  AA  2UNIDADES   RAYOVAC</t>
  </si>
  <si>
    <t>LINTERNA RECARGABLE 1LED 0.5W PA-8116W PALITO</t>
  </si>
  <si>
    <t>LINTERNA RECARGABLE 1LED PA-8116W  PALITO</t>
  </si>
  <si>
    <t>ESPONJA  DE FREGAR DORADA/PLATEADA/RAYAS</t>
  </si>
  <si>
    <t>ENCENDEDOR  DE COCINA GRANDE   LIGHTER</t>
  </si>
  <si>
    <t>ESPONJA DE BRILLO  ACERO    FORTUNNE</t>
  </si>
  <si>
    <t>MATA MOSCA PLASTICO</t>
  </si>
  <si>
    <t>CANDADO AFRICAN  25MM PEQUEÑO CON 3 LLAVES IRON LOCK</t>
  </si>
  <si>
    <t>CANDADO MEDIANO 32MM AFRICAN 3 LLAVES  IRON LOCK</t>
  </si>
  <si>
    <t>CANDADO GRANDE 38MM AFRICAN  3 LLAVES  IRON LOCK</t>
  </si>
  <si>
    <t>PILA CB "9V" DURACELL</t>
  </si>
  <si>
    <t>PILA CB "C" DURACELL</t>
  </si>
  <si>
    <t>LINTERNA T-5800RECARGABLE GRANDE  CAMPING LANTERN   TEM</t>
  </si>
  <si>
    <t>COOLER  NIÑO HELLO KITY/MINI</t>
  </si>
  <si>
    <t>CANDADO NRO.20 PEQUEÑO  BRASS PADLOCK</t>
  </si>
  <si>
    <t>CANDADO NRO. 30  MEDIANO BRASS PADLOCK</t>
  </si>
  <si>
    <t>CANDADO NRO. 40 GRANDE   BRASS PADLOCK</t>
  </si>
  <si>
    <t>VASO CON TAPA/PITILLO LOL SURPRISE</t>
  </si>
  <si>
    <t>BOMBILLO LED 7W 110V HIGH POWER LAMP    LED</t>
  </si>
  <si>
    <t>BATERIAS  AAA  4UNDAD.  1.5V  INGCBOY</t>
  </si>
  <si>
    <t>SERVILLETA 250 UND BRILUX</t>
  </si>
  <si>
    <t>LINTERNA  RECARGABLE PEQ. LED REF73 2501 TIGER WORLD</t>
  </si>
  <si>
    <t>LINTERNA GRANDE RECARGABLE REF46 500 TIGER WORLD</t>
  </si>
  <si>
    <t>BOMBILLO NEW STAR CLEAR BULB 110-130VOLT  NEW STAR</t>
  </si>
  <si>
    <t>BOMBILLO RECARGABLE LED  E27 INTELG/EMERG/    C&amp;M</t>
  </si>
  <si>
    <t>DURACELL CB AA 2UNID</t>
  </si>
  <si>
    <t>BOMBILLO LED 7W   SOCIAL</t>
  </si>
  <si>
    <t>BOMBILLO 9W LED  SOCIAL</t>
  </si>
  <si>
    <t>DURACELL CB AAA X 2UNID</t>
  </si>
  <si>
    <t>BOMBILLO  25 W 100% GARANTIZADO  C&amp;M</t>
  </si>
  <si>
    <t>BATTERY ALKALINE TRIPLE AAA 4UND. KINGCBOY</t>
  </si>
  <si>
    <t>BATERIA 2 PACK AA SUPER ENERGY 1.5V  ALKALINE</t>
  </si>
  <si>
    <t>BOMBILLO LED 9W E27 LARGADURACION C&amp;M</t>
  </si>
  <si>
    <t>VELON N°0 LA ESTRELLA UND</t>
  </si>
  <si>
    <t>VELON N°1 LA ESTRELLA UND</t>
  </si>
  <si>
    <t>VELON N°2 LA ESTRELLA UND</t>
  </si>
  <si>
    <t>VELON N°4 LA ESTRELLA UND</t>
  </si>
  <si>
    <t>VELAS EMPACADAS MINI DE 6 UND BELZACA</t>
  </si>
  <si>
    <t>MINI VELONES EMPAQUE DE 2 UND</t>
  </si>
  <si>
    <t>BOMBILLO 100VOLT.  E27 CLEAR BULB  VENELUZ</t>
  </si>
  <si>
    <t>PILAS ALKALINE  DOBLEA Y TRIPLE A      KINGCBOY</t>
  </si>
  <si>
    <t>BOMBILLO LED 7W LARGA DURACION C&amp;M</t>
  </si>
  <si>
    <t>BOMBILLO LED HIGH POWER 9W</t>
  </si>
  <si>
    <t>COLADOR DE CAFE EN TELA</t>
  </si>
  <si>
    <t>BATERIA PAQ.X4  SIXE AA   IEC 60086-2   SUOPU</t>
  </si>
  <si>
    <t>BATERIA AAARO3 1.5V POWER FULL  LED CELL</t>
  </si>
  <si>
    <t>BOMBILLO 100WATTS CADILUZ</t>
  </si>
  <si>
    <t>CANDADO CAJA 38MM MEDIANO  SEMI CIRCLE BRASS PAD LOCK</t>
  </si>
  <si>
    <t>PILAS AA  2UND. DYNAMO ALKALINE 1.5V WESTINGHOUSE</t>
  </si>
  <si>
    <t>PILAS AAA  2 UND. DYNAMO 1.5V ALKALINE WESTINGHOUSE</t>
  </si>
  <si>
    <t>CANDADO 50MM GRANDE AFRICAN  IRON LOCK</t>
  </si>
  <si>
    <t>CANDADO #38 MADEN CIO LISO  SEMI- CIRCLE  PADLOCK</t>
  </si>
  <si>
    <t>CANDADO #50 LISO SEMI-CIRCLE PADLOCK</t>
  </si>
  <si>
    <t>CANDADO #63 EXT GRANDE LISO SEMI CIRCLE  PADLOCK</t>
  </si>
  <si>
    <t>PILAS AAA 2PILAS DURACELL</t>
  </si>
  <si>
    <t>BOMBILLO 100WATT  VEN LUZ 110V</t>
  </si>
  <si>
    <t>CANDADO 20MM TRI-CYCLE No 261 BRUSS PADLOCK</t>
  </si>
  <si>
    <t>BOMBILLO LED 7W E27 LARGADURACION C&amp;M</t>
  </si>
  <si>
    <t>PILAS DURACELL AAA  4UND. PLUS 50% MORE POWER</t>
  </si>
  <si>
    <t>BOMBILLO LED CELL 7W LUZ BLANCA 60W</t>
  </si>
  <si>
    <t>BOMBILLO  48W LED GRAN LUZ  ECO HIGH ÓWER LAMP</t>
  </si>
  <si>
    <t>BOMBILLO LED 13W GRAN LUZ</t>
  </si>
  <si>
    <t>BOMBILLO LED 28W GRAN LUZ</t>
  </si>
  <si>
    <t>BOMBILLO LED 18W GRAN LUZ</t>
  </si>
  <si>
    <t>GP POWERBANK CARGADOR CON PILAS</t>
  </si>
  <si>
    <t>GP POWERBANK CARGADOR SIN PILAS</t>
  </si>
  <si>
    <t>PILAS ALCALINA A27 ENERGIZER</t>
  </si>
  <si>
    <t>PILA GP ULTRA 9V HIGH PERFORMANCE ALKALINE</t>
  </si>
  <si>
    <t>PILA GP SUPER VALUE 10 YEARS ALKALINE AA</t>
  </si>
  <si>
    <t>PILA GP HIGH VOLTAGE 12V 23A ALKALINE</t>
  </si>
  <si>
    <t>PILA 10 YEARS GP SUPER VALUE AAA ALKALINE</t>
  </si>
  <si>
    <t>VELONES VARIADOS 460GR LA MISERICORDIA</t>
  </si>
  <si>
    <t>BOMBILLO 15 W LED C&amp;M</t>
  </si>
  <si>
    <t>BOMBILLO 18 W LED C&amp;M</t>
  </si>
  <si>
    <t>SISTEMA</t>
  </si>
  <si>
    <t>FISICO</t>
  </si>
  <si>
    <t>VENTAS</t>
  </si>
  <si>
    <t>COMPRMETIDO</t>
  </si>
  <si>
    <t xml:space="preserve"> </t>
  </si>
  <si>
    <t>1 averia</t>
  </si>
  <si>
    <t xml:space="preserve">   </t>
  </si>
  <si>
    <t>Comprometida</t>
  </si>
  <si>
    <t>COMPROMETIDO</t>
  </si>
  <si>
    <t>MERMA</t>
  </si>
  <si>
    <t>COSTO</t>
  </si>
  <si>
    <t>CODIGO</t>
  </si>
  <si>
    <t>.</t>
  </si>
  <si>
    <t xml:space="preserve">DESCRIPCION </t>
  </si>
  <si>
    <t xml:space="preserve">RECEPCION </t>
  </si>
  <si>
    <t>TOTAL</t>
  </si>
  <si>
    <t xml:space="preserve">JAMON DE PIERNA ALIMEXCA </t>
  </si>
  <si>
    <t>MORTADELA DE POLLP SUPERIOR 1KG HERMO</t>
  </si>
  <si>
    <t xml:space="preserve">BOMBILLO 15W LED </t>
  </si>
  <si>
    <t xml:space="preserve">devo pro 20 </t>
  </si>
  <si>
    <t>buscar factura #48696 rec 10084</t>
  </si>
  <si>
    <t xml:space="preserve">buscar factura #4588542 iberia 19/5 </t>
  </si>
  <si>
    <t xml:space="preserve">ficha doble </t>
  </si>
  <si>
    <t>mala rec ficha doble corr al cod 013230</t>
  </si>
  <si>
    <t xml:space="preserve">atascado mes 4 </t>
  </si>
  <si>
    <t xml:space="preserve">mal ajuste </t>
  </si>
  <si>
    <t xml:space="preserve">se entregaron al metro 27 que se devian </t>
  </si>
  <si>
    <t>ojo se ajusto negativo en la polar pilser aju 5332</t>
  </si>
  <si>
    <t xml:space="preserve">ojo revisar fact 5753 23/6 rec 10144 mala rec cargan solera por sangria </t>
  </si>
  <si>
    <t xml:space="preserve">rec 9483 nota 10042021ñ </t>
  </si>
  <si>
    <t xml:space="preserve">mala rec llego fue en combo </t>
  </si>
  <si>
    <t xml:space="preserve">uso interno </t>
  </si>
  <si>
    <t>uso interno</t>
  </si>
  <si>
    <t xml:space="preserve">mala carga por maikel </t>
  </si>
  <si>
    <t>revisar</t>
  </si>
  <si>
    <t xml:space="preserve">1 carga por ajuste </t>
  </si>
  <si>
    <t>car 2 por aju</t>
  </si>
  <si>
    <t>3 car por ajus</t>
  </si>
  <si>
    <t xml:space="preserve">sacar por ajuste </t>
  </si>
  <si>
    <t xml:space="preserve">sacaron para vender por 1$ </t>
  </si>
  <si>
    <t xml:space="preserve">enero </t>
  </si>
  <si>
    <t xml:space="preserve">carga por ajuste </t>
  </si>
  <si>
    <t xml:space="preserve">22/2 rec sin movi </t>
  </si>
  <si>
    <t xml:space="preserve">rec sin movimiento </t>
  </si>
  <si>
    <t>rec doble</t>
  </si>
  <si>
    <t>estancado 2/4/2021</t>
  </si>
  <si>
    <t xml:space="preserve">se desarmaron y nunca se paso reporte </t>
  </si>
  <si>
    <t>rep 9807 factura</t>
  </si>
  <si>
    <t xml:space="preserve">por ajuste </t>
  </si>
  <si>
    <t>po ajuste</t>
  </si>
  <si>
    <t>doble rec 9637</t>
  </si>
  <si>
    <t>rec sin mov 26/4</t>
  </si>
  <si>
    <t>por ajuste 5006</t>
  </si>
  <si>
    <t>revisar 5225</t>
  </si>
  <si>
    <t>ajuste 5012</t>
  </si>
  <si>
    <t>por ajuste 5250</t>
  </si>
  <si>
    <t>por ajuste 5089</t>
  </si>
  <si>
    <t>por ajuste 4982</t>
  </si>
  <si>
    <t>por ajuste 5012</t>
  </si>
  <si>
    <t>por ajuste 5001</t>
  </si>
  <si>
    <t>por ajuste 5128</t>
  </si>
  <si>
    <t xml:space="preserve">no recepcionaron </t>
  </si>
  <si>
    <t>por ajuste</t>
  </si>
  <si>
    <t xml:space="preserve">revisar recepcion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</si>
</sst>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10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49" fontId="0" fillId="0" borderId="0" xfId="0" applyNumberFormat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49" fontId="0" fillId="0" borderId="4" xfId="0" applyNumberFormat="1" applyBorder="1"/>
    <xf numFmtId="49" fontId="0" fillId="0" borderId="5" xfId="0" applyNumberFormat="1" applyBorder="1"/>
    <xf numFmtId="0" fontId="0" fillId="0" borderId="5" xfId="0" applyBorder="1"/>
    <xf numFmtId="0" fontId="0" fillId="0" borderId="6" xfId="0" applyBorder="1"/>
    <xf numFmtId="49" fontId="0" fillId="0" borderId="7" xfId="0" applyNumberFormat="1" applyBorder="1"/>
    <xf numFmtId="49" fontId="0" fillId="0" borderId="8" xfId="0" applyNumberFormat="1" applyBorder="1"/>
    <xf numFmtId="0" fontId="0" fillId="0" borderId="8" xfId="0" applyBorder="1"/>
    <xf numFmtId="0" fontId="0" fillId="0" borderId="9" xfId="0" applyBorder="1"/>
    <xf numFmtId="0" fontId="0" fillId="0" borderId="2" xfId="0" applyBorder="1"/>
    <xf numFmtId="10" fontId="0" fillId="0" borderId="2" xfId="0" applyNumberFormat="1" applyBorder="1" applyAlignment="1">
      <alignment horizontal="center"/>
    </xf>
    <xf numFmtId="10" fontId="0" fillId="0" borderId="5" xfId="0" applyNumberFormat="1" applyBorder="1"/>
    <xf numFmtId="10" fontId="0" fillId="0" borderId="0" xfId="0" applyNumberFormat="1"/>
    <xf numFmtId="0" fontId="1" fillId="2" borderId="5" xfId="0" applyFont="1" applyFill="1" applyBorder="1"/>
    <xf numFmtId="49" fontId="1" fillId="2" borderId="5" xfId="0" applyNumberFormat="1" applyFont="1" applyFill="1" applyBorder="1"/>
    <xf numFmtId="16" fontId="1" fillId="2" borderId="5" xfId="0" applyNumberFormat="1" applyFont="1" applyFill="1" applyBorder="1"/>
    <xf numFmtId="14" fontId="1" fillId="2" borderId="5" xfId="0" applyNumberFormat="1" applyFont="1" applyFill="1" applyBorder="1"/>
    <xf numFmtId="0" fontId="0" fillId="3" borderId="0" xfId="0" applyFill="1"/>
    <xf numFmtId="49" fontId="0" fillId="3" borderId="0" xfId="0" applyNumberFormat="1" applyFill="1"/>
    <xf numFmtId="0" fontId="1" fillId="3" borderId="5" xfId="0" applyFont="1" applyFill="1" applyBorder="1"/>
    <xf numFmtId="49" fontId="1" fillId="3" borderId="5" xfId="0" applyNumberFormat="1" applyFont="1" applyFill="1" applyBorder="1"/>
    <xf numFmtId="0" fontId="0" fillId="4" borderId="0" xfId="0" applyFill="1"/>
    <xf numFmtId="49" fontId="0" fillId="4" borderId="0" xfId="0" applyNumberFormat="1" applyFill="1"/>
    <xf numFmtId="0" fontId="1" fillId="4" borderId="5" xfId="0" applyFont="1" applyFill="1" applyBorder="1"/>
    <xf numFmtId="49" fontId="1" fillId="4" borderId="5" xfId="0" applyNumberFormat="1" applyFont="1" applyFill="1" applyBorder="1"/>
    <xf numFmtId="0" fontId="0" fillId="5" borderId="0" xfId="0" applyFill="1"/>
    <xf numFmtId="49" fontId="0" fillId="5" borderId="0" xfId="0" applyNumberFormat="1" applyFill="1"/>
    <xf numFmtId="0" fontId="1" fillId="5" borderId="5" xfId="0" applyFont="1" applyFill="1" applyBorder="1"/>
    <xf numFmtId="49" fontId="1" fillId="5" borderId="5" xfId="0" applyNumberFormat="1" applyFont="1" applyFill="1" applyBorder="1"/>
    <xf numFmtId="0" fontId="0" fillId="6" borderId="0" xfId="0" applyFill="1"/>
    <xf numFmtId="49" fontId="0" fillId="6" borderId="0" xfId="0" applyNumberFormat="1" applyFill="1"/>
    <xf numFmtId="0" fontId="1" fillId="6" borderId="5" xfId="0" applyFont="1" applyFill="1" applyBorder="1"/>
    <xf numFmtId="49" fontId="1" fillId="6" borderId="5" xfId="0" applyNumberFormat="1" applyFont="1" applyFill="1" applyBorder="1"/>
  </cellXfs>
  <cellStyles count="1">
    <cellStyle name="Normal" xfId="0" builtinId="0"/>
  </cellStyles>
  <dxfs count="18">
    <dxf>
      <fill>
        <patternFill>
          <fgColor indexed="64"/>
          <bgColor rgb="FF92D050"/>
        </patternFill>
      </fill>
    </dxf>
    <dxf>
      <alignment horizontal="center" vertical="bottom" textRotation="0" wrapText="0" indent="0" justifyLastLine="0" shrinkToFit="0" readingOrder="0"/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bottom style="thin">
          <color auto="1"/>
        </bottom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d:schema xmlns:xsd="http://www.w3.org/2001/XMLSchema" xmlns="">
      <xsd:element nillable="true" name="ReporteStellar">
        <xsd:complexType>
          <xsd:sequence minOccurs="0">
            <xsd:element minOccurs="0" nillable="true" name="Registro" form="unqualified">
              <xsd:complexType>
                <xsd:sequence minOccurs="0">
                  <xsd:element minOccurs="0" nillable="true" type="xsd:integer" name="Codigo_Deposito" form="unqualified"/>
                  <xsd:element minOccurs="0" nillable="true" type="xsd:string" name="Descripcion_Deposito" form="unqualified"/>
                  <xsd:element minOccurs="0" nillable="true" type="xsd:string" name="Responsable" form="unqualified"/>
                  <xsd:element minOccurs="0" maxOccurs="unbounded" nillable="true" name="Madepartamentos" form="unqualified">
                    <xsd:complexType>
                      <xsd:sequence minOccurs="0">
                        <xsd:element minOccurs="0" nillable="true" type="xsd:string" name="Departamento" form="unqualified"/>
                        <xsd:element minOccurs="0" maxOccurs="unbounded" nillable="true" name="Maproductos" form="unqualified">
                          <xsd:complexType>
                            <xsd:sequence minOccurs="0">
                              <xsd:element minOccurs="0" nillable="true" type="xsd:integer" name="Producto" form="unqualified"/>
                              <xsd:element minOccurs="0" nillable="true" type="xsd:string" name="Modelo" form="unqualified"/>
                              <xsd:element minOccurs="0" nillable="true" type="xsd:string" name="Descripcion_del_Producto" form="unqualified"/>
                              <xsd:element minOccurs="0" nillable="true" type="xsd:double" name="Disponibles" form="unqualified"/>
                              <xsd:element minOccurs="0" nillable="true" type="xsd:double" name="Existencia" form="unqualified"/>
                              <xsd:element minOccurs="0" nillable="true" type="xsd:integer" name="Pedido" form="unqualified"/>
                              <xsd:element minOccurs="0" nillable="true" type="xsd:integer" name="Comprometida" form="unqualified"/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</xsd:sequence>
        </xsd:complexType>
      </xsd:element>
    </xsd:schema>
  </Schema>
  <Map ID="1" Name="ReporteStellar_Map" RootElement="ReporteStellar" SchemaID="Schema1" ShowImportExportValidationErrors="false" AutoFit="true" Append="false" PreserveSortAFLayout="true" PreserveFormat="true">
    <DataBinding FileBinding="true" ConnectionID="1" DataBindingLoadMode="1"/>
  </Map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10" Type="http://schemas.openxmlformats.org/officeDocument/2006/relationships/xmlMaps" Target="xmlMaps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id="1" name="Tabla1" displayName="Tabla1" ref="A1:J7757" tableType="xml" totalsRowShown="0" headerRowDxfId="0" connectionId="1">
  <autoFilter ref="A1:J7757">
    <filterColumn colId="8">
      <filters>
        <filter val="-0.005"/>
        <filter val="-0.02"/>
        <filter val="-0.055"/>
        <filter val="-0.075"/>
        <filter val="-0.09"/>
        <filter val="-0.135"/>
        <filter val="-0.16"/>
        <filter val="-0.185"/>
        <filter val="-0.235"/>
        <filter val="-0.265"/>
        <filter val="-0.4"/>
        <filter val="-0.455"/>
        <filter val="-0.48"/>
        <filter val="-0.595"/>
        <filter val="-0.655"/>
        <filter val="-0.875"/>
        <filter val="1"/>
        <filter val="-1"/>
        <filter val="-1.005"/>
        <filter val="-1.4"/>
        <filter val="-1.825"/>
        <filter val="-1.975"/>
        <filter val="10"/>
        <filter val="-10"/>
        <filter val="-10.05"/>
        <filter val="-102"/>
        <filter val="11"/>
        <filter val="-11"/>
        <filter val="-11.47"/>
        <filter val="-112"/>
        <filter val="12"/>
        <filter val="-12"/>
        <filter val="-12.675"/>
        <filter val="-12.83"/>
        <filter val="-127"/>
        <filter val="13"/>
        <filter val="-13"/>
        <filter val="-13.192"/>
        <filter val="-133"/>
        <filter val="-1339"/>
        <filter val="14"/>
        <filter val="-14"/>
        <filter val="-14.24"/>
        <filter val="-144"/>
        <filter val="15"/>
        <filter val="-15"/>
        <filter val="-16"/>
        <filter val="-167"/>
        <filter val="-17"/>
        <filter val="18"/>
        <filter val="-18"/>
        <filter val="-19"/>
        <filter val="2"/>
        <filter val="-2"/>
        <filter val="-2.02"/>
        <filter val="-2.2"/>
        <filter val="-2.45"/>
        <filter val="-2.64"/>
        <filter val="-2.655"/>
        <filter val="-2.71"/>
        <filter val="-20"/>
        <filter val="-21"/>
        <filter val="-22"/>
        <filter val="23"/>
        <filter val="-23"/>
        <filter val="24"/>
        <filter val="-24"/>
        <filter val="25"/>
        <filter val="-25"/>
        <filter val="-26"/>
        <filter val="-27"/>
        <filter val="-27.415"/>
        <filter val="-28"/>
        <filter val="-29"/>
        <filter val="3"/>
        <filter val="-3"/>
        <filter val="-3.02"/>
        <filter val="-3.215"/>
        <filter val="-3.82"/>
        <filter val="-30"/>
        <filter val="-31.11"/>
        <filter val="-32"/>
        <filter val="-33"/>
        <filter val="34"/>
        <filter val="-34"/>
        <filter val="-35"/>
        <filter val="-36"/>
        <filter val="-364"/>
        <filter val="-37"/>
        <filter val="-38"/>
        <filter val="-39"/>
        <filter val="4"/>
        <filter val="-4"/>
        <filter val="-4.11"/>
        <filter val="-4.425"/>
        <filter val="-40"/>
        <filter val="41"/>
        <filter val="-41"/>
        <filter val="-41.84"/>
        <filter val="-42"/>
        <filter val="-44"/>
        <filter val="-45"/>
        <filter val="-46"/>
        <filter val="-47"/>
        <filter val="-48"/>
        <filter val="-49"/>
        <filter val="5"/>
        <filter val="-5"/>
        <filter val="-5.02"/>
        <filter val="-5.27"/>
        <filter val="-5.696"/>
        <filter val="-5038"/>
        <filter val="51"/>
        <filter val="-51"/>
        <filter val="-52"/>
        <filter val="-53"/>
        <filter val="-56"/>
        <filter val="6"/>
        <filter val="-6"/>
        <filter val="-6.25"/>
        <filter val="-6.305"/>
        <filter val="-6.743"/>
        <filter val="-62"/>
        <filter val="-64"/>
        <filter val="-66"/>
        <filter val="-67"/>
        <filter val="7"/>
        <filter val="-7"/>
        <filter val="-7.265"/>
        <filter val="-7.585"/>
        <filter val="-70"/>
        <filter val="-71"/>
        <filter val="73"/>
        <filter val="8"/>
        <filter val="-8"/>
        <filter val="-8.16"/>
        <filter val="-8.73"/>
        <filter val="-80"/>
        <filter val="-86"/>
        <filter val="-88.145"/>
        <filter val="-9"/>
        <filter val="-9.475"/>
        <filter val="-9.575"/>
        <filter val="92"/>
      </filters>
    </filterColumn>
    <filterColumn colId="9">
      <filters>
        <filter val="buscar factura #4588542 iberia 19/5"/>
        <filter val="buscar factura #48696 rec 10084"/>
        <filter val="doble rec 9637"/>
        <filter val="ficha doble"/>
        <filter val="mala rec ficha doble corr al cod 013230"/>
        <filter val="mala rec llego fue en combo"/>
        <filter val="no recepcionaron"/>
        <filter val="ojo revisar fact 5753 23/6 rec 10144 mala rec cargan solera por sangria"/>
        <filter val="ojo se ajusto negativo en la polar pilser aju 5332"/>
        <filter val="rec 9483 nota 10042021ñ"/>
        <filter val="rec doble"/>
        <filter val="rep 9807 factura"/>
        <filter val="revisar recepcion"/>
      </filters>
    </filterColumn>
  </autoFilter>
  <tableColumns count="10">
    <tableColumn id="1" uniqueName="Codigo_Deposito" name="Codigo_Deposito">
      <xmlColumnPr mapId="1" xpath="/ReporteStellar/Registro/Codigo_Deposito" xmlDataType="integer"/>
    </tableColumn>
    <tableColumn id="2" uniqueName="Descripcion_Deposito" name="Descripcion_Deposito">
      <xmlColumnPr mapId="1" xpath="/ReporteStellar/Registro/Descripcion_Deposito" xmlDataType="string"/>
    </tableColumn>
    <tableColumn id="4" uniqueName="Departamento" name="Departamento">
      <xmlColumnPr mapId="1" xpath="/ReporteStellar/Registro/Madepartamentos/Departamento" xmlDataType="string"/>
    </tableColumn>
    <tableColumn id="5" uniqueName="Producto" name="Producto">
      <xmlColumnPr mapId="1" xpath="/ReporteStellar/Registro/Madepartamentos/Maproductos/Producto" xmlDataType="integer"/>
    </tableColumn>
    <tableColumn id="7" uniqueName="Descripcion_del_Producto" name="Descripcion_del_Producto">
      <xmlColumnPr mapId="1" xpath="/ReporteStellar/Registro/Madepartamentos/Maproductos/Descripcion_del_Producto" xmlDataType="string"/>
    </tableColumn>
    <tableColumn id="8" uniqueName="Disponibles" name="SISTEMA">
      <xmlColumnPr mapId="1" xpath="/ReporteStellar/Registro/Madepartamentos/Maproductos/Disponibles" xmlDataType="double"/>
    </tableColumn>
    <tableColumn id="9" uniqueName="Existencia" name="FISICO">
      <xmlColumnPr mapId="1" xpath="/ReporteStellar/Registro/Madepartamentos/Maproductos/Existencia" xmlDataType="double"/>
    </tableColumn>
    <tableColumn id="10" uniqueName="Pedido" name="VENTAS">
      <xmlColumnPr mapId="1" xpath="/ReporteStellar/Registro/Madepartamentos/Maproductos/Pedido" xmlDataType="integer"/>
    </tableColumn>
    <tableColumn id="11" uniqueName="Comprometida" name="COMPRMETIDO">
      <calculatedColumnFormula>Tabla1[[#This Row],[VENTAS]]+Tabla1[[#This Row],[FISICO]]-Tabla1[[#This Row],[SISTEMA]]</calculatedColumnFormula>
      <xmlColumnPr mapId="1" xpath="/ReporteStellar/Registro/Madepartamentos/Maproductos/Comprometida" xmlDataType="integer"/>
    </tableColumn>
    <tableColumn id="12" uniqueName="12" name="Columna1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abla13" displayName="Tabla13" ref="A1:L166" totalsRowShown="0" headerRowDxfId="17" headerRowBorderDxfId="16" tableBorderDxfId="15" totalsRowBorderDxfId="14">
  <autoFilter ref="A1:L166">
    <filterColumn colId="4">
      <filters>
        <filter val="-0.045"/>
        <filter val="0.515"/>
        <filter val="0.895"/>
        <filter val="1"/>
        <filter val="1.04"/>
        <filter val="1.06"/>
        <filter val="1.19"/>
        <filter val="1.225"/>
        <filter val="1.295"/>
        <filter val="1.415"/>
        <filter val="1.775"/>
        <filter val="10.63"/>
        <filter val="12.255"/>
        <filter val="13.43"/>
        <filter val="13.535"/>
        <filter val="15.935"/>
        <filter val="17.175"/>
        <filter val="17.38"/>
        <filter val="2.08"/>
        <filter val="2.51"/>
        <filter val="2.565"/>
        <filter val="2.63"/>
        <filter val="20.41"/>
        <filter val="24.35"/>
        <filter val="24.8654"/>
        <filter val="29.665"/>
        <filter val="3.465"/>
        <filter val="3.615"/>
        <filter val="3.65"/>
        <filter val="3.74"/>
        <filter val="3.845"/>
        <filter val="3.855"/>
        <filter val="3.93"/>
        <filter val="31.515"/>
        <filter val="31.94"/>
        <filter val="35.135"/>
        <filter val="37.0591"/>
        <filter val="4.19"/>
        <filter val="4.235"/>
        <filter val="4.44"/>
        <filter val="4.63"/>
        <filter val="4.6601"/>
        <filter val="46.3565"/>
        <filter val="5.125"/>
        <filter val="5.33"/>
        <filter val="7.435"/>
        <filter val="7.52"/>
        <filter val="7.66"/>
        <filter val="7.67"/>
        <filter val="74.7"/>
        <filter val="76.3"/>
      </filters>
    </filterColumn>
  </autoFilter>
  <sortState ref="A2:L161">
    <sortCondition ref="D2:D166"/>
  </sortState>
  <tableColumns count="12">
    <tableColumn id="2" name="Descripcion_Deposito" dataDxfId="13"/>
    <tableColumn id="4" name="Departamento" dataDxfId="12"/>
    <tableColumn id="5" name="CODIGO" dataDxfId="11"/>
    <tableColumn id="7" name="DESCRIPCION " dataDxfId="10"/>
    <tableColumn id="8" name="SISTEMA" dataDxfId="9"/>
    <tableColumn id="9" name="FISICO" dataDxfId="8"/>
    <tableColumn id="10" name="VENTAS" dataDxfId="7"/>
    <tableColumn id="11" name="COMPROMETIDO" dataDxfId="6">
      <calculatedColumnFormula>Tabla13[[#This Row],[VENTAS]]+Tabla13[[#This Row],[FISICO]]-Tabla13[[#This Row],[SISTEMA]]</calculatedColumnFormula>
    </tableColumn>
    <tableColumn id="12" name="RECEPCION " dataDxfId="5"/>
    <tableColumn id="13" name="MERMA" dataDxfId="4"/>
    <tableColumn id="14" name="COSTO" dataDxfId="3"/>
    <tableColumn id="15" name="TOTAL" dataDxfId="2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3" name="Tabla14" displayName="Tabla14" ref="A1:H429" totalsRowShown="0" headerRowDxfId="1">
  <autoFilter ref="A1:H429"/>
  <tableColumns count="8">
    <tableColumn id="2" name="Descripcion_Deposito"/>
    <tableColumn id="4" name="Departamento"/>
    <tableColumn id="5" name="Producto"/>
    <tableColumn id="7" name="DESCRIPCION "/>
    <tableColumn id="8" name="FISICO"/>
    <tableColumn id="9" name="SISTEMA"/>
    <tableColumn id="10" name="VENTAS"/>
    <tableColumn id="11" name="Comprometida">
      <calculatedColumnFormula>Tabla14[[#This Row],[VENTAS]]+Tabla14[[#This Row],[SISTEMA]]-Tabla14[[#This Row],[FISICO]]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757"/>
  <sheetViews>
    <sheetView tabSelected="1" topLeftCell="F1884" zoomScale="140" zoomScaleNormal="140" workbookViewId="0">
      <selection activeCell="I7760" sqref="I7760"/>
    </sheetView>
  </sheetViews>
  <sheetFormatPr baseColWidth="10" defaultRowHeight="15" x14ac:dyDescent="0.25"/>
  <cols>
    <col min="1" max="1" width="18.5703125" bestFit="1" customWidth="1"/>
    <col min="2" max="2" width="24.85546875" bestFit="1" customWidth="1"/>
    <col min="3" max="3" width="36.140625" bestFit="1" customWidth="1"/>
    <col min="4" max="4" width="11.28515625" bestFit="1" customWidth="1"/>
    <col min="5" max="5" width="64" customWidth="1"/>
    <col min="6" max="6" width="13.7109375" customWidth="1"/>
    <col min="7" max="7" width="12.140625" customWidth="1"/>
    <col min="8" max="8" width="7" customWidth="1"/>
    <col min="9" max="9" width="17.28515625" customWidth="1"/>
    <col min="10" max="10" width="29.42578125" customWidth="1"/>
  </cols>
  <sheetData>
    <row r="1" spans="1:10" x14ac:dyDescent="0.25">
      <c r="A1" s="30" t="s">
        <v>1</v>
      </c>
      <c r="B1" s="30" t="s">
        <v>2</v>
      </c>
      <c r="C1" s="30" t="s">
        <v>3</v>
      </c>
      <c r="D1" s="32" t="s">
        <v>4</v>
      </c>
      <c r="E1" s="32" t="s">
        <v>5</v>
      </c>
      <c r="F1" s="30" t="s">
        <v>8304</v>
      </c>
      <c r="G1" s="30" t="s">
        <v>8305</v>
      </c>
      <c r="H1" s="30" t="s">
        <v>8306</v>
      </c>
      <c r="I1" s="30" t="s">
        <v>8307</v>
      </c>
      <c r="J1" s="32" t="s">
        <v>0</v>
      </c>
    </row>
    <row r="2" spans="1:10" hidden="1" x14ac:dyDescent="0.25">
      <c r="A2">
        <v>30101</v>
      </c>
      <c r="B2" s="1" t="s">
        <v>6</v>
      </c>
      <c r="C2" s="1" t="s">
        <v>7</v>
      </c>
      <c r="D2">
        <v>837</v>
      </c>
      <c r="E2" s="1" t="s">
        <v>43</v>
      </c>
      <c r="F2">
        <v>0</v>
      </c>
      <c r="H2">
        <v>0</v>
      </c>
      <c r="I2">
        <f>Tabla1[[#This Row],[VENTAS]]+Tabla1[[#This Row],[FISICO]]-Tabla1[[#This Row],[SISTEMA]]</f>
        <v>0</v>
      </c>
    </row>
    <row r="3" spans="1:10" hidden="1" x14ac:dyDescent="0.25">
      <c r="A3">
        <v>30101</v>
      </c>
      <c r="B3" s="1" t="s">
        <v>6</v>
      </c>
      <c r="C3" s="1" t="s">
        <v>7</v>
      </c>
      <c r="D3">
        <v>838</v>
      </c>
      <c r="E3" s="1" t="s">
        <v>44</v>
      </c>
      <c r="F3">
        <v>0</v>
      </c>
      <c r="H3">
        <v>0</v>
      </c>
      <c r="I3">
        <f>Tabla1[[#This Row],[VENTAS]]+Tabla1[[#This Row],[FISICO]]-Tabla1[[#This Row],[SISTEMA]]</f>
        <v>0</v>
      </c>
    </row>
    <row r="4" spans="1:10" hidden="1" x14ac:dyDescent="0.25">
      <c r="A4">
        <v>30101</v>
      </c>
      <c r="B4" s="1" t="s">
        <v>6</v>
      </c>
      <c r="C4" s="1" t="s">
        <v>7</v>
      </c>
      <c r="D4">
        <v>839</v>
      </c>
      <c r="E4" s="1" t="s">
        <v>45</v>
      </c>
      <c r="F4">
        <v>0</v>
      </c>
      <c r="H4">
        <v>0</v>
      </c>
      <c r="I4">
        <f>Tabla1[[#This Row],[VENTAS]]+Tabla1[[#This Row],[FISICO]]-Tabla1[[#This Row],[SISTEMA]]</f>
        <v>0</v>
      </c>
    </row>
    <row r="5" spans="1:10" hidden="1" x14ac:dyDescent="0.25">
      <c r="A5">
        <v>30101</v>
      </c>
      <c r="B5" s="1" t="s">
        <v>6</v>
      </c>
      <c r="C5" s="1" t="s">
        <v>7</v>
      </c>
      <c r="D5">
        <v>840</v>
      </c>
      <c r="E5" s="1" t="s">
        <v>46</v>
      </c>
      <c r="F5">
        <v>0</v>
      </c>
      <c r="H5">
        <v>0</v>
      </c>
      <c r="I5">
        <f>Tabla1[[#This Row],[VENTAS]]+Tabla1[[#This Row],[FISICO]]-Tabla1[[#This Row],[SISTEMA]]</f>
        <v>0</v>
      </c>
    </row>
    <row r="6" spans="1:10" hidden="1" x14ac:dyDescent="0.25">
      <c r="A6">
        <v>30101</v>
      </c>
      <c r="B6" s="1" t="s">
        <v>6</v>
      </c>
      <c r="C6" s="1" t="s">
        <v>7</v>
      </c>
      <c r="D6">
        <v>843</v>
      </c>
      <c r="E6" s="1" t="s">
        <v>47</v>
      </c>
      <c r="F6">
        <v>57</v>
      </c>
      <c r="G6">
        <v>57</v>
      </c>
      <c r="H6">
        <v>0</v>
      </c>
      <c r="I6">
        <f>Tabla1[[#This Row],[VENTAS]]+Tabla1[[#This Row],[FISICO]]-Tabla1[[#This Row],[SISTEMA]]</f>
        <v>0</v>
      </c>
    </row>
    <row r="7" spans="1:10" hidden="1" x14ac:dyDescent="0.25">
      <c r="A7">
        <v>30101</v>
      </c>
      <c r="B7" s="1" t="s">
        <v>6</v>
      </c>
      <c r="C7" s="1" t="s">
        <v>7</v>
      </c>
      <c r="D7">
        <v>844</v>
      </c>
      <c r="E7" s="1" t="s">
        <v>48</v>
      </c>
      <c r="F7">
        <v>0</v>
      </c>
      <c r="H7">
        <v>0</v>
      </c>
      <c r="I7">
        <f>Tabla1[[#This Row],[VENTAS]]+Tabla1[[#This Row],[FISICO]]-Tabla1[[#This Row],[SISTEMA]]</f>
        <v>0</v>
      </c>
    </row>
    <row r="8" spans="1:10" hidden="1" x14ac:dyDescent="0.25">
      <c r="A8">
        <v>30101</v>
      </c>
      <c r="B8" s="1" t="s">
        <v>6</v>
      </c>
      <c r="C8" s="1" t="s">
        <v>7</v>
      </c>
      <c r="D8">
        <v>846</v>
      </c>
      <c r="E8" s="1" t="s">
        <v>49</v>
      </c>
      <c r="F8">
        <v>0</v>
      </c>
      <c r="H8">
        <v>0</v>
      </c>
      <c r="I8">
        <f>Tabla1[[#This Row],[VENTAS]]+Tabla1[[#This Row],[FISICO]]-Tabla1[[#This Row],[SISTEMA]]</f>
        <v>0</v>
      </c>
    </row>
    <row r="9" spans="1:10" hidden="1" x14ac:dyDescent="0.25">
      <c r="A9">
        <v>30101</v>
      </c>
      <c r="B9" s="1" t="s">
        <v>6</v>
      </c>
      <c r="C9" s="1" t="s">
        <v>7</v>
      </c>
      <c r="D9">
        <v>848</v>
      </c>
      <c r="E9" s="1" t="s">
        <v>50</v>
      </c>
      <c r="F9">
        <v>0</v>
      </c>
      <c r="H9">
        <v>0</v>
      </c>
      <c r="I9">
        <f>Tabla1[[#This Row],[VENTAS]]+Tabla1[[#This Row],[FISICO]]-Tabla1[[#This Row],[SISTEMA]]</f>
        <v>0</v>
      </c>
    </row>
    <row r="10" spans="1:10" hidden="1" x14ac:dyDescent="0.25">
      <c r="A10">
        <v>30101</v>
      </c>
      <c r="B10" s="1" t="s">
        <v>6</v>
      </c>
      <c r="C10" s="1" t="s">
        <v>7</v>
      </c>
      <c r="D10">
        <v>849</v>
      </c>
      <c r="E10" s="1" t="s">
        <v>51</v>
      </c>
      <c r="F10">
        <v>0</v>
      </c>
      <c r="H10">
        <v>0</v>
      </c>
      <c r="I10">
        <f>Tabla1[[#This Row],[VENTAS]]+Tabla1[[#This Row],[FISICO]]-Tabla1[[#This Row],[SISTEMA]]</f>
        <v>0</v>
      </c>
    </row>
    <row r="11" spans="1:10" hidden="1" x14ac:dyDescent="0.25">
      <c r="A11">
        <v>30101</v>
      </c>
      <c r="B11" s="1" t="s">
        <v>6</v>
      </c>
      <c r="C11" s="1" t="s">
        <v>7</v>
      </c>
      <c r="D11">
        <v>852</v>
      </c>
      <c r="E11" s="1" t="s">
        <v>52</v>
      </c>
      <c r="F11">
        <v>0</v>
      </c>
      <c r="H11">
        <v>0</v>
      </c>
      <c r="I11">
        <f>Tabla1[[#This Row],[VENTAS]]+Tabla1[[#This Row],[FISICO]]-Tabla1[[#This Row],[SISTEMA]]</f>
        <v>0</v>
      </c>
    </row>
    <row r="12" spans="1:10" hidden="1" x14ac:dyDescent="0.25">
      <c r="A12">
        <v>30101</v>
      </c>
      <c r="B12" s="1" t="s">
        <v>6</v>
      </c>
      <c r="C12" s="1" t="s">
        <v>7</v>
      </c>
      <c r="D12">
        <v>854</v>
      </c>
      <c r="E12" s="1" t="s">
        <v>53</v>
      </c>
      <c r="F12">
        <v>0</v>
      </c>
      <c r="H12">
        <v>0</v>
      </c>
      <c r="I12">
        <f>Tabla1[[#This Row],[VENTAS]]+Tabla1[[#This Row],[FISICO]]-Tabla1[[#This Row],[SISTEMA]]</f>
        <v>0</v>
      </c>
    </row>
    <row r="13" spans="1:10" hidden="1" x14ac:dyDescent="0.25">
      <c r="A13">
        <v>30101</v>
      </c>
      <c r="B13" s="1" t="s">
        <v>6</v>
      </c>
      <c r="C13" s="1" t="s">
        <v>7</v>
      </c>
      <c r="D13">
        <v>857</v>
      </c>
      <c r="E13" s="1" t="s">
        <v>54</v>
      </c>
      <c r="F13">
        <v>0</v>
      </c>
      <c r="H13">
        <v>0</v>
      </c>
      <c r="I13">
        <f>Tabla1[[#This Row],[VENTAS]]+Tabla1[[#This Row],[FISICO]]-Tabla1[[#This Row],[SISTEMA]]</f>
        <v>0</v>
      </c>
    </row>
    <row r="14" spans="1:10" hidden="1" x14ac:dyDescent="0.25">
      <c r="A14">
        <v>30101</v>
      </c>
      <c r="B14" s="1" t="s">
        <v>6</v>
      </c>
      <c r="C14" s="1" t="s">
        <v>7</v>
      </c>
      <c r="D14">
        <v>859</v>
      </c>
      <c r="E14" s="1" t="s">
        <v>55</v>
      </c>
      <c r="F14">
        <v>0</v>
      </c>
      <c r="H14">
        <v>0</v>
      </c>
      <c r="I14">
        <f>Tabla1[[#This Row],[VENTAS]]+Tabla1[[#This Row],[FISICO]]-Tabla1[[#This Row],[SISTEMA]]</f>
        <v>0</v>
      </c>
    </row>
    <row r="15" spans="1:10" hidden="1" x14ac:dyDescent="0.25">
      <c r="A15">
        <v>30101</v>
      </c>
      <c r="B15" s="1" t="s">
        <v>6</v>
      </c>
      <c r="C15" s="1" t="s">
        <v>7</v>
      </c>
      <c r="D15">
        <v>862</v>
      </c>
      <c r="E15" s="1" t="s">
        <v>56</v>
      </c>
      <c r="F15">
        <v>0</v>
      </c>
      <c r="H15">
        <v>0</v>
      </c>
      <c r="I15">
        <f>Tabla1[[#This Row],[VENTAS]]+Tabla1[[#This Row],[FISICO]]-Tabla1[[#This Row],[SISTEMA]]</f>
        <v>0</v>
      </c>
    </row>
    <row r="16" spans="1:10" hidden="1" x14ac:dyDescent="0.25">
      <c r="A16">
        <v>30101</v>
      </c>
      <c r="B16" s="1" t="s">
        <v>6</v>
      </c>
      <c r="C16" s="1" t="s">
        <v>7</v>
      </c>
      <c r="D16">
        <v>864</v>
      </c>
      <c r="E16" s="1" t="s">
        <v>57</v>
      </c>
      <c r="F16">
        <v>0</v>
      </c>
      <c r="H16">
        <v>0</v>
      </c>
      <c r="I16">
        <f>Tabla1[[#This Row],[VENTAS]]+Tabla1[[#This Row],[FISICO]]-Tabla1[[#This Row],[SISTEMA]]</f>
        <v>0</v>
      </c>
    </row>
    <row r="17" spans="1:10" hidden="1" x14ac:dyDescent="0.25">
      <c r="A17">
        <v>30101</v>
      </c>
      <c r="B17" s="1" t="s">
        <v>6</v>
      </c>
      <c r="C17" s="1" t="s">
        <v>7</v>
      </c>
      <c r="D17">
        <v>866</v>
      </c>
      <c r="E17" s="1" t="s">
        <v>58</v>
      </c>
      <c r="F17">
        <v>0</v>
      </c>
      <c r="H17">
        <v>0</v>
      </c>
      <c r="I17">
        <f>Tabla1[[#This Row],[VENTAS]]+Tabla1[[#This Row],[FISICO]]-Tabla1[[#This Row],[SISTEMA]]</f>
        <v>0</v>
      </c>
    </row>
    <row r="18" spans="1:10" hidden="1" x14ac:dyDescent="0.25">
      <c r="A18">
        <v>30101</v>
      </c>
      <c r="B18" s="1" t="s">
        <v>6</v>
      </c>
      <c r="C18" s="1" t="s">
        <v>7</v>
      </c>
      <c r="D18">
        <v>869</v>
      </c>
      <c r="E18" s="1" t="s">
        <v>59</v>
      </c>
      <c r="F18">
        <v>0</v>
      </c>
      <c r="H18">
        <v>0</v>
      </c>
      <c r="I18">
        <f>Tabla1[[#This Row],[VENTAS]]+Tabla1[[#This Row],[FISICO]]-Tabla1[[#This Row],[SISTEMA]]</f>
        <v>0</v>
      </c>
    </row>
    <row r="19" spans="1:10" hidden="1" x14ac:dyDescent="0.25">
      <c r="A19">
        <v>30101</v>
      </c>
      <c r="B19" s="1" t="s">
        <v>6</v>
      </c>
      <c r="C19" s="1" t="s">
        <v>7</v>
      </c>
      <c r="D19">
        <v>873</v>
      </c>
      <c r="E19" s="1" t="s">
        <v>60</v>
      </c>
      <c r="F19">
        <v>0</v>
      </c>
      <c r="H19">
        <v>0</v>
      </c>
      <c r="I19">
        <f>Tabla1[[#This Row],[VENTAS]]+Tabla1[[#This Row],[FISICO]]-Tabla1[[#This Row],[SISTEMA]]</f>
        <v>0</v>
      </c>
    </row>
    <row r="20" spans="1:10" hidden="1" x14ac:dyDescent="0.25">
      <c r="A20">
        <v>30101</v>
      </c>
      <c r="B20" s="1" t="s">
        <v>6</v>
      </c>
      <c r="C20" s="1" t="s">
        <v>7</v>
      </c>
      <c r="D20">
        <v>875</v>
      </c>
      <c r="E20" s="1" t="s">
        <v>61</v>
      </c>
      <c r="F20">
        <v>0</v>
      </c>
      <c r="H20">
        <v>0</v>
      </c>
      <c r="I20">
        <f>Tabla1[[#This Row],[VENTAS]]+Tabla1[[#This Row],[FISICO]]-Tabla1[[#This Row],[SISTEMA]]</f>
        <v>0</v>
      </c>
    </row>
    <row r="21" spans="1:10" hidden="1" x14ac:dyDescent="0.25">
      <c r="A21">
        <v>30101</v>
      </c>
      <c r="B21" s="1" t="s">
        <v>6</v>
      </c>
      <c r="C21" s="1" t="s">
        <v>7</v>
      </c>
      <c r="D21">
        <v>877</v>
      </c>
      <c r="E21" s="1" t="s">
        <v>62</v>
      </c>
      <c r="F21">
        <v>0</v>
      </c>
      <c r="H21">
        <v>0</v>
      </c>
      <c r="I21">
        <f>Tabla1[[#This Row],[VENTAS]]+Tabla1[[#This Row],[FISICO]]-Tabla1[[#This Row],[SISTEMA]]</f>
        <v>0</v>
      </c>
    </row>
    <row r="22" spans="1:10" hidden="1" x14ac:dyDescent="0.25">
      <c r="A22">
        <v>30101</v>
      </c>
      <c r="B22" s="1" t="s">
        <v>6</v>
      </c>
      <c r="C22" s="1" t="s">
        <v>7</v>
      </c>
      <c r="D22">
        <v>881</v>
      </c>
      <c r="E22" s="1" t="s">
        <v>63</v>
      </c>
      <c r="F22">
        <v>0</v>
      </c>
      <c r="H22">
        <v>0</v>
      </c>
      <c r="I22">
        <f>Tabla1[[#This Row],[VENTAS]]+Tabla1[[#This Row],[FISICO]]-Tabla1[[#This Row],[SISTEMA]]</f>
        <v>0</v>
      </c>
    </row>
    <row r="23" spans="1:10" hidden="1" x14ac:dyDescent="0.25">
      <c r="A23">
        <v>30101</v>
      </c>
      <c r="B23" s="1" t="s">
        <v>6</v>
      </c>
      <c r="C23" s="1" t="s">
        <v>7</v>
      </c>
      <c r="D23">
        <v>883</v>
      </c>
      <c r="E23" s="1" t="s">
        <v>64</v>
      </c>
      <c r="F23">
        <v>0</v>
      </c>
      <c r="H23">
        <v>0</v>
      </c>
      <c r="I23">
        <f>Tabla1[[#This Row],[VENTAS]]+Tabla1[[#This Row],[FISICO]]-Tabla1[[#This Row],[SISTEMA]]</f>
        <v>0</v>
      </c>
    </row>
    <row r="24" spans="1:10" hidden="1" x14ac:dyDescent="0.25">
      <c r="A24">
        <v>30101</v>
      </c>
      <c r="B24" s="1" t="s">
        <v>6</v>
      </c>
      <c r="C24" s="1" t="s">
        <v>7</v>
      </c>
      <c r="D24">
        <v>886</v>
      </c>
      <c r="E24" s="1" t="s">
        <v>65</v>
      </c>
      <c r="F24">
        <v>0</v>
      </c>
      <c r="H24">
        <v>0</v>
      </c>
      <c r="I24">
        <f>Tabla1[[#This Row],[VENTAS]]+Tabla1[[#This Row],[FISICO]]-Tabla1[[#This Row],[SISTEMA]]</f>
        <v>0</v>
      </c>
    </row>
    <row r="25" spans="1:10" hidden="1" x14ac:dyDescent="0.25">
      <c r="A25">
        <v>30101</v>
      </c>
      <c r="B25" s="1" t="s">
        <v>6</v>
      </c>
      <c r="C25" s="1" t="s">
        <v>7</v>
      </c>
      <c r="D25" s="18">
        <v>887</v>
      </c>
      <c r="E25" s="19" t="s">
        <v>66</v>
      </c>
      <c r="F25">
        <v>1</v>
      </c>
      <c r="G25">
        <v>0</v>
      </c>
      <c r="H25">
        <v>0</v>
      </c>
      <c r="I25">
        <f>Tabla1[[#This Row],[VENTAS]]+Tabla1[[#This Row],[FISICO]]-Tabla1[[#This Row],[SISTEMA]]</f>
        <v>-1</v>
      </c>
      <c r="J25" s="18"/>
    </row>
    <row r="26" spans="1:10" hidden="1" x14ac:dyDescent="0.25">
      <c r="A26">
        <v>30101</v>
      </c>
      <c r="B26" s="1" t="s">
        <v>6</v>
      </c>
      <c r="C26" s="1" t="s">
        <v>7</v>
      </c>
      <c r="D26">
        <v>889</v>
      </c>
      <c r="E26" s="1" t="s">
        <v>67</v>
      </c>
      <c r="F26">
        <v>0</v>
      </c>
      <c r="H26">
        <v>0</v>
      </c>
      <c r="I26">
        <f>Tabla1[[#This Row],[VENTAS]]+Tabla1[[#This Row],[FISICO]]-Tabla1[[#This Row],[SISTEMA]]</f>
        <v>0</v>
      </c>
    </row>
    <row r="27" spans="1:10" hidden="1" x14ac:dyDescent="0.25">
      <c r="A27">
        <v>30101</v>
      </c>
      <c r="B27" s="1" t="s">
        <v>6</v>
      </c>
      <c r="C27" s="1" t="s">
        <v>7</v>
      </c>
      <c r="D27">
        <v>893</v>
      </c>
      <c r="E27" s="1" t="s">
        <v>68</v>
      </c>
      <c r="F27">
        <v>0</v>
      </c>
      <c r="H27">
        <v>0</v>
      </c>
      <c r="I27">
        <f>Tabla1[[#This Row],[VENTAS]]+Tabla1[[#This Row],[FISICO]]-Tabla1[[#This Row],[SISTEMA]]</f>
        <v>0</v>
      </c>
    </row>
    <row r="28" spans="1:10" hidden="1" x14ac:dyDescent="0.25">
      <c r="A28">
        <v>30101</v>
      </c>
      <c r="B28" s="1" t="s">
        <v>6</v>
      </c>
      <c r="C28" s="1" t="s">
        <v>7</v>
      </c>
      <c r="D28">
        <v>939</v>
      </c>
      <c r="E28" s="1" t="s">
        <v>69</v>
      </c>
      <c r="F28">
        <v>3</v>
      </c>
      <c r="G28">
        <v>3</v>
      </c>
      <c r="H28">
        <v>0</v>
      </c>
      <c r="I28">
        <f>Tabla1[[#This Row],[VENTAS]]+Tabla1[[#This Row],[FISICO]]-Tabla1[[#This Row],[SISTEMA]]</f>
        <v>0</v>
      </c>
    </row>
    <row r="29" spans="1:10" hidden="1" x14ac:dyDescent="0.25">
      <c r="A29">
        <v>30101</v>
      </c>
      <c r="B29" s="1" t="s">
        <v>6</v>
      </c>
      <c r="C29" s="1" t="s">
        <v>7</v>
      </c>
      <c r="D29">
        <v>964</v>
      </c>
      <c r="E29" s="1" t="s">
        <v>70</v>
      </c>
      <c r="F29">
        <v>8</v>
      </c>
      <c r="G29">
        <v>8</v>
      </c>
      <c r="H29">
        <v>0</v>
      </c>
      <c r="I29">
        <f>Tabla1[[#This Row],[VENTAS]]+Tabla1[[#This Row],[FISICO]]-Tabla1[[#This Row],[SISTEMA]]</f>
        <v>0</v>
      </c>
    </row>
    <row r="30" spans="1:10" hidden="1" x14ac:dyDescent="0.25">
      <c r="A30">
        <v>30101</v>
      </c>
      <c r="B30" s="1" t="s">
        <v>6</v>
      </c>
      <c r="C30" s="1" t="s">
        <v>7</v>
      </c>
      <c r="D30">
        <v>969</v>
      </c>
      <c r="E30" s="1" t="s">
        <v>71</v>
      </c>
      <c r="F30">
        <v>19</v>
      </c>
      <c r="G30">
        <v>19</v>
      </c>
      <c r="H30">
        <v>0</v>
      </c>
      <c r="I30">
        <f>Tabla1[[#This Row],[VENTAS]]+Tabla1[[#This Row],[FISICO]]-Tabla1[[#This Row],[SISTEMA]]</f>
        <v>0</v>
      </c>
    </row>
    <row r="31" spans="1:10" hidden="1" x14ac:dyDescent="0.25">
      <c r="A31">
        <v>30101</v>
      </c>
      <c r="B31" s="1" t="s">
        <v>6</v>
      </c>
      <c r="C31" s="1" t="s">
        <v>7</v>
      </c>
      <c r="D31">
        <v>971</v>
      </c>
      <c r="E31" s="1" t="s">
        <v>72</v>
      </c>
      <c r="F31">
        <v>0</v>
      </c>
      <c r="H31">
        <v>0</v>
      </c>
      <c r="I31">
        <f>Tabla1[[#This Row],[VENTAS]]+Tabla1[[#This Row],[FISICO]]-Tabla1[[#This Row],[SISTEMA]]</f>
        <v>0</v>
      </c>
    </row>
    <row r="32" spans="1:10" hidden="1" x14ac:dyDescent="0.25">
      <c r="A32">
        <v>30101</v>
      </c>
      <c r="B32" s="1" t="s">
        <v>6</v>
      </c>
      <c r="C32" s="1" t="s">
        <v>7</v>
      </c>
      <c r="D32">
        <v>972</v>
      </c>
      <c r="E32" s="1" t="s">
        <v>73</v>
      </c>
      <c r="F32">
        <v>0</v>
      </c>
      <c r="H32">
        <v>0</v>
      </c>
      <c r="I32">
        <f>Tabla1[[#This Row],[VENTAS]]+Tabla1[[#This Row],[FISICO]]-Tabla1[[#This Row],[SISTEMA]]</f>
        <v>0</v>
      </c>
    </row>
    <row r="33" spans="1:9" hidden="1" x14ac:dyDescent="0.25">
      <c r="A33">
        <v>30101</v>
      </c>
      <c r="B33" s="1" t="s">
        <v>6</v>
      </c>
      <c r="C33" s="1" t="s">
        <v>7</v>
      </c>
      <c r="D33">
        <v>976</v>
      </c>
      <c r="E33" s="1" t="s">
        <v>74</v>
      </c>
      <c r="F33">
        <v>0</v>
      </c>
      <c r="H33">
        <v>0</v>
      </c>
      <c r="I33">
        <f>Tabla1[[#This Row],[VENTAS]]+Tabla1[[#This Row],[FISICO]]-Tabla1[[#This Row],[SISTEMA]]</f>
        <v>0</v>
      </c>
    </row>
    <row r="34" spans="1:9" hidden="1" x14ac:dyDescent="0.25">
      <c r="A34">
        <v>30101</v>
      </c>
      <c r="B34" s="1" t="s">
        <v>6</v>
      </c>
      <c r="C34" s="1" t="s">
        <v>7</v>
      </c>
      <c r="D34">
        <v>978</v>
      </c>
      <c r="E34" s="1" t="s">
        <v>75</v>
      </c>
      <c r="F34">
        <v>0</v>
      </c>
      <c r="H34">
        <v>0</v>
      </c>
      <c r="I34">
        <f>Tabla1[[#This Row],[VENTAS]]+Tabla1[[#This Row],[FISICO]]-Tabla1[[#This Row],[SISTEMA]]</f>
        <v>0</v>
      </c>
    </row>
    <row r="35" spans="1:9" hidden="1" x14ac:dyDescent="0.25">
      <c r="A35">
        <v>30101</v>
      </c>
      <c r="B35" s="1" t="s">
        <v>6</v>
      </c>
      <c r="C35" s="1" t="s">
        <v>7</v>
      </c>
      <c r="D35">
        <v>979</v>
      </c>
      <c r="E35" s="1" t="s">
        <v>76</v>
      </c>
      <c r="F35">
        <v>0</v>
      </c>
      <c r="H35">
        <v>0</v>
      </c>
      <c r="I35">
        <f>Tabla1[[#This Row],[VENTAS]]+Tabla1[[#This Row],[FISICO]]-Tabla1[[#This Row],[SISTEMA]]</f>
        <v>0</v>
      </c>
    </row>
    <row r="36" spans="1:9" hidden="1" x14ac:dyDescent="0.25">
      <c r="A36">
        <v>30101</v>
      </c>
      <c r="B36" s="1" t="s">
        <v>6</v>
      </c>
      <c r="C36" s="1" t="s">
        <v>7</v>
      </c>
      <c r="D36">
        <v>980</v>
      </c>
      <c r="E36" s="1" t="s">
        <v>77</v>
      </c>
      <c r="F36">
        <v>0</v>
      </c>
      <c r="H36">
        <v>0</v>
      </c>
      <c r="I36">
        <f>Tabla1[[#This Row],[VENTAS]]+Tabla1[[#This Row],[FISICO]]-Tabla1[[#This Row],[SISTEMA]]</f>
        <v>0</v>
      </c>
    </row>
    <row r="37" spans="1:9" hidden="1" x14ac:dyDescent="0.25">
      <c r="A37">
        <v>30101</v>
      </c>
      <c r="B37" s="1" t="s">
        <v>6</v>
      </c>
      <c r="C37" s="1" t="s">
        <v>7</v>
      </c>
      <c r="D37">
        <v>983</v>
      </c>
      <c r="E37" s="1" t="s">
        <v>78</v>
      </c>
      <c r="F37">
        <v>0</v>
      </c>
      <c r="H37">
        <v>0</v>
      </c>
      <c r="I37">
        <f>Tabla1[[#This Row],[VENTAS]]+Tabla1[[#This Row],[FISICO]]-Tabla1[[#This Row],[SISTEMA]]</f>
        <v>0</v>
      </c>
    </row>
    <row r="38" spans="1:9" hidden="1" x14ac:dyDescent="0.25">
      <c r="A38">
        <v>30101</v>
      </c>
      <c r="B38" s="1" t="s">
        <v>6</v>
      </c>
      <c r="C38" s="1" t="s">
        <v>7</v>
      </c>
      <c r="D38">
        <v>987</v>
      </c>
      <c r="E38" s="1" t="s">
        <v>79</v>
      </c>
      <c r="F38">
        <v>0</v>
      </c>
      <c r="H38">
        <v>0</v>
      </c>
      <c r="I38">
        <f>Tabla1[[#This Row],[VENTAS]]+Tabla1[[#This Row],[FISICO]]-Tabla1[[#This Row],[SISTEMA]]</f>
        <v>0</v>
      </c>
    </row>
    <row r="39" spans="1:9" hidden="1" x14ac:dyDescent="0.25">
      <c r="A39">
        <v>30101</v>
      </c>
      <c r="B39" s="1" t="s">
        <v>6</v>
      </c>
      <c r="C39" s="1" t="s">
        <v>7</v>
      </c>
      <c r="D39">
        <v>993</v>
      </c>
      <c r="E39" s="1" t="s">
        <v>80</v>
      </c>
      <c r="F39">
        <v>0</v>
      </c>
      <c r="H39">
        <v>0</v>
      </c>
      <c r="I39">
        <f>Tabla1[[#This Row],[VENTAS]]+Tabla1[[#This Row],[FISICO]]-Tabla1[[#This Row],[SISTEMA]]</f>
        <v>0</v>
      </c>
    </row>
    <row r="40" spans="1:9" hidden="1" x14ac:dyDescent="0.25">
      <c r="A40">
        <v>30101</v>
      </c>
      <c r="B40" s="1" t="s">
        <v>6</v>
      </c>
      <c r="C40" s="1" t="s">
        <v>7</v>
      </c>
      <c r="D40">
        <v>996</v>
      </c>
      <c r="E40" s="1" t="s">
        <v>81</v>
      </c>
      <c r="F40">
        <v>0</v>
      </c>
      <c r="H40">
        <v>0</v>
      </c>
      <c r="I40">
        <f>Tabla1[[#This Row],[VENTAS]]+Tabla1[[#This Row],[FISICO]]-Tabla1[[#This Row],[SISTEMA]]</f>
        <v>0</v>
      </c>
    </row>
    <row r="41" spans="1:9" hidden="1" x14ac:dyDescent="0.25">
      <c r="A41">
        <v>30101</v>
      </c>
      <c r="B41" s="1" t="s">
        <v>6</v>
      </c>
      <c r="C41" s="1" t="s">
        <v>7</v>
      </c>
      <c r="D41">
        <v>997</v>
      </c>
      <c r="E41" s="1" t="s">
        <v>82</v>
      </c>
      <c r="F41">
        <v>0</v>
      </c>
      <c r="H41">
        <v>0</v>
      </c>
      <c r="I41">
        <f>Tabla1[[#This Row],[VENTAS]]+Tabla1[[#This Row],[FISICO]]-Tabla1[[#This Row],[SISTEMA]]</f>
        <v>0</v>
      </c>
    </row>
    <row r="42" spans="1:9" hidden="1" x14ac:dyDescent="0.25">
      <c r="A42">
        <v>30101</v>
      </c>
      <c r="B42" s="1" t="s">
        <v>6</v>
      </c>
      <c r="C42" s="1" t="s">
        <v>7</v>
      </c>
      <c r="D42">
        <v>1003</v>
      </c>
      <c r="E42" s="1" t="s">
        <v>83</v>
      </c>
      <c r="F42">
        <v>0</v>
      </c>
      <c r="H42">
        <v>0</v>
      </c>
      <c r="I42">
        <f>Tabla1[[#This Row],[VENTAS]]+Tabla1[[#This Row],[FISICO]]-Tabla1[[#This Row],[SISTEMA]]</f>
        <v>0</v>
      </c>
    </row>
    <row r="43" spans="1:9" hidden="1" x14ac:dyDescent="0.25">
      <c r="A43">
        <v>30101</v>
      </c>
      <c r="B43" s="1" t="s">
        <v>6</v>
      </c>
      <c r="C43" s="1" t="s">
        <v>7</v>
      </c>
      <c r="D43">
        <v>1008</v>
      </c>
      <c r="E43" s="1" t="s">
        <v>84</v>
      </c>
      <c r="F43">
        <v>0</v>
      </c>
      <c r="H43">
        <v>0</v>
      </c>
      <c r="I43">
        <f>Tabla1[[#This Row],[VENTAS]]+Tabla1[[#This Row],[FISICO]]-Tabla1[[#This Row],[SISTEMA]]</f>
        <v>0</v>
      </c>
    </row>
    <row r="44" spans="1:9" hidden="1" x14ac:dyDescent="0.25">
      <c r="A44">
        <v>30101</v>
      </c>
      <c r="B44" s="1" t="s">
        <v>6</v>
      </c>
      <c r="C44" s="1" t="s">
        <v>7</v>
      </c>
      <c r="D44">
        <v>1012</v>
      </c>
      <c r="E44" s="1" t="s">
        <v>85</v>
      </c>
      <c r="F44">
        <v>0</v>
      </c>
      <c r="H44">
        <v>0</v>
      </c>
      <c r="I44">
        <f>Tabla1[[#This Row],[VENTAS]]+Tabla1[[#This Row],[FISICO]]-Tabla1[[#This Row],[SISTEMA]]</f>
        <v>0</v>
      </c>
    </row>
    <row r="45" spans="1:9" hidden="1" x14ac:dyDescent="0.25">
      <c r="A45">
        <v>30101</v>
      </c>
      <c r="B45" s="1" t="s">
        <v>6</v>
      </c>
      <c r="C45" s="1" t="s">
        <v>7</v>
      </c>
      <c r="D45">
        <v>1013</v>
      </c>
      <c r="E45" s="1" t="s">
        <v>86</v>
      </c>
      <c r="F45">
        <v>0</v>
      </c>
      <c r="H45">
        <v>0</v>
      </c>
      <c r="I45">
        <f>Tabla1[[#This Row],[VENTAS]]+Tabla1[[#This Row],[FISICO]]-Tabla1[[#This Row],[SISTEMA]]</f>
        <v>0</v>
      </c>
    </row>
    <row r="46" spans="1:9" hidden="1" x14ac:dyDescent="0.25">
      <c r="A46">
        <v>30101</v>
      </c>
      <c r="B46" s="1" t="s">
        <v>6</v>
      </c>
      <c r="C46" s="1" t="s">
        <v>7</v>
      </c>
      <c r="D46">
        <v>1018</v>
      </c>
      <c r="E46" s="1" t="s">
        <v>87</v>
      </c>
      <c r="F46">
        <v>0</v>
      </c>
      <c r="H46">
        <v>0</v>
      </c>
      <c r="I46">
        <f>Tabla1[[#This Row],[VENTAS]]+Tabla1[[#This Row],[FISICO]]-Tabla1[[#This Row],[SISTEMA]]</f>
        <v>0</v>
      </c>
    </row>
    <row r="47" spans="1:9" hidden="1" x14ac:dyDescent="0.25">
      <c r="A47">
        <v>30101</v>
      </c>
      <c r="B47" s="1" t="s">
        <v>6</v>
      </c>
      <c r="C47" s="1" t="s">
        <v>7</v>
      </c>
      <c r="D47">
        <v>1020</v>
      </c>
      <c r="E47" s="1" t="s">
        <v>88</v>
      </c>
      <c r="F47">
        <v>0</v>
      </c>
      <c r="H47">
        <v>0</v>
      </c>
      <c r="I47">
        <f>Tabla1[[#This Row],[VENTAS]]+Tabla1[[#This Row],[FISICO]]-Tabla1[[#This Row],[SISTEMA]]</f>
        <v>0</v>
      </c>
    </row>
    <row r="48" spans="1:9" hidden="1" x14ac:dyDescent="0.25">
      <c r="A48">
        <v>30101</v>
      </c>
      <c r="B48" s="1" t="s">
        <v>6</v>
      </c>
      <c r="C48" s="1" t="s">
        <v>7</v>
      </c>
      <c r="D48">
        <v>1022</v>
      </c>
      <c r="E48" s="1" t="s">
        <v>89</v>
      </c>
      <c r="F48">
        <v>0</v>
      </c>
      <c r="H48">
        <v>0</v>
      </c>
      <c r="I48">
        <f>Tabla1[[#This Row],[VENTAS]]+Tabla1[[#This Row],[FISICO]]-Tabla1[[#This Row],[SISTEMA]]</f>
        <v>0</v>
      </c>
    </row>
    <row r="49" spans="1:9" hidden="1" x14ac:dyDescent="0.25">
      <c r="A49">
        <v>30101</v>
      </c>
      <c r="B49" s="1" t="s">
        <v>6</v>
      </c>
      <c r="C49" s="1" t="s">
        <v>7</v>
      </c>
      <c r="D49">
        <v>1024</v>
      </c>
      <c r="E49" s="1" t="s">
        <v>90</v>
      </c>
      <c r="F49">
        <v>0</v>
      </c>
      <c r="H49">
        <v>0</v>
      </c>
      <c r="I49">
        <f>Tabla1[[#This Row],[VENTAS]]+Tabla1[[#This Row],[FISICO]]-Tabla1[[#This Row],[SISTEMA]]</f>
        <v>0</v>
      </c>
    </row>
    <row r="50" spans="1:9" hidden="1" x14ac:dyDescent="0.25">
      <c r="A50">
        <v>30101</v>
      </c>
      <c r="B50" s="1" t="s">
        <v>6</v>
      </c>
      <c r="C50" s="1" t="s">
        <v>7</v>
      </c>
      <c r="D50">
        <v>1025</v>
      </c>
      <c r="E50" s="1" t="s">
        <v>91</v>
      </c>
      <c r="F50">
        <v>0</v>
      </c>
      <c r="H50">
        <v>0</v>
      </c>
      <c r="I50">
        <f>Tabla1[[#This Row],[VENTAS]]+Tabla1[[#This Row],[FISICO]]-Tabla1[[#This Row],[SISTEMA]]</f>
        <v>0</v>
      </c>
    </row>
    <row r="51" spans="1:9" hidden="1" x14ac:dyDescent="0.25">
      <c r="A51">
        <v>30101</v>
      </c>
      <c r="B51" s="1" t="s">
        <v>6</v>
      </c>
      <c r="C51" s="1" t="s">
        <v>7</v>
      </c>
      <c r="D51">
        <v>1026</v>
      </c>
      <c r="E51" s="1" t="s">
        <v>92</v>
      </c>
      <c r="F51">
        <v>0</v>
      </c>
      <c r="H51">
        <v>0</v>
      </c>
      <c r="I51">
        <f>Tabla1[[#This Row],[VENTAS]]+Tabla1[[#This Row],[FISICO]]-Tabla1[[#This Row],[SISTEMA]]</f>
        <v>0</v>
      </c>
    </row>
    <row r="52" spans="1:9" hidden="1" x14ac:dyDescent="0.25">
      <c r="A52">
        <v>30101</v>
      </c>
      <c r="B52" s="1" t="s">
        <v>6</v>
      </c>
      <c r="C52" s="1" t="s">
        <v>7</v>
      </c>
      <c r="D52">
        <v>1028</v>
      </c>
      <c r="E52" s="1" t="s">
        <v>93</v>
      </c>
      <c r="F52">
        <v>0</v>
      </c>
      <c r="H52">
        <v>0</v>
      </c>
      <c r="I52">
        <f>Tabla1[[#This Row],[VENTAS]]+Tabla1[[#This Row],[FISICO]]-Tabla1[[#This Row],[SISTEMA]]</f>
        <v>0</v>
      </c>
    </row>
    <row r="53" spans="1:9" hidden="1" x14ac:dyDescent="0.25">
      <c r="A53">
        <v>30101</v>
      </c>
      <c r="B53" s="1" t="s">
        <v>6</v>
      </c>
      <c r="C53" s="1" t="s">
        <v>7</v>
      </c>
      <c r="D53">
        <v>1031</v>
      </c>
      <c r="E53" s="1" t="s">
        <v>94</v>
      </c>
      <c r="F53">
        <v>0</v>
      </c>
      <c r="H53">
        <v>0</v>
      </c>
      <c r="I53">
        <f>Tabla1[[#This Row],[VENTAS]]+Tabla1[[#This Row],[FISICO]]-Tabla1[[#This Row],[SISTEMA]]</f>
        <v>0</v>
      </c>
    </row>
    <row r="54" spans="1:9" hidden="1" x14ac:dyDescent="0.25">
      <c r="A54">
        <v>30101</v>
      </c>
      <c r="B54" s="1" t="s">
        <v>6</v>
      </c>
      <c r="C54" s="1" t="s">
        <v>7</v>
      </c>
      <c r="D54">
        <v>1035</v>
      </c>
      <c r="E54" s="1" t="s">
        <v>95</v>
      </c>
      <c r="F54">
        <v>0</v>
      </c>
      <c r="H54">
        <v>0</v>
      </c>
      <c r="I54">
        <f>Tabla1[[#This Row],[VENTAS]]+Tabla1[[#This Row],[FISICO]]-Tabla1[[#This Row],[SISTEMA]]</f>
        <v>0</v>
      </c>
    </row>
    <row r="55" spans="1:9" hidden="1" x14ac:dyDescent="0.25">
      <c r="A55">
        <v>30101</v>
      </c>
      <c r="B55" s="1" t="s">
        <v>6</v>
      </c>
      <c r="C55" s="1" t="s">
        <v>7</v>
      </c>
      <c r="D55">
        <v>1036</v>
      </c>
      <c r="E55" s="1" t="s">
        <v>96</v>
      </c>
      <c r="F55">
        <v>0</v>
      </c>
      <c r="H55">
        <v>0</v>
      </c>
      <c r="I55">
        <f>Tabla1[[#This Row],[VENTAS]]+Tabla1[[#This Row],[FISICO]]-Tabla1[[#This Row],[SISTEMA]]</f>
        <v>0</v>
      </c>
    </row>
    <row r="56" spans="1:9" hidden="1" x14ac:dyDescent="0.25">
      <c r="A56">
        <v>30101</v>
      </c>
      <c r="B56" s="1" t="s">
        <v>6</v>
      </c>
      <c r="C56" s="1" t="s">
        <v>7</v>
      </c>
      <c r="D56">
        <v>1039</v>
      </c>
      <c r="E56" s="1" t="s">
        <v>97</v>
      </c>
      <c r="F56">
        <v>0</v>
      </c>
      <c r="H56">
        <v>0</v>
      </c>
      <c r="I56">
        <f>Tabla1[[#This Row],[VENTAS]]+Tabla1[[#This Row],[FISICO]]-Tabla1[[#This Row],[SISTEMA]]</f>
        <v>0</v>
      </c>
    </row>
    <row r="57" spans="1:9" hidden="1" x14ac:dyDescent="0.25">
      <c r="A57">
        <v>30101</v>
      </c>
      <c r="B57" s="1" t="s">
        <v>6</v>
      </c>
      <c r="C57" s="1" t="s">
        <v>7</v>
      </c>
      <c r="D57">
        <v>1042</v>
      </c>
      <c r="E57" s="1" t="s">
        <v>98</v>
      </c>
      <c r="F57">
        <v>0</v>
      </c>
      <c r="H57">
        <v>0</v>
      </c>
      <c r="I57">
        <f>Tabla1[[#This Row],[VENTAS]]+Tabla1[[#This Row],[FISICO]]-Tabla1[[#This Row],[SISTEMA]]</f>
        <v>0</v>
      </c>
    </row>
    <row r="58" spans="1:9" hidden="1" x14ac:dyDescent="0.25">
      <c r="A58">
        <v>30101</v>
      </c>
      <c r="B58" s="1" t="s">
        <v>6</v>
      </c>
      <c r="C58" s="1" t="s">
        <v>7</v>
      </c>
      <c r="D58">
        <v>1045</v>
      </c>
      <c r="E58" s="1" t="s">
        <v>99</v>
      </c>
      <c r="F58">
        <v>0</v>
      </c>
      <c r="H58">
        <v>0</v>
      </c>
      <c r="I58">
        <f>Tabla1[[#This Row],[VENTAS]]+Tabla1[[#This Row],[FISICO]]-Tabla1[[#This Row],[SISTEMA]]</f>
        <v>0</v>
      </c>
    </row>
    <row r="59" spans="1:9" hidden="1" x14ac:dyDescent="0.25">
      <c r="A59">
        <v>30101</v>
      </c>
      <c r="B59" s="1" t="s">
        <v>6</v>
      </c>
      <c r="C59" s="1" t="s">
        <v>7</v>
      </c>
      <c r="D59">
        <v>1085</v>
      </c>
      <c r="E59" s="1" t="s">
        <v>100</v>
      </c>
      <c r="F59">
        <v>0</v>
      </c>
      <c r="H59">
        <v>0</v>
      </c>
      <c r="I59">
        <f>Tabla1[[#This Row],[VENTAS]]+Tabla1[[#This Row],[FISICO]]-Tabla1[[#This Row],[SISTEMA]]</f>
        <v>0</v>
      </c>
    </row>
    <row r="60" spans="1:9" hidden="1" x14ac:dyDescent="0.25">
      <c r="A60">
        <v>30101</v>
      </c>
      <c r="B60" s="1" t="s">
        <v>6</v>
      </c>
      <c r="C60" s="1" t="s">
        <v>7</v>
      </c>
      <c r="D60">
        <v>1089</v>
      </c>
      <c r="E60" s="1" t="s">
        <v>101</v>
      </c>
      <c r="F60">
        <v>18</v>
      </c>
      <c r="G60">
        <v>18</v>
      </c>
      <c r="H60">
        <v>0</v>
      </c>
      <c r="I60">
        <f>Tabla1[[#This Row],[VENTAS]]+Tabla1[[#This Row],[FISICO]]-Tabla1[[#This Row],[SISTEMA]]</f>
        <v>0</v>
      </c>
    </row>
    <row r="61" spans="1:9" hidden="1" x14ac:dyDescent="0.25">
      <c r="A61">
        <v>30101</v>
      </c>
      <c r="B61" s="1" t="s">
        <v>6</v>
      </c>
      <c r="C61" s="1" t="s">
        <v>7</v>
      </c>
      <c r="D61">
        <v>1095</v>
      </c>
      <c r="E61" s="1" t="s">
        <v>102</v>
      </c>
      <c r="F61">
        <v>0</v>
      </c>
      <c r="H61">
        <v>0</v>
      </c>
      <c r="I61">
        <f>Tabla1[[#This Row],[VENTAS]]+Tabla1[[#This Row],[FISICO]]-Tabla1[[#This Row],[SISTEMA]]</f>
        <v>0</v>
      </c>
    </row>
    <row r="62" spans="1:9" hidden="1" x14ac:dyDescent="0.25">
      <c r="A62">
        <v>30101</v>
      </c>
      <c r="B62" s="1" t="s">
        <v>6</v>
      </c>
      <c r="C62" s="1" t="s">
        <v>7</v>
      </c>
      <c r="D62">
        <v>1097</v>
      </c>
      <c r="E62" s="1" t="s">
        <v>103</v>
      </c>
      <c r="F62">
        <v>0</v>
      </c>
      <c r="H62">
        <v>0</v>
      </c>
      <c r="I62">
        <f>Tabla1[[#This Row],[VENTAS]]+Tabla1[[#This Row],[FISICO]]-Tabla1[[#This Row],[SISTEMA]]</f>
        <v>0</v>
      </c>
    </row>
    <row r="63" spans="1:9" hidden="1" x14ac:dyDescent="0.25">
      <c r="A63">
        <v>30101</v>
      </c>
      <c r="B63" s="1" t="s">
        <v>6</v>
      </c>
      <c r="C63" s="1" t="s">
        <v>7</v>
      </c>
      <c r="D63">
        <v>1104</v>
      </c>
      <c r="E63" s="1" t="s">
        <v>104</v>
      </c>
      <c r="F63">
        <v>0</v>
      </c>
      <c r="H63">
        <v>0</v>
      </c>
      <c r="I63">
        <f>Tabla1[[#This Row],[VENTAS]]+Tabla1[[#This Row],[FISICO]]-Tabla1[[#This Row],[SISTEMA]]</f>
        <v>0</v>
      </c>
    </row>
    <row r="64" spans="1:9" s="30" customFormat="1" hidden="1" x14ac:dyDescent="0.25">
      <c r="A64" s="30">
        <v>30101</v>
      </c>
      <c r="B64" s="31" t="s">
        <v>6</v>
      </c>
      <c r="C64" s="31" t="s">
        <v>7</v>
      </c>
      <c r="D64" s="30">
        <v>1107</v>
      </c>
      <c r="E64" s="31" t="s">
        <v>105</v>
      </c>
      <c r="F64" s="30">
        <v>33</v>
      </c>
      <c r="G64" s="30">
        <v>34</v>
      </c>
      <c r="H64" s="30">
        <v>0</v>
      </c>
      <c r="I64" s="30">
        <f>Tabla1[[#This Row],[VENTAS]]+Tabla1[[#This Row],[FISICO]]-Tabla1[[#This Row],[SISTEMA]]</f>
        <v>1</v>
      </c>
    </row>
    <row r="65" spans="1:10" hidden="1" x14ac:dyDescent="0.25">
      <c r="A65">
        <v>30101</v>
      </c>
      <c r="B65" s="1" t="s">
        <v>6</v>
      </c>
      <c r="C65" s="1" t="s">
        <v>7</v>
      </c>
      <c r="D65">
        <v>1114</v>
      </c>
      <c r="E65" s="1" t="s">
        <v>106</v>
      </c>
      <c r="F65">
        <v>18</v>
      </c>
      <c r="G65">
        <v>18</v>
      </c>
      <c r="H65">
        <v>0</v>
      </c>
      <c r="I65">
        <f>Tabla1[[#This Row],[VENTAS]]+Tabla1[[#This Row],[FISICO]]-Tabla1[[#This Row],[SISTEMA]]</f>
        <v>0</v>
      </c>
    </row>
    <row r="66" spans="1:10" hidden="1" x14ac:dyDescent="0.25">
      <c r="A66">
        <v>30101</v>
      </c>
      <c r="B66" s="1" t="s">
        <v>6</v>
      </c>
      <c r="C66" s="1" t="s">
        <v>7</v>
      </c>
      <c r="D66">
        <v>1121</v>
      </c>
      <c r="E66" s="1" t="s">
        <v>107</v>
      </c>
      <c r="F66">
        <v>0</v>
      </c>
      <c r="H66">
        <v>0</v>
      </c>
      <c r="I66">
        <f>Tabla1[[#This Row],[VENTAS]]+Tabla1[[#This Row],[FISICO]]-Tabla1[[#This Row],[SISTEMA]]</f>
        <v>0</v>
      </c>
    </row>
    <row r="67" spans="1:10" hidden="1" x14ac:dyDescent="0.25">
      <c r="A67">
        <v>30101</v>
      </c>
      <c r="B67" s="1" t="s">
        <v>6</v>
      </c>
      <c r="C67" s="1" t="s">
        <v>7</v>
      </c>
      <c r="D67">
        <v>1124</v>
      </c>
      <c r="E67" s="1" t="s">
        <v>108</v>
      </c>
      <c r="F67">
        <v>0</v>
      </c>
      <c r="H67">
        <v>0</v>
      </c>
      <c r="I67">
        <f>Tabla1[[#This Row],[VENTAS]]+Tabla1[[#This Row],[FISICO]]-Tabla1[[#This Row],[SISTEMA]]</f>
        <v>0</v>
      </c>
    </row>
    <row r="68" spans="1:10" hidden="1" x14ac:dyDescent="0.25">
      <c r="A68">
        <v>30101</v>
      </c>
      <c r="B68" s="1" t="s">
        <v>6</v>
      </c>
      <c r="C68" s="1" t="s">
        <v>7</v>
      </c>
      <c r="D68">
        <v>1129</v>
      </c>
      <c r="E68" s="1" t="s">
        <v>109</v>
      </c>
      <c r="F68">
        <v>0</v>
      </c>
      <c r="H68">
        <v>0</v>
      </c>
      <c r="I68">
        <f>Tabla1[[#This Row],[VENTAS]]+Tabla1[[#This Row],[FISICO]]-Tabla1[[#This Row],[SISTEMA]]</f>
        <v>0</v>
      </c>
    </row>
    <row r="69" spans="1:10" hidden="1" x14ac:dyDescent="0.25">
      <c r="A69">
        <v>30101</v>
      </c>
      <c r="B69" s="1" t="s">
        <v>6</v>
      </c>
      <c r="C69" s="1" t="s">
        <v>7</v>
      </c>
      <c r="D69" s="18">
        <v>1133</v>
      </c>
      <c r="E69" s="19" t="s">
        <v>110</v>
      </c>
      <c r="F69">
        <v>34</v>
      </c>
      <c r="G69">
        <v>33</v>
      </c>
      <c r="H69">
        <v>0</v>
      </c>
      <c r="I69">
        <f>Tabla1[[#This Row],[VENTAS]]+Tabla1[[#This Row],[FISICO]]-Tabla1[[#This Row],[SISTEMA]]</f>
        <v>-1</v>
      </c>
      <c r="J69" s="18"/>
    </row>
    <row r="70" spans="1:10" hidden="1" x14ac:dyDescent="0.25">
      <c r="A70">
        <v>30101</v>
      </c>
      <c r="B70" s="1" t="s">
        <v>6</v>
      </c>
      <c r="C70" s="1" t="s">
        <v>7</v>
      </c>
      <c r="D70">
        <v>1136</v>
      </c>
      <c r="E70" s="1" t="s">
        <v>111</v>
      </c>
      <c r="F70">
        <v>49</v>
      </c>
      <c r="G70">
        <v>49</v>
      </c>
      <c r="H70">
        <v>0</v>
      </c>
      <c r="I70">
        <f>Tabla1[[#This Row],[VENTAS]]+Tabla1[[#This Row],[FISICO]]-Tabla1[[#This Row],[SISTEMA]]</f>
        <v>0</v>
      </c>
    </row>
    <row r="71" spans="1:10" hidden="1" x14ac:dyDescent="0.25">
      <c r="A71">
        <v>30101</v>
      </c>
      <c r="B71" s="1" t="s">
        <v>6</v>
      </c>
      <c r="C71" s="1" t="s">
        <v>7</v>
      </c>
      <c r="D71">
        <v>1140</v>
      </c>
      <c r="E71" s="1" t="s">
        <v>112</v>
      </c>
      <c r="F71">
        <v>8</v>
      </c>
      <c r="G71">
        <v>8</v>
      </c>
      <c r="H71">
        <v>0</v>
      </c>
      <c r="I71">
        <f>Tabla1[[#This Row],[VENTAS]]+Tabla1[[#This Row],[FISICO]]-Tabla1[[#This Row],[SISTEMA]]</f>
        <v>0</v>
      </c>
    </row>
    <row r="72" spans="1:10" hidden="1" x14ac:dyDescent="0.25">
      <c r="A72">
        <v>30101</v>
      </c>
      <c r="B72" s="1" t="s">
        <v>6</v>
      </c>
      <c r="C72" s="1" t="s">
        <v>7</v>
      </c>
      <c r="D72" s="18">
        <v>1141</v>
      </c>
      <c r="E72" s="19" t="s">
        <v>113</v>
      </c>
      <c r="F72">
        <v>10</v>
      </c>
      <c r="G72">
        <v>10</v>
      </c>
      <c r="H72">
        <v>0</v>
      </c>
      <c r="I72">
        <f>Tabla1[[#This Row],[VENTAS]]+Tabla1[[#This Row],[FISICO]]-Tabla1[[#This Row],[SISTEMA]]</f>
        <v>0</v>
      </c>
      <c r="J72" s="18"/>
    </row>
    <row r="73" spans="1:10" hidden="1" x14ac:dyDescent="0.25">
      <c r="A73">
        <v>30101</v>
      </c>
      <c r="B73" s="1" t="s">
        <v>6</v>
      </c>
      <c r="C73" s="1" t="s">
        <v>7</v>
      </c>
      <c r="D73">
        <v>1144</v>
      </c>
      <c r="E73" s="1" t="s">
        <v>114</v>
      </c>
      <c r="F73">
        <v>8</v>
      </c>
      <c r="G73">
        <v>8</v>
      </c>
      <c r="H73">
        <v>0</v>
      </c>
      <c r="I73">
        <f>Tabla1[[#This Row],[VENTAS]]+Tabla1[[#This Row],[FISICO]]-Tabla1[[#This Row],[SISTEMA]]</f>
        <v>0</v>
      </c>
    </row>
    <row r="74" spans="1:10" hidden="1" x14ac:dyDescent="0.25">
      <c r="A74">
        <v>30101</v>
      </c>
      <c r="B74" s="1" t="s">
        <v>6</v>
      </c>
      <c r="C74" s="1" t="s">
        <v>7</v>
      </c>
      <c r="D74">
        <v>1147</v>
      </c>
      <c r="E74" s="1" t="s">
        <v>115</v>
      </c>
      <c r="F74">
        <v>0</v>
      </c>
      <c r="H74">
        <v>0</v>
      </c>
      <c r="I74">
        <f>Tabla1[[#This Row],[VENTAS]]+Tabla1[[#This Row],[FISICO]]-Tabla1[[#This Row],[SISTEMA]]</f>
        <v>0</v>
      </c>
    </row>
    <row r="75" spans="1:10" hidden="1" x14ac:dyDescent="0.25">
      <c r="A75">
        <v>30101</v>
      </c>
      <c r="B75" s="1" t="s">
        <v>6</v>
      </c>
      <c r="C75" s="1" t="s">
        <v>7</v>
      </c>
      <c r="D75">
        <v>2054</v>
      </c>
      <c r="E75" s="1" t="s">
        <v>116</v>
      </c>
      <c r="F75">
        <v>0</v>
      </c>
      <c r="H75">
        <v>0</v>
      </c>
      <c r="I75">
        <f>Tabla1[[#This Row],[VENTAS]]+Tabla1[[#This Row],[FISICO]]-Tabla1[[#This Row],[SISTEMA]]</f>
        <v>0</v>
      </c>
    </row>
    <row r="76" spans="1:10" hidden="1" x14ac:dyDescent="0.25">
      <c r="A76">
        <v>30101</v>
      </c>
      <c r="B76" s="1" t="s">
        <v>6</v>
      </c>
      <c r="C76" s="1" t="s">
        <v>7</v>
      </c>
      <c r="D76">
        <v>2208</v>
      </c>
      <c r="E76" s="1" t="s">
        <v>117</v>
      </c>
      <c r="F76">
        <v>0</v>
      </c>
      <c r="H76">
        <v>0</v>
      </c>
      <c r="I76">
        <f>Tabla1[[#This Row],[VENTAS]]+Tabla1[[#This Row],[FISICO]]-Tabla1[[#This Row],[SISTEMA]]</f>
        <v>0</v>
      </c>
    </row>
    <row r="77" spans="1:10" hidden="1" x14ac:dyDescent="0.25">
      <c r="A77">
        <v>30101</v>
      </c>
      <c r="B77" s="1" t="s">
        <v>6</v>
      </c>
      <c r="C77" s="1" t="s">
        <v>7</v>
      </c>
      <c r="D77">
        <v>2285</v>
      </c>
      <c r="E77" s="1" t="s">
        <v>118</v>
      </c>
      <c r="F77">
        <v>0</v>
      </c>
      <c r="H77">
        <v>0</v>
      </c>
      <c r="I77">
        <f>Tabla1[[#This Row],[VENTAS]]+Tabla1[[#This Row],[FISICO]]-Tabla1[[#This Row],[SISTEMA]]</f>
        <v>0</v>
      </c>
    </row>
    <row r="78" spans="1:10" hidden="1" x14ac:dyDescent="0.25">
      <c r="A78">
        <v>30101</v>
      </c>
      <c r="B78" s="1" t="s">
        <v>6</v>
      </c>
      <c r="C78" s="1" t="s">
        <v>7</v>
      </c>
      <c r="D78">
        <v>2286</v>
      </c>
      <c r="E78" s="1" t="s">
        <v>119</v>
      </c>
      <c r="F78">
        <v>0</v>
      </c>
      <c r="H78">
        <v>0</v>
      </c>
      <c r="I78">
        <f>Tabla1[[#This Row],[VENTAS]]+Tabla1[[#This Row],[FISICO]]-Tabla1[[#This Row],[SISTEMA]]</f>
        <v>0</v>
      </c>
    </row>
    <row r="79" spans="1:10" hidden="1" x14ac:dyDescent="0.25">
      <c r="A79">
        <v>30101</v>
      </c>
      <c r="B79" s="1" t="s">
        <v>6</v>
      </c>
      <c r="C79" s="1" t="s">
        <v>7</v>
      </c>
      <c r="D79">
        <v>2287</v>
      </c>
      <c r="E79" s="1" t="s">
        <v>120</v>
      </c>
      <c r="F79">
        <v>3</v>
      </c>
      <c r="G79">
        <v>3</v>
      </c>
      <c r="H79">
        <v>0</v>
      </c>
      <c r="I79">
        <f>Tabla1[[#This Row],[VENTAS]]+Tabla1[[#This Row],[FISICO]]-Tabla1[[#This Row],[SISTEMA]]</f>
        <v>0</v>
      </c>
    </row>
    <row r="80" spans="1:10" hidden="1" x14ac:dyDescent="0.25">
      <c r="A80">
        <v>30101</v>
      </c>
      <c r="B80" s="1" t="s">
        <v>6</v>
      </c>
      <c r="C80" s="1" t="s">
        <v>7</v>
      </c>
      <c r="D80">
        <v>2289</v>
      </c>
      <c r="E80" s="1" t="s">
        <v>121</v>
      </c>
      <c r="F80">
        <v>0</v>
      </c>
      <c r="H80">
        <v>0</v>
      </c>
      <c r="I80">
        <f>Tabla1[[#This Row],[VENTAS]]+Tabla1[[#This Row],[FISICO]]-Tabla1[[#This Row],[SISTEMA]]</f>
        <v>0</v>
      </c>
    </row>
    <row r="81" spans="1:9" hidden="1" x14ac:dyDescent="0.25">
      <c r="A81">
        <v>30101</v>
      </c>
      <c r="B81" s="1" t="s">
        <v>6</v>
      </c>
      <c r="C81" s="1" t="s">
        <v>7</v>
      </c>
      <c r="D81">
        <v>2291</v>
      </c>
      <c r="E81" s="1" t="s">
        <v>119</v>
      </c>
      <c r="F81">
        <v>0</v>
      </c>
      <c r="H81">
        <v>0</v>
      </c>
      <c r="I81">
        <f>Tabla1[[#This Row],[VENTAS]]+Tabla1[[#This Row],[FISICO]]-Tabla1[[#This Row],[SISTEMA]]</f>
        <v>0</v>
      </c>
    </row>
    <row r="82" spans="1:9" hidden="1" x14ac:dyDescent="0.25">
      <c r="A82">
        <v>30101</v>
      </c>
      <c r="B82" s="1" t="s">
        <v>6</v>
      </c>
      <c r="C82" s="1" t="s">
        <v>7</v>
      </c>
      <c r="D82">
        <v>2312</v>
      </c>
      <c r="E82" s="1" t="s">
        <v>122</v>
      </c>
      <c r="F82">
        <v>0</v>
      </c>
      <c r="H82">
        <v>0</v>
      </c>
      <c r="I82">
        <f>Tabla1[[#This Row],[VENTAS]]+Tabla1[[#This Row],[FISICO]]-Tabla1[[#This Row],[SISTEMA]]</f>
        <v>0</v>
      </c>
    </row>
    <row r="83" spans="1:9" hidden="1" x14ac:dyDescent="0.25">
      <c r="A83">
        <v>30101</v>
      </c>
      <c r="B83" s="1" t="s">
        <v>6</v>
      </c>
      <c r="C83" s="1" t="s">
        <v>7</v>
      </c>
      <c r="D83">
        <v>2313</v>
      </c>
      <c r="E83" s="1" t="s">
        <v>123</v>
      </c>
      <c r="F83">
        <v>0</v>
      </c>
      <c r="H83">
        <v>0</v>
      </c>
      <c r="I83">
        <f>Tabla1[[#This Row],[VENTAS]]+Tabla1[[#This Row],[FISICO]]-Tabla1[[#This Row],[SISTEMA]]</f>
        <v>0</v>
      </c>
    </row>
    <row r="84" spans="1:9" hidden="1" x14ac:dyDescent="0.25">
      <c r="A84">
        <v>30101</v>
      </c>
      <c r="B84" s="1" t="s">
        <v>6</v>
      </c>
      <c r="C84" s="1" t="s">
        <v>7</v>
      </c>
      <c r="D84">
        <v>2314</v>
      </c>
      <c r="E84" s="1" t="s">
        <v>124</v>
      </c>
      <c r="F84">
        <v>0</v>
      </c>
      <c r="H84">
        <v>0</v>
      </c>
      <c r="I84">
        <f>Tabla1[[#This Row],[VENTAS]]+Tabla1[[#This Row],[FISICO]]-Tabla1[[#This Row],[SISTEMA]]</f>
        <v>0</v>
      </c>
    </row>
    <row r="85" spans="1:9" hidden="1" x14ac:dyDescent="0.25">
      <c r="A85">
        <v>30101</v>
      </c>
      <c r="B85" s="1" t="s">
        <v>6</v>
      </c>
      <c r="C85" s="1" t="s">
        <v>7</v>
      </c>
      <c r="D85">
        <v>2340</v>
      </c>
      <c r="E85" s="1" t="s">
        <v>125</v>
      </c>
      <c r="F85">
        <v>0</v>
      </c>
      <c r="H85">
        <v>0</v>
      </c>
      <c r="I85">
        <f>Tabla1[[#This Row],[VENTAS]]+Tabla1[[#This Row],[FISICO]]-Tabla1[[#This Row],[SISTEMA]]</f>
        <v>0</v>
      </c>
    </row>
    <row r="86" spans="1:9" hidden="1" x14ac:dyDescent="0.25">
      <c r="A86">
        <v>30101</v>
      </c>
      <c r="B86" s="1" t="s">
        <v>6</v>
      </c>
      <c r="C86" s="1" t="s">
        <v>7</v>
      </c>
      <c r="D86">
        <v>2350</v>
      </c>
      <c r="E86" s="1" t="s">
        <v>126</v>
      </c>
      <c r="F86">
        <v>0</v>
      </c>
      <c r="H86">
        <v>0</v>
      </c>
      <c r="I86">
        <f>Tabla1[[#This Row],[VENTAS]]+Tabla1[[#This Row],[FISICO]]-Tabla1[[#This Row],[SISTEMA]]</f>
        <v>0</v>
      </c>
    </row>
    <row r="87" spans="1:9" hidden="1" x14ac:dyDescent="0.25">
      <c r="A87">
        <v>30101</v>
      </c>
      <c r="B87" s="1" t="s">
        <v>6</v>
      </c>
      <c r="C87" s="1" t="s">
        <v>7</v>
      </c>
      <c r="D87">
        <v>2380</v>
      </c>
      <c r="E87" s="1" t="s">
        <v>127</v>
      </c>
      <c r="F87">
        <v>0</v>
      </c>
      <c r="H87">
        <v>0</v>
      </c>
      <c r="I87">
        <f>Tabla1[[#This Row],[VENTAS]]+Tabla1[[#This Row],[FISICO]]-Tabla1[[#This Row],[SISTEMA]]</f>
        <v>0</v>
      </c>
    </row>
    <row r="88" spans="1:9" hidden="1" x14ac:dyDescent="0.25">
      <c r="A88">
        <v>30101</v>
      </c>
      <c r="B88" s="1" t="s">
        <v>6</v>
      </c>
      <c r="C88" s="1" t="s">
        <v>7</v>
      </c>
      <c r="D88">
        <v>2481</v>
      </c>
      <c r="E88" s="1" t="s">
        <v>128</v>
      </c>
      <c r="F88">
        <v>0</v>
      </c>
      <c r="H88">
        <v>0</v>
      </c>
      <c r="I88">
        <f>Tabla1[[#This Row],[VENTAS]]+Tabla1[[#This Row],[FISICO]]-Tabla1[[#This Row],[SISTEMA]]</f>
        <v>0</v>
      </c>
    </row>
    <row r="89" spans="1:9" hidden="1" x14ac:dyDescent="0.25">
      <c r="A89">
        <v>30101</v>
      </c>
      <c r="B89" s="1" t="s">
        <v>6</v>
      </c>
      <c r="C89" s="1" t="s">
        <v>7</v>
      </c>
      <c r="D89">
        <v>2484</v>
      </c>
      <c r="E89" s="1" t="s">
        <v>129</v>
      </c>
      <c r="F89">
        <v>0</v>
      </c>
      <c r="H89">
        <v>0</v>
      </c>
      <c r="I89">
        <f>Tabla1[[#This Row],[VENTAS]]+Tabla1[[#This Row],[FISICO]]-Tabla1[[#This Row],[SISTEMA]]</f>
        <v>0</v>
      </c>
    </row>
    <row r="90" spans="1:9" hidden="1" x14ac:dyDescent="0.25">
      <c r="A90">
        <v>30101</v>
      </c>
      <c r="B90" s="1" t="s">
        <v>6</v>
      </c>
      <c r="C90" s="1" t="s">
        <v>7</v>
      </c>
      <c r="D90">
        <v>2492</v>
      </c>
      <c r="E90" s="1" t="s">
        <v>130</v>
      </c>
      <c r="F90">
        <v>0</v>
      </c>
      <c r="H90">
        <v>0</v>
      </c>
      <c r="I90">
        <f>Tabla1[[#This Row],[VENTAS]]+Tabla1[[#This Row],[FISICO]]-Tabla1[[#This Row],[SISTEMA]]</f>
        <v>0</v>
      </c>
    </row>
    <row r="91" spans="1:9" hidden="1" x14ac:dyDescent="0.25">
      <c r="A91">
        <v>30101</v>
      </c>
      <c r="B91" s="1" t="s">
        <v>6</v>
      </c>
      <c r="C91" s="1" t="s">
        <v>7</v>
      </c>
      <c r="D91">
        <v>2493</v>
      </c>
      <c r="E91" s="1" t="s">
        <v>131</v>
      </c>
      <c r="F91">
        <v>0</v>
      </c>
      <c r="H91">
        <v>0</v>
      </c>
      <c r="I91">
        <f>Tabla1[[#This Row],[VENTAS]]+Tabla1[[#This Row],[FISICO]]-Tabla1[[#This Row],[SISTEMA]]</f>
        <v>0</v>
      </c>
    </row>
    <row r="92" spans="1:9" hidden="1" x14ac:dyDescent="0.25">
      <c r="A92">
        <v>30101</v>
      </c>
      <c r="B92" s="1" t="s">
        <v>6</v>
      </c>
      <c r="C92" s="1" t="s">
        <v>7</v>
      </c>
      <c r="D92">
        <v>2495</v>
      </c>
      <c r="E92" s="1" t="s">
        <v>132</v>
      </c>
      <c r="F92">
        <v>0</v>
      </c>
      <c r="H92">
        <v>0</v>
      </c>
      <c r="I92">
        <f>Tabla1[[#This Row],[VENTAS]]+Tabla1[[#This Row],[FISICO]]-Tabla1[[#This Row],[SISTEMA]]</f>
        <v>0</v>
      </c>
    </row>
    <row r="93" spans="1:9" hidden="1" x14ac:dyDescent="0.25">
      <c r="A93">
        <v>30101</v>
      </c>
      <c r="B93" s="1" t="s">
        <v>6</v>
      </c>
      <c r="C93" s="1" t="s">
        <v>7</v>
      </c>
      <c r="D93">
        <v>2579</v>
      </c>
      <c r="E93" s="1" t="s">
        <v>133</v>
      </c>
      <c r="F93">
        <v>0</v>
      </c>
      <c r="H93">
        <v>0</v>
      </c>
      <c r="I93">
        <f>Tabla1[[#This Row],[VENTAS]]+Tabla1[[#This Row],[FISICO]]-Tabla1[[#This Row],[SISTEMA]]</f>
        <v>0</v>
      </c>
    </row>
    <row r="94" spans="1:9" hidden="1" x14ac:dyDescent="0.25">
      <c r="A94">
        <v>30101</v>
      </c>
      <c r="B94" s="1" t="s">
        <v>6</v>
      </c>
      <c r="C94" s="1" t="s">
        <v>7</v>
      </c>
      <c r="D94">
        <v>2628</v>
      </c>
      <c r="E94" s="1" t="s">
        <v>134</v>
      </c>
      <c r="F94">
        <v>0</v>
      </c>
      <c r="H94">
        <v>0</v>
      </c>
      <c r="I94">
        <f>Tabla1[[#This Row],[VENTAS]]+Tabla1[[#This Row],[FISICO]]-Tabla1[[#This Row],[SISTEMA]]</f>
        <v>0</v>
      </c>
    </row>
    <row r="95" spans="1:9" hidden="1" x14ac:dyDescent="0.25">
      <c r="A95">
        <v>30101</v>
      </c>
      <c r="B95" s="1" t="s">
        <v>6</v>
      </c>
      <c r="C95" s="1" t="s">
        <v>7</v>
      </c>
      <c r="D95">
        <v>2629</v>
      </c>
      <c r="E95" s="1" t="s">
        <v>135</v>
      </c>
      <c r="F95">
        <v>0</v>
      </c>
      <c r="H95">
        <v>0</v>
      </c>
      <c r="I95">
        <f>Tabla1[[#This Row],[VENTAS]]+Tabla1[[#This Row],[FISICO]]-Tabla1[[#This Row],[SISTEMA]]</f>
        <v>0</v>
      </c>
    </row>
    <row r="96" spans="1:9" hidden="1" x14ac:dyDescent="0.25">
      <c r="A96">
        <v>30101</v>
      </c>
      <c r="B96" s="1" t="s">
        <v>6</v>
      </c>
      <c r="C96" s="1" t="s">
        <v>7</v>
      </c>
      <c r="D96">
        <v>2663</v>
      </c>
      <c r="E96" s="1" t="s">
        <v>136</v>
      </c>
      <c r="F96">
        <v>0</v>
      </c>
      <c r="H96">
        <v>0</v>
      </c>
      <c r="I96">
        <f>Tabla1[[#This Row],[VENTAS]]+Tabla1[[#This Row],[FISICO]]-Tabla1[[#This Row],[SISTEMA]]</f>
        <v>0</v>
      </c>
    </row>
    <row r="97" spans="1:10" hidden="1" x14ac:dyDescent="0.25">
      <c r="A97">
        <v>30101</v>
      </c>
      <c r="B97" s="1" t="s">
        <v>6</v>
      </c>
      <c r="C97" s="1" t="s">
        <v>7</v>
      </c>
      <c r="D97">
        <v>2664</v>
      </c>
      <c r="E97" s="1" t="s">
        <v>137</v>
      </c>
      <c r="F97">
        <v>25</v>
      </c>
      <c r="G97">
        <v>25</v>
      </c>
      <c r="H97">
        <v>0</v>
      </c>
      <c r="I97">
        <f>Tabla1[[#This Row],[VENTAS]]+Tabla1[[#This Row],[FISICO]]-Tabla1[[#This Row],[SISTEMA]]</f>
        <v>0</v>
      </c>
    </row>
    <row r="98" spans="1:10" hidden="1" x14ac:dyDescent="0.25">
      <c r="A98">
        <v>30101</v>
      </c>
      <c r="B98" s="1" t="s">
        <v>6</v>
      </c>
      <c r="C98" s="1" t="s">
        <v>7</v>
      </c>
      <c r="D98">
        <v>2665</v>
      </c>
      <c r="E98" s="1" t="s">
        <v>138</v>
      </c>
      <c r="F98">
        <v>0</v>
      </c>
      <c r="H98">
        <v>0</v>
      </c>
      <c r="I98">
        <f>Tabla1[[#This Row],[VENTAS]]+Tabla1[[#This Row],[FISICO]]-Tabla1[[#This Row],[SISTEMA]]</f>
        <v>0</v>
      </c>
    </row>
    <row r="99" spans="1:10" hidden="1" x14ac:dyDescent="0.25">
      <c r="A99">
        <v>30101</v>
      </c>
      <c r="B99" s="1" t="s">
        <v>6</v>
      </c>
      <c r="C99" s="1" t="s">
        <v>7</v>
      </c>
      <c r="D99">
        <v>3016</v>
      </c>
      <c r="E99" s="1" t="s">
        <v>139</v>
      </c>
      <c r="F99">
        <v>0</v>
      </c>
      <c r="H99">
        <v>0</v>
      </c>
      <c r="I99">
        <f>Tabla1[[#This Row],[VENTAS]]+Tabla1[[#This Row],[FISICO]]-Tabla1[[#This Row],[SISTEMA]]</f>
        <v>0</v>
      </c>
    </row>
    <row r="100" spans="1:10" hidden="1" x14ac:dyDescent="0.25">
      <c r="A100">
        <v>30101</v>
      </c>
      <c r="B100" s="1" t="s">
        <v>6</v>
      </c>
      <c r="C100" s="1" t="s">
        <v>7</v>
      </c>
      <c r="D100">
        <v>3017</v>
      </c>
      <c r="E100" s="1" t="s">
        <v>140</v>
      </c>
      <c r="F100">
        <v>0</v>
      </c>
      <c r="H100">
        <v>0</v>
      </c>
      <c r="I100">
        <f>Tabla1[[#This Row],[VENTAS]]+Tabla1[[#This Row],[FISICO]]-Tabla1[[#This Row],[SISTEMA]]</f>
        <v>0</v>
      </c>
    </row>
    <row r="101" spans="1:10" hidden="1" x14ac:dyDescent="0.25">
      <c r="A101">
        <v>30101</v>
      </c>
      <c r="B101" s="1" t="s">
        <v>6</v>
      </c>
      <c r="C101" s="1" t="s">
        <v>7</v>
      </c>
      <c r="D101">
        <v>3038</v>
      </c>
      <c r="E101" s="1" t="s">
        <v>141</v>
      </c>
      <c r="F101">
        <v>0</v>
      </c>
      <c r="H101">
        <v>0</v>
      </c>
      <c r="I101">
        <f>Tabla1[[#This Row],[VENTAS]]+Tabla1[[#This Row],[FISICO]]-Tabla1[[#This Row],[SISTEMA]]</f>
        <v>0</v>
      </c>
    </row>
    <row r="102" spans="1:10" s="30" customFormat="1" hidden="1" x14ac:dyDescent="0.25">
      <c r="A102" s="30">
        <v>30101</v>
      </c>
      <c r="B102" s="31" t="s">
        <v>6</v>
      </c>
      <c r="C102" s="31" t="s">
        <v>7</v>
      </c>
      <c r="D102" s="32">
        <v>3346</v>
      </c>
      <c r="E102" s="33" t="s">
        <v>142</v>
      </c>
      <c r="F102" s="30">
        <v>14</v>
      </c>
      <c r="H102" s="30">
        <v>0</v>
      </c>
      <c r="I102" s="30">
        <f>Tabla1[[#This Row],[VENTAS]]+Tabla1[[#This Row],[FISICO]]-Tabla1[[#This Row],[SISTEMA]]</f>
        <v>-14</v>
      </c>
      <c r="J102" s="32" t="s">
        <v>8336</v>
      </c>
    </row>
    <row r="103" spans="1:10" hidden="1" x14ac:dyDescent="0.25">
      <c r="A103">
        <v>30101</v>
      </c>
      <c r="B103" s="1" t="s">
        <v>6</v>
      </c>
      <c r="C103" s="1" t="s">
        <v>7</v>
      </c>
      <c r="D103">
        <v>3373</v>
      </c>
      <c r="E103" s="1" t="s">
        <v>143</v>
      </c>
      <c r="F103">
        <v>33</v>
      </c>
      <c r="G103">
        <v>33</v>
      </c>
      <c r="H103">
        <v>0</v>
      </c>
      <c r="I103">
        <f>Tabla1[[#This Row],[VENTAS]]+Tabla1[[#This Row],[FISICO]]-Tabla1[[#This Row],[SISTEMA]]</f>
        <v>0</v>
      </c>
    </row>
    <row r="104" spans="1:10" hidden="1" x14ac:dyDescent="0.25">
      <c r="A104">
        <v>30101</v>
      </c>
      <c r="B104" s="1" t="s">
        <v>6</v>
      </c>
      <c r="C104" s="1" t="s">
        <v>7</v>
      </c>
      <c r="D104">
        <v>3415</v>
      </c>
      <c r="E104" s="1" t="s">
        <v>144</v>
      </c>
      <c r="F104">
        <v>0</v>
      </c>
      <c r="H104">
        <v>0</v>
      </c>
      <c r="I104">
        <f>Tabla1[[#This Row],[VENTAS]]+Tabla1[[#This Row],[FISICO]]-Tabla1[[#This Row],[SISTEMA]]</f>
        <v>0</v>
      </c>
    </row>
    <row r="105" spans="1:10" hidden="1" x14ac:dyDescent="0.25">
      <c r="A105">
        <v>30101</v>
      </c>
      <c r="B105" s="1" t="s">
        <v>6</v>
      </c>
      <c r="C105" s="1" t="s">
        <v>7</v>
      </c>
      <c r="D105">
        <v>3577</v>
      </c>
      <c r="E105" s="1" t="s">
        <v>145</v>
      </c>
      <c r="F105">
        <v>0</v>
      </c>
      <c r="H105">
        <v>0</v>
      </c>
      <c r="I105">
        <f>Tabla1[[#This Row],[VENTAS]]+Tabla1[[#This Row],[FISICO]]-Tabla1[[#This Row],[SISTEMA]]</f>
        <v>0</v>
      </c>
    </row>
    <row r="106" spans="1:10" s="30" customFormat="1" hidden="1" x14ac:dyDescent="0.25">
      <c r="A106" s="30">
        <v>30101</v>
      </c>
      <c r="B106" s="31" t="s">
        <v>6</v>
      </c>
      <c r="C106" s="31" t="s">
        <v>7</v>
      </c>
      <c r="D106" s="32">
        <v>3584</v>
      </c>
      <c r="E106" s="33" t="s">
        <v>146</v>
      </c>
      <c r="F106" s="30">
        <v>11</v>
      </c>
      <c r="H106" s="30">
        <v>0</v>
      </c>
      <c r="I106" s="30">
        <f>Tabla1[[#This Row],[VENTAS]]+Tabla1[[#This Row],[FISICO]]-Tabla1[[#This Row],[SISTEMA]]</f>
        <v>-11</v>
      </c>
      <c r="J106" s="32" t="s">
        <v>8336</v>
      </c>
    </row>
    <row r="107" spans="1:10" hidden="1" x14ac:dyDescent="0.25">
      <c r="A107">
        <v>30101</v>
      </c>
      <c r="B107" s="1" t="s">
        <v>6</v>
      </c>
      <c r="C107" s="1" t="s">
        <v>7</v>
      </c>
      <c r="D107">
        <v>3618</v>
      </c>
      <c r="E107" s="1" t="s">
        <v>147</v>
      </c>
      <c r="F107">
        <v>0</v>
      </c>
      <c r="H107">
        <v>0</v>
      </c>
      <c r="I107">
        <f>Tabla1[[#This Row],[VENTAS]]+Tabla1[[#This Row],[FISICO]]-Tabla1[[#This Row],[SISTEMA]]</f>
        <v>0</v>
      </c>
    </row>
    <row r="108" spans="1:10" hidden="1" x14ac:dyDescent="0.25">
      <c r="A108">
        <v>30101</v>
      </c>
      <c r="B108" s="1" t="s">
        <v>6</v>
      </c>
      <c r="C108" s="1" t="s">
        <v>7</v>
      </c>
      <c r="D108">
        <v>3768</v>
      </c>
      <c r="E108" s="1" t="s">
        <v>148</v>
      </c>
      <c r="F108">
        <v>0</v>
      </c>
      <c r="H108">
        <v>0</v>
      </c>
      <c r="I108">
        <f>Tabla1[[#This Row],[VENTAS]]+Tabla1[[#This Row],[FISICO]]-Tabla1[[#This Row],[SISTEMA]]</f>
        <v>0</v>
      </c>
    </row>
    <row r="109" spans="1:10" hidden="1" x14ac:dyDescent="0.25">
      <c r="A109">
        <v>30101</v>
      </c>
      <c r="B109" s="1" t="s">
        <v>6</v>
      </c>
      <c r="C109" s="1" t="s">
        <v>7</v>
      </c>
      <c r="D109">
        <v>3772</v>
      </c>
      <c r="E109" s="1" t="s">
        <v>149</v>
      </c>
      <c r="F109">
        <v>0</v>
      </c>
      <c r="H109">
        <v>0</v>
      </c>
      <c r="I109">
        <f>Tabla1[[#This Row],[VENTAS]]+Tabla1[[#This Row],[FISICO]]-Tabla1[[#This Row],[SISTEMA]]</f>
        <v>0</v>
      </c>
    </row>
    <row r="110" spans="1:10" hidden="1" x14ac:dyDescent="0.25">
      <c r="A110">
        <v>30101</v>
      </c>
      <c r="B110" s="1" t="s">
        <v>6</v>
      </c>
      <c r="C110" s="1" t="s">
        <v>7</v>
      </c>
      <c r="D110">
        <v>3796</v>
      </c>
      <c r="E110" s="1" t="s">
        <v>150</v>
      </c>
      <c r="F110">
        <v>0</v>
      </c>
      <c r="H110">
        <v>0</v>
      </c>
      <c r="I110">
        <f>Tabla1[[#This Row],[VENTAS]]+Tabla1[[#This Row],[FISICO]]-Tabla1[[#This Row],[SISTEMA]]</f>
        <v>0</v>
      </c>
    </row>
    <row r="111" spans="1:10" hidden="1" x14ac:dyDescent="0.25">
      <c r="A111">
        <v>30101</v>
      </c>
      <c r="B111" s="1" t="s">
        <v>6</v>
      </c>
      <c r="C111" s="1" t="s">
        <v>7</v>
      </c>
      <c r="D111">
        <v>3894</v>
      </c>
      <c r="E111" s="1" t="s">
        <v>151</v>
      </c>
      <c r="F111">
        <v>0</v>
      </c>
      <c r="H111">
        <v>0</v>
      </c>
      <c r="I111">
        <f>Tabla1[[#This Row],[VENTAS]]+Tabla1[[#This Row],[FISICO]]-Tabla1[[#This Row],[SISTEMA]]</f>
        <v>0</v>
      </c>
    </row>
    <row r="112" spans="1:10" hidden="1" x14ac:dyDescent="0.25">
      <c r="A112">
        <v>30101</v>
      </c>
      <c r="B112" s="1" t="s">
        <v>6</v>
      </c>
      <c r="C112" s="1" t="s">
        <v>7</v>
      </c>
      <c r="D112">
        <v>3937</v>
      </c>
      <c r="E112" s="1" t="s">
        <v>152</v>
      </c>
      <c r="F112">
        <v>0</v>
      </c>
      <c r="H112">
        <v>0</v>
      </c>
      <c r="I112">
        <f>Tabla1[[#This Row],[VENTAS]]+Tabla1[[#This Row],[FISICO]]-Tabla1[[#This Row],[SISTEMA]]</f>
        <v>0</v>
      </c>
    </row>
    <row r="113" spans="1:9" hidden="1" x14ac:dyDescent="0.25">
      <c r="A113">
        <v>30101</v>
      </c>
      <c r="B113" s="1" t="s">
        <v>6</v>
      </c>
      <c r="C113" s="1" t="s">
        <v>7</v>
      </c>
      <c r="D113">
        <v>4403</v>
      </c>
      <c r="E113" s="1" t="s">
        <v>153</v>
      </c>
      <c r="F113">
        <v>0</v>
      </c>
      <c r="H113">
        <v>0</v>
      </c>
      <c r="I113">
        <f>Tabla1[[#This Row],[VENTAS]]+Tabla1[[#This Row],[FISICO]]-Tabla1[[#This Row],[SISTEMA]]</f>
        <v>0</v>
      </c>
    </row>
    <row r="114" spans="1:9" hidden="1" x14ac:dyDescent="0.25">
      <c r="A114">
        <v>30101</v>
      </c>
      <c r="B114" s="1" t="s">
        <v>6</v>
      </c>
      <c r="C114" s="1" t="s">
        <v>7</v>
      </c>
      <c r="D114">
        <v>4405</v>
      </c>
      <c r="E114" s="1" t="s">
        <v>154</v>
      </c>
      <c r="F114">
        <v>0</v>
      </c>
      <c r="H114">
        <v>0</v>
      </c>
      <c r="I114">
        <f>Tabla1[[#This Row],[VENTAS]]+Tabla1[[#This Row],[FISICO]]-Tabla1[[#This Row],[SISTEMA]]</f>
        <v>0</v>
      </c>
    </row>
    <row r="115" spans="1:9" hidden="1" x14ac:dyDescent="0.25">
      <c r="A115">
        <v>30101</v>
      </c>
      <c r="B115" s="1" t="s">
        <v>6</v>
      </c>
      <c r="C115" s="1" t="s">
        <v>7</v>
      </c>
      <c r="D115">
        <v>4949</v>
      </c>
      <c r="E115" s="1" t="s">
        <v>155</v>
      </c>
      <c r="F115">
        <v>0</v>
      </c>
      <c r="H115">
        <v>0</v>
      </c>
      <c r="I115">
        <f>Tabla1[[#This Row],[VENTAS]]+Tabla1[[#This Row],[FISICO]]-Tabla1[[#This Row],[SISTEMA]]</f>
        <v>0</v>
      </c>
    </row>
    <row r="116" spans="1:9" hidden="1" x14ac:dyDescent="0.25">
      <c r="A116">
        <v>30101</v>
      </c>
      <c r="B116" s="1" t="s">
        <v>6</v>
      </c>
      <c r="C116" s="1" t="s">
        <v>7</v>
      </c>
      <c r="D116">
        <v>4955</v>
      </c>
      <c r="E116" s="1" t="s">
        <v>156</v>
      </c>
      <c r="F116">
        <v>19</v>
      </c>
      <c r="G116">
        <v>19</v>
      </c>
      <c r="H116">
        <v>0</v>
      </c>
      <c r="I116">
        <f>Tabla1[[#This Row],[VENTAS]]+Tabla1[[#This Row],[FISICO]]-Tabla1[[#This Row],[SISTEMA]]</f>
        <v>0</v>
      </c>
    </row>
    <row r="117" spans="1:9" hidden="1" x14ac:dyDescent="0.25">
      <c r="A117">
        <v>30101</v>
      </c>
      <c r="B117" s="1" t="s">
        <v>6</v>
      </c>
      <c r="C117" s="1" t="s">
        <v>7</v>
      </c>
      <c r="D117">
        <v>4957</v>
      </c>
      <c r="E117" s="1" t="s">
        <v>157</v>
      </c>
      <c r="F117">
        <v>62</v>
      </c>
      <c r="G117">
        <v>62</v>
      </c>
      <c r="H117">
        <v>0</v>
      </c>
      <c r="I117">
        <f>Tabla1[[#This Row],[VENTAS]]+Tabla1[[#This Row],[FISICO]]-Tabla1[[#This Row],[SISTEMA]]</f>
        <v>0</v>
      </c>
    </row>
    <row r="118" spans="1:9" hidden="1" x14ac:dyDescent="0.25">
      <c r="A118">
        <v>30101</v>
      </c>
      <c r="B118" s="1" t="s">
        <v>6</v>
      </c>
      <c r="C118" s="1" t="s">
        <v>7</v>
      </c>
      <c r="D118">
        <v>5203</v>
      </c>
      <c r="E118" s="1" t="s">
        <v>158</v>
      </c>
      <c r="F118">
        <v>0</v>
      </c>
      <c r="H118">
        <v>0</v>
      </c>
      <c r="I118">
        <f>Tabla1[[#This Row],[VENTAS]]+Tabla1[[#This Row],[FISICO]]-Tabla1[[#This Row],[SISTEMA]]</f>
        <v>0</v>
      </c>
    </row>
    <row r="119" spans="1:9" hidden="1" x14ac:dyDescent="0.25">
      <c r="A119">
        <v>30101</v>
      </c>
      <c r="B119" s="1" t="s">
        <v>6</v>
      </c>
      <c r="C119" s="1" t="s">
        <v>7</v>
      </c>
      <c r="D119">
        <v>5485</v>
      </c>
      <c r="E119" s="1" t="s">
        <v>159</v>
      </c>
      <c r="F119">
        <v>50</v>
      </c>
      <c r="G119">
        <v>50</v>
      </c>
      <c r="H119">
        <v>0</v>
      </c>
      <c r="I119">
        <f>Tabla1[[#This Row],[VENTAS]]+Tabla1[[#This Row],[FISICO]]-Tabla1[[#This Row],[SISTEMA]]</f>
        <v>0</v>
      </c>
    </row>
    <row r="120" spans="1:9" hidden="1" x14ac:dyDescent="0.25">
      <c r="A120">
        <v>30101</v>
      </c>
      <c r="B120" s="1" t="s">
        <v>6</v>
      </c>
      <c r="C120" s="1" t="s">
        <v>7</v>
      </c>
      <c r="D120">
        <v>5516</v>
      </c>
      <c r="E120" s="1" t="s">
        <v>160</v>
      </c>
      <c r="F120">
        <v>0</v>
      </c>
      <c r="H120">
        <v>0</v>
      </c>
      <c r="I120">
        <f>Tabla1[[#This Row],[VENTAS]]+Tabla1[[#This Row],[FISICO]]-Tabla1[[#This Row],[SISTEMA]]</f>
        <v>0</v>
      </c>
    </row>
    <row r="121" spans="1:9" hidden="1" x14ac:dyDescent="0.25">
      <c r="A121">
        <v>30101</v>
      </c>
      <c r="B121" s="1" t="s">
        <v>6</v>
      </c>
      <c r="C121" s="1" t="s">
        <v>7</v>
      </c>
      <c r="D121">
        <v>5678</v>
      </c>
      <c r="E121" s="1" t="s">
        <v>161</v>
      </c>
      <c r="F121">
        <v>0</v>
      </c>
      <c r="H121">
        <v>0</v>
      </c>
      <c r="I121">
        <f>Tabla1[[#This Row],[VENTAS]]+Tabla1[[#This Row],[FISICO]]-Tabla1[[#This Row],[SISTEMA]]</f>
        <v>0</v>
      </c>
    </row>
    <row r="122" spans="1:9" hidden="1" x14ac:dyDescent="0.25">
      <c r="A122">
        <v>30101</v>
      </c>
      <c r="B122" s="1" t="s">
        <v>6</v>
      </c>
      <c r="C122" s="1" t="s">
        <v>7</v>
      </c>
      <c r="D122">
        <v>5680</v>
      </c>
      <c r="E122" s="1" t="s">
        <v>162</v>
      </c>
      <c r="F122">
        <v>0</v>
      </c>
      <c r="H122">
        <v>0</v>
      </c>
      <c r="I122">
        <f>Tabla1[[#This Row],[VENTAS]]+Tabla1[[#This Row],[FISICO]]-Tabla1[[#This Row],[SISTEMA]]</f>
        <v>0</v>
      </c>
    </row>
    <row r="123" spans="1:9" hidden="1" x14ac:dyDescent="0.25">
      <c r="A123">
        <v>30101</v>
      </c>
      <c r="B123" s="1" t="s">
        <v>6</v>
      </c>
      <c r="C123" s="1" t="s">
        <v>7</v>
      </c>
      <c r="D123">
        <v>5846</v>
      </c>
      <c r="E123" s="1" t="s">
        <v>163</v>
      </c>
      <c r="F123">
        <v>0</v>
      </c>
      <c r="H123">
        <v>0</v>
      </c>
      <c r="I123">
        <f>Tabla1[[#This Row],[VENTAS]]+Tabla1[[#This Row],[FISICO]]-Tabla1[[#This Row],[SISTEMA]]</f>
        <v>0</v>
      </c>
    </row>
    <row r="124" spans="1:9" hidden="1" x14ac:dyDescent="0.25">
      <c r="A124">
        <v>30101</v>
      </c>
      <c r="B124" s="1" t="s">
        <v>6</v>
      </c>
      <c r="C124" s="1" t="s">
        <v>7</v>
      </c>
      <c r="D124">
        <v>5851</v>
      </c>
      <c r="E124" s="1" t="s">
        <v>164</v>
      </c>
      <c r="F124">
        <v>0</v>
      </c>
      <c r="H124">
        <v>0</v>
      </c>
      <c r="I124">
        <f>Tabla1[[#This Row],[VENTAS]]+Tabla1[[#This Row],[FISICO]]-Tabla1[[#This Row],[SISTEMA]]</f>
        <v>0</v>
      </c>
    </row>
    <row r="125" spans="1:9" hidden="1" x14ac:dyDescent="0.25">
      <c r="A125">
        <v>30101</v>
      </c>
      <c r="B125" s="1" t="s">
        <v>6</v>
      </c>
      <c r="C125" s="1" t="s">
        <v>7</v>
      </c>
      <c r="D125">
        <v>6179</v>
      </c>
      <c r="E125" s="1" t="s">
        <v>165</v>
      </c>
      <c r="F125">
        <v>0</v>
      </c>
      <c r="H125">
        <v>0</v>
      </c>
      <c r="I125">
        <f>Tabla1[[#This Row],[VENTAS]]+Tabla1[[#This Row],[FISICO]]-Tabla1[[#This Row],[SISTEMA]]</f>
        <v>0</v>
      </c>
    </row>
    <row r="126" spans="1:9" hidden="1" x14ac:dyDescent="0.25">
      <c r="A126">
        <v>30101</v>
      </c>
      <c r="B126" s="1" t="s">
        <v>6</v>
      </c>
      <c r="C126" s="1" t="s">
        <v>7</v>
      </c>
      <c r="D126">
        <v>6180</v>
      </c>
      <c r="E126" s="1" t="s">
        <v>166</v>
      </c>
      <c r="F126">
        <v>0</v>
      </c>
      <c r="H126">
        <v>0</v>
      </c>
      <c r="I126">
        <f>Tabla1[[#This Row],[VENTAS]]+Tabla1[[#This Row],[FISICO]]-Tabla1[[#This Row],[SISTEMA]]</f>
        <v>0</v>
      </c>
    </row>
    <row r="127" spans="1:9" hidden="1" x14ac:dyDescent="0.25">
      <c r="A127">
        <v>30101</v>
      </c>
      <c r="B127" s="1" t="s">
        <v>6</v>
      </c>
      <c r="C127" s="1" t="s">
        <v>7</v>
      </c>
      <c r="D127">
        <v>6224</v>
      </c>
      <c r="E127" s="1" t="s">
        <v>167</v>
      </c>
      <c r="F127">
        <v>0</v>
      </c>
      <c r="H127">
        <v>0</v>
      </c>
      <c r="I127">
        <f>Tabla1[[#This Row],[VENTAS]]+Tabla1[[#This Row],[FISICO]]-Tabla1[[#This Row],[SISTEMA]]</f>
        <v>0</v>
      </c>
    </row>
    <row r="128" spans="1:9" hidden="1" x14ac:dyDescent="0.25">
      <c r="A128">
        <v>30101</v>
      </c>
      <c r="B128" s="1" t="s">
        <v>6</v>
      </c>
      <c r="C128" s="1" t="s">
        <v>7</v>
      </c>
      <c r="D128">
        <v>6225</v>
      </c>
      <c r="E128" s="1" t="s">
        <v>168</v>
      </c>
      <c r="F128">
        <v>0</v>
      </c>
      <c r="H128">
        <v>0</v>
      </c>
      <c r="I128">
        <f>Tabla1[[#This Row],[VENTAS]]+Tabla1[[#This Row],[FISICO]]-Tabla1[[#This Row],[SISTEMA]]</f>
        <v>0</v>
      </c>
    </row>
    <row r="129" spans="1:10" hidden="1" x14ac:dyDescent="0.25">
      <c r="A129">
        <v>30101</v>
      </c>
      <c r="B129" s="1" t="s">
        <v>6</v>
      </c>
      <c r="C129" s="1" t="s">
        <v>7</v>
      </c>
      <c r="D129">
        <v>6450</v>
      </c>
      <c r="E129" s="1" t="s">
        <v>169</v>
      </c>
      <c r="F129">
        <v>0</v>
      </c>
      <c r="H129">
        <v>0</v>
      </c>
      <c r="I129">
        <f>Tabla1[[#This Row],[VENTAS]]+Tabla1[[#This Row],[FISICO]]-Tabla1[[#This Row],[SISTEMA]]</f>
        <v>0</v>
      </c>
    </row>
    <row r="130" spans="1:10" hidden="1" x14ac:dyDescent="0.25">
      <c r="A130">
        <v>30101</v>
      </c>
      <c r="B130" s="1" t="s">
        <v>6</v>
      </c>
      <c r="C130" s="1" t="s">
        <v>7</v>
      </c>
      <c r="D130">
        <v>6888</v>
      </c>
      <c r="E130" s="1" t="s">
        <v>170</v>
      </c>
      <c r="F130">
        <v>0</v>
      </c>
      <c r="H130">
        <v>0</v>
      </c>
      <c r="I130">
        <f>Tabla1[[#This Row],[VENTAS]]+Tabla1[[#This Row],[FISICO]]-Tabla1[[#This Row],[SISTEMA]]</f>
        <v>0</v>
      </c>
    </row>
    <row r="131" spans="1:10" hidden="1" x14ac:dyDescent="0.25">
      <c r="A131">
        <v>30101</v>
      </c>
      <c r="B131" s="1" t="s">
        <v>6</v>
      </c>
      <c r="C131" s="1" t="s">
        <v>7</v>
      </c>
      <c r="D131">
        <v>6937</v>
      </c>
      <c r="E131" s="1" t="s">
        <v>171</v>
      </c>
      <c r="F131">
        <v>0</v>
      </c>
      <c r="H131">
        <v>0</v>
      </c>
      <c r="I131">
        <f>Tabla1[[#This Row],[VENTAS]]+Tabla1[[#This Row],[FISICO]]-Tabla1[[#This Row],[SISTEMA]]</f>
        <v>0</v>
      </c>
    </row>
    <row r="132" spans="1:10" hidden="1" x14ac:dyDescent="0.25">
      <c r="A132">
        <v>30101</v>
      </c>
      <c r="B132" s="1" t="s">
        <v>6</v>
      </c>
      <c r="C132" s="1" t="s">
        <v>7</v>
      </c>
      <c r="D132">
        <v>7574</v>
      </c>
      <c r="E132" s="1" t="s">
        <v>172</v>
      </c>
      <c r="F132">
        <v>0</v>
      </c>
      <c r="H132">
        <v>0</v>
      </c>
      <c r="I132">
        <f>Tabla1[[#This Row],[VENTAS]]+Tabla1[[#This Row],[FISICO]]-Tabla1[[#This Row],[SISTEMA]]</f>
        <v>0</v>
      </c>
    </row>
    <row r="133" spans="1:10" hidden="1" x14ac:dyDescent="0.25">
      <c r="A133">
        <v>30101</v>
      </c>
      <c r="B133" s="1" t="s">
        <v>6</v>
      </c>
      <c r="C133" s="1" t="s">
        <v>7</v>
      </c>
      <c r="D133">
        <v>8161</v>
      </c>
      <c r="E133" s="1" t="s">
        <v>173</v>
      </c>
      <c r="F133">
        <v>0</v>
      </c>
      <c r="H133">
        <v>0</v>
      </c>
      <c r="I133">
        <f>Tabla1[[#This Row],[VENTAS]]+Tabla1[[#This Row],[FISICO]]-Tabla1[[#This Row],[SISTEMA]]</f>
        <v>0</v>
      </c>
    </row>
    <row r="134" spans="1:10" hidden="1" x14ac:dyDescent="0.25">
      <c r="A134">
        <v>30101</v>
      </c>
      <c r="B134" s="1" t="s">
        <v>6</v>
      </c>
      <c r="C134" s="1" t="s">
        <v>7</v>
      </c>
      <c r="D134">
        <v>8497</v>
      </c>
      <c r="E134" s="1" t="s">
        <v>174</v>
      </c>
      <c r="F134">
        <v>0</v>
      </c>
      <c r="H134">
        <v>0</v>
      </c>
      <c r="I134">
        <f>Tabla1[[#This Row],[VENTAS]]+Tabla1[[#This Row],[FISICO]]-Tabla1[[#This Row],[SISTEMA]]</f>
        <v>0</v>
      </c>
    </row>
    <row r="135" spans="1:10" hidden="1" x14ac:dyDescent="0.25">
      <c r="A135">
        <v>30101</v>
      </c>
      <c r="B135" s="1" t="s">
        <v>6</v>
      </c>
      <c r="C135" s="1" t="s">
        <v>7</v>
      </c>
      <c r="D135">
        <v>8545</v>
      </c>
      <c r="E135" s="1" t="s">
        <v>175</v>
      </c>
      <c r="F135">
        <v>0</v>
      </c>
      <c r="H135">
        <v>0</v>
      </c>
      <c r="I135">
        <f>Tabla1[[#This Row],[VENTAS]]+Tabla1[[#This Row],[FISICO]]-Tabla1[[#This Row],[SISTEMA]]</f>
        <v>0</v>
      </c>
    </row>
    <row r="136" spans="1:10" hidden="1" x14ac:dyDescent="0.25">
      <c r="A136">
        <v>30101</v>
      </c>
      <c r="B136" s="1" t="s">
        <v>6</v>
      </c>
      <c r="C136" s="1" t="s">
        <v>7</v>
      </c>
      <c r="D136">
        <v>8547</v>
      </c>
      <c r="E136" s="1" t="s">
        <v>176</v>
      </c>
      <c r="F136">
        <v>0</v>
      </c>
      <c r="H136">
        <v>0</v>
      </c>
      <c r="I136">
        <f>Tabla1[[#This Row],[VENTAS]]+Tabla1[[#This Row],[FISICO]]-Tabla1[[#This Row],[SISTEMA]]</f>
        <v>0</v>
      </c>
    </row>
    <row r="137" spans="1:10" hidden="1" x14ac:dyDescent="0.25">
      <c r="A137">
        <v>30101</v>
      </c>
      <c r="B137" s="1" t="s">
        <v>6</v>
      </c>
      <c r="C137" s="1" t="s">
        <v>7</v>
      </c>
      <c r="D137">
        <v>8718</v>
      </c>
      <c r="E137" s="1" t="s">
        <v>177</v>
      </c>
      <c r="F137">
        <v>0</v>
      </c>
      <c r="H137">
        <v>0</v>
      </c>
      <c r="I137">
        <f>Tabla1[[#This Row],[VENTAS]]+Tabla1[[#This Row],[FISICO]]-Tabla1[[#This Row],[SISTEMA]]</f>
        <v>0</v>
      </c>
    </row>
    <row r="138" spans="1:10" hidden="1" x14ac:dyDescent="0.25">
      <c r="A138">
        <v>30101</v>
      </c>
      <c r="B138" s="1" t="s">
        <v>6</v>
      </c>
      <c r="C138" s="1" t="s">
        <v>7</v>
      </c>
      <c r="D138">
        <v>9155</v>
      </c>
      <c r="E138" s="1" t="s">
        <v>178</v>
      </c>
      <c r="F138">
        <v>0</v>
      </c>
      <c r="H138">
        <v>0</v>
      </c>
      <c r="I138">
        <f>Tabla1[[#This Row],[VENTAS]]+Tabla1[[#This Row],[FISICO]]-Tabla1[[#This Row],[SISTEMA]]</f>
        <v>0</v>
      </c>
    </row>
    <row r="139" spans="1:10" hidden="1" x14ac:dyDescent="0.25">
      <c r="A139">
        <v>30101</v>
      </c>
      <c r="B139" s="1" t="s">
        <v>6</v>
      </c>
      <c r="C139" s="1" t="s">
        <v>7</v>
      </c>
      <c r="D139">
        <v>9156</v>
      </c>
      <c r="E139" s="1" t="s">
        <v>179</v>
      </c>
      <c r="F139">
        <v>60</v>
      </c>
      <c r="G139">
        <f>5*12</f>
        <v>60</v>
      </c>
      <c r="H139">
        <v>0</v>
      </c>
      <c r="I139">
        <f>Tabla1[[#This Row],[VENTAS]]+Tabla1[[#This Row],[FISICO]]-Tabla1[[#This Row],[SISTEMA]]</f>
        <v>0</v>
      </c>
    </row>
    <row r="140" spans="1:10" hidden="1" x14ac:dyDescent="0.25">
      <c r="A140">
        <v>30101</v>
      </c>
      <c r="B140" s="1" t="s">
        <v>6</v>
      </c>
      <c r="C140" s="1" t="s">
        <v>7</v>
      </c>
      <c r="D140">
        <v>9198</v>
      </c>
      <c r="E140" s="1" t="s">
        <v>180</v>
      </c>
      <c r="F140">
        <v>49</v>
      </c>
      <c r="G140">
        <v>49</v>
      </c>
      <c r="H140">
        <v>0</v>
      </c>
      <c r="I140">
        <f>Tabla1[[#This Row],[VENTAS]]+Tabla1[[#This Row],[FISICO]]-Tabla1[[#This Row],[SISTEMA]]</f>
        <v>0</v>
      </c>
    </row>
    <row r="141" spans="1:10" hidden="1" x14ac:dyDescent="0.25">
      <c r="A141">
        <v>30101</v>
      </c>
      <c r="B141" s="1" t="s">
        <v>6</v>
      </c>
      <c r="C141" s="1" t="s">
        <v>7</v>
      </c>
      <c r="D141">
        <v>9207</v>
      </c>
      <c r="E141" s="1" t="s">
        <v>181</v>
      </c>
      <c r="F141">
        <v>24</v>
      </c>
      <c r="G141">
        <v>24</v>
      </c>
      <c r="H141">
        <v>0</v>
      </c>
      <c r="I141">
        <f>Tabla1[[#This Row],[VENTAS]]+Tabla1[[#This Row],[FISICO]]-Tabla1[[#This Row],[SISTEMA]]</f>
        <v>0</v>
      </c>
    </row>
    <row r="142" spans="1:10" hidden="1" x14ac:dyDescent="0.25">
      <c r="A142">
        <v>30101</v>
      </c>
      <c r="B142" s="1" t="s">
        <v>6</v>
      </c>
      <c r="C142" s="1" t="s">
        <v>7</v>
      </c>
      <c r="D142">
        <v>9209</v>
      </c>
      <c r="E142" s="1" t="s">
        <v>182</v>
      </c>
      <c r="F142">
        <v>25</v>
      </c>
      <c r="G142">
        <v>25</v>
      </c>
      <c r="H142">
        <v>0</v>
      </c>
      <c r="I142">
        <f>Tabla1[[#This Row],[VENTAS]]+Tabla1[[#This Row],[FISICO]]-Tabla1[[#This Row],[SISTEMA]]</f>
        <v>0</v>
      </c>
    </row>
    <row r="143" spans="1:10" hidden="1" x14ac:dyDescent="0.25">
      <c r="A143">
        <v>30101</v>
      </c>
      <c r="B143" s="1" t="s">
        <v>6</v>
      </c>
      <c r="C143" s="1" t="s">
        <v>7</v>
      </c>
      <c r="D143">
        <v>9362</v>
      </c>
      <c r="E143" s="1" t="s">
        <v>183</v>
      </c>
      <c r="F143">
        <v>0</v>
      </c>
      <c r="H143">
        <v>0</v>
      </c>
      <c r="I143">
        <f>Tabla1[[#This Row],[VENTAS]]+Tabla1[[#This Row],[FISICO]]-Tabla1[[#This Row],[SISTEMA]]</f>
        <v>0</v>
      </c>
    </row>
    <row r="144" spans="1:10" hidden="1" x14ac:dyDescent="0.25">
      <c r="A144">
        <v>30101</v>
      </c>
      <c r="B144" s="1" t="s">
        <v>6</v>
      </c>
      <c r="C144" s="1" t="s">
        <v>7</v>
      </c>
      <c r="D144" s="18">
        <v>9385</v>
      </c>
      <c r="E144" s="19" t="s">
        <v>184</v>
      </c>
      <c r="F144">
        <v>32</v>
      </c>
      <c r="G144">
        <v>31</v>
      </c>
      <c r="H144">
        <v>0</v>
      </c>
      <c r="I144">
        <f>Tabla1[[#This Row],[VENTAS]]+Tabla1[[#This Row],[FISICO]]-Tabla1[[#This Row],[SISTEMA]]</f>
        <v>-1</v>
      </c>
      <c r="J144" s="18"/>
    </row>
    <row r="145" spans="1:10" s="30" customFormat="1" hidden="1" x14ac:dyDescent="0.25">
      <c r="A145" s="30">
        <v>30101</v>
      </c>
      <c r="B145" s="31" t="s">
        <v>6</v>
      </c>
      <c r="C145" s="31" t="s">
        <v>7</v>
      </c>
      <c r="D145" s="32">
        <v>9386</v>
      </c>
      <c r="E145" s="33" t="s">
        <v>185</v>
      </c>
      <c r="F145" s="30">
        <v>7</v>
      </c>
      <c r="G145" s="30">
        <v>13</v>
      </c>
      <c r="H145" s="30">
        <v>0</v>
      </c>
      <c r="I145" s="30">
        <f>Tabla1[[#This Row],[VENTAS]]+Tabla1[[#This Row],[FISICO]]-Tabla1[[#This Row],[SISTEMA]]</f>
        <v>6</v>
      </c>
      <c r="J145" s="32"/>
    </row>
    <row r="146" spans="1:10" hidden="1" x14ac:dyDescent="0.25">
      <c r="A146">
        <v>30101</v>
      </c>
      <c r="B146" s="1" t="s">
        <v>6</v>
      </c>
      <c r="C146" s="1" t="s">
        <v>7</v>
      </c>
      <c r="D146">
        <v>9387</v>
      </c>
      <c r="E146" s="1" t="s">
        <v>186</v>
      </c>
      <c r="F146">
        <v>50</v>
      </c>
      <c r="G146">
        <v>49</v>
      </c>
      <c r="H146">
        <v>1</v>
      </c>
      <c r="I146">
        <f>Tabla1[[#This Row],[VENTAS]]+Tabla1[[#This Row],[FISICO]]-Tabla1[[#This Row],[SISTEMA]]</f>
        <v>0</v>
      </c>
    </row>
    <row r="147" spans="1:10" s="30" customFormat="1" hidden="1" x14ac:dyDescent="0.25">
      <c r="A147" s="30">
        <v>30101</v>
      </c>
      <c r="B147" s="31" t="s">
        <v>6</v>
      </c>
      <c r="C147" s="31" t="s">
        <v>7</v>
      </c>
      <c r="D147" s="32">
        <v>9388</v>
      </c>
      <c r="E147" s="33" t="s">
        <v>187</v>
      </c>
      <c r="F147" s="30">
        <v>28</v>
      </c>
      <c r="G147" s="30">
        <v>29</v>
      </c>
      <c r="H147" s="30">
        <v>0</v>
      </c>
      <c r="I147" s="30">
        <f>Tabla1[[#This Row],[VENTAS]]+Tabla1[[#This Row],[FISICO]]-Tabla1[[#This Row],[SISTEMA]]</f>
        <v>1</v>
      </c>
      <c r="J147" s="32"/>
    </row>
    <row r="148" spans="1:10" hidden="1" x14ac:dyDescent="0.25">
      <c r="A148">
        <v>30101</v>
      </c>
      <c r="B148" s="1" t="s">
        <v>6</v>
      </c>
      <c r="C148" s="1" t="s">
        <v>7</v>
      </c>
      <c r="D148">
        <v>9389</v>
      </c>
      <c r="E148" s="1" t="s">
        <v>188</v>
      </c>
      <c r="F148">
        <v>11</v>
      </c>
      <c r="G148">
        <v>11</v>
      </c>
      <c r="H148">
        <v>0</v>
      </c>
      <c r="I148">
        <f>Tabla1[[#This Row],[VENTAS]]+Tabla1[[#This Row],[FISICO]]-Tabla1[[#This Row],[SISTEMA]]</f>
        <v>0</v>
      </c>
    </row>
    <row r="149" spans="1:10" s="30" customFormat="1" hidden="1" x14ac:dyDescent="0.25">
      <c r="A149" s="30">
        <v>30101</v>
      </c>
      <c r="B149" s="31" t="s">
        <v>6</v>
      </c>
      <c r="C149" s="31" t="s">
        <v>7</v>
      </c>
      <c r="D149" s="30">
        <v>9390</v>
      </c>
      <c r="E149" s="31" t="s">
        <v>189</v>
      </c>
      <c r="F149" s="30">
        <v>0</v>
      </c>
      <c r="G149" s="30">
        <v>1</v>
      </c>
      <c r="H149" s="30">
        <v>0</v>
      </c>
      <c r="I149" s="30">
        <f>Tabla1[[#This Row],[VENTAS]]+Tabla1[[#This Row],[FISICO]]-Tabla1[[#This Row],[SISTEMA]]</f>
        <v>1</v>
      </c>
    </row>
    <row r="150" spans="1:10" hidden="1" x14ac:dyDescent="0.25">
      <c r="A150">
        <v>30101</v>
      </c>
      <c r="B150" s="1" t="s">
        <v>6</v>
      </c>
      <c r="C150" s="1" t="s">
        <v>7</v>
      </c>
      <c r="D150" s="18">
        <v>9391</v>
      </c>
      <c r="E150" s="19" t="s">
        <v>190</v>
      </c>
      <c r="F150">
        <v>24</v>
      </c>
      <c r="G150">
        <v>24</v>
      </c>
      <c r="H150">
        <v>0</v>
      </c>
      <c r="I150">
        <f>Tabla1[[#This Row],[VENTAS]]+Tabla1[[#This Row],[FISICO]]-Tabla1[[#This Row],[SISTEMA]]</f>
        <v>0</v>
      </c>
      <c r="J150" s="18"/>
    </row>
    <row r="151" spans="1:10" hidden="1" x14ac:dyDescent="0.25">
      <c r="A151">
        <v>30101</v>
      </c>
      <c r="B151" s="1" t="s">
        <v>6</v>
      </c>
      <c r="C151" s="1" t="s">
        <v>7</v>
      </c>
      <c r="D151">
        <v>9613</v>
      </c>
      <c r="E151" s="1" t="s">
        <v>191</v>
      </c>
      <c r="F151">
        <v>0</v>
      </c>
      <c r="H151">
        <v>0</v>
      </c>
      <c r="I151">
        <f>Tabla1[[#This Row],[VENTAS]]+Tabla1[[#This Row],[FISICO]]-Tabla1[[#This Row],[SISTEMA]]</f>
        <v>0</v>
      </c>
    </row>
    <row r="152" spans="1:10" hidden="1" x14ac:dyDescent="0.25">
      <c r="A152">
        <v>30101</v>
      </c>
      <c r="B152" s="1" t="s">
        <v>6</v>
      </c>
      <c r="C152" s="1" t="s">
        <v>7</v>
      </c>
      <c r="D152">
        <v>9616</v>
      </c>
      <c r="E152" s="1" t="s">
        <v>192</v>
      </c>
      <c r="F152">
        <v>19</v>
      </c>
      <c r="G152">
        <v>17</v>
      </c>
      <c r="H152">
        <v>2</v>
      </c>
      <c r="I152">
        <f>Tabla1[[#This Row],[VENTAS]]+Tabla1[[#This Row],[FISICO]]-Tabla1[[#This Row],[SISTEMA]]</f>
        <v>0</v>
      </c>
    </row>
    <row r="153" spans="1:10" hidden="1" x14ac:dyDescent="0.25">
      <c r="A153">
        <v>30101</v>
      </c>
      <c r="B153" s="1" t="s">
        <v>6</v>
      </c>
      <c r="C153" s="1" t="s">
        <v>7</v>
      </c>
      <c r="D153">
        <v>9621</v>
      </c>
      <c r="E153" s="1" t="s">
        <v>193</v>
      </c>
      <c r="F153">
        <v>0</v>
      </c>
      <c r="H153">
        <v>0</v>
      </c>
      <c r="I153">
        <f>Tabla1[[#This Row],[VENTAS]]+Tabla1[[#This Row],[FISICO]]-Tabla1[[#This Row],[SISTEMA]]</f>
        <v>0</v>
      </c>
    </row>
    <row r="154" spans="1:10" hidden="1" x14ac:dyDescent="0.25">
      <c r="A154">
        <v>30101</v>
      </c>
      <c r="B154" s="1" t="s">
        <v>6</v>
      </c>
      <c r="C154" s="1" t="s">
        <v>7</v>
      </c>
      <c r="D154">
        <v>9691</v>
      </c>
      <c r="E154" s="1" t="s">
        <v>194</v>
      </c>
      <c r="F154">
        <v>0</v>
      </c>
      <c r="H154">
        <v>0</v>
      </c>
      <c r="I154">
        <f>Tabla1[[#This Row],[VENTAS]]+Tabla1[[#This Row],[FISICO]]-Tabla1[[#This Row],[SISTEMA]]</f>
        <v>0</v>
      </c>
    </row>
    <row r="155" spans="1:10" hidden="1" x14ac:dyDescent="0.25">
      <c r="A155">
        <v>30101</v>
      </c>
      <c r="B155" s="1" t="s">
        <v>6</v>
      </c>
      <c r="C155" s="1" t="s">
        <v>7</v>
      </c>
      <c r="D155">
        <v>9890</v>
      </c>
      <c r="E155" s="1" t="s">
        <v>195</v>
      </c>
      <c r="F155">
        <v>0</v>
      </c>
      <c r="H155">
        <v>0</v>
      </c>
      <c r="I155">
        <f>Tabla1[[#This Row],[VENTAS]]+Tabla1[[#This Row],[FISICO]]-Tabla1[[#This Row],[SISTEMA]]</f>
        <v>0</v>
      </c>
    </row>
    <row r="156" spans="1:10" hidden="1" x14ac:dyDescent="0.25">
      <c r="A156">
        <v>30101</v>
      </c>
      <c r="B156" s="1" t="s">
        <v>6</v>
      </c>
      <c r="C156" s="1" t="s">
        <v>7</v>
      </c>
      <c r="D156" s="18">
        <v>9896</v>
      </c>
      <c r="E156" s="19" t="s">
        <v>196</v>
      </c>
      <c r="F156">
        <v>1</v>
      </c>
      <c r="G156">
        <v>1</v>
      </c>
      <c r="H156">
        <v>0</v>
      </c>
      <c r="I156">
        <f>Tabla1[[#This Row],[VENTAS]]+Tabla1[[#This Row],[FISICO]]-Tabla1[[#This Row],[SISTEMA]]</f>
        <v>0</v>
      </c>
      <c r="J156" s="18"/>
    </row>
    <row r="157" spans="1:10" hidden="1" x14ac:dyDescent="0.25">
      <c r="A157">
        <v>30101</v>
      </c>
      <c r="B157" s="1" t="s">
        <v>6</v>
      </c>
      <c r="C157" s="1" t="s">
        <v>7</v>
      </c>
      <c r="D157">
        <v>9910</v>
      </c>
      <c r="E157" s="1" t="s">
        <v>197</v>
      </c>
      <c r="F157">
        <v>35</v>
      </c>
      <c r="G157">
        <v>35</v>
      </c>
      <c r="H157">
        <v>0</v>
      </c>
      <c r="I157">
        <f>Tabla1[[#This Row],[VENTAS]]+Tabla1[[#This Row],[FISICO]]-Tabla1[[#This Row],[SISTEMA]]</f>
        <v>0</v>
      </c>
    </row>
    <row r="158" spans="1:10" hidden="1" x14ac:dyDescent="0.25">
      <c r="A158">
        <v>30101</v>
      </c>
      <c r="B158" s="1" t="s">
        <v>6</v>
      </c>
      <c r="C158" s="1" t="s">
        <v>7</v>
      </c>
      <c r="D158">
        <v>10199</v>
      </c>
      <c r="E158" s="1" t="s">
        <v>198</v>
      </c>
      <c r="F158">
        <v>0</v>
      </c>
      <c r="H158">
        <v>0</v>
      </c>
      <c r="I158">
        <f>Tabla1[[#This Row],[VENTAS]]+Tabla1[[#This Row],[FISICO]]-Tabla1[[#This Row],[SISTEMA]]</f>
        <v>0</v>
      </c>
    </row>
    <row r="159" spans="1:10" hidden="1" x14ac:dyDescent="0.25">
      <c r="A159">
        <v>30101</v>
      </c>
      <c r="B159" s="1" t="s">
        <v>6</v>
      </c>
      <c r="C159" s="1" t="s">
        <v>7</v>
      </c>
      <c r="D159">
        <v>10414</v>
      </c>
      <c r="E159" s="1" t="s">
        <v>199</v>
      </c>
      <c r="F159">
        <v>0</v>
      </c>
      <c r="H159">
        <v>0</v>
      </c>
      <c r="I159">
        <f>Tabla1[[#This Row],[VENTAS]]+Tabla1[[#This Row],[FISICO]]-Tabla1[[#This Row],[SISTEMA]]</f>
        <v>0</v>
      </c>
    </row>
    <row r="160" spans="1:10" hidden="1" x14ac:dyDescent="0.25">
      <c r="A160">
        <v>30101</v>
      </c>
      <c r="B160" s="1" t="s">
        <v>6</v>
      </c>
      <c r="C160" s="1" t="s">
        <v>7</v>
      </c>
      <c r="D160" s="18">
        <v>10462</v>
      </c>
      <c r="E160" s="19" t="s">
        <v>200</v>
      </c>
      <c r="F160">
        <v>40</v>
      </c>
      <c r="G160">
        <v>26</v>
      </c>
      <c r="H160">
        <v>3</v>
      </c>
      <c r="I160">
        <f>Tabla1[[#This Row],[VENTAS]]+Tabla1[[#This Row],[FISICO]]-Tabla1[[#This Row],[SISTEMA]]</f>
        <v>-11</v>
      </c>
      <c r="J160" s="18" t="s">
        <v>8338</v>
      </c>
    </row>
    <row r="161" spans="1:10" hidden="1" x14ac:dyDescent="0.25">
      <c r="A161">
        <v>30101</v>
      </c>
      <c r="B161" s="1" t="s">
        <v>6</v>
      </c>
      <c r="C161" s="1" t="s">
        <v>7</v>
      </c>
      <c r="D161">
        <v>10541</v>
      </c>
      <c r="E161" s="1" t="s">
        <v>201</v>
      </c>
      <c r="F161">
        <v>24</v>
      </c>
      <c r="G161">
        <v>24</v>
      </c>
      <c r="H161">
        <v>0</v>
      </c>
      <c r="I161">
        <f>Tabla1[[#This Row],[VENTAS]]+Tabla1[[#This Row],[FISICO]]-Tabla1[[#This Row],[SISTEMA]]</f>
        <v>0</v>
      </c>
    </row>
    <row r="162" spans="1:10" hidden="1" x14ac:dyDescent="0.25">
      <c r="A162">
        <v>30101</v>
      </c>
      <c r="B162" s="1" t="s">
        <v>6</v>
      </c>
      <c r="C162" s="1" t="s">
        <v>7</v>
      </c>
      <c r="D162">
        <v>10564</v>
      </c>
      <c r="E162" s="1" t="s">
        <v>202</v>
      </c>
      <c r="F162">
        <v>0</v>
      </c>
      <c r="H162">
        <v>0</v>
      </c>
      <c r="I162">
        <f>Tabla1[[#This Row],[VENTAS]]+Tabla1[[#This Row],[FISICO]]-Tabla1[[#This Row],[SISTEMA]]</f>
        <v>0</v>
      </c>
    </row>
    <row r="163" spans="1:10" hidden="1" x14ac:dyDescent="0.25">
      <c r="A163">
        <v>30101</v>
      </c>
      <c r="B163" s="1" t="s">
        <v>6</v>
      </c>
      <c r="C163" s="1" t="s">
        <v>7</v>
      </c>
      <c r="D163">
        <v>10565</v>
      </c>
      <c r="E163" s="1" t="s">
        <v>203</v>
      </c>
      <c r="F163">
        <v>26</v>
      </c>
      <c r="G163">
        <v>26</v>
      </c>
      <c r="H163">
        <v>0</v>
      </c>
      <c r="I163">
        <f>Tabla1[[#This Row],[VENTAS]]+Tabla1[[#This Row],[FISICO]]-Tabla1[[#This Row],[SISTEMA]]</f>
        <v>0</v>
      </c>
    </row>
    <row r="164" spans="1:10" hidden="1" x14ac:dyDescent="0.25">
      <c r="A164">
        <v>30101</v>
      </c>
      <c r="B164" s="1" t="s">
        <v>6</v>
      </c>
      <c r="C164" s="1" t="s">
        <v>7</v>
      </c>
      <c r="D164" s="18">
        <v>10566</v>
      </c>
      <c r="E164" s="19" t="s">
        <v>204</v>
      </c>
      <c r="F164">
        <v>28</v>
      </c>
      <c r="G164">
        <v>28</v>
      </c>
      <c r="H164">
        <v>0</v>
      </c>
      <c r="I164">
        <f>Tabla1[[#This Row],[VENTAS]]+Tabla1[[#This Row],[FISICO]]-Tabla1[[#This Row],[SISTEMA]]</f>
        <v>0</v>
      </c>
      <c r="J164" s="18"/>
    </row>
    <row r="165" spans="1:10" hidden="1" x14ac:dyDescent="0.25">
      <c r="A165">
        <v>30101</v>
      </c>
      <c r="B165" s="1" t="s">
        <v>6</v>
      </c>
      <c r="C165" s="1" t="s">
        <v>7</v>
      </c>
      <c r="D165">
        <v>10567</v>
      </c>
      <c r="E165" s="1" t="s">
        <v>205</v>
      </c>
      <c r="F165">
        <v>50</v>
      </c>
      <c r="G165">
        <v>50</v>
      </c>
      <c r="H165">
        <v>0</v>
      </c>
      <c r="I165">
        <f>Tabla1[[#This Row],[VENTAS]]+Tabla1[[#This Row],[FISICO]]-Tabla1[[#This Row],[SISTEMA]]</f>
        <v>0</v>
      </c>
    </row>
    <row r="166" spans="1:10" hidden="1" x14ac:dyDescent="0.25">
      <c r="A166">
        <v>30101</v>
      </c>
      <c r="B166" s="1" t="s">
        <v>6</v>
      </c>
      <c r="C166" s="1" t="s">
        <v>7</v>
      </c>
      <c r="D166">
        <v>10568</v>
      </c>
      <c r="E166" s="1" t="s">
        <v>206</v>
      </c>
      <c r="F166">
        <v>14</v>
      </c>
      <c r="G166">
        <v>14</v>
      </c>
      <c r="H166">
        <v>0</v>
      </c>
      <c r="I166">
        <f>Tabla1[[#This Row],[VENTAS]]+Tabla1[[#This Row],[FISICO]]-Tabla1[[#This Row],[SISTEMA]]</f>
        <v>0</v>
      </c>
    </row>
    <row r="167" spans="1:10" hidden="1" x14ac:dyDescent="0.25">
      <c r="A167">
        <v>30101</v>
      </c>
      <c r="B167" s="1" t="s">
        <v>6</v>
      </c>
      <c r="C167" s="1" t="s">
        <v>7</v>
      </c>
      <c r="D167">
        <v>10606</v>
      </c>
      <c r="E167" s="1" t="s">
        <v>207</v>
      </c>
      <c r="F167">
        <v>24</v>
      </c>
      <c r="G167">
        <v>24</v>
      </c>
      <c r="H167">
        <v>0</v>
      </c>
      <c r="I167">
        <f>Tabla1[[#This Row],[VENTAS]]+Tabla1[[#This Row],[FISICO]]-Tabla1[[#This Row],[SISTEMA]]</f>
        <v>0</v>
      </c>
    </row>
    <row r="168" spans="1:10" hidden="1" x14ac:dyDescent="0.25">
      <c r="A168">
        <v>30101</v>
      </c>
      <c r="B168" s="1" t="s">
        <v>6</v>
      </c>
      <c r="C168" s="1" t="s">
        <v>7</v>
      </c>
      <c r="D168">
        <v>10713</v>
      </c>
      <c r="E168" s="1" t="s">
        <v>208</v>
      </c>
      <c r="F168">
        <v>0</v>
      </c>
      <c r="H168">
        <v>0</v>
      </c>
      <c r="I168">
        <f>Tabla1[[#This Row],[VENTAS]]+Tabla1[[#This Row],[FISICO]]-Tabla1[[#This Row],[SISTEMA]]</f>
        <v>0</v>
      </c>
    </row>
    <row r="169" spans="1:10" hidden="1" x14ac:dyDescent="0.25">
      <c r="A169">
        <v>30101</v>
      </c>
      <c r="B169" s="1" t="s">
        <v>6</v>
      </c>
      <c r="C169" s="1" t="s">
        <v>7</v>
      </c>
      <c r="D169">
        <v>10714</v>
      </c>
      <c r="E169" s="1" t="s">
        <v>209</v>
      </c>
      <c r="F169">
        <v>0</v>
      </c>
      <c r="H169">
        <v>0</v>
      </c>
      <c r="I169">
        <f>Tabla1[[#This Row],[VENTAS]]+Tabla1[[#This Row],[FISICO]]-Tabla1[[#This Row],[SISTEMA]]</f>
        <v>0</v>
      </c>
    </row>
    <row r="170" spans="1:10" hidden="1" x14ac:dyDescent="0.25">
      <c r="A170">
        <v>30101</v>
      </c>
      <c r="B170" s="1" t="s">
        <v>6</v>
      </c>
      <c r="C170" s="1" t="s">
        <v>7</v>
      </c>
      <c r="D170">
        <v>10788</v>
      </c>
      <c r="E170" s="1" t="s">
        <v>210</v>
      </c>
      <c r="F170">
        <v>0</v>
      </c>
      <c r="H170">
        <v>0</v>
      </c>
      <c r="I170">
        <f>Tabla1[[#This Row],[VENTAS]]+Tabla1[[#This Row],[FISICO]]-Tabla1[[#This Row],[SISTEMA]]</f>
        <v>0</v>
      </c>
    </row>
    <row r="171" spans="1:10" hidden="1" x14ac:dyDescent="0.25">
      <c r="A171">
        <v>30101</v>
      </c>
      <c r="B171" s="1" t="s">
        <v>6</v>
      </c>
      <c r="C171" s="1" t="s">
        <v>7</v>
      </c>
      <c r="D171">
        <v>10853</v>
      </c>
      <c r="E171" s="1" t="s">
        <v>211</v>
      </c>
      <c r="F171">
        <v>20</v>
      </c>
      <c r="G171">
        <v>20</v>
      </c>
      <c r="H171">
        <v>0</v>
      </c>
      <c r="I171">
        <f>Tabla1[[#This Row],[VENTAS]]+Tabla1[[#This Row],[FISICO]]-Tabla1[[#This Row],[SISTEMA]]</f>
        <v>0</v>
      </c>
    </row>
    <row r="172" spans="1:10" hidden="1" x14ac:dyDescent="0.25">
      <c r="A172">
        <v>30101</v>
      </c>
      <c r="B172" s="1" t="s">
        <v>6</v>
      </c>
      <c r="C172" s="1" t="s">
        <v>7</v>
      </c>
      <c r="D172">
        <v>11047</v>
      </c>
      <c r="E172" s="1" t="s">
        <v>212</v>
      </c>
      <c r="F172">
        <v>0</v>
      </c>
      <c r="H172">
        <v>0</v>
      </c>
      <c r="I172">
        <f>Tabla1[[#This Row],[VENTAS]]+Tabla1[[#This Row],[FISICO]]-Tabla1[[#This Row],[SISTEMA]]</f>
        <v>0</v>
      </c>
    </row>
    <row r="173" spans="1:10" hidden="1" x14ac:dyDescent="0.25">
      <c r="A173">
        <v>30101</v>
      </c>
      <c r="B173" s="1" t="s">
        <v>6</v>
      </c>
      <c r="C173" s="1" t="s">
        <v>7</v>
      </c>
      <c r="D173">
        <v>11416</v>
      </c>
      <c r="E173" s="1" t="s">
        <v>213</v>
      </c>
      <c r="F173">
        <v>5</v>
      </c>
      <c r="G173">
        <v>5</v>
      </c>
      <c r="H173">
        <v>0</v>
      </c>
      <c r="I173">
        <f>Tabla1[[#This Row],[VENTAS]]+Tabla1[[#This Row],[FISICO]]-Tabla1[[#This Row],[SISTEMA]]</f>
        <v>0</v>
      </c>
    </row>
    <row r="174" spans="1:10" hidden="1" x14ac:dyDescent="0.25">
      <c r="A174">
        <v>30101</v>
      </c>
      <c r="B174" s="1" t="s">
        <v>6</v>
      </c>
      <c r="C174" s="1" t="s">
        <v>7</v>
      </c>
      <c r="D174">
        <v>12317</v>
      </c>
      <c r="E174" s="1" t="s">
        <v>214</v>
      </c>
      <c r="F174">
        <v>0</v>
      </c>
      <c r="H174">
        <v>0</v>
      </c>
      <c r="I174">
        <f>Tabla1[[#This Row],[VENTAS]]+Tabla1[[#This Row],[FISICO]]-Tabla1[[#This Row],[SISTEMA]]</f>
        <v>0</v>
      </c>
    </row>
    <row r="175" spans="1:10" hidden="1" x14ac:dyDescent="0.25">
      <c r="A175">
        <v>30101</v>
      </c>
      <c r="B175" s="1" t="s">
        <v>6</v>
      </c>
      <c r="C175" s="1" t="s">
        <v>7</v>
      </c>
      <c r="D175">
        <v>12404</v>
      </c>
      <c r="E175" s="1" t="s">
        <v>215</v>
      </c>
      <c r="F175">
        <v>5</v>
      </c>
      <c r="G175">
        <v>5</v>
      </c>
      <c r="H175">
        <v>0</v>
      </c>
      <c r="I175">
        <f>Tabla1[[#This Row],[VENTAS]]+Tabla1[[#This Row],[FISICO]]-Tabla1[[#This Row],[SISTEMA]]</f>
        <v>0</v>
      </c>
    </row>
    <row r="176" spans="1:10" hidden="1" x14ac:dyDescent="0.25">
      <c r="A176">
        <v>30101</v>
      </c>
      <c r="B176" s="1" t="s">
        <v>6</v>
      </c>
      <c r="C176" s="1" t="s">
        <v>7</v>
      </c>
      <c r="D176">
        <v>12405</v>
      </c>
      <c r="E176" s="1" t="s">
        <v>216</v>
      </c>
      <c r="F176">
        <v>5</v>
      </c>
      <c r="G176">
        <v>5</v>
      </c>
      <c r="H176">
        <v>0</v>
      </c>
      <c r="I176">
        <f>Tabla1[[#This Row],[VENTAS]]+Tabla1[[#This Row],[FISICO]]-Tabla1[[#This Row],[SISTEMA]]</f>
        <v>0</v>
      </c>
    </row>
    <row r="177" spans="1:10" hidden="1" x14ac:dyDescent="0.25">
      <c r="A177">
        <v>30101</v>
      </c>
      <c r="B177" s="1" t="s">
        <v>6</v>
      </c>
      <c r="C177" s="1" t="s">
        <v>7</v>
      </c>
      <c r="D177">
        <v>12406</v>
      </c>
      <c r="E177" s="1" t="s">
        <v>217</v>
      </c>
      <c r="F177">
        <v>4</v>
      </c>
      <c r="G177">
        <v>4</v>
      </c>
      <c r="H177">
        <v>0</v>
      </c>
      <c r="I177">
        <f>Tabla1[[#This Row],[VENTAS]]+Tabla1[[#This Row],[FISICO]]-Tabla1[[#This Row],[SISTEMA]]</f>
        <v>0</v>
      </c>
    </row>
    <row r="178" spans="1:10" hidden="1" x14ac:dyDescent="0.25">
      <c r="A178">
        <v>30101</v>
      </c>
      <c r="B178" s="1" t="s">
        <v>6</v>
      </c>
      <c r="C178" s="1" t="s">
        <v>7</v>
      </c>
      <c r="D178">
        <v>12520</v>
      </c>
      <c r="E178" s="1" t="s">
        <v>218</v>
      </c>
      <c r="F178">
        <v>0</v>
      </c>
      <c r="H178">
        <v>0</v>
      </c>
      <c r="I178">
        <f>Tabla1[[#This Row],[VENTAS]]+Tabla1[[#This Row],[FISICO]]-Tabla1[[#This Row],[SISTEMA]]</f>
        <v>0</v>
      </c>
    </row>
    <row r="179" spans="1:10" hidden="1" x14ac:dyDescent="0.25">
      <c r="A179">
        <v>30101</v>
      </c>
      <c r="B179" s="1" t="s">
        <v>6</v>
      </c>
      <c r="C179" s="1" t="s">
        <v>7</v>
      </c>
      <c r="D179">
        <v>12756</v>
      </c>
      <c r="E179" s="1" t="s">
        <v>219</v>
      </c>
      <c r="F179">
        <v>6</v>
      </c>
      <c r="G179">
        <v>6</v>
      </c>
      <c r="H179">
        <v>0</v>
      </c>
      <c r="I179">
        <f>Tabla1[[#This Row],[VENTAS]]+Tabla1[[#This Row],[FISICO]]-Tabla1[[#This Row],[SISTEMA]]</f>
        <v>0</v>
      </c>
    </row>
    <row r="180" spans="1:10" hidden="1" x14ac:dyDescent="0.25">
      <c r="A180">
        <v>30101</v>
      </c>
      <c r="B180" s="1" t="s">
        <v>6</v>
      </c>
      <c r="C180" s="1" t="s">
        <v>7</v>
      </c>
      <c r="D180" s="18">
        <v>12758</v>
      </c>
      <c r="E180" s="19" t="s">
        <v>220</v>
      </c>
      <c r="F180">
        <v>7</v>
      </c>
      <c r="G180">
        <v>7</v>
      </c>
      <c r="H180">
        <v>0</v>
      </c>
      <c r="I180">
        <f>Tabla1[[#This Row],[VENTAS]]+Tabla1[[#This Row],[FISICO]]-Tabla1[[#This Row],[SISTEMA]]</f>
        <v>0</v>
      </c>
      <c r="J180" s="18"/>
    </row>
    <row r="181" spans="1:10" hidden="1" x14ac:dyDescent="0.25">
      <c r="A181">
        <v>30101</v>
      </c>
      <c r="B181" s="1" t="s">
        <v>6</v>
      </c>
      <c r="C181" s="1" t="s">
        <v>7</v>
      </c>
      <c r="D181">
        <v>12759</v>
      </c>
      <c r="E181" s="1" t="s">
        <v>221</v>
      </c>
      <c r="F181">
        <v>10</v>
      </c>
      <c r="G181">
        <v>10</v>
      </c>
      <c r="H181">
        <v>0</v>
      </c>
      <c r="I181">
        <f>Tabla1[[#This Row],[VENTAS]]+Tabla1[[#This Row],[FISICO]]-Tabla1[[#This Row],[SISTEMA]]</f>
        <v>0</v>
      </c>
    </row>
    <row r="182" spans="1:10" hidden="1" x14ac:dyDescent="0.25">
      <c r="A182">
        <v>30101</v>
      </c>
      <c r="B182" s="1" t="s">
        <v>6</v>
      </c>
      <c r="C182" s="1" t="s">
        <v>7</v>
      </c>
      <c r="D182">
        <v>12971</v>
      </c>
      <c r="E182" s="1" t="s">
        <v>222</v>
      </c>
      <c r="F182">
        <v>45</v>
      </c>
      <c r="G182">
        <v>43</v>
      </c>
      <c r="H182">
        <v>2</v>
      </c>
      <c r="I182">
        <f>Tabla1[[#This Row],[VENTAS]]+Tabla1[[#This Row],[FISICO]]-Tabla1[[#This Row],[SISTEMA]]</f>
        <v>0</v>
      </c>
    </row>
    <row r="183" spans="1:10" hidden="1" x14ac:dyDescent="0.25">
      <c r="A183">
        <v>30101</v>
      </c>
      <c r="B183" s="1" t="s">
        <v>6</v>
      </c>
      <c r="C183" s="1" t="s">
        <v>7</v>
      </c>
      <c r="D183">
        <v>12980</v>
      </c>
      <c r="E183" s="1" t="s">
        <v>223</v>
      </c>
      <c r="F183">
        <v>0</v>
      </c>
      <c r="H183">
        <v>0</v>
      </c>
      <c r="I183">
        <f>Tabla1[[#This Row],[VENTAS]]+Tabla1[[#This Row],[FISICO]]-Tabla1[[#This Row],[SISTEMA]]</f>
        <v>0</v>
      </c>
    </row>
    <row r="184" spans="1:10" hidden="1" x14ac:dyDescent="0.25">
      <c r="A184">
        <v>30101</v>
      </c>
      <c r="B184" s="1" t="s">
        <v>6</v>
      </c>
      <c r="C184" s="1" t="s">
        <v>7</v>
      </c>
      <c r="D184">
        <v>12981</v>
      </c>
      <c r="E184" s="1" t="s">
        <v>224</v>
      </c>
      <c r="F184">
        <v>0</v>
      </c>
      <c r="H184">
        <v>0</v>
      </c>
      <c r="I184">
        <f>Tabla1[[#This Row],[VENTAS]]+Tabla1[[#This Row],[FISICO]]-Tabla1[[#This Row],[SISTEMA]]</f>
        <v>0</v>
      </c>
    </row>
    <row r="185" spans="1:10" s="30" customFormat="1" hidden="1" x14ac:dyDescent="0.25">
      <c r="A185" s="30">
        <v>30101</v>
      </c>
      <c r="B185" s="31" t="s">
        <v>6</v>
      </c>
      <c r="C185" s="31" t="s">
        <v>7</v>
      </c>
      <c r="D185" s="32">
        <v>13366</v>
      </c>
      <c r="E185" s="33" t="s">
        <v>225</v>
      </c>
      <c r="F185" s="30">
        <v>11</v>
      </c>
      <c r="G185" s="30">
        <v>9</v>
      </c>
      <c r="H185" s="30">
        <v>0</v>
      </c>
      <c r="I185" s="30">
        <f>Tabla1[[#This Row],[VENTAS]]+Tabla1[[#This Row],[FISICO]]-Tabla1[[#This Row],[SISTEMA]]</f>
        <v>-2</v>
      </c>
      <c r="J185" s="32" t="s">
        <v>8339</v>
      </c>
    </row>
    <row r="186" spans="1:10" hidden="1" x14ac:dyDescent="0.25">
      <c r="A186">
        <v>30101</v>
      </c>
      <c r="B186" s="1" t="s">
        <v>6</v>
      </c>
      <c r="C186" s="1" t="s">
        <v>7</v>
      </c>
      <c r="D186">
        <v>13367</v>
      </c>
      <c r="E186" s="1" t="s">
        <v>226</v>
      </c>
      <c r="F186">
        <v>1</v>
      </c>
      <c r="G186">
        <v>1</v>
      </c>
      <c r="H186">
        <v>0</v>
      </c>
      <c r="I186">
        <f>Tabla1[[#This Row],[VENTAS]]+Tabla1[[#This Row],[FISICO]]-Tabla1[[#This Row],[SISTEMA]]</f>
        <v>0</v>
      </c>
    </row>
    <row r="187" spans="1:10" hidden="1" x14ac:dyDescent="0.25">
      <c r="A187">
        <v>30101</v>
      </c>
      <c r="B187" s="1" t="s">
        <v>6</v>
      </c>
      <c r="C187" s="1" t="s">
        <v>7</v>
      </c>
      <c r="D187">
        <v>13368</v>
      </c>
      <c r="E187" s="1" t="s">
        <v>227</v>
      </c>
      <c r="F187">
        <v>0</v>
      </c>
      <c r="H187">
        <v>0</v>
      </c>
      <c r="I187">
        <f>Tabla1[[#This Row],[VENTAS]]+Tabla1[[#This Row],[FISICO]]-Tabla1[[#This Row],[SISTEMA]]</f>
        <v>0</v>
      </c>
    </row>
    <row r="188" spans="1:10" hidden="1" x14ac:dyDescent="0.25">
      <c r="A188">
        <v>30101</v>
      </c>
      <c r="B188" s="1" t="s">
        <v>6</v>
      </c>
      <c r="C188" s="1" t="s">
        <v>7</v>
      </c>
      <c r="D188" s="18">
        <v>13940</v>
      </c>
      <c r="E188" s="19" t="s">
        <v>228</v>
      </c>
      <c r="F188">
        <v>62</v>
      </c>
      <c r="G188">
        <v>59</v>
      </c>
      <c r="H188">
        <v>0</v>
      </c>
      <c r="I188">
        <f>Tabla1[[#This Row],[VENTAS]]+Tabla1[[#This Row],[FISICO]]-Tabla1[[#This Row],[SISTEMA]]</f>
        <v>-3</v>
      </c>
      <c r="J188" s="18"/>
    </row>
    <row r="189" spans="1:10" hidden="1" x14ac:dyDescent="0.25">
      <c r="A189">
        <v>30101</v>
      </c>
      <c r="B189" s="1" t="s">
        <v>6</v>
      </c>
      <c r="C189" s="1" t="s">
        <v>7</v>
      </c>
      <c r="D189" s="18">
        <v>13941</v>
      </c>
      <c r="E189" s="19" t="s">
        <v>229</v>
      </c>
      <c r="F189">
        <v>44</v>
      </c>
      <c r="G189">
        <v>35</v>
      </c>
      <c r="H189">
        <v>1</v>
      </c>
      <c r="I189">
        <f>Tabla1[[#This Row],[VENTAS]]+Tabla1[[#This Row],[FISICO]]-Tabla1[[#This Row],[SISTEMA]]</f>
        <v>-8</v>
      </c>
      <c r="J189" s="18"/>
    </row>
    <row r="190" spans="1:10" s="30" customFormat="1" hidden="1" x14ac:dyDescent="0.25">
      <c r="A190" s="30">
        <v>30101</v>
      </c>
      <c r="B190" s="31" t="s">
        <v>6</v>
      </c>
      <c r="C190" s="31" t="s">
        <v>7</v>
      </c>
      <c r="D190" s="30">
        <v>13942</v>
      </c>
      <c r="E190" s="31" t="s">
        <v>230</v>
      </c>
      <c r="F190" s="30">
        <v>34</v>
      </c>
      <c r="G190" s="30">
        <v>34</v>
      </c>
      <c r="H190" s="30">
        <v>1</v>
      </c>
      <c r="I190" s="30">
        <f>Tabla1[[#This Row],[VENTAS]]+Tabla1[[#This Row],[FISICO]]-Tabla1[[#This Row],[SISTEMA]]</f>
        <v>1</v>
      </c>
    </row>
    <row r="191" spans="1:10" hidden="1" x14ac:dyDescent="0.25">
      <c r="A191">
        <v>30101</v>
      </c>
      <c r="B191" s="1" t="s">
        <v>6</v>
      </c>
      <c r="C191" s="1" t="s">
        <v>7</v>
      </c>
      <c r="D191">
        <v>14467</v>
      </c>
      <c r="E191" s="1" t="s">
        <v>231</v>
      </c>
      <c r="F191">
        <v>24</v>
      </c>
      <c r="G191">
        <v>24</v>
      </c>
      <c r="H191">
        <v>0</v>
      </c>
      <c r="I191">
        <f>Tabla1[[#This Row],[VENTAS]]+Tabla1[[#This Row],[FISICO]]-Tabla1[[#This Row],[SISTEMA]]</f>
        <v>0</v>
      </c>
    </row>
    <row r="192" spans="1:10" hidden="1" x14ac:dyDescent="0.25">
      <c r="A192">
        <v>30101</v>
      </c>
      <c r="B192" s="1" t="s">
        <v>6</v>
      </c>
      <c r="C192" s="1" t="s">
        <v>7</v>
      </c>
      <c r="D192" s="18">
        <v>14606</v>
      </c>
      <c r="E192" s="19" t="s">
        <v>232</v>
      </c>
      <c r="F192">
        <v>31</v>
      </c>
      <c r="G192">
        <f>5+9+16</f>
        <v>30</v>
      </c>
      <c r="H192">
        <v>1</v>
      </c>
      <c r="I192">
        <f>Tabla1[[#This Row],[VENTAS]]+Tabla1[[#This Row],[FISICO]]-Tabla1[[#This Row],[SISTEMA]]</f>
        <v>0</v>
      </c>
      <c r="J192" s="18"/>
    </row>
    <row r="193" spans="1:10" hidden="1" x14ac:dyDescent="0.25">
      <c r="A193">
        <v>30101</v>
      </c>
      <c r="B193" s="1" t="s">
        <v>6</v>
      </c>
      <c r="C193" s="1" t="s">
        <v>7</v>
      </c>
      <c r="D193">
        <v>14876</v>
      </c>
      <c r="E193" s="1" t="s">
        <v>233</v>
      </c>
      <c r="F193">
        <v>2</v>
      </c>
      <c r="G193">
        <v>2</v>
      </c>
      <c r="H193">
        <v>0</v>
      </c>
      <c r="I193">
        <f>Tabla1[[#This Row],[VENTAS]]+Tabla1[[#This Row],[FISICO]]-Tabla1[[#This Row],[SISTEMA]]</f>
        <v>0</v>
      </c>
    </row>
    <row r="194" spans="1:10" hidden="1" x14ac:dyDescent="0.25">
      <c r="A194">
        <v>30101</v>
      </c>
      <c r="B194" s="1" t="s">
        <v>6</v>
      </c>
      <c r="C194" s="1" t="s">
        <v>8</v>
      </c>
      <c r="D194">
        <v>8325</v>
      </c>
      <c r="E194" s="1" t="s">
        <v>234</v>
      </c>
      <c r="F194">
        <v>0</v>
      </c>
      <c r="H194">
        <v>0</v>
      </c>
      <c r="I194">
        <f>Tabla1[[#This Row],[VENTAS]]+Tabla1[[#This Row],[FISICO]]-Tabla1[[#This Row],[SISTEMA]]</f>
        <v>0</v>
      </c>
    </row>
    <row r="195" spans="1:10" hidden="1" x14ac:dyDescent="0.25">
      <c r="A195">
        <v>30101</v>
      </c>
      <c r="B195" s="1" t="s">
        <v>6</v>
      </c>
      <c r="C195" s="1" t="s">
        <v>8</v>
      </c>
      <c r="D195">
        <v>8342</v>
      </c>
      <c r="E195" s="1" t="s">
        <v>235</v>
      </c>
      <c r="F195">
        <v>0</v>
      </c>
      <c r="H195">
        <v>0</v>
      </c>
      <c r="I195">
        <f>Tabla1[[#This Row],[VENTAS]]+Tabla1[[#This Row],[FISICO]]-Tabla1[[#This Row],[SISTEMA]]</f>
        <v>0</v>
      </c>
    </row>
    <row r="196" spans="1:10" hidden="1" x14ac:dyDescent="0.25">
      <c r="A196">
        <v>30101</v>
      </c>
      <c r="B196" s="1" t="s">
        <v>6</v>
      </c>
      <c r="C196" s="1" t="s">
        <v>8</v>
      </c>
      <c r="D196">
        <v>12371</v>
      </c>
      <c r="E196" s="1" t="s">
        <v>236</v>
      </c>
      <c r="F196">
        <v>0</v>
      </c>
      <c r="H196">
        <v>0</v>
      </c>
      <c r="I196">
        <f>Tabla1[[#This Row],[VENTAS]]+Tabla1[[#This Row],[FISICO]]-Tabla1[[#This Row],[SISTEMA]]</f>
        <v>0</v>
      </c>
    </row>
    <row r="197" spans="1:10" hidden="1" x14ac:dyDescent="0.25">
      <c r="A197">
        <v>30101</v>
      </c>
      <c r="B197" s="1" t="s">
        <v>6</v>
      </c>
      <c r="C197" s="1" t="s">
        <v>8</v>
      </c>
      <c r="D197">
        <v>12372</v>
      </c>
      <c r="E197" s="1" t="s">
        <v>237</v>
      </c>
      <c r="F197">
        <v>1</v>
      </c>
      <c r="G197">
        <v>1</v>
      </c>
      <c r="H197">
        <v>0</v>
      </c>
      <c r="I197">
        <f>Tabla1[[#This Row],[VENTAS]]+Tabla1[[#This Row],[FISICO]]-Tabla1[[#This Row],[SISTEMA]]</f>
        <v>0</v>
      </c>
    </row>
    <row r="198" spans="1:10" hidden="1" x14ac:dyDescent="0.25">
      <c r="A198">
        <v>30101</v>
      </c>
      <c r="B198" s="1" t="s">
        <v>6</v>
      </c>
      <c r="C198" s="1" t="s">
        <v>8</v>
      </c>
      <c r="D198">
        <v>12373</v>
      </c>
      <c r="E198" s="1" t="s">
        <v>238</v>
      </c>
      <c r="F198">
        <v>1</v>
      </c>
      <c r="G198">
        <v>1</v>
      </c>
      <c r="H198">
        <v>0</v>
      </c>
      <c r="I198">
        <f>Tabla1[[#This Row],[VENTAS]]+Tabla1[[#This Row],[FISICO]]-Tabla1[[#This Row],[SISTEMA]]</f>
        <v>0</v>
      </c>
    </row>
    <row r="199" spans="1:10" hidden="1" x14ac:dyDescent="0.25">
      <c r="A199">
        <v>30101</v>
      </c>
      <c r="B199" s="1" t="s">
        <v>6</v>
      </c>
      <c r="C199" s="1" t="s">
        <v>8</v>
      </c>
      <c r="D199">
        <v>12497</v>
      </c>
      <c r="E199" s="1" t="s">
        <v>239</v>
      </c>
      <c r="F199">
        <v>4</v>
      </c>
      <c r="G199">
        <v>4</v>
      </c>
      <c r="H199">
        <v>0</v>
      </c>
      <c r="I199">
        <f>Tabla1[[#This Row],[VENTAS]]+Tabla1[[#This Row],[FISICO]]-Tabla1[[#This Row],[SISTEMA]]</f>
        <v>0</v>
      </c>
    </row>
    <row r="200" spans="1:10" hidden="1" x14ac:dyDescent="0.25">
      <c r="A200">
        <v>30101</v>
      </c>
      <c r="B200" s="1" t="s">
        <v>6</v>
      </c>
      <c r="C200" s="1" t="s">
        <v>8</v>
      </c>
      <c r="D200" s="18">
        <v>12582</v>
      </c>
      <c r="E200" s="19" t="s">
        <v>240</v>
      </c>
      <c r="F200">
        <v>11</v>
      </c>
      <c r="G200">
        <v>5</v>
      </c>
      <c r="H200">
        <v>0</v>
      </c>
      <c r="I200">
        <f>Tabla1[[#This Row],[VENTAS]]+Tabla1[[#This Row],[FISICO]]-Tabla1[[#This Row],[SISTEMA]]</f>
        <v>-6</v>
      </c>
      <c r="J200" s="20">
        <v>44339</v>
      </c>
    </row>
    <row r="201" spans="1:10" hidden="1" x14ac:dyDescent="0.25">
      <c r="A201">
        <v>30101</v>
      </c>
      <c r="B201" s="1" t="s">
        <v>6</v>
      </c>
      <c r="C201" s="1" t="s">
        <v>8</v>
      </c>
      <c r="D201">
        <v>12681</v>
      </c>
      <c r="E201" s="1" t="s">
        <v>241</v>
      </c>
      <c r="F201">
        <v>6</v>
      </c>
      <c r="G201">
        <v>6</v>
      </c>
      <c r="H201">
        <v>0</v>
      </c>
      <c r="I201">
        <f>Tabla1[[#This Row],[VENTAS]]+Tabla1[[#This Row],[FISICO]]-Tabla1[[#This Row],[SISTEMA]]</f>
        <v>0</v>
      </c>
    </row>
    <row r="202" spans="1:10" hidden="1" x14ac:dyDescent="0.25">
      <c r="A202">
        <v>30101</v>
      </c>
      <c r="B202" s="1" t="s">
        <v>6</v>
      </c>
      <c r="C202" s="1" t="s">
        <v>8</v>
      </c>
      <c r="D202">
        <v>12683</v>
      </c>
      <c r="E202" s="1" t="s">
        <v>242</v>
      </c>
      <c r="F202">
        <v>0</v>
      </c>
      <c r="H202">
        <v>0</v>
      </c>
      <c r="I202">
        <f>Tabla1[[#This Row],[VENTAS]]+Tabla1[[#This Row],[FISICO]]-Tabla1[[#This Row],[SISTEMA]]</f>
        <v>0</v>
      </c>
    </row>
    <row r="203" spans="1:10" hidden="1" x14ac:dyDescent="0.25">
      <c r="A203">
        <v>30101</v>
      </c>
      <c r="B203" s="1" t="s">
        <v>6</v>
      </c>
      <c r="C203" s="1" t="s">
        <v>8</v>
      </c>
      <c r="D203">
        <v>12738</v>
      </c>
      <c r="E203" s="1" t="s">
        <v>243</v>
      </c>
      <c r="F203">
        <v>0</v>
      </c>
      <c r="H203">
        <v>0</v>
      </c>
      <c r="I203">
        <f>Tabla1[[#This Row],[VENTAS]]+Tabla1[[#This Row],[FISICO]]-Tabla1[[#This Row],[SISTEMA]]</f>
        <v>0</v>
      </c>
    </row>
    <row r="204" spans="1:10" hidden="1" x14ac:dyDescent="0.25">
      <c r="A204">
        <v>30101</v>
      </c>
      <c r="B204" s="1" t="s">
        <v>6</v>
      </c>
      <c r="C204" s="1" t="s">
        <v>8</v>
      </c>
      <c r="D204">
        <v>12938</v>
      </c>
      <c r="E204" s="1" t="s">
        <v>244</v>
      </c>
      <c r="F204">
        <v>0</v>
      </c>
      <c r="H204">
        <v>0</v>
      </c>
      <c r="I204">
        <f>Tabla1[[#This Row],[VENTAS]]+Tabla1[[#This Row],[FISICO]]-Tabla1[[#This Row],[SISTEMA]]</f>
        <v>0</v>
      </c>
    </row>
    <row r="205" spans="1:10" hidden="1" x14ac:dyDescent="0.25">
      <c r="A205">
        <v>30101</v>
      </c>
      <c r="B205" s="1" t="s">
        <v>6</v>
      </c>
      <c r="C205" s="1" t="s">
        <v>9</v>
      </c>
      <c r="D205" s="18">
        <v>36</v>
      </c>
      <c r="E205" s="19" t="s">
        <v>245</v>
      </c>
      <c r="F205">
        <v>0.875</v>
      </c>
      <c r="H205">
        <v>0</v>
      </c>
      <c r="I205">
        <f>Tabla1[[#This Row],[VENTAS]]+Tabla1[[#This Row],[FISICO]]-Tabla1[[#This Row],[SISTEMA]]</f>
        <v>-0.875</v>
      </c>
      <c r="J205" s="18"/>
    </row>
    <row r="206" spans="1:10" hidden="1" x14ac:dyDescent="0.25">
      <c r="A206">
        <v>30101</v>
      </c>
      <c r="B206" s="1" t="s">
        <v>6</v>
      </c>
      <c r="C206" s="1" t="s">
        <v>9</v>
      </c>
      <c r="D206">
        <v>1674</v>
      </c>
      <c r="E206" s="1" t="s">
        <v>246</v>
      </c>
      <c r="F206">
        <v>0</v>
      </c>
      <c r="H206">
        <v>0</v>
      </c>
      <c r="I206">
        <f>Tabla1[[#This Row],[VENTAS]]+Tabla1[[#This Row],[FISICO]]-Tabla1[[#This Row],[SISTEMA]]</f>
        <v>0</v>
      </c>
    </row>
    <row r="207" spans="1:10" hidden="1" x14ac:dyDescent="0.25">
      <c r="A207">
        <v>30101</v>
      </c>
      <c r="B207" s="1" t="s">
        <v>6</v>
      </c>
      <c r="C207" s="1" t="s">
        <v>9</v>
      </c>
      <c r="D207" s="18">
        <v>1678</v>
      </c>
      <c r="E207" s="19" t="s">
        <v>247</v>
      </c>
      <c r="F207">
        <v>12.83</v>
      </c>
      <c r="H207">
        <v>0</v>
      </c>
      <c r="I207">
        <f>Tabla1[[#This Row],[VENTAS]]+Tabla1[[#This Row],[FISICO]]-Tabla1[[#This Row],[SISTEMA]]</f>
        <v>-12.83</v>
      </c>
      <c r="J207" s="18"/>
    </row>
    <row r="208" spans="1:10" hidden="1" x14ac:dyDescent="0.25">
      <c r="A208">
        <v>30101</v>
      </c>
      <c r="B208" s="1" t="s">
        <v>6</v>
      </c>
      <c r="C208" s="1" t="s">
        <v>9</v>
      </c>
      <c r="D208">
        <v>1714</v>
      </c>
      <c r="E208" s="1" t="s">
        <v>248</v>
      </c>
      <c r="F208">
        <v>0</v>
      </c>
      <c r="H208">
        <v>0</v>
      </c>
      <c r="I208">
        <f>Tabla1[[#This Row],[VENTAS]]+Tabla1[[#This Row],[FISICO]]-Tabla1[[#This Row],[SISTEMA]]</f>
        <v>0</v>
      </c>
    </row>
    <row r="209" spans="1:10" hidden="1" x14ac:dyDescent="0.25">
      <c r="A209">
        <v>30101</v>
      </c>
      <c r="B209" s="1" t="s">
        <v>6</v>
      </c>
      <c r="C209" s="1" t="s">
        <v>9</v>
      </c>
      <c r="D209">
        <v>1802</v>
      </c>
      <c r="E209" s="1" t="s">
        <v>249</v>
      </c>
      <c r="F209">
        <v>0</v>
      </c>
      <c r="H209">
        <v>0</v>
      </c>
      <c r="I209">
        <f>Tabla1[[#This Row],[VENTAS]]+Tabla1[[#This Row],[FISICO]]-Tabla1[[#This Row],[SISTEMA]]</f>
        <v>0</v>
      </c>
    </row>
    <row r="210" spans="1:10" hidden="1" x14ac:dyDescent="0.25">
      <c r="A210">
        <v>30101</v>
      </c>
      <c r="B210" s="1" t="s">
        <v>6</v>
      </c>
      <c r="C210" s="1" t="s">
        <v>9</v>
      </c>
      <c r="D210">
        <v>1838</v>
      </c>
      <c r="E210" s="1" t="s">
        <v>250</v>
      </c>
      <c r="F210">
        <v>0</v>
      </c>
      <c r="H210">
        <v>0</v>
      </c>
      <c r="I210">
        <f>Tabla1[[#This Row],[VENTAS]]+Tabla1[[#This Row],[FISICO]]-Tabla1[[#This Row],[SISTEMA]]</f>
        <v>0</v>
      </c>
    </row>
    <row r="211" spans="1:10" hidden="1" x14ac:dyDescent="0.25">
      <c r="A211">
        <v>30101</v>
      </c>
      <c r="B211" s="1" t="s">
        <v>6</v>
      </c>
      <c r="C211" s="1" t="s">
        <v>9</v>
      </c>
      <c r="D211" s="18">
        <v>1850</v>
      </c>
      <c r="E211" s="19" t="s">
        <v>251</v>
      </c>
      <c r="F211">
        <v>2.02</v>
      </c>
      <c r="H211">
        <v>0</v>
      </c>
      <c r="I211">
        <f>Tabla1[[#This Row],[VENTAS]]+Tabla1[[#This Row],[FISICO]]-Tabla1[[#This Row],[SISTEMA]]</f>
        <v>-2.02</v>
      </c>
      <c r="J211" s="18"/>
    </row>
    <row r="212" spans="1:10" hidden="1" x14ac:dyDescent="0.25">
      <c r="A212">
        <v>30101</v>
      </c>
      <c r="B212" s="1" t="s">
        <v>6</v>
      </c>
      <c r="C212" s="1" t="s">
        <v>9</v>
      </c>
      <c r="D212" s="18">
        <v>1851</v>
      </c>
      <c r="E212" s="19" t="s">
        <v>252</v>
      </c>
      <c r="F212">
        <v>8.16</v>
      </c>
      <c r="H212">
        <v>0</v>
      </c>
      <c r="I212">
        <f>Tabla1[[#This Row],[VENTAS]]+Tabla1[[#This Row],[FISICO]]-Tabla1[[#This Row],[SISTEMA]]</f>
        <v>-8.16</v>
      </c>
      <c r="J212" s="18"/>
    </row>
    <row r="213" spans="1:10" hidden="1" x14ac:dyDescent="0.25">
      <c r="A213">
        <v>30101</v>
      </c>
      <c r="B213" s="1" t="s">
        <v>6</v>
      </c>
      <c r="C213" s="1" t="s">
        <v>9</v>
      </c>
      <c r="D213" s="18">
        <v>1852</v>
      </c>
      <c r="E213" s="19" t="s">
        <v>253</v>
      </c>
      <c r="F213">
        <v>9.4749999999999996</v>
      </c>
      <c r="H213">
        <v>0</v>
      </c>
      <c r="I213">
        <f>Tabla1[[#This Row],[VENTAS]]+Tabla1[[#This Row],[FISICO]]-Tabla1[[#This Row],[SISTEMA]]</f>
        <v>-9.4749999999999996</v>
      </c>
      <c r="J213" s="18"/>
    </row>
    <row r="214" spans="1:10" hidden="1" x14ac:dyDescent="0.25">
      <c r="A214">
        <v>30101</v>
      </c>
      <c r="B214" s="1" t="s">
        <v>6</v>
      </c>
      <c r="C214" s="1" t="s">
        <v>9</v>
      </c>
      <c r="D214" s="18">
        <v>1853</v>
      </c>
      <c r="E214" s="19" t="s">
        <v>254</v>
      </c>
      <c r="F214">
        <v>14.24</v>
      </c>
      <c r="H214">
        <v>0</v>
      </c>
      <c r="I214">
        <f>Tabla1[[#This Row],[VENTAS]]+Tabla1[[#This Row],[FISICO]]-Tabla1[[#This Row],[SISTEMA]]</f>
        <v>-14.24</v>
      </c>
      <c r="J214" s="18"/>
    </row>
    <row r="215" spans="1:10" hidden="1" x14ac:dyDescent="0.25">
      <c r="A215">
        <v>30101</v>
      </c>
      <c r="B215" s="1" t="s">
        <v>6</v>
      </c>
      <c r="C215" s="1" t="s">
        <v>9</v>
      </c>
      <c r="D215" s="18">
        <v>1854</v>
      </c>
      <c r="E215" s="19" t="s">
        <v>255</v>
      </c>
      <c r="F215">
        <v>4.1100000000000003</v>
      </c>
      <c r="H215">
        <v>0</v>
      </c>
      <c r="I215">
        <f>Tabla1[[#This Row],[VENTAS]]+Tabla1[[#This Row],[FISICO]]-Tabla1[[#This Row],[SISTEMA]]</f>
        <v>-4.1100000000000003</v>
      </c>
      <c r="J215" s="18"/>
    </row>
    <row r="216" spans="1:10" hidden="1" x14ac:dyDescent="0.25">
      <c r="A216">
        <v>30101</v>
      </c>
      <c r="B216" s="1" t="s">
        <v>6</v>
      </c>
      <c r="C216" s="1" t="s">
        <v>9</v>
      </c>
      <c r="D216" s="18">
        <v>1855</v>
      </c>
      <c r="E216" s="19" t="s">
        <v>256</v>
      </c>
      <c r="F216">
        <v>6.3049999999999997</v>
      </c>
      <c r="H216">
        <v>0</v>
      </c>
      <c r="I216">
        <f>Tabla1[[#This Row],[VENTAS]]+Tabla1[[#This Row],[FISICO]]-Tabla1[[#This Row],[SISTEMA]]</f>
        <v>-6.3049999999999997</v>
      </c>
      <c r="J216" s="18"/>
    </row>
    <row r="217" spans="1:10" hidden="1" x14ac:dyDescent="0.25">
      <c r="A217">
        <v>30101</v>
      </c>
      <c r="B217" s="1" t="s">
        <v>6</v>
      </c>
      <c r="C217" s="1" t="s">
        <v>9</v>
      </c>
      <c r="D217">
        <v>1856</v>
      </c>
      <c r="E217" s="1" t="s">
        <v>257</v>
      </c>
      <c r="F217">
        <v>0</v>
      </c>
      <c r="H217">
        <v>0</v>
      </c>
      <c r="I217">
        <f>Tabla1[[#This Row],[VENTAS]]+Tabla1[[#This Row],[FISICO]]-Tabla1[[#This Row],[SISTEMA]]</f>
        <v>0</v>
      </c>
    </row>
    <row r="218" spans="1:10" hidden="1" x14ac:dyDescent="0.25">
      <c r="A218">
        <v>30101</v>
      </c>
      <c r="B218" s="1" t="s">
        <v>6</v>
      </c>
      <c r="C218" s="1" t="s">
        <v>9</v>
      </c>
      <c r="D218" s="18">
        <v>1857</v>
      </c>
      <c r="E218" s="19" t="s">
        <v>258</v>
      </c>
      <c r="F218">
        <v>7.2649999999999997</v>
      </c>
      <c r="H218">
        <v>0</v>
      </c>
      <c r="I218">
        <f>Tabla1[[#This Row],[VENTAS]]+Tabla1[[#This Row],[FISICO]]-Tabla1[[#This Row],[SISTEMA]]</f>
        <v>-7.2649999999999997</v>
      </c>
      <c r="J218" s="18"/>
    </row>
    <row r="219" spans="1:10" hidden="1" x14ac:dyDescent="0.25">
      <c r="A219">
        <v>30101</v>
      </c>
      <c r="B219" s="1" t="s">
        <v>6</v>
      </c>
      <c r="C219" s="1" t="s">
        <v>9</v>
      </c>
      <c r="D219" s="18">
        <v>1858</v>
      </c>
      <c r="E219" s="19" t="s">
        <v>259</v>
      </c>
      <c r="F219">
        <v>0.185</v>
      </c>
      <c r="H219">
        <v>0</v>
      </c>
      <c r="I219">
        <f>Tabla1[[#This Row],[VENTAS]]+Tabla1[[#This Row],[FISICO]]-Tabla1[[#This Row],[SISTEMA]]</f>
        <v>-0.185</v>
      </c>
      <c r="J219" s="18"/>
    </row>
    <row r="220" spans="1:10" hidden="1" x14ac:dyDescent="0.25">
      <c r="A220">
        <v>30101</v>
      </c>
      <c r="B220" s="1" t="s">
        <v>6</v>
      </c>
      <c r="C220" s="1" t="s">
        <v>9</v>
      </c>
      <c r="D220" s="18">
        <v>1861</v>
      </c>
      <c r="E220" s="19" t="s">
        <v>260</v>
      </c>
      <c r="F220">
        <v>7.4999999999999997E-2</v>
      </c>
      <c r="H220">
        <v>0</v>
      </c>
      <c r="I220">
        <f>Tabla1[[#This Row],[VENTAS]]+Tabla1[[#This Row],[FISICO]]-Tabla1[[#This Row],[SISTEMA]]</f>
        <v>-7.4999999999999997E-2</v>
      </c>
      <c r="J220" s="18"/>
    </row>
    <row r="221" spans="1:10" hidden="1" x14ac:dyDescent="0.25">
      <c r="A221">
        <v>30101</v>
      </c>
      <c r="B221" s="1" t="s">
        <v>6</v>
      </c>
      <c r="C221" s="1" t="s">
        <v>9</v>
      </c>
      <c r="D221" s="18">
        <v>1863</v>
      </c>
      <c r="E221" s="19" t="s">
        <v>261</v>
      </c>
      <c r="F221">
        <v>7.4999999999999997E-2</v>
      </c>
      <c r="H221">
        <v>0</v>
      </c>
      <c r="I221">
        <f>Tabla1[[#This Row],[VENTAS]]+Tabla1[[#This Row],[FISICO]]-Tabla1[[#This Row],[SISTEMA]]</f>
        <v>-7.4999999999999997E-2</v>
      </c>
      <c r="J221" s="18"/>
    </row>
    <row r="222" spans="1:10" hidden="1" x14ac:dyDescent="0.25">
      <c r="A222">
        <v>30101</v>
      </c>
      <c r="B222" s="1" t="s">
        <v>6</v>
      </c>
      <c r="C222" s="1" t="s">
        <v>9</v>
      </c>
      <c r="D222">
        <v>1865</v>
      </c>
      <c r="E222" s="1" t="s">
        <v>262</v>
      </c>
      <c r="F222">
        <v>0</v>
      </c>
      <c r="H222">
        <v>0</v>
      </c>
      <c r="I222">
        <f>Tabla1[[#This Row],[VENTAS]]+Tabla1[[#This Row],[FISICO]]-Tabla1[[#This Row],[SISTEMA]]</f>
        <v>0</v>
      </c>
    </row>
    <row r="223" spans="1:10" hidden="1" x14ac:dyDescent="0.25">
      <c r="A223">
        <v>30101</v>
      </c>
      <c r="B223" s="1" t="s">
        <v>6</v>
      </c>
      <c r="C223" s="1" t="s">
        <v>9</v>
      </c>
      <c r="D223">
        <v>1870</v>
      </c>
      <c r="E223" s="1" t="s">
        <v>263</v>
      </c>
      <c r="F223">
        <v>0</v>
      </c>
      <c r="H223">
        <v>0</v>
      </c>
      <c r="I223">
        <f>Tabla1[[#This Row],[VENTAS]]+Tabla1[[#This Row],[FISICO]]-Tabla1[[#This Row],[SISTEMA]]</f>
        <v>0</v>
      </c>
    </row>
    <row r="224" spans="1:10" hidden="1" x14ac:dyDescent="0.25">
      <c r="A224">
        <v>30101</v>
      </c>
      <c r="B224" s="1" t="s">
        <v>6</v>
      </c>
      <c r="C224" s="1" t="s">
        <v>9</v>
      </c>
      <c r="D224">
        <v>1871</v>
      </c>
      <c r="E224" s="1" t="s">
        <v>264</v>
      </c>
      <c r="F224">
        <v>0</v>
      </c>
      <c r="H224">
        <v>0</v>
      </c>
      <c r="I224">
        <f>Tabla1[[#This Row],[VENTAS]]+Tabla1[[#This Row],[FISICO]]-Tabla1[[#This Row],[SISTEMA]]</f>
        <v>0</v>
      </c>
    </row>
    <row r="225" spans="1:10" hidden="1" x14ac:dyDescent="0.25">
      <c r="A225">
        <v>30101</v>
      </c>
      <c r="B225" s="1" t="s">
        <v>6</v>
      </c>
      <c r="C225" s="1" t="s">
        <v>9</v>
      </c>
      <c r="D225">
        <v>1873</v>
      </c>
      <c r="E225" s="1" t="s">
        <v>265</v>
      </c>
      <c r="F225">
        <v>0</v>
      </c>
      <c r="H225">
        <v>0</v>
      </c>
      <c r="I225">
        <f>Tabla1[[#This Row],[VENTAS]]+Tabla1[[#This Row],[FISICO]]-Tabla1[[#This Row],[SISTEMA]]</f>
        <v>0</v>
      </c>
    </row>
    <row r="226" spans="1:10" hidden="1" x14ac:dyDescent="0.25">
      <c r="A226">
        <v>30101</v>
      </c>
      <c r="B226" s="1" t="s">
        <v>6</v>
      </c>
      <c r="C226" s="1" t="s">
        <v>9</v>
      </c>
      <c r="D226">
        <v>1874</v>
      </c>
      <c r="E226" s="1" t="s">
        <v>266</v>
      </c>
      <c r="F226">
        <v>0</v>
      </c>
      <c r="H226">
        <v>0</v>
      </c>
      <c r="I226">
        <f>Tabla1[[#This Row],[VENTAS]]+Tabla1[[#This Row],[FISICO]]-Tabla1[[#This Row],[SISTEMA]]</f>
        <v>0</v>
      </c>
    </row>
    <row r="227" spans="1:10" hidden="1" x14ac:dyDescent="0.25">
      <c r="A227">
        <v>30101</v>
      </c>
      <c r="B227" s="1" t="s">
        <v>6</v>
      </c>
      <c r="C227" s="1" t="s">
        <v>9</v>
      </c>
      <c r="D227">
        <v>1875</v>
      </c>
      <c r="E227" s="1" t="s">
        <v>267</v>
      </c>
      <c r="F227">
        <v>0</v>
      </c>
      <c r="H227">
        <v>0</v>
      </c>
      <c r="I227">
        <f>Tabla1[[#This Row],[VENTAS]]+Tabla1[[#This Row],[FISICO]]-Tabla1[[#This Row],[SISTEMA]]</f>
        <v>0</v>
      </c>
    </row>
    <row r="228" spans="1:10" hidden="1" x14ac:dyDescent="0.25">
      <c r="A228">
        <v>30101</v>
      </c>
      <c r="B228" s="1" t="s">
        <v>6</v>
      </c>
      <c r="C228" s="1" t="s">
        <v>9</v>
      </c>
      <c r="D228">
        <v>1877</v>
      </c>
      <c r="E228" s="1" t="s">
        <v>268</v>
      </c>
      <c r="F228">
        <v>0</v>
      </c>
      <c r="H228">
        <v>0</v>
      </c>
      <c r="I228">
        <f>Tabla1[[#This Row],[VENTAS]]+Tabla1[[#This Row],[FISICO]]-Tabla1[[#This Row],[SISTEMA]]</f>
        <v>0</v>
      </c>
    </row>
    <row r="229" spans="1:10" hidden="1" x14ac:dyDescent="0.25">
      <c r="A229">
        <v>30101</v>
      </c>
      <c r="B229" s="1" t="s">
        <v>6</v>
      </c>
      <c r="C229" s="1" t="s">
        <v>9</v>
      </c>
      <c r="D229">
        <v>1879</v>
      </c>
      <c r="E229" s="1" t="s">
        <v>269</v>
      </c>
      <c r="F229">
        <v>0</v>
      </c>
      <c r="H229">
        <v>0</v>
      </c>
      <c r="I229">
        <f>Tabla1[[#This Row],[VENTAS]]+Tabla1[[#This Row],[FISICO]]-Tabla1[[#This Row],[SISTEMA]]</f>
        <v>0</v>
      </c>
    </row>
    <row r="230" spans="1:10" hidden="1" x14ac:dyDescent="0.25">
      <c r="A230">
        <v>30101</v>
      </c>
      <c r="B230" s="1" t="s">
        <v>6</v>
      </c>
      <c r="C230" s="1" t="s">
        <v>9</v>
      </c>
      <c r="D230">
        <v>1880</v>
      </c>
      <c r="E230" s="1" t="s">
        <v>270</v>
      </c>
      <c r="F230">
        <v>0</v>
      </c>
      <c r="H230">
        <v>0</v>
      </c>
      <c r="I230">
        <f>Tabla1[[#This Row],[VENTAS]]+Tabla1[[#This Row],[FISICO]]-Tabla1[[#This Row],[SISTEMA]]</f>
        <v>0</v>
      </c>
    </row>
    <row r="231" spans="1:10" hidden="1" x14ac:dyDescent="0.25">
      <c r="A231">
        <v>30101</v>
      </c>
      <c r="B231" s="1" t="s">
        <v>6</v>
      </c>
      <c r="C231" s="1" t="s">
        <v>9</v>
      </c>
      <c r="D231">
        <v>1883</v>
      </c>
      <c r="E231" s="1" t="s">
        <v>271</v>
      </c>
      <c r="F231">
        <v>0</v>
      </c>
      <c r="H231">
        <v>0</v>
      </c>
      <c r="I231">
        <f>Tabla1[[#This Row],[VENTAS]]+Tabla1[[#This Row],[FISICO]]-Tabla1[[#This Row],[SISTEMA]]</f>
        <v>0</v>
      </c>
    </row>
    <row r="232" spans="1:10" hidden="1" x14ac:dyDescent="0.25">
      <c r="A232">
        <v>30101</v>
      </c>
      <c r="B232" s="1" t="s">
        <v>6</v>
      </c>
      <c r="C232" s="1" t="s">
        <v>9</v>
      </c>
      <c r="D232" s="18">
        <v>1887</v>
      </c>
      <c r="E232" s="19" t="s">
        <v>272</v>
      </c>
      <c r="F232">
        <v>3.02</v>
      </c>
      <c r="H232">
        <v>0</v>
      </c>
      <c r="I232">
        <f>Tabla1[[#This Row],[VENTAS]]+Tabla1[[#This Row],[FISICO]]-Tabla1[[#This Row],[SISTEMA]]</f>
        <v>-3.02</v>
      </c>
      <c r="J232" s="18"/>
    </row>
    <row r="233" spans="1:10" hidden="1" x14ac:dyDescent="0.25">
      <c r="A233">
        <v>30101</v>
      </c>
      <c r="B233" s="1" t="s">
        <v>6</v>
      </c>
      <c r="C233" s="1" t="s">
        <v>9</v>
      </c>
      <c r="D233" s="18">
        <v>1893</v>
      </c>
      <c r="E233" s="19" t="s">
        <v>273</v>
      </c>
      <c r="F233">
        <v>2</v>
      </c>
      <c r="H233">
        <v>0</v>
      </c>
      <c r="I233">
        <f>Tabla1[[#This Row],[VENTAS]]+Tabla1[[#This Row],[FISICO]]-Tabla1[[#This Row],[SISTEMA]]</f>
        <v>-2</v>
      </c>
      <c r="J233" s="18"/>
    </row>
    <row r="234" spans="1:10" hidden="1" x14ac:dyDescent="0.25">
      <c r="A234">
        <v>30101</v>
      </c>
      <c r="B234" s="1" t="s">
        <v>6</v>
      </c>
      <c r="C234" s="1" t="s">
        <v>9</v>
      </c>
      <c r="D234">
        <v>1898</v>
      </c>
      <c r="E234" s="1" t="s">
        <v>274</v>
      </c>
      <c r="F234">
        <v>0</v>
      </c>
      <c r="H234">
        <v>0</v>
      </c>
      <c r="I234">
        <f>Tabla1[[#This Row],[VENTAS]]+Tabla1[[#This Row],[FISICO]]-Tabla1[[#This Row],[SISTEMA]]</f>
        <v>0</v>
      </c>
    </row>
    <row r="235" spans="1:10" hidden="1" x14ac:dyDescent="0.25">
      <c r="A235">
        <v>30101</v>
      </c>
      <c r="B235" s="1" t="s">
        <v>6</v>
      </c>
      <c r="C235" s="1" t="s">
        <v>9</v>
      </c>
      <c r="D235" s="18">
        <v>1901</v>
      </c>
      <c r="E235" s="19" t="s">
        <v>275</v>
      </c>
      <c r="F235">
        <v>6.25</v>
      </c>
      <c r="H235">
        <v>0</v>
      </c>
      <c r="I235">
        <f>Tabla1[[#This Row],[VENTAS]]+Tabla1[[#This Row],[FISICO]]-Tabla1[[#This Row],[SISTEMA]]</f>
        <v>-6.25</v>
      </c>
      <c r="J235" s="18"/>
    </row>
    <row r="236" spans="1:10" hidden="1" x14ac:dyDescent="0.25">
      <c r="A236">
        <v>30101</v>
      </c>
      <c r="B236" s="1" t="s">
        <v>6</v>
      </c>
      <c r="C236" s="1" t="s">
        <v>9</v>
      </c>
      <c r="D236" s="18">
        <v>1902</v>
      </c>
      <c r="E236" s="19" t="s">
        <v>276</v>
      </c>
      <c r="F236">
        <v>0.48</v>
      </c>
      <c r="H236">
        <v>0</v>
      </c>
      <c r="I236">
        <f>Tabla1[[#This Row],[VENTAS]]+Tabla1[[#This Row],[FISICO]]-Tabla1[[#This Row],[SISTEMA]]</f>
        <v>-0.48</v>
      </c>
      <c r="J236" s="18"/>
    </row>
    <row r="237" spans="1:10" hidden="1" x14ac:dyDescent="0.25">
      <c r="A237">
        <v>30101</v>
      </c>
      <c r="B237" s="1" t="s">
        <v>6</v>
      </c>
      <c r="C237" s="1" t="s">
        <v>9</v>
      </c>
      <c r="D237" s="18">
        <v>1904</v>
      </c>
      <c r="E237" s="19" t="s">
        <v>277</v>
      </c>
      <c r="F237">
        <v>0.59499999999999997</v>
      </c>
      <c r="H237">
        <v>0</v>
      </c>
      <c r="I237">
        <f>Tabla1[[#This Row],[VENTAS]]+Tabla1[[#This Row],[FISICO]]-Tabla1[[#This Row],[SISTEMA]]</f>
        <v>-0.59499999999999997</v>
      </c>
      <c r="J237" s="18"/>
    </row>
    <row r="238" spans="1:10" hidden="1" x14ac:dyDescent="0.25">
      <c r="A238">
        <v>30101</v>
      </c>
      <c r="B238" s="1" t="s">
        <v>6</v>
      </c>
      <c r="C238" s="1" t="s">
        <v>9</v>
      </c>
      <c r="D238" s="18">
        <v>1906</v>
      </c>
      <c r="E238" s="19" t="s">
        <v>278</v>
      </c>
      <c r="F238">
        <v>2.71</v>
      </c>
      <c r="H238">
        <v>0</v>
      </c>
      <c r="I238">
        <f>Tabla1[[#This Row],[VENTAS]]+Tabla1[[#This Row],[FISICO]]-Tabla1[[#This Row],[SISTEMA]]</f>
        <v>-2.71</v>
      </c>
      <c r="J238" s="18"/>
    </row>
    <row r="239" spans="1:10" hidden="1" x14ac:dyDescent="0.25">
      <c r="A239">
        <v>30101</v>
      </c>
      <c r="B239" s="1" t="s">
        <v>6</v>
      </c>
      <c r="C239" s="1" t="s">
        <v>9</v>
      </c>
      <c r="D239" s="18">
        <v>1910</v>
      </c>
      <c r="E239" s="19" t="s">
        <v>279</v>
      </c>
      <c r="F239">
        <v>3.82</v>
      </c>
      <c r="H239">
        <v>0</v>
      </c>
      <c r="I239">
        <f>Tabla1[[#This Row],[VENTAS]]+Tabla1[[#This Row],[FISICO]]-Tabla1[[#This Row],[SISTEMA]]</f>
        <v>-3.82</v>
      </c>
      <c r="J239" s="18"/>
    </row>
    <row r="240" spans="1:10" hidden="1" x14ac:dyDescent="0.25">
      <c r="A240">
        <v>30101</v>
      </c>
      <c r="B240" s="1" t="s">
        <v>6</v>
      </c>
      <c r="C240" s="1" t="s">
        <v>9</v>
      </c>
      <c r="D240">
        <v>1915</v>
      </c>
      <c r="E240" s="1" t="s">
        <v>280</v>
      </c>
      <c r="F240">
        <v>0</v>
      </c>
      <c r="H240">
        <v>0</v>
      </c>
      <c r="I240">
        <f>Tabla1[[#This Row],[VENTAS]]+Tabla1[[#This Row],[FISICO]]-Tabla1[[#This Row],[SISTEMA]]</f>
        <v>0</v>
      </c>
    </row>
    <row r="241" spans="1:10" hidden="1" x14ac:dyDescent="0.25">
      <c r="A241">
        <v>30101</v>
      </c>
      <c r="B241" s="1" t="s">
        <v>6</v>
      </c>
      <c r="C241" s="1" t="s">
        <v>9</v>
      </c>
      <c r="D241">
        <v>1916</v>
      </c>
      <c r="E241" s="1" t="s">
        <v>280</v>
      </c>
      <c r="F241">
        <v>0</v>
      </c>
      <c r="H241">
        <v>0</v>
      </c>
      <c r="I241">
        <f>Tabla1[[#This Row],[VENTAS]]+Tabla1[[#This Row],[FISICO]]-Tabla1[[#This Row],[SISTEMA]]</f>
        <v>0</v>
      </c>
    </row>
    <row r="242" spans="1:10" hidden="1" x14ac:dyDescent="0.25">
      <c r="A242">
        <v>30101</v>
      </c>
      <c r="B242" s="1" t="s">
        <v>6</v>
      </c>
      <c r="C242" s="1" t="s">
        <v>9</v>
      </c>
      <c r="D242" s="18">
        <v>1918</v>
      </c>
      <c r="E242" s="19" t="s">
        <v>281</v>
      </c>
      <c r="F242">
        <v>2.6549999999999998</v>
      </c>
      <c r="H242">
        <v>0</v>
      </c>
      <c r="I242">
        <f>Tabla1[[#This Row],[VENTAS]]+Tabla1[[#This Row],[FISICO]]-Tabla1[[#This Row],[SISTEMA]]</f>
        <v>-2.6549999999999998</v>
      </c>
      <c r="J242" s="18"/>
    </row>
    <row r="243" spans="1:10" hidden="1" x14ac:dyDescent="0.25">
      <c r="A243">
        <v>30101</v>
      </c>
      <c r="B243" s="1" t="s">
        <v>6</v>
      </c>
      <c r="C243" s="1" t="s">
        <v>9</v>
      </c>
      <c r="D243">
        <v>1920</v>
      </c>
      <c r="E243" s="1" t="s">
        <v>282</v>
      </c>
      <c r="F243">
        <v>0</v>
      </c>
      <c r="H243">
        <v>0</v>
      </c>
      <c r="I243">
        <f>Tabla1[[#This Row],[VENTAS]]+Tabla1[[#This Row],[FISICO]]-Tabla1[[#This Row],[SISTEMA]]</f>
        <v>0</v>
      </c>
    </row>
    <row r="244" spans="1:10" hidden="1" x14ac:dyDescent="0.25">
      <c r="A244">
        <v>30101</v>
      </c>
      <c r="B244" s="1" t="s">
        <v>6</v>
      </c>
      <c r="C244" s="1" t="s">
        <v>9</v>
      </c>
      <c r="D244" s="18">
        <v>1921</v>
      </c>
      <c r="E244" s="19" t="s">
        <v>283</v>
      </c>
      <c r="F244">
        <v>1.9750000000000001</v>
      </c>
      <c r="H244">
        <v>0</v>
      </c>
      <c r="I244">
        <f>Tabla1[[#This Row],[VENTAS]]+Tabla1[[#This Row],[FISICO]]-Tabla1[[#This Row],[SISTEMA]]</f>
        <v>-1.9750000000000001</v>
      </c>
      <c r="J244" s="18"/>
    </row>
    <row r="245" spans="1:10" hidden="1" x14ac:dyDescent="0.25">
      <c r="A245">
        <v>30101</v>
      </c>
      <c r="B245" s="1" t="s">
        <v>6</v>
      </c>
      <c r="C245" s="1" t="s">
        <v>9</v>
      </c>
      <c r="D245">
        <v>1922</v>
      </c>
      <c r="E245" s="1" t="s">
        <v>284</v>
      </c>
      <c r="F245">
        <v>0</v>
      </c>
      <c r="H245">
        <v>0</v>
      </c>
      <c r="I245">
        <f>Tabla1[[#This Row],[VENTAS]]+Tabla1[[#This Row],[FISICO]]-Tabla1[[#This Row],[SISTEMA]]</f>
        <v>0</v>
      </c>
    </row>
    <row r="246" spans="1:10" hidden="1" x14ac:dyDescent="0.25">
      <c r="A246">
        <v>30101</v>
      </c>
      <c r="B246" s="1" t="s">
        <v>6</v>
      </c>
      <c r="C246" s="1" t="s">
        <v>9</v>
      </c>
      <c r="D246" s="18">
        <v>1923</v>
      </c>
      <c r="E246" s="19" t="s">
        <v>285</v>
      </c>
      <c r="F246">
        <v>1.825</v>
      </c>
      <c r="H246">
        <v>0</v>
      </c>
      <c r="I246">
        <f>Tabla1[[#This Row],[VENTAS]]+Tabla1[[#This Row],[FISICO]]-Tabla1[[#This Row],[SISTEMA]]</f>
        <v>-1.825</v>
      </c>
      <c r="J246" s="18"/>
    </row>
    <row r="247" spans="1:10" hidden="1" x14ac:dyDescent="0.25">
      <c r="A247">
        <v>30101</v>
      </c>
      <c r="B247" s="1" t="s">
        <v>6</v>
      </c>
      <c r="C247" s="1" t="s">
        <v>9</v>
      </c>
      <c r="D247">
        <v>1926</v>
      </c>
      <c r="E247" s="1" t="s">
        <v>286</v>
      </c>
      <c r="F247">
        <v>0</v>
      </c>
      <c r="H247">
        <v>0</v>
      </c>
      <c r="I247">
        <f>Tabla1[[#This Row],[VENTAS]]+Tabla1[[#This Row],[FISICO]]-Tabla1[[#This Row],[SISTEMA]]</f>
        <v>0</v>
      </c>
    </row>
    <row r="248" spans="1:10" hidden="1" x14ac:dyDescent="0.25">
      <c r="A248">
        <v>30101</v>
      </c>
      <c r="B248" s="1" t="s">
        <v>6</v>
      </c>
      <c r="C248" s="1" t="s">
        <v>9</v>
      </c>
      <c r="D248">
        <v>1927</v>
      </c>
      <c r="E248" s="1" t="s">
        <v>287</v>
      </c>
      <c r="F248">
        <v>0</v>
      </c>
      <c r="H248">
        <v>0</v>
      </c>
      <c r="I248">
        <f>Tabla1[[#This Row],[VENTAS]]+Tabla1[[#This Row],[FISICO]]-Tabla1[[#This Row],[SISTEMA]]</f>
        <v>0</v>
      </c>
    </row>
    <row r="249" spans="1:10" hidden="1" x14ac:dyDescent="0.25">
      <c r="A249">
        <v>30101</v>
      </c>
      <c r="B249" s="1" t="s">
        <v>6</v>
      </c>
      <c r="C249" s="1" t="s">
        <v>9</v>
      </c>
      <c r="D249">
        <v>1928</v>
      </c>
      <c r="E249" s="1" t="s">
        <v>288</v>
      </c>
      <c r="F249">
        <v>0</v>
      </c>
      <c r="H249">
        <v>0</v>
      </c>
      <c r="I249">
        <f>Tabla1[[#This Row],[VENTAS]]+Tabla1[[#This Row],[FISICO]]-Tabla1[[#This Row],[SISTEMA]]</f>
        <v>0</v>
      </c>
    </row>
    <row r="250" spans="1:10" hidden="1" x14ac:dyDescent="0.25">
      <c r="A250">
        <v>30101</v>
      </c>
      <c r="B250" s="1" t="s">
        <v>6</v>
      </c>
      <c r="C250" s="1" t="s">
        <v>9</v>
      </c>
      <c r="D250">
        <v>1930</v>
      </c>
      <c r="E250" s="1" t="s">
        <v>289</v>
      </c>
      <c r="F250">
        <v>0</v>
      </c>
      <c r="H250">
        <v>0</v>
      </c>
      <c r="I250">
        <f>Tabla1[[#This Row],[VENTAS]]+Tabla1[[#This Row],[FISICO]]-Tabla1[[#This Row],[SISTEMA]]</f>
        <v>0</v>
      </c>
    </row>
    <row r="251" spans="1:10" hidden="1" x14ac:dyDescent="0.25">
      <c r="A251">
        <v>30101</v>
      </c>
      <c r="B251" s="1" t="s">
        <v>6</v>
      </c>
      <c r="C251" s="1" t="s">
        <v>9</v>
      </c>
      <c r="D251" s="18">
        <v>1931</v>
      </c>
      <c r="E251" s="19" t="s">
        <v>290</v>
      </c>
      <c r="F251">
        <v>5.27</v>
      </c>
      <c r="H251">
        <v>0</v>
      </c>
      <c r="I251">
        <f>Tabla1[[#This Row],[VENTAS]]+Tabla1[[#This Row],[FISICO]]-Tabla1[[#This Row],[SISTEMA]]</f>
        <v>-5.27</v>
      </c>
      <c r="J251" s="18"/>
    </row>
    <row r="252" spans="1:10" hidden="1" x14ac:dyDescent="0.25">
      <c r="A252">
        <v>30101</v>
      </c>
      <c r="B252" s="1" t="s">
        <v>6</v>
      </c>
      <c r="C252" s="1" t="s">
        <v>9</v>
      </c>
      <c r="D252">
        <v>1933</v>
      </c>
      <c r="E252" s="1" t="s">
        <v>291</v>
      </c>
      <c r="F252">
        <v>0</v>
      </c>
      <c r="H252">
        <v>0</v>
      </c>
      <c r="I252">
        <f>Tabla1[[#This Row],[VENTAS]]+Tabla1[[#This Row],[FISICO]]-Tabla1[[#This Row],[SISTEMA]]</f>
        <v>0</v>
      </c>
    </row>
    <row r="253" spans="1:10" hidden="1" x14ac:dyDescent="0.25">
      <c r="A253">
        <v>30101</v>
      </c>
      <c r="B253" s="1" t="s">
        <v>6</v>
      </c>
      <c r="C253" s="1" t="s">
        <v>9</v>
      </c>
      <c r="D253" s="18">
        <v>1934</v>
      </c>
      <c r="E253" s="19" t="s">
        <v>292</v>
      </c>
      <c r="F253">
        <v>1.0049999999999999</v>
      </c>
      <c r="H253">
        <v>0</v>
      </c>
      <c r="I253">
        <f>Tabla1[[#This Row],[VENTAS]]+Tabla1[[#This Row],[FISICO]]-Tabla1[[#This Row],[SISTEMA]]</f>
        <v>-1.0049999999999999</v>
      </c>
      <c r="J253" s="18"/>
    </row>
    <row r="254" spans="1:10" hidden="1" x14ac:dyDescent="0.25">
      <c r="A254">
        <v>30101</v>
      </c>
      <c r="B254" s="1" t="s">
        <v>6</v>
      </c>
      <c r="C254" s="1" t="s">
        <v>9</v>
      </c>
      <c r="D254">
        <v>1936</v>
      </c>
      <c r="E254" s="1" t="s">
        <v>293</v>
      </c>
      <c r="F254">
        <v>0</v>
      </c>
      <c r="H254">
        <v>0</v>
      </c>
      <c r="I254">
        <f>Tabla1[[#This Row],[VENTAS]]+Tabla1[[#This Row],[FISICO]]-Tabla1[[#This Row],[SISTEMA]]</f>
        <v>0</v>
      </c>
    </row>
    <row r="255" spans="1:10" hidden="1" x14ac:dyDescent="0.25">
      <c r="A255">
        <v>30101</v>
      </c>
      <c r="B255" s="1" t="s">
        <v>6</v>
      </c>
      <c r="C255" s="1" t="s">
        <v>9</v>
      </c>
      <c r="D255" s="18">
        <v>1937</v>
      </c>
      <c r="E255" s="19" t="s">
        <v>294</v>
      </c>
      <c r="F255">
        <v>5.6959999999999997</v>
      </c>
      <c r="H255">
        <v>0</v>
      </c>
      <c r="I255">
        <f>Tabla1[[#This Row],[VENTAS]]+Tabla1[[#This Row],[FISICO]]-Tabla1[[#This Row],[SISTEMA]]</f>
        <v>-5.6959999999999997</v>
      </c>
      <c r="J255" s="18"/>
    </row>
    <row r="256" spans="1:10" hidden="1" x14ac:dyDescent="0.25">
      <c r="A256">
        <v>30101</v>
      </c>
      <c r="B256" s="1" t="s">
        <v>6</v>
      </c>
      <c r="C256" s="1" t="s">
        <v>9</v>
      </c>
      <c r="D256">
        <v>1941</v>
      </c>
      <c r="E256" s="1" t="s">
        <v>295</v>
      </c>
      <c r="F256">
        <v>0</v>
      </c>
      <c r="H256">
        <v>0</v>
      </c>
      <c r="I256">
        <f>Tabla1[[#This Row],[VENTAS]]+Tabla1[[#This Row],[FISICO]]-Tabla1[[#This Row],[SISTEMA]]</f>
        <v>0</v>
      </c>
    </row>
    <row r="257" spans="1:10" hidden="1" x14ac:dyDescent="0.25">
      <c r="A257">
        <v>30101</v>
      </c>
      <c r="B257" s="1" t="s">
        <v>6</v>
      </c>
      <c r="C257" s="1" t="s">
        <v>9</v>
      </c>
      <c r="D257">
        <v>1945</v>
      </c>
      <c r="E257" s="1" t="s">
        <v>296</v>
      </c>
      <c r="F257">
        <v>0</v>
      </c>
      <c r="H257">
        <v>0</v>
      </c>
      <c r="I257">
        <f>Tabla1[[#This Row],[VENTAS]]+Tabla1[[#This Row],[FISICO]]-Tabla1[[#This Row],[SISTEMA]]</f>
        <v>0</v>
      </c>
    </row>
    <row r="258" spans="1:10" hidden="1" x14ac:dyDescent="0.25">
      <c r="A258">
        <v>30101</v>
      </c>
      <c r="B258" s="1" t="s">
        <v>6</v>
      </c>
      <c r="C258" s="1" t="s">
        <v>9</v>
      </c>
      <c r="D258">
        <v>1950</v>
      </c>
      <c r="E258" s="1" t="s">
        <v>297</v>
      </c>
      <c r="F258">
        <v>0</v>
      </c>
      <c r="H258">
        <v>0</v>
      </c>
      <c r="I258">
        <f>Tabla1[[#This Row],[VENTAS]]+Tabla1[[#This Row],[FISICO]]-Tabla1[[#This Row],[SISTEMA]]</f>
        <v>0</v>
      </c>
    </row>
    <row r="259" spans="1:10" hidden="1" x14ac:dyDescent="0.25">
      <c r="A259">
        <v>30101</v>
      </c>
      <c r="B259" s="1" t="s">
        <v>6</v>
      </c>
      <c r="C259" s="1" t="s">
        <v>9</v>
      </c>
      <c r="D259">
        <v>1951</v>
      </c>
      <c r="E259" s="1" t="s">
        <v>298</v>
      </c>
      <c r="F259">
        <v>0</v>
      </c>
      <c r="H259">
        <v>0</v>
      </c>
      <c r="I259">
        <f>Tabla1[[#This Row],[VENTAS]]+Tabla1[[#This Row],[FISICO]]-Tabla1[[#This Row],[SISTEMA]]</f>
        <v>0</v>
      </c>
    </row>
    <row r="260" spans="1:10" hidden="1" x14ac:dyDescent="0.25">
      <c r="A260">
        <v>30101</v>
      </c>
      <c r="B260" s="1" t="s">
        <v>6</v>
      </c>
      <c r="C260" s="1" t="s">
        <v>9</v>
      </c>
      <c r="D260" s="18">
        <v>1953</v>
      </c>
      <c r="E260" s="19" t="s">
        <v>299</v>
      </c>
      <c r="F260">
        <v>7.585</v>
      </c>
      <c r="H260">
        <v>0</v>
      </c>
      <c r="I260">
        <f>Tabla1[[#This Row],[VENTAS]]+Tabla1[[#This Row],[FISICO]]-Tabla1[[#This Row],[SISTEMA]]</f>
        <v>-7.585</v>
      </c>
      <c r="J260" s="18"/>
    </row>
    <row r="261" spans="1:10" hidden="1" x14ac:dyDescent="0.25">
      <c r="A261">
        <v>30101</v>
      </c>
      <c r="B261" s="1" t="s">
        <v>6</v>
      </c>
      <c r="C261" s="1" t="s">
        <v>9</v>
      </c>
      <c r="D261">
        <v>1957</v>
      </c>
      <c r="E261" s="1" t="s">
        <v>300</v>
      </c>
      <c r="F261">
        <v>0</v>
      </c>
      <c r="H261">
        <v>0</v>
      </c>
      <c r="I261">
        <f>Tabla1[[#This Row],[VENTAS]]+Tabla1[[#This Row],[FISICO]]-Tabla1[[#This Row],[SISTEMA]]</f>
        <v>0</v>
      </c>
    </row>
    <row r="262" spans="1:10" hidden="1" x14ac:dyDescent="0.25">
      <c r="A262">
        <v>30101</v>
      </c>
      <c r="B262" s="1" t="s">
        <v>6</v>
      </c>
      <c r="C262" s="1" t="s">
        <v>9</v>
      </c>
      <c r="D262">
        <v>1964</v>
      </c>
      <c r="E262" s="1" t="s">
        <v>301</v>
      </c>
      <c r="F262">
        <v>0</v>
      </c>
      <c r="H262">
        <v>0</v>
      </c>
      <c r="I262">
        <f>Tabla1[[#This Row],[VENTAS]]+Tabla1[[#This Row],[FISICO]]-Tabla1[[#This Row],[SISTEMA]]</f>
        <v>0</v>
      </c>
    </row>
    <row r="263" spans="1:10" hidden="1" x14ac:dyDescent="0.25">
      <c r="A263">
        <v>30101</v>
      </c>
      <c r="B263" s="1" t="s">
        <v>6</v>
      </c>
      <c r="C263" s="1" t="s">
        <v>9</v>
      </c>
      <c r="D263">
        <v>1969</v>
      </c>
      <c r="E263" s="1" t="s">
        <v>302</v>
      </c>
      <c r="F263">
        <v>0</v>
      </c>
      <c r="H263">
        <v>0</v>
      </c>
      <c r="I263">
        <f>Tabla1[[#This Row],[VENTAS]]+Tabla1[[#This Row],[FISICO]]-Tabla1[[#This Row],[SISTEMA]]</f>
        <v>0</v>
      </c>
    </row>
    <row r="264" spans="1:10" hidden="1" x14ac:dyDescent="0.25">
      <c r="A264">
        <v>30101</v>
      </c>
      <c r="B264" s="1" t="s">
        <v>6</v>
      </c>
      <c r="C264" s="1" t="s">
        <v>9</v>
      </c>
      <c r="D264" s="18">
        <v>1973</v>
      </c>
      <c r="E264" s="19" t="s">
        <v>303</v>
      </c>
      <c r="F264">
        <v>11.47</v>
      </c>
      <c r="H264">
        <v>0</v>
      </c>
      <c r="I264">
        <f>Tabla1[[#This Row],[VENTAS]]+Tabla1[[#This Row],[FISICO]]-Tabla1[[#This Row],[SISTEMA]]</f>
        <v>-11.47</v>
      </c>
      <c r="J264" s="18"/>
    </row>
    <row r="265" spans="1:10" hidden="1" x14ac:dyDescent="0.25">
      <c r="A265">
        <v>30101</v>
      </c>
      <c r="B265" s="1" t="s">
        <v>6</v>
      </c>
      <c r="C265" s="1" t="s">
        <v>9</v>
      </c>
      <c r="D265">
        <v>1975</v>
      </c>
      <c r="E265" s="1" t="s">
        <v>304</v>
      </c>
      <c r="F265">
        <v>0</v>
      </c>
      <c r="H265">
        <v>0</v>
      </c>
      <c r="I265">
        <f>Tabla1[[#This Row],[VENTAS]]+Tabla1[[#This Row],[FISICO]]-Tabla1[[#This Row],[SISTEMA]]</f>
        <v>0</v>
      </c>
    </row>
    <row r="266" spans="1:10" hidden="1" x14ac:dyDescent="0.25">
      <c r="A266">
        <v>30101</v>
      </c>
      <c r="B266" s="1" t="s">
        <v>6</v>
      </c>
      <c r="C266" s="1" t="s">
        <v>9</v>
      </c>
      <c r="D266">
        <v>1976</v>
      </c>
      <c r="E266" s="1" t="s">
        <v>305</v>
      </c>
      <c r="F266">
        <v>0</v>
      </c>
      <c r="H266">
        <v>0</v>
      </c>
      <c r="I266">
        <f>Tabla1[[#This Row],[VENTAS]]+Tabla1[[#This Row],[FISICO]]-Tabla1[[#This Row],[SISTEMA]]</f>
        <v>0</v>
      </c>
    </row>
    <row r="267" spans="1:10" hidden="1" x14ac:dyDescent="0.25">
      <c r="A267">
        <v>30101</v>
      </c>
      <c r="B267" s="1" t="s">
        <v>6</v>
      </c>
      <c r="C267" s="1" t="s">
        <v>9</v>
      </c>
      <c r="D267">
        <v>1978</v>
      </c>
      <c r="E267" s="1" t="s">
        <v>306</v>
      </c>
      <c r="F267">
        <v>0</v>
      </c>
      <c r="H267">
        <v>0</v>
      </c>
      <c r="I267">
        <f>Tabla1[[#This Row],[VENTAS]]+Tabla1[[#This Row],[FISICO]]-Tabla1[[#This Row],[SISTEMA]]</f>
        <v>0</v>
      </c>
    </row>
    <row r="268" spans="1:10" hidden="1" x14ac:dyDescent="0.25">
      <c r="A268">
        <v>30101</v>
      </c>
      <c r="B268" s="1" t="s">
        <v>6</v>
      </c>
      <c r="C268" s="1" t="s">
        <v>9</v>
      </c>
      <c r="D268">
        <v>1979</v>
      </c>
      <c r="E268" s="1" t="s">
        <v>307</v>
      </c>
      <c r="F268">
        <v>0</v>
      </c>
      <c r="H268">
        <v>0</v>
      </c>
      <c r="I268">
        <f>Tabla1[[#This Row],[VENTAS]]+Tabla1[[#This Row],[FISICO]]-Tabla1[[#This Row],[SISTEMA]]</f>
        <v>0</v>
      </c>
    </row>
    <row r="269" spans="1:10" hidden="1" x14ac:dyDescent="0.25">
      <c r="A269">
        <v>30101</v>
      </c>
      <c r="B269" s="1" t="s">
        <v>6</v>
      </c>
      <c r="C269" s="1" t="s">
        <v>9</v>
      </c>
      <c r="D269">
        <v>1983</v>
      </c>
      <c r="E269" s="1" t="s">
        <v>308</v>
      </c>
      <c r="F269">
        <v>0</v>
      </c>
      <c r="H269">
        <v>0</v>
      </c>
      <c r="I269">
        <f>Tabla1[[#This Row],[VENTAS]]+Tabla1[[#This Row],[FISICO]]-Tabla1[[#This Row],[SISTEMA]]</f>
        <v>0</v>
      </c>
    </row>
    <row r="270" spans="1:10" hidden="1" x14ac:dyDescent="0.25">
      <c r="A270">
        <v>30101</v>
      </c>
      <c r="B270" s="1" t="s">
        <v>6</v>
      </c>
      <c r="C270" s="1" t="s">
        <v>9</v>
      </c>
      <c r="D270" s="18">
        <v>1986</v>
      </c>
      <c r="E270" s="19" t="s">
        <v>309</v>
      </c>
      <c r="F270">
        <v>5.0199999999999996</v>
      </c>
      <c r="H270">
        <v>0</v>
      </c>
      <c r="I270">
        <f>Tabla1[[#This Row],[VENTAS]]+Tabla1[[#This Row],[FISICO]]-Tabla1[[#This Row],[SISTEMA]]</f>
        <v>-5.0199999999999996</v>
      </c>
      <c r="J270" s="18"/>
    </row>
    <row r="271" spans="1:10" hidden="1" x14ac:dyDescent="0.25">
      <c r="A271">
        <v>30101</v>
      </c>
      <c r="B271" s="1" t="s">
        <v>6</v>
      </c>
      <c r="C271" s="1" t="s">
        <v>9</v>
      </c>
      <c r="D271">
        <v>1991</v>
      </c>
      <c r="E271" s="1" t="s">
        <v>310</v>
      </c>
      <c r="F271">
        <v>0</v>
      </c>
      <c r="H271">
        <v>0</v>
      </c>
      <c r="I271">
        <f>Tabla1[[#This Row],[VENTAS]]+Tabla1[[#This Row],[FISICO]]-Tabla1[[#This Row],[SISTEMA]]</f>
        <v>0</v>
      </c>
    </row>
    <row r="272" spans="1:10" hidden="1" x14ac:dyDescent="0.25">
      <c r="A272">
        <v>30101</v>
      </c>
      <c r="B272" s="1" t="s">
        <v>6</v>
      </c>
      <c r="C272" s="1" t="s">
        <v>9</v>
      </c>
      <c r="D272">
        <v>1994</v>
      </c>
      <c r="E272" s="1" t="s">
        <v>311</v>
      </c>
      <c r="F272">
        <v>0</v>
      </c>
      <c r="H272">
        <v>0</v>
      </c>
      <c r="I272">
        <f>Tabla1[[#This Row],[VENTAS]]+Tabla1[[#This Row],[FISICO]]-Tabla1[[#This Row],[SISTEMA]]</f>
        <v>0</v>
      </c>
    </row>
    <row r="273" spans="1:10" hidden="1" x14ac:dyDescent="0.25">
      <c r="A273">
        <v>30101</v>
      </c>
      <c r="B273" s="1" t="s">
        <v>6</v>
      </c>
      <c r="C273" s="1" t="s">
        <v>9</v>
      </c>
      <c r="D273">
        <v>2013</v>
      </c>
      <c r="E273" s="1" t="s">
        <v>312</v>
      </c>
      <c r="F273">
        <v>0</v>
      </c>
      <c r="H273">
        <v>0</v>
      </c>
      <c r="I273">
        <f>Tabla1[[#This Row],[VENTAS]]+Tabla1[[#This Row],[FISICO]]-Tabla1[[#This Row],[SISTEMA]]</f>
        <v>0</v>
      </c>
    </row>
    <row r="274" spans="1:10" hidden="1" x14ac:dyDescent="0.25">
      <c r="A274">
        <v>30101</v>
      </c>
      <c r="B274" s="1" t="s">
        <v>6</v>
      </c>
      <c r="C274" s="1" t="s">
        <v>9</v>
      </c>
      <c r="D274" s="18">
        <v>2015</v>
      </c>
      <c r="E274" s="19" t="s">
        <v>313</v>
      </c>
      <c r="F274">
        <v>4.4249999999999998</v>
      </c>
      <c r="H274">
        <v>0</v>
      </c>
      <c r="I274">
        <f>Tabla1[[#This Row],[VENTAS]]+Tabla1[[#This Row],[FISICO]]-Tabla1[[#This Row],[SISTEMA]]</f>
        <v>-4.4249999999999998</v>
      </c>
      <c r="J274" s="18"/>
    </row>
    <row r="275" spans="1:10" hidden="1" x14ac:dyDescent="0.25">
      <c r="A275">
        <v>30101</v>
      </c>
      <c r="B275" s="1" t="s">
        <v>6</v>
      </c>
      <c r="C275" s="1" t="s">
        <v>9</v>
      </c>
      <c r="D275">
        <v>2016</v>
      </c>
      <c r="E275" s="1" t="s">
        <v>314</v>
      </c>
      <c r="F275">
        <v>0</v>
      </c>
      <c r="H275">
        <v>0</v>
      </c>
      <c r="I275">
        <f>Tabla1[[#This Row],[VENTAS]]+Tabla1[[#This Row],[FISICO]]-Tabla1[[#This Row],[SISTEMA]]</f>
        <v>0</v>
      </c>
    </row>
    <row r="276" spans="1:10" hidden="1" x14ac:dyDescent="0.25">
      <c r="A276">
        <v>30101</v>
      </c>
      <c r="B276" s="1" t="s">
        <v>6</v>
      </c>
      <c r="C276" s="1" t="s">
        <v>9</v>
      </c>
      <c r="D276">
        <v>2022</v>
      </c>
      <c r="E276" s="1" t="s">
        <v>315</v>
      </c>
      <c r="F276">
        <v>0</v>
      </c>
      <c r="H276">
        <v>0</v>
      </c>
      <c r="I276">
        <f>Tabla1[[#This Row],[VENTAS]]+Tabla1[[#This Row],[FISICO]]-Tabla1[[#This Row],[SISTEMA]]</f>
        <v>0</v>
      </c>
    </row>
    <row r="277" spans="1:10" hidden="1" x14ac:dyDescent="0.25">
      <c r="A277">
        <v>30101</v>
      </c>
      <c r="B277" s="1" t="s">
        <v>6</v>
      </c>
      <c r="C277" s="1" t="s">
        <v>9</v>
      </c>
      <c r="D277" s="18">
        <v>2025</v>
      </c>
      <c r="E277" s="19" t="s">
        <v>316</v>
      </c>
      <c r="F277">
        <v>2.4500000000000002</v>
      </c>
      <c r="H277">
        <v>0</v>
      </c>
      <c r="I277">
        <f>Tabla1[[#This Row],[VENTAS]]+Tabla1[[#This Row],[FISICO]]-Tabla1[[#This Row],[SISTEMA]]</f>
        <v>-2.4500000000000002</v>
      </c>
      <c r="J277" s="18"/>
    </row>
    <row r="278" spans="1:10" hidden="1" x14ac:dyDescent="0.25">
      <c r="A278">
        <v>30101</v>
      </c>
      <c r="B278" s="1" t="s">
        <v>6</v>
      </c>
      <c r="C278" s="1" t="s">
        <v>9</v>
      </c>
      <c r="D278">
        <v>2058</v>
      </c>
      <c r="E278" s="1" t="s">
        <v>317</v>
      </c>
      <c r="F278">
        <v>0</v>
      </c>
      <c r="H278">
        <v>0</v>
      </c>
      <c r="I278">
        <f>Tabla1[[#This Row],[VENTAS]]+Tabla1[[#This Row],[FISICO]]-Tabla1[[#This Row],[SISTEMA]]</f>
        <v>0</v>
      </c>
    </row>
    <row r="279" spans="1:10" hidden="1" x14ac:dyDescent="0.25">
      <c r="A279">
        <v>30101</v>
      </c>
      <c r="B279" s="1" t="s">
        <v>6</v>
      </c>
      <c r="C279" s="1" t="s">
        <v>9</v>
      </c>
      <c r="D279">
        <v>2066</v>
      </c>
      <c r="E279" s="1" t="s">
        <v>318</v>
      </c>
      <c r="F279">
        <v>0</v>
      </c>
      <c r="H279">
        <v>0</v>
      </c>
      <c r="I279">
        <f>Tabla1[[#This Row],[VENTAS]]+Tabla1[[#This Row],[FISICO]]-Tabla1[[#This Row],[SISTEMA]]</f>
        <v>0</v>
      </c>
    </row>
    <row r="280" spans="1:10" hidden="1" x14ac:dyDescent="0.25">
      <c r="A280">
        <v>30101</v>
      </c>
      <c r="B280" s="1" t="s">
        <v>6</v>
      </c>
      <c r="C280" s="1" t="s">
        <v>9</v>
      </c>
      <c r="D280">
        <v>2074</v>
      </c>
      <c r="E280" s="1" t="s">
        <v>319</v>
      </c>
      <c r="F280">
        <v>0</v>
      </c>
      <c r="H280">
        <v>0</v>
      </c>
      <c r="I280">
        <f>Tabla1[[#This Row],[VENTAS]]+Tabla1[[#This Row],[FISICO]]-Tabla1[[#This Row],[SISTEMA]]</f>
        <v>0</v>
      </c>
    </row>
    <row r="281" spans="1:10" hidden="1" x14ac:dyDescent="0.25">
      <c r="A281">
        <v>30101</v>
      </c>
      <c r="B281" s="1" t="s">
        <v>6</v>
      </c>
      <c r="C281" s="1" t="s">
        <v>9</v>
      </c>
      <c r="D281">
        <v>2075</v>
      </c>
      <c r="E281" s="1" t="s">
        <v>320</v>
      </c>
      <c r="F281">
        <v>0</v>
      </c>
      <c r="H281">
        <v>0</v>
      </c>
      <c r="I281">
        <f>Tabla1[[#This Row],[VENTAS]]+Tabla1[[#This Row],[FISICO]]-Tabla1[[#This Row],[SISTEMA]]</f>
        <v>0</v>
      </c>
    </row>
    <row r="282" spans="1:10" hidden="1" x14ac:dyDescent="0.25">
      <c r="A282">
        <v>30101</v>
      </c>
      <c r="B282" s="1" t="s">
        <v>6</v>
      </c>
      <c r="C282" s="1" t="s">
        <v>9</v>
      </c>
      <c r="D282">
        <v>2081</v>
      </c>
      <c r="E282" s="1" t="s">
        <v>321</v>
      </c>
      <c r="F282">
        <v>0</v>
      </c>
      <c r="H282">
        <v>0</v>
      </c>
      <c r="I282">
        <f>Tabla1[[#This Row],[VENTAS]]+Tabla1[[#This Row],[FISICO]]-Tabla1[[#This Row],[SISTEMA]]</f>
        <v>0</v>
      </c>
    </row>
    <row r="283" spans="1:10" hidden="1" x14ac:dyDescent="0.25">
      <c r="A283">
        <v>30101</v>
      </c>
      <c r="B283" s="1" t="s">
        <v>6</v>
      </c>
      <c r="C283" s="1" t="s">
        <v>9</v>
      </c>
      <c r="D283">
        <v>2090</v>
      </c>
      <c r="E283" s="1" t="s">
        <v>322</v>
      </c>
      <c r="F283">
        <v>0</v>
      </c>
      <c r="H283">
        <v>0</v>
      </c>
      <c r="I283">
        <f>Tabla1[[#This Row],[VENTAS]]+Tabla1[[#This Row],[FISICO]]-Tabla1[[#This Row],[SISTEMA]]</f>
        <v>0</v>
      </c>
    </row>
    <row r="284" spans="1:10" hidden="1" x14ac:dyDescent="0.25">
      <c r="A284">
        <v>30101</v>
      </c>
      <c r="B284" s="1" t="s">
        <v>6</v>
      </c>
      <c r="C284" s="1" t="s">
        <v>9</v>
      </c>
      <c r="D284" s="18">
        <v>2093</v>
      </c>
      <c r="E284" s="19" t="s">
        <v>323</v>
      </c>
      <c r="F284">
        <v>0.09</v>
      </c>
      <c r="H284">
        <v>0</v>
      </c>
      <c r="I284">
        <f>Tabla1[[#This Row],[VENTAS]]+Tabla1[[#This Row],[FISICO]]-Tabla1[[#This Row],[SISTEMA]]</f>
        <v>-0.09</v>
      </c>
      <c r="J284" s="18"/>
    </row>
    <row r="285" spans="1:10" hidden="1" x14ac:dyDescent="0.25">
      <c r="A285">
        <v>30101</v>
      </c>
      <c r="B285" s="1" t="s">
        <v>6</v>
      </c>
      <c r="C285" s="1" t="s">
        <v>9</v>
      </c>
      <c r="D285" s="18">
        <v>2094</v>
      </c>
      <c r="E285" s="19" t="s">
        <v>324</v>
      </c>
      <c r="F285">
        <v>1</v>
      </c>
      <c r="H285">
        <v>0</v>
      </c>
      <c r="I285">
        <f>Tabla1[[#This Row],[VENTAS]]+Tabla1[[#This Row],[FISICO]]-Tabla1[[#This Row],[SISTEMA]]</f>
        <v>-1</v>
      </c>
      <c r="J285" s="18"/>
    </row>
    <row r="286" spans="1:10" hidden="1" x14ac:dyDescent="0.25">
      <c r="A286">
        <v>30101</v>
      </c>
      <c r="B286" s="1" t="s">
        <v>6</v>
      </c>
      <c r="C286" s="1" t="s">
        <v>9</v>
      </c>
      <c r="D286" s="18">
        <v>2095</v>
      </c>
      <c r="E286" s="19" t="s">
        <v>325</v>
      </c>
      <c r="F286">
        <v>0.45500000000000002</v>
      </c>
      <c r="H286">
        <v>0</v>
      </c>
      <c r="I286">
        <f>Tabla1[[#This Row],[VENTAS]]+Tabla1[[#This Row],[FISICO]]-Tabla1[[#This Row],[SISTEMA]]</f>
        <v>-0.45500000000000002</v>
      </c>
      <c r="J286" s="18"/>
    </row>
    <row r="287" spans="1:10" hidden="1" x14ac:dyDescent="0.25">
      <c r="A287">
        <v>30101</v>
      </c>
      <c r="B287" s="1" t="s">
        <v>6</v>
      </c>
      <c r="C287" s="1" t="s">
        <v>9</v>
      </c>
      <c r="D287" s="18">
        <v>2096</v>
      </c>
      <c r="E287" s="19" t="s">
        <v>326</v>
      </c>
      <c r="F287">
        <v>0.65500000000000003</v>
      </c>
      <c r="H287">
        <v>0</v>
      </c>
      <c r="I287">
        <f>Tabla1[[#This Row],[VENTAS]]+Tabla1[[#This Row],[FISICO]]-Tabla1[[#This Row],[SISTEMA]]</f>
        <v>-0.65500000000000003</v>
      </c>
      <c r="J287" s="18"/>
    </row>
    <row r="288" spans="1:10" hidden="1" x14ac:dyDescent="0.25">
      <c r="A288">
        <v>30101</v>
      </c>
      <c r="B288" s="1" t="s">
        <v>6</v>
      </c>
      <c r="C288" s="1" t="s">
        <v>9</v>
      </c>
      <c r="D288">
        <v>2097</v>
      </c>
      <c r="E288" s="1" t="s">
        <v>327</v>
      </c>
      <c r="F288">
        <v>0</v>
      </c>
      <c r="H288">
        <v>0</v>
      </c>
      <c r="I288">
        <f>Tabla1[[#This Row],[VENTAS]]+Tabla1[[#This Row],[FISICO]]-Tabla1[[#This Row],[SISTEMA]]</f>
        <v>0</v>
      </c>
    </row>
    <row r="289" spans="1:10" hidden="1" x14ac:dyDescent="0.25">
      <c r="A289">
        <v>30101</v>
      </c>
      <c r="B289" s="1" t="s">
        <v>6</v>
      </c>
      <c r="C289" s="1" t="s">
        <v>9</v>
      </c>
      <c r="D289">
        <v>2116</v>
      </c>
      <c r="E289" s="1" t="s">
        <v>328</v>
      </c>
      <c r="F289">
        <v>0</v>
      </c>
      <c r="H289">
        <v>0</v>
      </c>
      <c r="I289">
        <f>Tabla1[[#This Row],[VENTAS]]+Tabla1[[#This Row],[FISICO]]-Tabla1[[#This Row],[SISTEMA]]</f>
        <v>0</v>
      </c>
    </row>
    <row r="290" spans="1:10" hidden="1" x14ac:dyDescent="0.25">
      <c r="A290">
        <v>30101</v>
      </c>
      <c r="B290" s="1" t="s">
        <v>6</v>
      </c>
      <c r="C290" s="1" t="s">
        <v>9</v>
      </c>
      <c r="D290">
        <v>2120</v>
      </c>
      <c r="E290" s="1" t="s">
        <v>329</v>
      </c>
      <c r="F290">
        <v>0</v>
      </c>
      <c r="H290">
        <v>0</v>
      </c>
      <c r="I290">
        <f>Tabla1[[#This Row],[VENTAS]]+Tabla1[[#This Row],[FISICO]]-Tabla1[[#This Row],[SISTEMA]]</f>
        <v>0</v>
      </c>
    </row>
    <row r="291" spans="1:10" hidden="1" x14ac:dyDescent="0.25">
      <c r="A291">
        <v>30101</v>
      </c>
      <c r="B291" s="1" t="s">
        <v>6</v>
      </c>
      <c r="C291" s="1" t="s">
        <v>9</v>
      </c>
      <c r="D291">
        <v>2121</v>
      </c>
      <c r="E291" s="1" t="s">
        <v>330</v>
      </c>
      <c r="F291">
        <v>0</v>
      </c>
      <c r="H291">
        <v>0</v>
      </c>
      <c r="I291">
        <f>Tabla1[[#This Row],[VENTAS]]+Tabla1[[#This Row],[FISICO]]-Tabla1[[#This Row],[SISTEMA]]</f>
        <v>0</v>
      </c>
    </row>
    <row r="292" spans="1:10" hidden="1" x14ac:dyDescent="0.25">
      <c r="A292">
        <v>30101</v>
      </c>
      <c r="B292" s="1" t="s">
        <v>6</v>
      </c>
      <c r="C292" s="1" t="s">
        <v>9</v>
      </c>
      <c r="D292">
        <v>2125</v>
      </c>
      <c r="E292" s="1" t="s">
        <v>331</v>
      </c>
      <c r="F292">
        <v>0</v>
      </c>
      <c r="H292">
        <v>0</v>
      </c>
      <c r="I292">
        <f>Tabla1[[#This Row],[VENTAS]]+Tabla1[[#This Row],[FISICO]]-Tabla1[[#This Row],[SISTEMA]]</f>
        <v>0</v>
      </c>
    </row>
    <row r="293" spans="1:10" hidden="1" x14ac:dyDescent="0.25">
      <c r="A293">
        <v>30101</v>
      </c>
      <c r="B293" s="1" t="s">
        <v>6</v>
      </c>
      <c r="C293" s="1" t="s">
        <v>9</v>
      </c>
      <c r="D293">
        <v>2339</v>
      </c>
      <c r="E293" s="1" t="s">
        <v>332</v>
      </c>
      <c r="F293">
        <v>0</v>
      </c>
      <c r="H293">
        <v>0</v>
      </c>
      <c r="I293">
        <f>Tabla1[[#This Row],[VENTAS]]+Tabla1[[#This Row],[FISICO]]-Tabla1[[#This Row],[SISTEMA]]</f>
        <v>0</v>
      </c>
    </row>
    <row r="294" spans="1:10" hidden="1" x14ac:dyDescent="0.25">
      <c r="A294">
        <v>30101</v>
      </c>
      <c r="B294" s="1" t="s">
        <v>6</v>
      </c>
      <c r="C294" s="1" t="s">
        <v>9</v>
      </c>
      <c r="D294">
        <v>2443</v>
      </c>
      <c r="E294" s="1" t="s">
        <v>333</v>
      </c>
      <c r="F294">
        <v>0</v>
      </c>
      <c r="H294">
        <v>0</v>
      </c>
      <c r="I294">
        <f>Tabla1[[#This Row],[VENTAS]]+Tabla1[[#This Row],[FISICO]]-Tabla1[[#This Row],[SISTEMA]]</f>
        <v>0</v>
      </c>
    </row>
    <row r="295" spans="1:10" hidden="1" x14ac:dyDescent="0.25">
      <c r="A295">
        <v>30101</v>
      </c>
      <c r="B295" s="1" t="s">
        <v>6</v>
      </c>
      <c r="C295" s="1" t="s">
        <v>9</v>
      </c>
      <c r="D295">
        <v>2444</v>
      </c>
      <c r="E295" s="1" t="s">
        <v>334</v>
      </c>
      <c r="F295">
        <v>0</v>
      </c>
      <c r="H295">
        <v>0</v>
      </c>
      <c r="I295">
        <f>Tabla1[[#This Row],[VENTAS]]+Tabla1[[#This Row],[FISICO]]-Tabla1[[#This Row],[SISTEMA]]</f>
        <v>0</v>
      </c>
    </row>
    <row r="296" spans="1:10" hidden="1" x14ac:dyDescent="0.25">
      <c r="A296">
        <v>30101</v>
      </c>
      <c r="B296" s="1" t="s">
        <v>6</v>
      </c>
      <c r="C296" s="1" t="s">
        <v>9</v>
      </c>
      <c r="D296">
        <v>2656</v>
      </c>
      <c r="E296" s="1" t="s">
        <v>335</v>
      </c>
      <c r="F296">
        <v>0</v>
      </c>
      <c r="H296">
        <v>0</v>
      </c>
      <c r="I296">
        <f>Tabla1[[#This Row],[VENTAS]]+Tabla1[[#This Row],[FISICO]]-Tabla1[[#This Row],[SISTEMA]]</f>
        <v>0</v>
      </c>
    </row>
    <row r="297" spans="1:10" hidden="1" x14ac:dyDescent="0.25">
      <c r="A297">
        <v>30101</v>
      </c>
      <c r="B297" s="1" t="s">
        <v>6</v>
      </c>
      <c r="C297" s="1" t="s">
        <v>9</v>
      </c>
      <c r="D297">
        <v>2660</v>
      </c>
      <c r="E297" s="1" t="s">
        <v>336</v>
      </c>
      <c r="F297">
        <v>0</v>
      </c>
      <c r="H297">
        <v>0</v>
      </c>
      <c r="I297">
        <f>Tabla1[[#This Row],[VENTAS]]+Tabla1[[#This Row],[FISICO]]-Tabla1[[#This Row],[SISTEMA]]</f>
        <v>0</v>
      </c>
    </row>
    <row r="298" spans="1:10" hidden="1" x14ac:dyDescent="0.25">
      <c r="A298">
        <v>30101</v>
      </c>
      <c r="B298" s="1" t="s">
        <v>6</v>
      </c>
      <c r="C298" s="1" t="s">
        <v>9</v>
      </c>
      <c r="D298" s="18">
        <v>3509</v>
      </c>
      <c r="E298" s="19" t="s">
        <v>337</v>
      </c>
      <c r="F298">
        <v>8.73</v>
      </c>
      <c r="H298">
        <v>0</v>
      </c>
      <c r="I298">
        <f>Tabla1[[#This Row],[VENTAS]]+Tabla1[[#This Row],[FISICO]]-Tabla1[[#This Row],[SISTEMA]]</f>
        <v>-8.73</v>
      </c>
      <c r="J298" s="18"/>
    </row>
    <row r="299" spans="1:10" hidden="1" x14ac:dyDescent="0.25">
      <c r="A299">
        <v>30101</v>
      </c>
      <c r="B299" s="1" t="s">
        <v>6</v>
      </c>
      <c r="C299" s="1" t="s">
        <v>9</v>
      </c>
      <c r="D299">
        <v>3619</v>
      </c>
      <c r="E299" s="1" t="s">
        <v>338</v>
      </c>
      <c r="F299">
        <v>0</v>
      </c>
      <c r="H299">
        <v>0</v>
      </c>
      <c r="I299">
        <f>Tabla1[[#This Row],[VENTAS]]+Tabla1[[#This Row],[FISICO]]-Tabla1[[#This Row],[SISTEMA]]</f>
        <v>0</v>
      </c>
    </row>
    <row r="300" spans="1:10" hidden="1" x14ac:dyDescent="0.25">
      <c r="A300">
        <v>30101</v>
      </c>
      <c r="B300" s="1" t="s">
        <v>6</v>
      </c>
      <c r="C300" s="1" t="s">
        <v>9</v>
      </c>
      <c r="D300">
        <v>3878</v>
      </c>
      <c r="E300" s="1" t="s">
        <v>339</v>
      </c>
      <c r="F300">
        <v>0</v>
      </c>
      <c r="H300">
        <v>0</v>
      </c>
      <c r="I300">
        <f>Tabla1[[#This Row],[VENTAS]]+Tabla1[[#This Row],[FISICO]]-Tabla1[[#This Row],[SISTEMA]]</f>
        <v>0</v>
      </c>
    </row>
    <row r="301" spans="1:10" hidden="1" x14ac:dyDescent="0.25">
      <c r="A301">
        <v>30101</v>
      </c>
      <c r="B301" s="1" t="s">
        <v>6</v>
      </c>
      <c r="C301" s="1" t="s">
        <v>9</v>
      </c>
      <c r="D301">
        <v>4076</v>
      </c>
      <c r="E301" s="1" t="s">
        <v>340</v>
      </c>
      <c r="F301">
        <v>0</v>
      </c>
      <c r="H301">
        <v>0</v>
      </c>
      <c r="I301">
        <f>Tabla1[[#This Row],[VENTAS]]+Tabla1[[#This Row],[FISICO]]-Tabla1[[#This Row],[SISTEMA]]</f>
        <v>0</v>
      </c>
    </row>
    <row r="302" spans="1:10" hidden="1" x14ac:dyDescent="0.25">
      <c r="A302">
        <v>30101</v>
      </c>
      <c r="B302" s="1" t="s">
        <v>6</v>
      </c>
      <c r="C302" s="1" t="s">
        <v>9</v>
      </c>
      <c r="D302">
        <v>4340</v>
      </c>
      <c r="E302" s="1" t="s">
        <v>341</v>
      </c>
      <c r="F302">
        <v>0</v>
      </c>
      <c r="H302">
        <v>0</v>
      </c>
      <c r="I302">
        <f>Tabla1[[#This Row],[VENTAS]]+Tabla1[[#This Row],[FISICO]]-Tabla1[[#This Row],[SISTEMA]]</f>
        <v>0</v>
      </c>
    </row>
    <row r="303" spans="1:10" hidden="1" x14ac:dyDescent="0.25">
      <c r="A303">
        <v>30101</v>
      </c>
      <c r="B303" s="1" t="s">
        <v>6</v>
      </c>
      <c r="C303" s="1" t="s">
        <v>9</v>
      </c>
      <c r="D303">
        <v>4958</v>
      </c>
      <c r="E303" s="1" t="s">
        <v>342</v>
      </c>
      <c r="F303">
        <v>0</v>
      </c>
      <c r="H303">
        <v>0</v>
      </c>
      <c r="I303">
        <f>Tabla1[[#This Row],[VENTAS]]+Tabla1[[#This Row],[FISICO]]-Tabla1[[#This Row],[SISTEMA]]</f>
        <v>0</v>
      </c>
    </row>
    <row r="304" spans="1:10" hidden="1" x14ac:dyDescent="0.25">
      <c r="A304">
        <v>30101</v>
      </c>
      <c r="B304" s="1" t="s">
        <v>6</v>
      </c>
      <c r="C304" s="1" t="s">
        <v>9</v>
      </c>
      <c r="D304">
        <v>5439</v>
      </c>
      <c r="E304" s="1" t="s">
        <v>343</v>
      </c>
      <c r="F304">
        <v>0</v>
      </c>
      <c r="H304">
        <v>0</v>
      </c>
      <c r="I304">
        <f>Tabla1[[#This Row],[VENTAS]]+Tabla1[[#This Row],[FISICO]]-Tabla1[[#This Row],[SISTEMA]]</f>
        <v>0</v>
      </c>
    </row>
    <row r="305" spans="1:10" hidden="1" x14ac:dyDescent="0.25">
      <c r="A305">
        <v>30101</v>
      </c>
      <c r="B305" s="1" t="s">
        <v>6</v>
      </c>
      <c r="C305" s="1" t="s">
        <v>9</v>
      </c>
      <c r="D305">
        <v>5440</v>
      </c>
      <c r="E305" s="1" t="s">
        <v>344</v>
      </c>
      <c r="F305">
        <v>0</v>
      </c>
      <c r="H305">
        <v>0</v>
      </c>
      <c r="I305">
        <f>Tabla1[[#This Row],[VENTAS]]+Tabla1[[#This Row],[FISICO]]-Tabla1[[#This Row],[SISTEMA]]</f>
        <v>0</v>
      </c>
    </row>
    <row r="306" spans="1:10" hidden="1" x14ac:dyDescent="0.25">
      <c r="A306">
        <v>30101</v>
      </c>
      <c r="B306" s="1" t="s">
        <v>6</v>
      </c>
      <c r="C306" s="1" t="s">
        <v>9</v>
      </c>
      <c r="D306">
        <v>5797</v>
      </c>
      <c r="E306" s="1" t="s">
        <v>345</v>
      </c>
      <c r="F306">
        <v>0</v>
      </c>
      <c r="H306">
        <v>0</v>
      </c>
      <c r="I306">
        <f>Tabla1[[#This Row],[VENTAS]]+Tabla1[[#This Row],[FISICO]]-Tabla1[[#This Row],[SISTEMA]]</f>
        <v>0</v>
      </c>
    </row>
    <row r="307" spans="1:10" hidden="1" x14ac:dyDescent="0.25">
      <c r="A307">
        <v>30101</v>
      </c>
      <c r="B307" s="1" t="s">
        <v>6</v>
      </c>
      <c r="C307" s="1" t="s">
        <v>9</v>
      </c>
      <c r="D307" s="18">
        <v>5918</v>
      </c>
      <c r="E307" s="19" t="s">
        <v>346</v>
      </c>
      <c r="F307">
        <v>10.050000000000001</v>
      </c>
      <c r="H307">
        <v>0</v>
      </c>
      <c r="I307">
        <f>Tabla1[[#This Row],[VENTAS]]+Tabla1[[#This Row],[FISICO]]-Tabla1[[#This Row],[SISTEMA]]</f>
        <v>-10.050000000000001</v>
      </c>
      <c r="J307" s="18"/>
    </row>
    <row r="308" spans="1:10" hidden="1" x14ac:dyDescent="0.25">
      <c r="A308">
        <v>30101</v>
      </c>
      <c r="B308" s="1" t="s">
        <v>6</v>
      </c>
      <c r="C308" s="1" t="s">
        <v>9</v>
      </c>
      <c r="D308">
        <v>5934</v>
      </c>
      <c r="E308" s="1" t="s">
        <v>347</v>
      </c>
      <c r="F308">
        <v>0</v>
      </c>
      <c r="H308">
        <v>0</v>
      </c>
      <c r="I308">
        <f>Tabla1[[#This Row],[VENTAS]]+Tabla1[[#This Row],[FISICO]]-Tabla1[[#This Row],[SISTEMA]]</f>
        <v>0</v>
      </c>
    </row>
    <row r="309" spans="1:10" hidden="1" x14ac:dyDescent="0.25">
      <c r="A309">
        <v>30101</v>
      </c>
      <c r="B309" s="1" t="s">
        <v>6</v>
      </c>
      <c r="C309" s="1" t="s">
        <v>9</v>
      </c>
      <c r="D309">
        <v>6000</v>
      </c>
      <c r="E309" s="1" t="s">
        <v>348</v>
      </c>
      <c r="F309">
        <v>0</v>
      </c>
      <c r="H309">
        <v>0</v>
      </c>
      <c r="I309">
        <f>Tabla1[[#This Row],[VENTAS]]+Tabla1[[#This Row],[FISICO]]-Tabla1[[#This Row],[SISTEMA]]</f>
        <v>0</v>
      </c>
    </row>
    <row r="310" spans="1:10" hidden="1" x14ac:dyDescent="0.25">
      <c r="A310">
        <v>30101</v>
      </c>
      <c r="B310" s="1" t="s">
        <v>6</v>
      </c>
      <c r="C310" s="1" t="s">
        <v>9</v>
      </c>
      <c r="D310">
        <v>6032</v>
      </c>
      <c r="E310" s="1" t="s">
        <v>349</v>
      </c>
      <c r="F310">
        <v>0</v>
      </c>
      <c r="H310">
        <v>0</v>
      </c>
      <c r="I310">
        <f>Tabla1[[#This Row],[VENTAS]]+Tabla1[[#This Row],[FISICO]]-Tabla1[[#This Row],[SISTEMA]]</f>
        <v>0</v>
      </c>
    </row>
    <row r="311" spans="1:10" hidden="1" x14ac:dyDescent="0.25">
      <c r="A311">
        <v>30101</v>
      </c>
      <c r="B311" s="1" t="s">
        <v>6</v>
      </c>
      <c r="C311" s="1" t="s">
        <v>9</v>
      </c>
      <c r="D311">
        <v>7497</v>
      </c>
      <c r="E311" s="1" t="s">
        <v>350</v>
      </c>
      <c r="F311">
        <v>0</v>
      </c>
      <c r="H311">
        <v>0</v>
      </c>
      <c r="I311">
        <f>Tabla1[[#This Row],[VENTAS]]+Tabla1[[#This Row],[FISICO]]-Tabla1[[#This Row],[SISTEMA]]</f>
        <v>0</v>
      </c>
    </row>
    <row r="312" spans="1:10" hidden="1" x14ac:dyDescent="0.25">
      <c r="A312">
        <v>30101</v>
      </c>
      <c r="B312" s="1" t="s">
        <v>6</v>
      </c>
      <c r="C312" s="1" t="s">
        <v>9</v>
      </c>
      <c r="D312">
        <v>7498</v>
      </c>
      <c r="E312" s="1" t="s">
        <v>351</v>
      </c>
      <c r="F312">
        <v>0</v>
      </c>
      <c r="H312">
        <v>0</v>
      </c>
      <c r="I312">
        <f>Tabla1[[#This Row],[VENTAS]]+Tabla1[[#This Row],[FISICO]]-Tabla1[[#This Row],[SISTEMA]]</f>
        <v>0</v>
      </c>
    </row>
    <row r="313" spans="1:10" hidden="1" x14ac:dyDescent="0.25">
      <c r="A313">
        <v>30101</v>
      </c>
      <c r="B313" s="1" t="s">
        <v>6</v>
      </c>
      <c r="C313" s="1" t="s">
        <v>9</v>
      </c>
      <c r="D313" s="18">
        <v>10622</v>
      </c>
      <c r="E313" s="19" t="s">
        <v>352</v>
      </c>
      <c r="F313">
        <v>0.02</v>
      </c>
      <c r="H313">
        <v>0</v>
      </c>
      <c r="I313">
        <f>Tabla1[[#This Row],[VENTAS]]+Tabla1[[#This Row],[FISICO]]-Tabla1[[#This Row],[SISTEMA]]</f>
        <v>-0.02</v>
      </c>
      <c r="J313" s="18"/>
    </row>
    <row r="314" spans="1:10" hidden="1" x14ac:dyDescent="0.25">
      <c r="A314">
        <v>30101</v>
      </c>
      <c r="B314" s="1" t="s">
        <v>6</v>
      </c>
      <c r="C314" s="1" t="s">
        <v>10</v>
      </c>
      <c r="D314">
        <v>2039</v>
      </c>
      <c r="E314" s="1" t="s">
        <v>353</v>
      </c>
      <c r="F314">
        <v>0</v>
      </c>
      <c r="H314">
        <v>0</v>
      </c>
      <c r="I314">
        <f>Tabla1[[#This Row],[VENTAS]]+Tabla1[[#This Row],[FISICO]]-Tabla1[[#This Row],[SISTEMA]]</f>
        <v>0</v>
      </c>
    </row>
    <row r="315" spans="1:10" hidden="1" x14ac:dyDescent="0.25">
      <c r="A315">
        <v>30101</v>
      </c>
      <c r="B315" s="1" t="s">
        <v>6</v>
      </c>
      <c r="C315" s="1" t="s">
        <v>10</v>
      </c>
      <c r="D315">
        <v>4275</v>
      </c>
      <c r="E315" s="1" t="s">
        <v>354</v>
      </c>
      <c r="F315">
        <v>0</v>
      </c>
      <c r="H315">
        <v>0</v>
      </c>
      <c r="I315">
        <f>Tabla1[[#This Row],[VENTAS]]+Tabla1[[#This Row],[FISICO]]-Tabla1[[#This Row],[SISTEMA]]</f>
        <v>0</v>
      </c>
    </row>
    <row r="316" spans="1:10" hidden="1" x14ac:dyDescent="0.25">
      <c r="A316">
        <v>30101</v>
      </c>
      <c r="B316" s="1" t="s">
        <v>6</v>
      </c>
      <c r="C316" s="1" t="s">
        <v>10</v>
      </c>
      <c r="D316">
        <v>6252</v>
      </c>
      <c r="E316" s="1" t="s">
        <v>355</v>
      </c>
      <c r="F316">
        <v>17</v>
      </c>
      <c r="G316">
        <v>17</v>
      </c>
      <c r="H316">
        <v>0</v>
      </c>
      <c r="I316">
        <f>Tabla1[[#This Row],[VENTAS]]+Tabla1[[#This Row],[FISICO]]-Tabla1[[#This Row],[SISTEMA]]</f>
        <v>0</v>
      </c>
    </row>
    <row r="317" spans="1:10" hidden="1" x14ac:dyDescent="0.25">
      <c r="A317">
        <v>30101</v>
      </c>
      <c r="B317" s="1" t="s">
        <v>6</v>
      </c>
      <c r="C317" s="1" t="s">
        <v>10</v>
      </c>
      <c r="D317">
        <v>7729</v>
      </c>
      <c r="E317" s="1" t="s">
        <v>356</v>
      </c>
      <c r="F317">
        <v>0</v>
      </c>
      <c r="H317">
        <v>0</v>
      </c>
      <c r="I317">
        <f>Tabla1[[#This Row],[VENTAS]]+Tabla1[[#This Row],[FISICO]]-Tabla1[[#This Row],[SISTEMA]]</f>
        <v>0</v>
      </c>
    </row>
    <row r="318" spans="1:10" hidden="1" x14ac:dyDescent="0.25">
      <c r="A318">
        <v>30101</v>
      </c>
      <c r="B318" s="1" t="s">
        <v>6</v>
      </c>
      <c r="C318" s="1" t="s">
        <v>10</v>
      </c>
      <c r="D318" s="18">
        <v>7769</v>
      </c>
      <c r="E318" s="19" t="s">
        <v>357</v>
      </c>
      <c r="F318">
        <v>5.0000000000000001E-3</v>
      </c>
      <c r="H318">
        <v>0</v>
      </c>
      <c r="I318">
        <f>Tabla1[[#This Row],[VENTAS]]+Tabla1[[#This Row],[FISICO]]-Tabla1[[#This Row],[SISTEMA]]</f>
        <v>-5.0000000000000001E-3</v>
      </c>
      <c r="J318" s="18"/>
    </row>
    <row r="319" spans="1:10" hidden="1" x14ac:dyDescent="0.25">
      <c r="A319">
        <v>30101</v>
      </c>
      <c r="B319" s="1" t="s">
        <v>6</v>
      </c>
      <c r="C319" s="1" t="s">
        <v>10</v>
      </c>
      <c r="D319">
        <v>7777</v>
      </c>
      <c r="E319" s="1" t="s">
        <v>358</v>
      </c>
      <c r="F319">
        <v>0</v>
      </c>
      <c r="H319">
        <v>0</v>
      </c>
      <c r="I319">
        <f>Tabla1[[#This Row],[VENTAS]]+Tabla1[[#This Row],[FISICO]]-Tabla1[[#This Row],[SISTEMA]]</f>
        <v>0</v>
      </c>
    </row>
    <row r="320" spans="1:10" hidden="1" x14ac:dyDescent="0.25">
      <c r="A320">
        <v>30101</v>
      </c>
      <c r="B320" s="1" t="s">
        <v>6</v>
      </c>
      <c r="C320" s="1" t="s">
        <v>10</v>
      </c>
      <c r="D320">
        <v>8044</v>
      </c>
      <c r="E320" s="1" t="s">
        <v>359</v>
      </c>
      <c r="F320">
        <v>0</v>
      </c>
      <c r="H320">
        <v>0</v>
      </c>
      <c r="I320">
        <f>Tabla1[[#This Row],[VENTAS]]+Tabla1[[#This Row],[FISICO]]-Tabla1[[#This Row],[SISTEMA]]</f>
        <v>0</v>
      </c>
    </row>
    <row r="321" spans="1:9" hidden="1" x14ac:dyDescent="0.25">
      <c r="A321">
        <v>30101</v>
      </c>
      <c r="B321" s="1" t="s">
        <v>6</v>
      </c>
      <c r="C321" s="1" t="s">
        <v>11</v>
      </c>
      <c r="D321">
        <v>2540</v>
      </c>
      <c r="E321" s="1" t="s">
        <v>360</v>
      </c>
      <c r="F321">
        <v>0</v>
      </c>
      <c r="H321">
        <v>0</v>
      </c>
      <c r="I321">
        <f>Tabla1[[#This Row],[VENTAS]]+Tabla1[[#This Row],[FISICO]]-Tabla1[[#This Row],[SISTEMA]]</f>
        <v>0</v>
      </c>
    </row>
    <row r="322" spans="1:9" s="30" customFormat="1" hidden="1" x14ac:dyDescent="0.25">
      <c r="A322" s="30">
        <v>30101</v>
      </c>
      <c r="B322" s="31" t="s">
        <v>6</v>
      </c>
      <c r="C322" s="31" t="s">
        <v>11</v>
      </c>
      <c r="D322" s="30">
        <v>2542</v>
      </c>
      <c r="E322" s="31" t="s">
        <v>361</v>
      </c>
      <c r="F322" s="30">
        <v>5</v>
      </c>
      <c r="G322" s="30">
        <v>6</v>
      </c>
      <c r="H322" s="30">
        <v>1</v>
      </c>
      <c r="I322" s="30">
        <f>Tabla1[[#This Row],[VENTAS]]+Tabla1[[#This Row],[FISICO]]-Tabla1[[#This Row],[SISTEMA]]</f>
        <v>2</v>
      </c>
    </row>
    <row r="323" spans="1:9" s="30" customFormat="1" hidden="1" x14ac:dyDescent="0.25">
      <c r="A323" s="30">
        <v>30101</v>
      </c>
      <c r="B323" s="31" t="s">
        <v>6</v>
      </c>
      <c r="C323" s="31" t="s">
        <v>11</v>
      </c>
      <c r="D323" s="30">
        <v>2545</v>
      </c>
      <c r="E323" s="31" t="s">
        <v>362</v>
      </c>
      <c r="F323" s="30">
        <v>2</v>
      </c>
      <c r="G323" s="30">
        <v>3</v>
      </c>
      <c r="H323" s="30">
        <v>0</v>
      </c>
      <c r="I323" s="30">
        <f>Tabla1[[#This Row],[VENTAS]]+Tabla1[[#This Row],[FISICO]]-Tabla1[[#This Row],[SISTEMA]]</f>
        <v>1</v>
      </c>
    </row>
    <row r="324" spans="1:9" hidden="1" x14ac:dyDescent="0.25">
      <c r="A324">
        <v>30101</v>
      </c>
      <c r="B324" s="1" t="s">
        <v>6</v>
      </c>
      <c r="C324" s="1" t="s">
        <v>11</v>
      </c>
      <c r="D324">
        <v>2546</v>
      </c>
      <c r="E324" s="1" t="s">
        <v>363</v>
      </c>
      <c r="F324">
        <v>0</v>
      </c>
      <c r="H324">
        <v>0</v>
      </c>
      <c r="I324">
        <f>Tabla1[[#This Row],[VENTAS]]+Tabla1[[#This Row],[FISICO]]-Tabla1[[#This Row],[SISTEMA]]</f>
        <v>0</v>
      </c>
    </row>
    <row r="325" spans="1:9" hidden="1" x14ac:dyDescent="0.25">
      <c r="A325">
        <v>30101</v>
      </c>
      <c r="B325" s="1" t="s">
        <v>6</v>
      </c>
      <c r="C325" s="1" t="s">
        <v>11</v>
      </c>
      <c r="D325">
        <v>2551</v>
      </c>
      <c r="E325" s="1" t="s">
        <v>364</v>
      </c>
      <c r="F325">
        <v>0</v>
      </c>
      <c r="H325">
        <v>0</v>
      </c>
      <c r="I325">
        <f>Tabla1[[#This Row],[VENTAS]]+Tabla1[[#This Row],[FISICO]]-Tabla1[[#This Row],[SISTEMA]]</f>
        <v>0</v>
      </c>
    </row>
    <row r="326" spans="1:9" hidden="1" x14ac:dyDescent="0.25">
      <c r="A326">
        <v>30101</v>
      </c>
      <c r="B326" s="1" t="s">
        <v>6</v>
      </c>
      <c r="C326" s="1" t="s">
        <v>11</v>
      </c>
      <c r="D326">
        <v>2568</v>
      </c>
      <c r="E326" s="1" t="s">
        <v>365</v>
      </c>
      <c r="F326">
        <v>0</v>
      </c>
      <c r="H326">
        <v>0</v>
      </c>
      <c r="I326">
        <f>Tabla1[[#This Row],[VENTAS]]+Tabla1[[#This Row],[FISICO]]-Tabla1[[#This Row],[SISTEMA]]</f>
        <v>0</v>
      </c>
    </row>
    <row r="327" spans="1:9" hidden="1" x14ac:dyDescent="0.25">
      <c r="A327">
        <v>30101</v>
      </c>
      <c r="B327" s="1" t="s">
        <v>6</v>
      </c>
      <c r="C327" s="1" t="s">
        <v>11</v>
      </c>
      <c r="D327">
        <v>2582</v>
      </c>
      <c r="E327" s="1" t="s">
        <v>366</v>
      </c>
      <c r="F327">
        <v>0</v>
      </c>
      <c r="H327">
        <v>0</v>
      </c>
      <c r="I327">
        <f>Tabla1[[#This Row],[VENTAS]]+Tabla1[[#This Row],[FISICO]]-Tabla1[[#This Row],[SISTEMA]]</f>
        <v>0</v>
      </c>
    </row>
    <row r="328" spans="1:9" hidden="1" x14ac:dyDescent="0.25">
      <c r="A328">
        <v>30101</v>
      </c>
      <c r="B328" s="1" t="s">
        <v>6</v>
      </c>
      <c r="C328" s="1" t="s">
        <v>11</v>
      </c>
      <c r="D328">
        <v>2588</v>
      </c>
      <c r="E328" s="1" t="s">
        <v>367</v>
      </c>
      <c r="F328">
        <v>0</v>
      </c>
      <c r="H328">
        <v>0</v>
      </c>
      <c r="I328">
        <f>Tabla1[[#This Row],[VENTAS]]+Tabla1[[#This Row],[FISICO]]-Tabla1[[#This Row],[SISTEMA]]</f>
        <v>0</v>
      </c>
    </row>
    <row r="329" spans="1:9" hidden="1" x14ac:dyDescent="0.25">
      <c r="A329">
        <v>30101</v>
      </c>
      <c r="B329" s="1" t="s">
        <v>6</v>
      </c>
      <c r="C329" s="1" t="s">
        <v>11</v>
      </c>
      <c r="D329">
        <v>2764</v>
      </c>
      <c r="E329" s="1" t="s">
        <v>368</v>
      </c>
      <c r="F329">
        <v>0</v>
      </c>
      <c r="H329">
        <v>0</v>
      </c>
      <c r="I329">
        <f>Tabla1[[#This Row],[VENTAS]]+Tabla1[[#This Row],[FISICO]]-Tabla1[[#This Row],[SISTEMA]]</f>
        <v>0</v>
      </c>
    </row>
    <row r="330" spans="1:9" hidden="1" x14ac:dyDescent="0.25">
      <c r="A330">
        <v>30101</v>
      </c>
      <c r="B330" s="1" t="s">
        <v>6</v>
      </c>
      <c r="C330" s="1" t="s">
        <v>11</v>
      </c>
      <c r="D330">
        <v>2767</v>
      </c>
      <c r="E330" s="1" t="s">
        <v>369</v>
      </c>
      <c r="F330">
        <v>0</v>
      </c>
      <c r="H330">
        <v>0</v>
      </c>
      <c r="I330">
        <f>Tabla1[[#This Row],[VENTAS]]+Tabla1[[#This Row],[FISICO]]-Tabla1[[#This Row],[SISTEMA]]</f>
        <v>0</v>
      </c>
    </row>
    <row r="331" spans="1:9" hidden="1" x14ac:dyDescent="0.25">
      <c r="A331">
        <v>30101</v>
      </c>
      <c r="B331" s="1" t="s">
        <v>6</v>
      </c>
      <c r="C331" s="1" t="s">
        <v>11</v>
      </c>
      <c r="D331">
        <v>2768</v>
      </c>
      <c r="E331" s="1" t="s">
        <v>370</v>
      </c>
      <c r="F331">
        <v>0</v>
      </c>
      <c r="H331">
        <v>0</v>
      </c>
      <c r="I331">
        <f>Tabla1[[#This Row],[VENTAS]]+Tabla1[[#This Row],[FISICO]]-Tabla1[[#This Row],[SISTEMA]]</f>
        <v>0</v>
      </c>
    </row>
    <row r="332" spans="1:9" hidden="1" x14ac:dyDescent="0.25">
      <c r="A332">
        <v>30101</v>
      </c>
      <c r="B332" s="1" t="s">
        <v>6</v>
      </c>
      <c r="C332" s="1" t="s">
        <v>11</v>
      </c>
      <c r="D332">
        <v>2769</v>
      </c>
      <c r="E332" s="1" t="s">
        <v>371</v>
      </c>
      <c r="F332">
        <v>0</v>
      </c>
      <c r="H332">
        <v>0</v>
      </c>
      <c r="I332">
        <f>Tabla1[[#This Row],[VENTAS]]+Tabla1[[#This Row],[FISICO]]-Tabla1[[#This Row],[SISTEMA]]</f>
        <v>0</v>
      </c>
    </row>
    <row r="333" spans="1:9" hidden="1" x14ac:dyDescent="0.25">
      <c r="A333">
        <v>30101</v>
      </c>
      <c r="B333" s="1" t="s">
        <v>6</v>
      </c>
      <c r="C333" s="1" t="s">
        <v>11</v>
      </c>
      <c r="D333">
        <v>3250</v>
      </c>
      <c r="E333" s="1" t="s">
        <v>372</v>
      </c>
      <c r="F333">
        <v>0</v>
      </c>
      <c r="H333">
        <v>0</v>
      </c>
      <c r="I333">
        <f>Tabla1[[#This Row],[VENTAS]]+Tabla1[[#This Row],[FISICO]]-Tabla1[[#This Row],[SISTEMA]]</f>
        <v>0</v>
      </c>
    </row>
    <row r="334" spans="1:9" hidden="1" x14ac:dyDescent="0.25">
      <c r="A334">
        <v>30101</v>
      </c>
      <c r="B334" s="1" t="s">
        <v>6</v>
      </c>
      <c r="C334" s="1" t="s">
        <v>11</v>
      </c>
      <c r="D334">
        <v>3251</v>
      </c>
      <c r="E334" s="1" t="s">
        <v>373</v>
      </c>
      <c r="F334">
        <v>0</v>
      </c>
      <c r="H334">
        <v>0</v>
      </c>
      <c r="I334">
        <f>Tabla1[[#This Row],[VENTAS]]+Tabla1[[#This Row],[FISICO]]-Tabla1[[#This Row],[SISTEMA]]</f>
        <v>0</v>
      </c>
    </row>
    <row r="335" spans="1:9" hidden="1" x14ac:dyDescent="0.25">
      <c r="A335">
        <v>30101</v>
      </c>
      <c r="B335" s="1" t="s">
        <v>6</v>
      </c>
      <c r="C335" s="1" t="s">
        <v>11</v>
      </c>
      <c r="D335">
        <v>3667</v>
      </c>
      <c r="E335" s="1" t="s">
        <v>374</v>
      </c>
      <c r="F335">
        <v>0</v>
      </c>
      <c r="H335">
        <v>0</v>
      </c>
      <c r="I335">
        <f>Tabla1[[#This Row],[VENTAS]]+Tabla1[[#This Row],[FISICO]]-Tabla1[[#This Row],[SISTEMA]]</f>
        <v>0</v>
      </c>
    </row>
    <row r="336" spans="1:9" hidden="1" x14ac:dyDescent="0.25">
      <c r="A336">
        <v>30101</v>
      </c>
      <c r="B336" s="1" t="s">
        <v>6</v>
      </c>
      <c r="C336" s="1" t="s">
        <v>11</v>
      </c>
      <c r="D336">
        <v>3668</v>
      </c>
      <c r="E336" s="1" t="s">
        <v>375</v>
      </c>
      <c r="F336">
        <v>0</v>
      </c>
      <c r="H336">
        <v>0</v>
      </c>
      <c r="I336">
        <f>Tabla1[[#This Row],[VENTAS]]+Tabla1[[#This Row],[FISICO]]-Tabla1[[#This Row],[SISTEMA]]</f>
        <v>0</v>
      </c>
    </row>
    <row r="337" spans="1:9" hidden="1" x14ac:dyDescent="0.25">
      <c r="A337">
        <v>30101</v>
      </c>
      <c r="B337" s="1" t="s">
        <v>6</v>
      </c>
      <c r="C337" s="1" t="s">
        <v>11</v>
      </c>
      <c r="D337">
        <v>3669</v>
      </c>
      <c r="E337" s="1" t="s">
        <v>376</v>
      </c>
      <c r="F337">
        <v>4</v>
      </c>
      <c r="G337">
        <v>4</v>
      </c>
      <c r="H337">
        <v>0</v>
      </c>
      <c r="I337">
        <f>Tabla1[[#This Row],[VENTAS]]+Tabla1[[#This Row],[FISICO]]-Tabla1[[#This Row],[SISTEMA]]</f>
        <v>0</v>
      </c>
    </row>
    <row r="338" spans="1:9" hidden="1" x14ac:dyDescent="0.25">
      <c r="A338">
        <v>30101</v>
      </c>
      <c r="B338" s="1" t="s">
        <v>6</v>
      </c>
      <c r="C338" s="1" t="s">
        <v>11</v>
      </c>
      <c r="D338">
        <v>5163</v>
      </c>
      <c r="E338" s="1" t="s">
        <v>377</v>
      </c>
      <c r="F338">
        <v>0</v>
      </c>
      <c r="H338">
        <v>0</v>
      </c>
      <c r="I338">
        <f>Tabla1[[#This Row],[VENTAS]]+Tabla1[[#This Row],[FISICO]]-Tabla1[[#This Row],[SISTEMA]]</f>
        <v>0</v>
      </c>
    </row>
    <row r="339" spans="1:9" hidden="1" x14ac:dyDescent="0.25">
      <c r="A339">
        <v>30101</v>
      </c>
      <c r="B339" s="1" t="s">
        <v>6</v>
      </c>
      <c r="C339" s="1" t="s">
        <v>11</v>
      </c>
      <c r="D339">
        <v>5490</v>
      </c>
      <c r="E339" s="1" t="s">
        <v>378</v>
      </c>
      <c r="F339">
        <v>0</v>
      </c>
      <c r="H339">
        <v>0</v>
      </c>
      <c r="I339">
        <f>Tabla1[[#This Row],[VENTAS]]+Tabla1[[#This Row],[FISICO]]-Tabla1[[#This Row],[SISTEMA]]</f>
        <v>0</v>
      </c>
    </row>
    <row r="340" spans="1:9" hidden="1" x14ac:dyDescent="0.25">
      <c r="A340">
        <v>30101</v>
      </c>
      <c r="B340" s="1" t="s">
        <v>6</v>
      </c>
      <c r="C340" s="1" t="s">
        <v>11</v>
      </c>
      <c r="D340">
        <v>5491</v>
      </c>
      <c r="E340" s="1" t="s">
        <v>379</v>
      </c>
      <c r="F340">
        <v>0</v>
      </c>
      <c r="H340">
        <v>0</v>
      </c>
      <c r="I340">
        <f>Tabla1[[#This Row],[VENTAS]]+Tabla1[[#This Row],[FISICO]]-Tabla1[[#This Row],[SISTEMA]]</f>
        <v>0</v>
      </c>
    </row>
    <row r="341" spans="1:9" hidden="1" x14ac:dyDescent="0.25">
      <c r="A341">
        <v>30101</v>
      </c>
      <c r="B341" s="1" t="s">
        <v>6</v>
      </c>
      <c r="C341" s="1" t="s">
        <v>11</v>
      </c>
      <c r="D341">
        <v>5760</v>
      </c>
      <c r="E341" s="1" t="s">
        <v>380</v>
      </c>
      <c r="F341">
        <v>0</v>
      </c>
      <c r="H341">
        <v>0</v>
      </c>
      <c r="I341">
        <f>Tabla1[[#This Row],[VENTAS]]+Tabla1[[#This Row],[FISICO]]-Tabla1[[#This Row],[SISTEMA]]</f>
        <v>0</v>
      </c>
    </row>
    <row r="342" spans="1:9" hidden="1" x14ac:dyDescent="0.25">
      <c r="A342">
        <v>30101</v>
      </c>
      <c r="B342" s="1" t="s">
        <v>6</v>
      </c>
      <c r="C342" s="1" t="s">
        <v>11</v>
      </c>
      <c r="D342">
        <v>5761</v>
      </c>
      <c r="E342" s="1" t="s">
        <v>381</v>
      </c>
      <c r="F342">
        <v>0</v>
      </c>
      <c r="H342">
        <v>0</v>
      </c>
      <c r="I342">
        <f>Tabla1[[#This Row],[VENTAS]]+Tabla1[[#This Row],[FISICO]]-Tabla1[[#This Row],[SISTEMA]]</f>
        <v>0</v>
      </c>
    </row>
    <row r="343" spans="1:9" hidden="1" x14ac:dyDescent="0.25">
      <c r="A343">
        <v>30101</v>
      </c>
      <c r="B343" s="1" t="s">
        <v>6</v>
      </c>
      <c r="C343" s="1" t="s">
        <v>11</v>
      </c>
      <c r="D343">
        <v>5786</v>
      </c>
      <c r="E343" s="1" t="s">
        <v>382</v>
      </c>
      <c r="F343">
        <v>0</v>
      </c>
      <c r="H343">
        <v>0</v>
      </c>
      <c r="I343">
        <f>Tabla1[[#This Row],[VENTAS]]+Tabla1[[#This Row],[FISICO]]-Tabla1[[#This Row],[SISTEMA]]</f>
        <v>0</v>
      </c>
    </row>
    <row r="344" spans="1:9" hidden="1" x14ac:dyDescent="0.25">
      <c r="A344">
        <v>30101</v>
      </c>
      <c r="B344" s="1" t="s">
        <v>6</v>
      </c>
      <c r="C344" s="1" t="s">
        <v>11</v>
      </c>
      <c r="D344">
        <v>5802</v>
      </c>
      <c r="E344" s="1" t="s">
        <v>383</v>
      </c>
      <c r="F344">
        <v>0</v>
      </c>
      <c r="H344">
        <v>0</v>
      </c>
      <c r="I344">
        <f>Tabla1[[#This Row],[VENTAS]]+Tabla1[[#This Row],[FISICO]]-Tabla1[[#This Row],[SISTEMA]]</f>
        <v>0</v>
      </c>
    </row>
    <row r="345" spans="1:9" hidden="1" x14ac:dyDescent="0.25">
      <c r="A345">
        <v>30101</v>
      </c>
      <c r="B345" s="1" t="s">
        <v>6</v>
      </c>
      <c r="C345" s="1" t="s">
        <v>11</v>
      </c>
      <c r="D345">
        <v>5803</v>
      </c>
      <c r="E345" s="1" t="s">
        <v>384</v>
      </c>
      <c r="F345">
        <v>0</v>
      </c>
      <c r="H345">
        <v>0</v>
      </c>
      <c r="I345">
        <f>Tabla1[[#This Row],[VENTAS]]+Tabla1[[#This Row],[FISICO]]-Tabla1[[#This Row],[SISTEMA]]</f>
        <v>0</v>
      </c>
    </row>
    <row r="346" spans="1:9" hidden="1" x14ac:dyDescent="0.25">
      <c r="A346">
        <v>30101</v>
      </c>
      <c r="B346" s="1" t="s">
        <v>6</v>
      </c>
      <c r="C346" s="1" t="s">
        <v>11</v>
      </c>
      <c r="D346">
        <v>5805</v>
      </c>
      <c r="E346" s="1" t="s">
        <v>385</v>
      </c>
      <c r="F346">
        <v>2</v>
      </c>
      <c r="G346">
        <v>2</v>
      </c>
      <c r="H346">
        <v>0</v>
      </c>
      <c r="I346">
        <f>Tabla1[[#This Row],[VENTAS]]+Tabla1[[#This Row],[FISICO]]-Tabla1[[#This Row],[SISTEMA]]</f>
        <v>0</v>
      </c>
    </row>
    <row r="347" spans="1:9" hidden="1" x14ac:dyDescent="0.25">
      <c r="A347">
        <v>30101</v>
      </c>
      <c r="B347" s="1" t="s">
        <v>6</v>
      </c>
      <c r="C347" s="1" t="s">
        <v>11</v>
      </c>
      <c r="D347">
        <v>5808</v>
      </c>
      <c r="E347" s="1" t="s">
        <v>386</v>
      </c>
      <c r="F347">
        <v>0</v>
      </c>
      <c r="H347">
        <v>0</v>
      </c>
      <c r="I347">
        <f>Tabla1[[#This Row],[VENTAS]]+Tabla1[[#This Row],[FISICO]]-Tabla1[[#This Row],[SISTEMA]]</f>
        <v>0</v>
      </c>
    </row>
    <row r="348" spans="1:9" hidden="1" x14ac:dyDescent="0.25">
      <c r="A348">
        <v>30101</v>
      </c>
      <c r="B348" s="1" t="s">
        <v>6</v>
      </c>
      <c r="C348" s="1" t="s">
        <v>11</v>
      </c>
      <c r="D348">
        <v>5811</v>
      </c>
      <c r="E348" s="1" t="s">
        <v>387</v>
      </c>
      <c r="F348">
        <v>0</v>
      </c>
      <c r="H348">
        <v>0</v>
      </c>
      <c r="I348">
        <f>Tabla1[[#This Row],[VENTAS]]+Tabla1[[#This Row],[FISICO]]-Tabla1[[#This Row],[SISTEMA]]</f>
        <v>0</v>
      </c>
    </row>
    <row r="349" spans="1:9" hidden="1" x14ac:dyDescent="0.25">
      <c r="A349">
        <v>30101</v>
      </c>
      <c r="B349" s="1" t="s">
        <v>6</v>
      </c>
      <c r="C349" s="1" t="s">
        <v>11</v>
      </c>
      <c r="D349">
        <v>5828</v>
      </c>
      <c r="E349" s="1" t="s">
        <v>388</v>
      </c>
      <c r="F349">
        <v>0</v>
      </c>
      <c r="H349">
        <v>0</v>
      </c>
      <c r="I349">
        <f>Tabla1[[#This Row],[VENTAS]]+Tabla1[[#This Row],[FISICO]]-Tabla1[[#This Row],[SISTEMA]]</f>
        <v>0</v>
      </c>
    </row>
    <row r="350" spans="1:9" hidden="1" x14ac:dyDescent="0.25">
      <c r="A350">
        <v>30101</v>
      </c>
      <c r="B350" s="1" t="s">
        <v>6</v>
      </c>
      <c r="C350" s="1" t="s">
        <v>11</v>
      </c>
      <c r="D350">
        <v>5829</v>
      </c>
      <c r="E350" s="1" t="s">
        <v>389</v>
      </c>
      <c r="F350">
        <v>0</v>
      </c>
      <c r="H350">
        <v>0</v>
      </c>
      <c r="I350">
        <f>Tabla1[[#This Row],[VENTAS]]+Tabla1[[#This Row],[FISICO]]-Tabla1[[#This Row],[SISTEMA]]</f>
        <v>0</v>
      </c>
    </row>
    <row r="351" spans="1:9" hidden="1" x14ac:dyDescent="0.25">
      <c r="A351">
        <v>30101</v>
      </c>
      <c r="B351" s="1" t="s">
        <v>6</v>
      </c>
      <c r="C351" s="1" t="s">
        <v>11</v>
      </c>
      <c r="D351">
        <v>5995</v>
      </c>
      <c r="E351" s="1" t="s">
        <v>390</v>
      </c>
      <c r="F351">
        <v>0</v>
      </c>
      <c r="H351">
        <v>0</v>
      </c>
      <c r="I351">
        <f>Tabla1[[#This Row],[VENTAS]]+Tabla1[[#This Row],[FISICO]]-Tabla1[[#This Row],[SISTEMA]]</f>
        <v>0</v>
      </c>
    </row>
    <row r="352" spans="1:9" hidden="1" x14ac:dyDescent="0.25">
      <c r="A352">
        <v>30101</v>
      </c>
      <c r="B352" s="1" t="s">
        <v>6</v>
      </c>
      <c r="C352" s="1" t="s">
        <v>11</v>
      </c>
      <c r="D352">
        <v>6169</v>
      </c>
      <c r="E352" s="1" t="s">
        <v>391</v>
      </c>
      <c r="F352">
        <v>0</v>
      </c>
      <c r="H352">
        <v>0</v>
      </c>
      <c r="I352">
        <f>Tabla1[[#This Row],[VENTAS]]+Tabla1[[#This Row],[FISICO]]-Tabla1[[#This Row],[SISTEMA]]</f>
        <v>0</v>
      </c>
    </row>
    <row r="353" spans="1:10" hidden="1" x14ac:dyDescent="0.25">
      <c r="A353">
        <v>30101</v>
      </c>
      <c r="B353" s="1" t="s">
        <v>6</v>
      </c>
      <c r="C353" s="1" t="s">
        <v>11</v>
      </c>
      <c r="D353">
        <v>6171</v>
      </c>
      <c r="E353" s="1" t="s">
        <v>392</v>
      </c>
      <c r="F353">
        <v>0</v>
      </c>
      <c r="H353">
        <v>0</v>
      </c>
      <c r="I353">
        <f>Tabla1[[#This Row],[VENTAS]]+Tabla1[[#This Row],[FISICO]]-Tabla1[[#This Row],[SISTEMA]]</f>
        <v>0</v>
      </c>
    </row>
    <row r="354" spans="1:10" hidden="1" x14ac:dyDescent="0.25">
      <c r="A354">
        <v>30101</v>
      </c>
      <c r="B354" s="1" t="s">
        <v>6</v>
      </c>
      <c r="C354" s="1" t="s">
        <v>11</v>
      </c>
      <c r="D354">
        <v>6172</v>
      </c>
      <c r="E354" s="1" t="s">
        <v>393</v>
      </c>
      <c r="F354">
        <v>0</v>
      </c>
      <c r="H354">
        <v>0</v>
      </c>
      <c r="I354">
        <f>Tabla1[[#This Row],[VENTAS]]+Tabla1[[#This Row],[FISICO]]-Tabla1[[#This Row],[SISTEMA]]</f>
        <v>0</v>
      </c>
    </row>
    <row r="355" spans="1:10" hidden="1" x14ac:dyDescent="0.25">
      <c r="A355">
        <v>30101</v>
      </c>
      <c r="B355" s="1" t="s">
        <v>6</v>
      </c>
      <c r="C355" s="1" t="s">
        <v>11</v>
      </c>
      <c r="D355">
        <v>6467</v>
      </c>
      <c r="E355" s="1" t="s">
        <v>394</v>
      </c>
      <c r="F355">
        <v>0</v>
      </c>
      <c r="H355">
        <v>0</v>
      </c>
      <c r="I355">
        <f>Tabla1[[#This Row],[VENTAS]]+Tabla1[[#This Row],[FISICO]]-Tabla1[[#This Row],[SISTEMA]]</f>
        <v>0</v>
      </c>
    </row>
    <row r="356" spans="1:10" hidden="1" x14ac:dyDescent="0.25">
      <c r="A356">
        <v>30101</v>
      </c>
      <c r="B356" s="1" t="s">
        <v>6</v>
      </c>
      <c r="C356" s="1" t="s">
        <v>11</v>
      </c>
      <c r="D356">
        <v>6468</v>
      </c>
      <c r="E356" s="1" t="s">
        <v>395</v>
      </c>
      <c r="F356">
        <v>0</v>
      </c>
      <c r="H356">
        <v>0</v>
      </c>
      <c r="I356">
        <f>Tabla1[[#This Row],[VENTAS]]+Tabla1[[#This Row],[FISICO]]-Tabla1[[#This Row],[SISTEMA]]</f>
        <v>0</v>
      </c>
    </row>
    <row r="357" spans="1:10" hidden="1" x14ac:dyDescent="0.25">
      <c r="A357">
        <v>30101</v>
      </c>
      <c r="B357" s="1" t="s">
        <v>6</v>
      </c>
      <c r="C357" s="1" t="s">
        <v>11</v>
      </c>
      <c r="D357">
        <v>6471</v>
      </c>
      <c r="E357" s="1" t="s">
        <v>396</v>
      </c>
      <c r="F357">
        <v>0</v>
      </c>
      <c r="H357">
        <v>0</v>
      </c>
      <c r="I357">
        <f>Tabla1[[#This Row],[VENTAS]]+Tabla1[[#This Row],[FISICO]]-Tabla1[[#This Row],[SISTEMA]]</f>
        <v>0</v>
      </c>
    </row>
    <row r="358" spans="1:10" hidden="1" x14ac:dyDescent="0.25">
      <c r="A358">
        <v>30101</v>
      </c>
      <c r="B358" s="1" t="s">
        <v>6</v>
      </c>
      <c r="C358" s="1" t="s">
        <v>11</v>
      </c>
      <c r="D358">
        <v>6804</v>
      </c>
      <c r="E358" s="1" t="s">
        <v>397</v>
      </c>
      <c r="F358">
        <v>0</v>
      </c>
      <c r="H358">
        <v>0</v>
      </c>
      <c r="I358">
        <f>Tabla1[[#This Row],[VENTAS]]+Tabla1[[#This Row],[FISICO]]-Tabla1[[#This Row],[SISTEMA]]</f>
        <v>0</v>
      </c>
    </row>
    <row r="359" spans="1:10" hidden="1" x14ac:dyDescent="0.25">
      <c r="A359">
        <v>30101</v>
      </c>
      <c r="B359" s="1" t="s">
        <v>6</v>
      </c>
      <c r="C359" s="1" t="s">
        <v>11</v>
      </c>
      <c r="D359">
        <v>6805</v>
      </c>
      <c r="E359" s="1" t="s">
        <v>398</v>
      </c>
      <c r="F359">
        <v>0</v>
      </c>
      <c r="H359">
        <v>0</v>
      </c>
      <c r="I359">
        <f>Tabla1[[#This Row],[VENTAS]]+Tabla1[[#This Row],[FISICO]]-Tabla1[[#This Row],[SISTEMA]]</f>
        <v>0</v>
      </c>
    </row>
    <row r="360" spans="1:10" hidden="1" x14ac:dyDescent="0.25">
      <c r="A360">
        <v>30101</v>
      </c>
      <c r="B360" s="1" t="s">
        <v>6</v>
      </c>
      <c r="C360" s="1" t="s">
        <v>11</v>
      </c>
      <c r="D360">
        <v>6807</v>
      </c>
      <c r="E360" s="1" t="s">
        <v>399</v>
      </c>
      <c r="F360">
        <v>0</v>
      </c>
      <c r="H360">
        <v>0</v>
      </c>
      <c r="I360">
        <f>Tabla1[[#This Row],[VENTAS]]+Tabla1[[#This Row],[FISICO]]-Tabla1[[#This Row],[SISTEMA]]</f>
        <v>0</v>
      </c>
    </row>
    <row r="361" spans="1:10" hidden="1" x14ac:dyDescent="0.25">
      <c r="A361">
        <v>30101</v>
      </c>
      <c r="B361" s="1" t="s">
        <v>6</v>
      </c>
      <c r="C361" s="1" t="s">
        <v>11</v>
      </c>
      <c r="D361">
        <v>6808</v>
      </c>
      <c r="E361" s="1" t="s">
        <v>400</v>
      </c>
      <c r="F361">
        <v>0</v>
      </c>
      <c r="H361">
        <v>0</v>
      </c>
      <c r="I361">
        <f>Tabla1[[#This Row],[VENTAS]]+Tabla1[[#This Row],[FISICO]]-Tabla1[[#This Row],[SISTEMA]]</f>
        <v>0</v>
      </c>
    </row>
    <row r="362" spans="1:10" hidden="1" x14ac:dyDescent="0.25">
      <c r="A362">
        <v>30101</v>
      </c>
      <c r="B362" s="1" t="s">
        <v>6</v>
      </c>
      <c r="C362" s="1" t="s">
        <v>11</v>
      </c>
      <c r="D362">
        <v>6810</v>
      </c>
      <c r="E362" s="1" t="s">
        <v>401</v>
      </c>
      <c r="F362">
        <v>0</v>
      </c>
      <c r="H362">
        <v>0</v>
      </c>
      <c r="I362">
        <f>Tabla1[[#This Row],[VENTAS]]+Tabla1[[#This Row],[FISICO]]-Tabla1[[#This Row],[SISTEMA]]</f>
        <v>0</v>
      </c>
    </row>
    <row r="363" spans="1:10" hidden="1" x14ac:dyDescent="0.25">
      <c r="A363">
        <v>30101</v>
      </c>
      <c r="B363" s="1" t="s">
        <v>6</v>
      </c>
      <c r="C363" s="1" t="s">
        <v>11</v>
      </c>
      <c r="D363">
        <v>6837</v>
      </c>
      <c r="E363" s="1" t="s">
        <v>402</v>
      </c>
      <c r="F363">
        <v>0</v>
      </c>
      <c r="H363">
        <v>0</v>
      </c>
      <c r="I363">
        <f>Tabla1[[#This Row],[VENTAS]]+Tabla1[[#This Row],[FISICO]]-Tabla1[[#This Row],[SISTEMA]]</f>
        <v>0</v>
      </c>
    </row>
    <row r="364" spans="1:10" hidden="1" x14ac:dyDescent="0.25">
      <c r="A364">
        <v>30101</v>
      </c>
      <c r="B364" s="1" t="s">
        <v>6</v>
      </c>
      <c r="C364" s="1" t="s">
        <v>11</v>
      </c>
      <c r="D364">
        <v>7007</v>
      </c>
      <c r="E364" s="1" t="s">
        <v>403</v>
      </c>
      <c r="F364">
        <v>0</v>
      </c>
      <c r="H364">
        <v>0</v>
      </c>
      <c r="I364">
        <f>Tabla1[[#This Row],[VENTAS]]+Tabla1[[#This Row],[FISICO]]-Tabla1[[#This Row],[SISTEMA]]</f>
        <v>0</v>
      </c>
    </row>
    <row r="365" spans="1:10" hidden="1" x14ac:dyDescent="0.25">
      <c r="A365">
        <v>30101</v>
      </c>
      <c r="B365" s="1" t="s">
        <v>6</v>
      </c>
      <c r="C365" s="1" t="s">
        <v>11</v>
      </c>
      <c r="D365">
        <v>7008</v>
      </c>
      <c r="E365" s="1" t="s">
        <v>404</v>
      </c>
      <c r="F365">
        <v>0</v>
      </c>
      <c r="H365">
        <v>0</v>
      </c>
      <c r="I365">
        <f>Tabla1[[#This Row],[VENTAS]]+Tabla1[[#This Row],[FISICO]]-Tabla1[[#This Row],[SISTEMA]]</f>
        <v>0</v>
      </c>
    </row>
    <row r="366" spans="1:10" hidden="1" x14ac:dyDescent="0.25">
      <c r="A366">
        <v>30101</v>
      </c>
      <c r="B366" s="1" t="s">
        <v>6</v>
      </c>
      <c r="C366" s="1" t="s">
        <v>11</v>
      </c>
      <c r="D366">
        <v>7031</v>
      </c>
      <c r="E366" s="1" t="s">
        <v>405</v>
      </c>
      <c r="F366">
        <v>0</v>
      </c>
      <c r="H366">
        <v>0</v>
      </c>
      <c r="I366">
        <f>Tabla1[[#This Row],[VENTAS]]+Tabla1[[#This Row],[FISICO]]-Tabla1[[#This Row],[SISTEMA]]</f>
        <v>0</v>
      </c>
    </row>
    <row r="367" spans="1:10" s="30" customFormat="1" hidden="1" x14ac:dyDescent="0.25">
      <c r="A367" s="30">
        <v>30101</v>
      </c>
      <c r="B367" s="31" t="s">
        <v>6</v>
      </c>
      <c r="C367" s="31" t="s">
        <v>11</v>
      </c>
      <c r="D367" s="30">
        <v>7111</v>
      </c>
      <c r="E367" s="31" t="s">
        <v>406</v>
      </c>
      <c r="F367" s="30">
        <v>16</v>
      </c>
      <c r="G367" s="30">
        <v>20</v>
      </c>
      <c r="H367" s="30">
        <v>0</v>
      </c>
      <c r="I367" s="30">
        <f>Tabla1[[#This Row],[VENTAS]]+Tabla1[[#This Row],[FISICO]]-Tabla1[[#This Row],[SISTEMA]]</f>
        <v>4</v>
      </c>
    </row>
    <row r="368" spans="1:10" hidden="1" x14ac:dyDescent="0.25">
      <c r="A368">
        <v>30101</v>
      </c>
      <c r="B368" s="1" t="s">
        <v>6</v>
      </c>
      <c r="C368" s="1" t="s">
        <v>11</v>
      </c>
      <c r="D368" s="18">
        <v>7198</v>
      </c>
      <c r="E368" s="19" t="s">
        <v>407</v>
      </c>
      <c r="F368">
        <v>10</v>
      </c>
      <c r="G368">
        <v>10</v>
      </c>
      <c r="H368">
        <v>0</v>
      </c>
      <c r="I368">
        <f>Tabla1[[#This Row],[VENTAS]]+Tabla1[[#This Row],[FISICO]]-Tabla1[[#This Row],[SISTEMA]]</f>
        <v>0</v>
      </c>
      <c r="J368" s="18"/>
    </row>
    <row r="369" spans="1:9" hidden="1" x14ac:dyDescent="0.25">
      <c r="A369">
        <v>30101</v>
      </c>
      <c r="B369" s="1" t="s">
        <v>6</v>
      </c>
      <c r="C369" s="1" t="s">
        <v>11</v>
      </c>
      <c r="D369">
        <v>7210</v>
      </c>
      <c r="E369" s="1" t="s">
        <v>408</v>
      </c>
      <c r="F369">
        <v>0</v>
      </c>
      <c r="H369">
        <v>0</v>
      </c>
      <c r="I369">
        <f>Tabla1[[#This Row],[VENTAS]]+Tabla1[[#This Row],[FISICO]]-Tabla1[[#This Row],[SISTEMA]]</f>
        <v>0</v>
      </c>
    </row>
    <row r="370" spans="1:9" hidden="1" x14ac:dyDescent="0.25">
      <c r="A370">
        <v>30101</v>
      </c>
      <c r="B370" s="1" t="s">
        <v>6</v>
      </c>
      <c r="C370" s="1" t="s">
        <v>11</v>
      </c>
      <c r="D370">
        <v>7211</v>
      </c>
      <c r="E370" s="1" t="s">
        <v>409</v>
      </c>
      <c r="F370">
        <v>0</v>
      </c>
      <c r="H370">
        <v>0</v>
      </c>
      <c r="I370">
        <f>Tabla1[[#This Row],[VENTAS]]+Tabla1[[#This Row],[FISICO]]-Tabla1[[#This Row],[SISTEMA]]</f>
        <v>0</v>
      </c>
    </row>
    <row r="371" spans="1:9" hidden="1" x14ac:dyDescent="0.25">
      <c r="A371">
        <v>30101</v>
      </c>
      <c r="B371" s="1" t="s">
        <v>6</v>
      </c>
      <c r="C371" s="1" t="s">
        <v>11</v>
      </c>
      <c r="D371">
        <v>7212</v>
      </c>
      <c r="E371" s="1" t="s">
        <v>410</v>
      </c>
      <c r="F371">
        <v>0</v>
      </c>
      <c r="H371">
        <v>0</v>
      </c>
      <c r="I371">
        <f>Tabla1[[#This Row],[VENTAS]]+Tabla1[[#This Row],[FISICO]]-Tabla1[[#This Row],[SISTEMA]]</f>
        <v>0</v>
      </c>
    </row>
    <row r="372" spans="1:9" hidden="1" x14ac:dyDescent="0.25">
      <c r="A372">
        <v>30101</v>
      </c>
      <c r="B372" s="1" t="s">
        <v>6</v>
      </c>
      <c r="C372" s="1" t="s">
        <v>11</v>
      </c>
      <c r="D372">
        <v>7372</v>
      </c>
      <c r="E372" s="1" t="s">
        <v>411</v>
      </c>
      <c r="F372">
        <v>0</v>
      </c>
      <c r="H372">
        <v>0</v>
      </c>
      <c r="I372">
        <f>Tabla1[[#This Row],[VENTAS]]+Tabla1[[#This Row],[FISICO]]-Tabla1[[#This Row],[SISTEMA]]</f>
        <v>0</v>
      </c>
    </row>
    <row r="373" spans="1:9" hidden="1" x14ac:dyDescent="0.25">
      <c r="A373">
        <v>30101</v>
      </c>
      <c r="B373" s="1" t="s">
        <v>6</v>
      </c>
      <c r="C373" s="1" t="s">
        <v>11</v>
      </c>
      <c r="D373">
        <v>7373</v>
      </c>
      <c r="E373" s="1" t="s">
        <v>412</v>
      </c>
      <c r="F373">
        <v>0</v>
      </c>
      <c r="H373">
        <v>0</v>
      </c>
      <c r="I373">
        <f>Tabla1[[#This Row],[VENTAS]]+Tabla1[[#This Row],[FISICO]]-Tabla1[[#This Row],[SISTEMA]]</f>
        <v>0</v>
      </c>
    </row>
    <row r="374" spans="1:9" hidden="1" x14ac:dyDescent="0.25">
      <c r="A374">
        <v>30101</v>
      </c>
      <c r="B374" s="1" t="s">
        <v>6</v>
      </c>
      <c r="C374" s="1" t="s">
        <v>11</v>
      </c>
      <c r="D374">
        <v>7374</v>
      </c>
      <c r="E374" s="1" t="s">
        <v>413</v>
      </c>
      <c r="F374">
        <v>0</v>
      </c>
      <c r="H374">
        <v>0</v>
      </c>
      <c r="I374">
        <f>Tabla1[[#This Row],[VENTAS]]+Tabla1[[#This Row],[FISICO]]-Tabla1[[#This Row],[SISTEMA]]</f>
        <v>0</v>
      </c>
    </row>
    <row r="375" spans="1:9" hidden="1" x14ac:dyDescent="0.25">
      <c r="A375">
        <v>30101</v>
      </c>
      <c r="B375" s="1" t="s">
        <v>6</v>
      </c>
      <c r="C375" s="1" t="s">
        <v>11</v>
      </c>
      <c r="D375">
        <v>7375</v>
      </c>
      <c r="E375" s="1" t="s">
        <v>414</v>
      </c>
      <c r="F375">
        <v>0</v>
      </c>
      <c r="H375">
        <v>0</v>
      </c>
      <c r="I375">
        <f>Tabla1[[#This Row],[VENTAS]]+Tabla1[[#This Row],[FISICO]]-Tabla1[[#This Row],[SISTEMA]]</f>
        <v>0</v>
      </c>
    </row>
    <row r="376" spans="1:9" hidden="1" x14ac:dyDescent="0.25">
      <c r="A376">
        <v>30101</v>
      </c>
      <c r="B376" s="1" t="s">
        <v>6</v>
      </c>
      <c r="C376" s="1" t="s">
        <v>11</v>
      </c>
      <c r="D376">
        <v>7377</v>
      </c>
      <c r="E376" s="1" t="s">
        <v>415</v>
      </c>
      <c r="F376">
        <v>0</v>
      </c>
      <c r="H376">
        <v>0</v>
      </c>
      <c r="I376">
        <f>Tabla1[[#This Row],[VENTAS]]+Tabla1[[#This Row],[FISICO]]-Tabla1[[#This Row],[SISTEMA]]</f>
        <v>0</v>
      </c>
    </row>
    <row r="377" spans="1:9" hidden="1" x14ac:dyDescent="0.25">
      <c r="A377">
        <v>30101</v>
      </c>
      <c r="B377" s="1" t="s">
        <v>6</v>
      </c>
      <c r="C377" s="1" t="s">
        <v>11</v>
      </c>
      <c r="D377">
        <v>7378</v>
      </c>
      <c r="E377" s="1" t="s">
        <v>416</v>
      </c>
      <c r="F377">
        <v>0</v>
      </c>
      <c r="H377">
        <v>0</v>
      </c>
      <c r="I377">
        <f>Tabla1[[#This Row],[VENTAS]]+Tabla1[[#This Row],[FISICO]]-Tabla1[[#This Row],[SISTEMA]]</f>
        <v>0</v>
      </c>
    </row>
    <row r="378" spans="1:9" hidden="1" x14ac:dyDescent="0.25">
      <c r="A378">
        <v>30101</v>
      </c>
      <c r="B378" s="1" t="s">
        <v>6</v>
      </c>
      <c r="C378" s="1" t="s">
        <v>11</v>
      </c>
      <c r="D378">
        <v>7381</v>
      </c>
      <c r="E378" s="1" t="s">
        <v>417</v>
      </c>
      <c r="F378">
        <v>0</v>
      </c>
      <c r="H378">
        <v>0</v>
      </c>
      <c r="I378">
        <f>Tabla1[[#This Row],[VENTAS]]+Tabla1[[#This Row],[FISICO]]-Tabla1[[#This Row],[SISTEMA]]</f>
        <v>0</v>
      </c>
    </row>
    <row r="379" spans="1:9" hidden="1" x14ac:dyDescent="0.25">
      <c r="A379">
        <v>30101</v>
      </c>
      <c r="B379" s="1" t="s">
        <v>6</v>
      </c>
      <c r="C379" s="1" t="s">
        <v>11</v>
      </c>
      <c r="D379">
        <v>7592</v>
      </c>
      <c r="E379" s="1" t="s">
        <v>418</v>
      </c>
      <c r="F379">
        <v>0</v>
      </c>
      <c r="H379">
        <v>0</v>
      </c>
      <c r="I379">
        <f>Tabla1[[#This Row],[VENTAS]]+Tabla1[[#This Row],[FISICO]]-Tabla1[[#This Row],[SISTEMA]]</f>
        <v>0</v>
      </c>
    </row>
    <row r="380" spans="1:9" hidden="1" x14ac:dyDescent="0.25">
      <c r="A380">
        <v>30101</v>
      </c>
      <c r="B380" s="1" t="s">
        <v>6</v>
      </c>
      <c r="C380" s="1" t="s">
        <v>11</v>
      </c>
      <c r="D380">
        <v>7593</v>
      </c>
      <c r="E380" s="1" t="s">
        <v>419</v>
      </c>
      <c r="F380">
        <v>0</v>
      </c>
      <c r="H380">
        <v>0</v>
      </c>
      <c r="I380">
        <f>Tabla1[[#This Row],[VENTAS]]+Tabla1[[#This Row],[FISICO]]-Tabla1[[#This Row],[SISTEMA]]</f>
        <v>0</v>
      </c>
    </row>
    <row r="381" spans="1:9" hidden="1" x14ac:dyDescent="0.25">
      <c r="A381">
        <v>30101</v>
      </c>
      <c r="B381" s="1" t="s">
        <v>6</v>
      </c>
      <c r="C381" s="1" t="s">
        <v>11</v>
      </c>
      <c r="D381">
        <v>7594</v>
      </c>
      <c r="E381" s="1" t="s">
        <v>420</v>
      </c>
      <c r="F381">
        <v>0</v>
      </c>
      <c r="H381">
        <v>0</v>
      </c>
      <c r="I381">
        <f>Tabla1[[#This Row],[VENTAS]]+Tabla1[[#This Row],[FISICO]]-Tabla1[[#This Row],[SISTEMA]]</f>
        <v>0</v>
      </c>
    </row>
    <row r="382" spans="1:9" hidden="1" x14ac:dyDescent="0.25">
      <c r="A382">
        <v>30101</v>
      </c>
      <c r="B382" s="1" t="s">
        <v>6</v>
      </c>
      <c r="C382" s="1" t="s">
        <v>11</v>
      </c>
      <c r="D382">
        <v>7770</v>
      </c>
      <c r="E382" s="1" t="s">
        <v>421</v>
      </c>
      <c r="F382">
        <v>0</v>
      </c>
      <c r="H382">
        <v>0</v>
      </c>
      <c r="I382">
        <f>Tabla1[[#This Row],[VENTAS]]+Tabla1[[#This Row],[FISICO]]-Tabla1[[#This Row],[SISTEMA]]</f>
        <v>0</v>
      </c>
    </row>
    <row r="383" spans="1:9" hidden="1" x14ac:dyDescent="0.25">
      <c r="A383">
        <v>30101</v>
      </c>
      <c r="B383" s="1" t="s">
        <v>6</v>
      </c>
      <c r="C383" s="1" t="s">
        <v>11</v>
      </c>
      <c r="D383">
        <v>7823</v>
      </c>
      <c r="E383" s="1" t="s">
        <v>422</v>
      </c>
      <c r="F383">
        <v>0</v>
      </c>
      <c r="H383">
        <v>0</v>
      </c>
      <c r="I383">
        <f>Tabla1[[#This Row],[VENTAS]]+Tabla1[[#This Row],[FISICO]]-Tabla1[[#This Row],[SISTEMA]]</f>
        <v>0</v>
      </c>
    </row>
    <row r="384" spans="1:9" hidden="1" x14ac:dyDescent="0.25">
      <c r="A384">
        <v>30101</v>
      </c>
      <c r="B384" s="1" t="s">
        <v>6</v>
      </c>
      <c r="C384" s="1" t="s">
        <v>11</v>
      </c>
      <c r="D384">
        <v>7825</v>
      </c>
      <c r="E384" s="1" t="s">
        <v>423</v>
      </c>
      <c r="F384">
        <v>0</v>
      </c>
      <c r="H384">
        <v>0</v>
      </c>
      <c r="I384">
        <f>Tabla1[[#This Row],[VENTAS]]+Tabla1[[#This Row],[FISICO]]-Tabla1[[#This Row],[SISTEMA]]</f>
        <v>0</v>
      </c>
    </row>
    <row r="385" spans="1:9" hidden="1" x14ac:dyDescent="0.25">
      <c r="A385">
        <v>30101</v>
      </c>
      <c r="B385" s="1" t="s">
        <v>6</v>
      </c>
      <c r="C385" s="1" t="s">
        <v>11</v>
      </c>
      <c r="D385">
        <v>7978</v>
      </c>
      <c r="E385" s="1" t="s">
        <v>424</v>
      </c>
      <c r="F385">
        <v>0</v>
      </c>
      <c r="H385">
        <v>0</v>
      </c>
      <c r="I385">
        <f>Tabla1[[#This Row],[VENTAS]]+Tabla1[[#This Row],[FISICO]]-Tabla1[[#This Row],[SISTEMA]]</f>
        <v>0</v>
      </c>
    </row>
    <row r="386" spans="1:9" hidden="1" x14ac:dyDescent="0.25">
      <c r="A386">
        <v>30101</v>
      </c>
      <c r="B386" s="1" t="s">
        <v>6</v>
      </c>
      <c r="C386" s="1" t="s">
        <v>11</v>
      </c>
      <c r="D386">
        <v>7979</v>
      </c>
      <c r="E386" s="1" t="s">
        <v>425</v>
      </c>
      <c r="F386">
        <v>0</v>
      </c>
      <c r="H386">
        <v>0</v>
      </c>
      <c r="I386">
        <f>Tabla1[[#This Row],[VENTAS]]+Tabla1[[#This Row],[FISICO]]-Tabla1[[#This Row],[SISTEMA]]</f>
        <v>0</v>
      </c>
    </row>
    <row r="387" spans="1:9" hidden="1" x14ac:dyDescent="0.25">
      <c r="A387">
        <v>30101</v>
      </c>
      <c r="B387" s="1" t="s">
        <v>6</v>
      </c>
      <c r="C387" s="1" t="s">
        <v>11</v>
      </c>
      <c r="D387">
        <v>7980</v>
      </c>
      <c r="E387" s="1" t="s">
        <v>426</v>
      </c>
      <c r="F387">
        <v>0</v>
      </c>
      <c r="H387">
        <v>0</v>
      </c>
      <c r="I387">
        <f>Tabla1[[#This Row],[VENTAS]]+Tabla1[[#This Row],[FISICO]]-Tabla1[[#This Row],[SISTEMA]]</f>
        <v>0</v>
      </c>
    </row>
    <row r="388" spans="1:9" hidden="1" x14ac:dyDescent="0.25">
      <c r="A388">
        <v>30101</v>
      </c>
      <c r="B388" s="1" t="s">
        <v>6</v>
      </c>
      <c r="C388" s="1" t="s">
        <v>11</v>
      </c>
      <c r="D388">
        <v>7981</v>
      </c>
      <c r="E388" s="1" t="s">
        <v>427</v>
      </c>
      <c r="F388">
        <v>0</v>
      </c>
      <c r="H388">
        <v>0</v>
      </c>
      <c r="I388">
        <f>Tabla1[[#This Row],[VENTAS]]+Tabla1[[#This Row],[FISICO]]-Tabla1[[#This Row],[SISTEMA]]</f>
        <v>0</v>
      </c>
    </row>
    <row r="389" spans="1:9" hidden="1" x14ac:dyDescent="0.25">
      <c r="A389">
        <v>30101</v>
      </c>
      <c r="B389" s="1" t="s">
        <v>6</v>
      </c>
      <c r="C389" s="1" t="s">
        <v>11</v>
      </c>
      <c r="D389">
        <v>7982</v>
      </c>
      <c r="E389" s="1" t="s">
        <v>428</v>
      </c>
      <c r="F389">
        <v>0</v>
      </c>
      <c r="H389">
        <v>0</v>
      </c>
      <c r="I389">
        <f>Tabla1[[#This Row],[VENTAS]]+Tabla1[[#This Row],[FISICO]]-Tabla1[[#This Row],[SISTEMA]]</f>
        <v>0</v>
      </c>
    </row>
    <row r="390" spans="1:9" hidden="1" x14ac:dyDescent="0.25">
      <c r="A390">
        <v>30101</v>
      </c>
      <c r="B390" s="1" t="s">
        <v>6</v>
      </c>
      <c r="C390" s="1" t="s">
        <v>11</v>
      </c>
      <c r="D390">
        <v>7985</v>
      </c>
      <c r="E390" s="1" t="s">
        <v>429</v>
      </c>
      <c r="F390">
        <v>0</v>
      </c>
      <c r="H390">
        <v>0</v>
      </c>
      <c r="I390">
        <f>Tabla1[[#This Row],[VENTAS]]+Tabla1[[#This Row],[FISICO]]-Tabla1[[#This Row],[SISTEMA]]</f>
        <v>0</v>
      </c>
    </row>
    <row r="391" spans="1:9" hidden="1" x14ac:dyDescent="0.25">
      <c r="A391">
        <v>30101</v>
      </c>
      <c r="B391" s="1" t="s">
        <v>6</v>
      </c>
      <c r="C391" s="1" t="s">
        <v>11</v>
      </c>
      <c r="D391">
        <v>7989</v>
      </c>
      <c r="E391" s="1" t="s">
        <v>430</v>
      </c>
      <c r="F391">
        <v>0</v>
      </c>
      <c r="H391">
        <v>0</v>
      </c>
      <c r="I391">
        <f>Tabla1[[#This Row],[VENTAS]]+Tabla1[[#This Row],[FISICO]]-Tabla1[[#This Row],[SISTEMA]]</f>
        <v>0</v>
      </c>
    </row>
    <row r="392" spans="1:9" hidden="1" x14ac:dyDescent="0.25">
      <c r="A392">
        <v>30101</v>
      </c>
      <c r="B392" s="1" t="s">
        <v>6</v>
      </c>
      <c r="C392" s="1" t="s">
        <v>11</v>
      </c>
      <c r="D392">
        <v>7990</v>
      </c>
      <c r="E392" s="1" t="s">
        <v>431</v>
      </c>
      <c r="F392">
        <v>0</v>
      </c>
      <c r="H392">
        <v>0</v>
      </c>
      <c r="I392">
        <f>Tabla1[[#This Row],[VENTAS]]+Tabla1[[#This Row],[FISICO]]-Tabla1[[#This Row],[SISTEMA]]</f>
        <v>0</v>
      </c>
    </row>
    <row r="393" spans="1:9" hidden="1" x14ac:dyDescent="0.25">
      <c r="A393">
        <v>30101</v>
      </c>
      <c r="B393" s="1" t="s">
        <v>6</v>
      </c>
      <c r="C393" s="1" t="s">
        <v>11</v>
      </c>
      <c r="D393">
        <v>7993</v>
      </c>
      <c r="E393" s="1" t="s">
        <v>432</v>
      </c>
      <c r="F393">
        <v>0</v>
      </c>
      <c r="H393">
        <v>0</v>
      </c>
      <c r="I393">
        <f>Tabla1[[#This Row],[VENTAS]]+Tabla1[[#This Row],[FISICO]]-Tabla1[[#This Row],[SISTEMA]]</f>
        <v>0</v>
      </c>
    </row>
    <row r="394" spans="1:9" hidden="1" x14ac:dyDescent="0.25">
      <c r="A394">
        <v>30101</v>
      </c>
      <c r="B394" s="1" t="s">
        <v>6</v>
      </c>
      <c r="C394" s="1" t="s">
        <v>11</v>
      </c>
      <c r="D394">
        <v>7994</v>
      </c>
      <c r="E394" s="1" t="s">
        <v>433</v>
      </c>
      <c r="F394">
        <v>0</v>
      </c>
      <c r="H394">
        <v>0</v>
      </c>
      <c r="I394">
        <f>Tabla1[[#This Row],[VENTAS]]+Tabla1[[#This Row],[FISICO]]-Tabla1[[#This Row],[SISTEMA]]</f>
        <v>0</v>
      </c>
    </row>
    <row r="395" spans="1:9" hidden="1" x14ac:dyDescent="0.25">
      <c r="A395">
        <v>30101</v>
      </c>
      <c r="B395" s="1" t="s">
        <v>6</v>
      </c>
      <c r="C395" s="1" t="s">
        <v>11</v>
      </c>
      <c r="D395">
        <v>8259</v>
      </c>
      <c r="E395" s="1" t="s">
        <v>434</v>
      </c>
      <c r="F395">
        <v>6</v>
      </c>
      <c r="G395">
        <v>6</v>
      </c>
      <c r="H395">
        <v>0</v>
      </c>
      <c r="I395">
        <f>Tabla1[[#This Row],[VENTAS]]+Tabla1[[#This Row],[FISICO]]-Tabla1[[#This Row],[SISTEMA]]</f>
        <v>0</v>
      </c>
    </row>
    <row r="396" spans="1:9" hidden="1" x14ac:dyDescent="0.25">
      <c r="A396">
        <v>30101</v>
      </c>
      <c r="B396" s="1" t="s">
        <v>6</v>
      </c>
      <c r="C396" s="1" t="s">
        <v>11</v>
      </c>
      <c r="D396">
        <v>8260</v>
      </c>
      <c r="E396" s="1" t="s">
        <v>435</v>
      </c>
      <c r="F396">
        <v>0</v>
      </c>
      <c r="H396">
        <v>0</v>
      </c>
      <c r="I396">
        <f>Tabla1[[#This Row],[VENTAS]]+Tabla1[[#This Row],[FISICO]]-Tabla1[[#This Row],[SISTEMA]]</f>
        <v>0</v>
      </c>
    </row>
    <row r="397" spans="1:9" hidden="1" x14ac:dyDescent="0.25">
      <c r="A397">
        <v>30101</v>
      </c>
      <c r="B397" s="1" t="s">
        <v>6</v>
      </c>
      <c r="C397" s="1" t="s">
        <v>11</v>
      </c>
      <c r="D397">
        <v>8262</v>
      </c>
      <c r="E397" s="1" t="s">
        <v>436</v>
      </c>
      <c r="F397">
        <v>0</v>
      </c>
      <c r="H397">
        <v>0</v>
      </c>
      <c r="I397">
        <f>Tabla1[[#This Row],[VENTAS]]+Tabla1[[#This Row],[FISICO]]-Tabla1[[#This Row],[SISTEMA]]</f>
        <v>0</v>
      </c>
    </row>
    <row r="398" spans="1:9" hidden="1" x14ac:dyDescent="0.25">
      <c r="A398">
        <v>30101</v>
      </c>
      <c r="B398" s="1" t="s">
        <v>6</v>
      </c>
      <c r="C398" s="1" t="s">
        <v>11</v>
      </c>
      <c r="D398">
        <v>8264</v>
      </c>
      <c r="E398" s="1" t="s">
        <v>437</v>
      </c>
      <c r="F398">
        <v>2</v>
      </c>
      <c r="G398">
        <v>2</v>
      </c>
      <c r="H398">
        <v>0</v>
      </c>
      <c r="I398">
        <f>Tabla1[[#This Row],[VENTAS]]+Tabla1[[#This Row],[FISICO]]-Tabla1[[#This Row],[SISTEMA]]</f>
        <v>0</v>
      </c>
    </row>
    <row r="399" spans="1:9" hidden="1" x14ac:dyDescent="0.25">
      <c r="A399">
        <v>30101</v>
      </c>
      <c r="B399" s="1" t="s">
        <v>6</v>
      </c>
      <c r="C399" s="1" t="s">
        <v>11</v>
      </c>
      <c r="D399">
        <v>8331</v>
      </c>
      <c r="E399" s="1" t="s">
        <v>438</v>
      </c>
      <c r="F399">
        <v>0</v>
      </c>
      <c r="H399">
        <v>0</v>
      </c>
      <c r="I399">
        <f>Tabla1[[#This Row],[VENTAS]]+Tabla1[[#This Row],[FISICO]]-Tabla1[[#This Row],[SISTEMA]]</f>
        <v>0</v>
      </c>
    </row>
    <row r="400" spans="1:9" hidden="1" x14ac:dyDescent="0.25">
      <c r="A400">
        <v>30101</v>
      </c>
      <c r="B400" s="1" t="s">
        <v>6</v>
      </c>
      <c r="C400" s="1" t="s">
        <v>11</v>
      </c>
      <c r="D400">
        <v>8333</v>
      </c>
      <c r="E400" s="1" t="s">
        <v>439</v>
      </c>
      <c r="F400">
        <v>0</v>
      </c>
      <c r="H400">
        <v>0</v>
      </c>
      <c r="I400">
        <f>Tabla1[[#This Row],[VENTAS]]+Tabla1[[#This Row],[FISICO]]-Tabla1[[#This Row],[SISTEMA]]</f>
        <v>0</v>
      </c>
    </row>
    <row r="401" spans="1:9" hidden="1" x14ac:dyDescent="0.25">
      <c r="A401">
        <v>30101</v>
      </c>
      <c r="B401" s="1" t="s">
        <v>6</v>
      </c>
      <c r="C401" s="1" t="s">
        <v>11</v>
      </c>
      <c r="D401">
        <v>8441</v>
      </c>
      <c r="E401" s="1" t="s">
        <v>440</v>
      </c>
      <c r="F401">
        <v>0</v>
      </c>
      <c r="H401">
        <v>0</v>
      </c>
      <c r="I401">
        <f>Tabla1[[#This Row],[VENTAS]]+Tabla1[[#This Row],[FISICO]]-Tabla1[[#This Row],[SISTEMA]]</f>
        <v>0</v>
      </c>
    </row>
    <row r="402" spans="1:9" hidden="1" x14ac:dyDescent="0.25">
      <c r="A402">
        <v>30101</v>
      </c>
      <c r="B402" s="1" t="s">
        <v>6</v>
      </c>
      <c r="C402" s="1" t="s">
        <v>11</v>
      </c>
      <c r="D402">
        <v>8538</v>
      </c>
      <c r="E402" s="1" t="s">
        <v>441</v>
      </c>
      <c r="F402">
        <v>0</v>
      </c>
      <c r="H402">
        <v>0</v>
      </c>
      <c r="I402">
        <f>Tabla1[[#This Row],[VENTAS]]+Tabla1[[#This Row],[FISICO]]-Tabla1[[#This Row],[SISTEMA]]</f>
        <v>0</v>
      </c>
    </row>
    <row r="403" spans="1:9" hidden="1" x14ac:dyDescent="0.25">
      <c r="A403">
        <v>30101</v>
      </c>
      <c r="B403" s="1" t="s">
        <v>6</v>
      </c>
      <c r="C403" s="1" t="s">
        <v>11</v>
      </c>
      <c r="D403">
        <v>8677</v>
      </c>
      <c r="E403" s="1" t="s">
        <v>442</v>
      </c>
      <c r="F403">
        <v>1</v>
      </c>
      <c r="G403">
        <v>1</v>
      </c>
      <c r="H403">
        <v>0</v>
      </c>
      <c r="I403">
        <f>Tabla1[[#This Row],[VENTAS]]+Tabla1[[#This Row],[FISICO]]-Tabla1[[#This Row],[SISTEMA]]</f>
        <v>0</v>
      </c>
    </row>
    <row r="404" spans="1:9" hidden="1" x14ac:dyDescent="0.25">
      <c r="A404">
        <v>30101</v>
      </c>
      <c r="B404" s="1" t="s">
        <v>6</v>
      </c>
      <c r="C404" s="1" t="s">
        <v>11</v>
      </c>
      <c r="D404">
        <v>8679</v>
      </c>
      <c r="E404" s="1" t="s">
        <v>443</v>
      </c>
      <c r="F404">
        <v>0</v>
      </c>
      <c r="H404">
        <v>0</v>
      </c>
      <c r="I404">
        <f>Tabla1[[#This Row],[VENTAS]]+Tabla1[[#This Row],[FISICO]]-Tabla1[[#This Row],[SISTEMA]]</f>
        <v>0</v>
      </c>
    </row>
    <row r="405" spans="1:9" hidden="1" x14ac:dyDescent="0.25">
      <c r="A405">
        <v>30101</v>
      </c>
      <c r="B405" s="1" t="s">
        <v>6</v>
      </c>
      <c r="C405" s="1" t="s">
        <v>11</v>
      </c>
      <c r="D405">
        <v>8680</v>
      </c>
      <c r="E405" s="1" t="s">
        <v>444</v>
      </c>
      <c r="F405">
        <v>0</v>
      </c>
      <c r="H405">
        <v>0</v>
      </c>
      <c r="I405">
        <f>Tabla1[[#This Row],[VENTAS]]+Tabla1[[#This Row],[FISICO]]-Tabla1[[#This Row],[SISTEMA]]</f>
        <v>0</v>
      </c>
    </row>
    <row r="406" spans="1:9" hidden="1" x14ac:dyDescent="0.25">
      <c r="A406">
        <v>30101</v>
      </c>
      <c r="B406" s="1" t="s">
        <v>6</v>
      </c>
      <c r="C406" s="1" t="s">
        <v>11</v>
      </c>
      <c r="D406">
        <v>8777</v>
      </c>
      <c r="E406" s="1" t="s">
        <v>445</v>
      </c>
      <c r="F406">
        <v>0</v>
      </c>
      <c r="H406">
        <v>0</v>
      </c>
      <c r="I406">
        <f>Tabla1[[#This Row],[VENTAS]]+Tabla1[[#This Row],[FISICO]]-Tabla1[[#This Row],[SISTEMA]]</f>
        <v>0</v>
      </c>
    </row>
    <row r="407" spans="1:9" hidden="1" x14ac:dyDescent="0.25">
      <c r="A407">
        <v>30101</v>
      </c>
      <c r="B407" s="1" t="s">
        <v>6</v>
      </c>
      <c r="C407" s="1" t="s">
        <v>11</v>
      </c>
      <c r="D407">
        <v>8778</v>
      </c>
      <c r="E407" s="1" t="s">
        <v>446</v>
      </c>
      <c r="F407">
        <v>10</v>
      </c>
      <c r="G407">
        <v>10</v>
      </c>
      <c r="H407">
        <v>0</v>
      </c>
      <c r="I407">
        <f>Tabla1[[#This Row],[VENTAS]]+Tabla1[[#This Row],[FISICO]]-Tabla1[[#This Row],[SISTEMA]]</f>
        <v>0</v>
      </c>
    </row>
    <row r="408" spans="1:9" hidden="1" x14ac:dyDescent="0.25">
      <c r="A408">
        <v>30101</v>
      </c>
      <c r="B408" s="1" t="s">
        <v>6</v>
      </c>
      <c r="C408" s="1" t="s">
        <v>11</v>
      </c>
      <c r="D408">
        <v>9239</v>
      </c>
      <c r="E408" s="1" t="s">
        <v>447</v>
      </c>
      <c r="F408">
        <v>7</v>
      </c>
      <c r="G408">
        <v>7</v>
      </c>
      <c r="H408">
        <v>0</v>
      </c>
      <c r="I408">
        <f>Tabla1[[#This Row],[VENTAS]]+Tabla1[[#This Row],[FISICO]]-Tabla1[[#This Row],[SISTEMA]]</f>
        <v>0</v>
      </c>
    </row>
    <row r="409" spans="1:9" hidden="1" x14ac:dyDescent="0.25">
      <c r="A409">
        <v>30101</v>
      </c>
      <c r="B409" s="1" t="s">
        <v>6</v>
      </c>
      <c r="C409" s="1" t="s">
        <v>11</v>
      </c>
      <c r="D409">
        <v>9240</v>
      </c>
      <c r="E409" s="1" t="s">
        <v>448</v>
      </c>
      <c r="F409">
        <v>0</v>
      </c>
      <c r="H409">
        <v>0</v>
      </c>
      <c r="I409">
        <f>Tabla1[[#This Row],[VENTAS]]+Tabla1[[#This Row],[FISICO]]-Tabla1[[#This Row],[SISTEMA]]</f>
        <v>0</v>
      </c>
    </row>
    <row r="410" spans="1:9" hidden="1" x14ac:dyDescent="0.25">
      <c r="A410">
        <v>30101</v>
      </c>
      <c r="B410" s="1" t="s">
        <v>6</v>
      </c>
      <c r="C410" s="1" t="s">
        <v>11</v>
      </c>
      <c r="D410">
        <v>9241</v>
      </c>
      <c r="E410" s="1" t="s">
        <v>449</v>
      </c>
      <c r="F410">
        <v>1</v>
      </c>
      <c r="G410">
        <v>1</v>
      </c>
      <c r="H410">
        <v>0</v>
      </c>
      <c r="I410">
        <f>Tabla1[[#This Row],[VENTAS]]+Tabla1[[#This Row],[FISICO]]-Tabla1[[#This Row],[SISTEMA]]</f>
        <v>0</v>
      </c>
    </row>
    <row r="411" spans="1:9" hidden="1" x14ac:dyDescent="0.25">
      <c r="A411">
        <v>30101</v>
      </c>
      <c r="B411" s="1" t="s">
        <v>6</v>
      </c>
      <c r="C411" s="1" t="s">
        <v>11</v>
      </c>
      <c r="D411">
        <v>9383</v>
      </c>
      <c r="E411" s="1" t="s">
        <v>450</v>
      </c>
      <c r="F411">
        <v>0</v>
      </c>
      <c r="H411">
        <v>0</v>
      </c>
      <c r="I411">
        <f>Tabla1[[#This Row],[VENTAS]]+Tabla1[[#This Row],[FISICO]]-Tabla1[[#This Row],[SISTEMA]]</f>
        <v>0</v>
      </c>
    </row>
    <row r="412" spans="1:9" s="30" customFormat="1" hidden="1" x14ac:dyDescent="0.25">
      <c r="A412" s="30">
        <v>30101</v>
      </c>
      <c r="B412" s="31" t="s">
        <v>6</v>
      </c>
      <c r="C412" s="31" t="s">
        <v>11</v>
      </c>
      <c r="D412" s="30">
        <v>9460</v>
      </c>
      <c r="E412" s="31" t="s">
        <v>451</v>
      </c>
      <c r="F412" s="30">
        <v>0</v>
      </c>
      <c r="G412" s="30">
        <v>1</v>
      </c>
      <c r="H412" s="30">
        <v>0</v>
      </c>
      <c r="I412" s="30">
        <f>Tabla1[[#This Row],[VENTAS]]+Tabla1[[#This Row],[FISICO]]-Tabla1[[#This Row],[SISTEMA]]</f>
        <v>1</v>
      </c>
    </row>
    <row r="413" spans="1:9" hidden="1" x14ac:dyDescent="0.25">
      <c r="A413">
        <v>30101</v>
      </c>
      <c r="B413" s="1" t="s">
        <v>6</v>
      </c>
      <c r="C413" s="1" t="s">
        <v>11</v>
      </c>
      <c r="D413">
        <v>9461</v>
      </c>
      <c r="E413" s="1" t="s">
        <v>452</v>
      </c>
      <c r="F413">
        <v>0</v>
      </c>
      <c r="H413">
        <v>0</v>
      </c>
      <c r="I413">
        <f>Tabla1[[#This Row],[VENTAS]]+Tabla1[[#This Row],[FISICO]]-Tabla1[[#This Row],[SISTEMA]]</f>
        <v>0</v>
      </c>
    </row>
    <row r="414" spans="1:9" hidden="1" x14ac:dyDescent="0.25">
      <c r="A414">
        <v>30101</v>
      </c>
      <c r="B414" s="1" t="s">
        <v>6</v>
      </c>
      <c r="C414" s="1" t="s">
        <v>11</v>
      </c>
      <c r="D414">
        <v>9462</v>
      </c>
      <c r="E414" s="1" t="s">
        <v>453</v>
      </c>
      <c r="F414">
        <v>0</v>
      </c>
      <c r="H414">
        <v>0</v>
      </c>
      <c r="I414">
        <f>Tabla1[[#This Row],[VENTAS]]+Tabla1[[#This Row],[FISICO]]-Tabla1[[#This Row],[SISTEMA]]</f>
        <v>0</v>
      </c>
    </row>
    <row r="415" spans="1:9" hidden="1" x14ac:dyDescent="0.25">
      <c r="A415">
        <v>30101</v>
      </c>
      <c r="B415" s="1" t="s">
        <v>6</v>
      </c>
      <c r="C415" s="1" t="s">
        <v>11</v>
      </c>
      <c r="D415">
        <v>9463</v>
      </c>
      <c r="E415" s="1" t="s">
        <v>454</v>
      </c>
      <c r="F415">
        <v>0</v>
      </c>
      <c r="H415">
        <v>0</v>
      </c>
      <c r="I415">
        <f>Tabla1[[#This Row],[VENTAS]]+Tabla1[[#This Row],[FISICO]]-Tabla1[[#This Row],[SISTEMA]]</f>
        <v>0</v>
      </c>
    </row>
    <row r="416" spans="1:9" hidden="1" x14ac:dyDescent="0.25">
      <c r="A416">
        <v>30101</v>
      </c>
      <c r="B416" s="1" t="s">
        <v>6</v>
      </c>
      <c r="C416" s="1" t="s">
        <v>11</v>
      </c>
      <c r="D416">
        <v>9485</v>
      </c>
      <c r="E416" s="1" t="s">
        <v>455</v>
      </c>
      <c r="F416">
        <v>0</v>
      </c>
      <c r="H416">
        <v>0</v>
      </c>
      <c r="I416">
        <f>Tabla1[[#This Row],[VENTAS]]+Tabla1[[#This Row],[FISICO]]-Tabla1[[#This Row],[SISTEMA]]</f>
        <v>0</v>
      </c>
    </row>
    <row r="417" spans="1:9" hidden="1" x14ac:dyDescent="0.25">
      <c r="A417">
        <v>30101</v>
      </c>
      <c r="B417" s="1" t="s">
        <v>6</v>
      </c>
      <c r="C417" s="1" t="s">
        <v>11</v>
      </c>
      <c r="D417">
        <v>9718</v>
      </c>
      <c r="E417" s="1" t="s">
        <v>456</v>
      </c>
      <c r="F417">
        <v>0</v>
      </c>
      <c r="H417">
        <v>0</v>
      </c>
      <c r="I417">
        <f>Tabla1[[#This Row],[VENTAS]]+Tabla1[[#This Row],[FISICO]]-Tabla1[[#This Row],[SISTEMA]]</f>
        <v>0</v>
      </c>
    </row>
    <row r="418" spans="1:9" hidden="1" x14ac:dyDescent="0.25">
      <c r="A418">
        <v>30101</v>
      </c>
      <c r="B418" s="1" t="s">
        <v>6</v>
      </c>
      <c r="C418" s="1" t="s">
        <v>11</v>
      </c>
      <c r="D418">
        <v>9720</v>
      </c>
      <c r="E418" s="1" t="s">
        <v>457</v>
      </c>
      <c r="F418">
        <v>0</v>
      </c>
      <c r="H418">
        <v>0</v>
      </c>
      <c r="I418">
        <f>Tabla1[[#This Row],[VENTAS]]+Tabla1[[#This Row],[FISICO]]-Tabla1[[#This Row],[SISTEMA]]</f>
        <v>0</v>
      </c>
    </row>
    <row r="419" spans="1:9" hidden="1" x14ac:dyDescent="0.25">
      <c r="A419">
        <v>30101</v>
      </c>
      <c r="B419" s="1" t="s">
        <v>6</v>
      </c>
      <c r="C419" s="1" t="s">
        <v>11</v>
      </c>
      <c r="D419">
        <v>9721</v>
      </c>
      <c r="E419" s="1" t="s">
        <v>458</v>
      </c>
      <c r="F419">
        <v>0</v>
      </c>
      <c r="H419">
        <v>0</v>
      </c>
      <c r="I419">
        <f>Tabla1[[#This Row],[VENTAS]]+Tabla1[[#This Row],[FISICO]]-Tabla1[[#This Row],[SISTEMA]]</f>
        <v>0</v>
      </c>
    </row>
    <row r="420" spans="1:9" hidden="1" x14ac:dyDescent="0.25">
      <c r="A420">
        <v>30101</v>
      </c>
      <c r="B420" s="1" t="s">
        <v>6</v>
      </c>
      <c r="C420" s="1" t="s">
        <v>11</v>
      </c>
      <c r="D420">
        <v>9722</v>
      </c>
      <c r="E420" s="1" t="s">
        <v>459</v>
      </c>
      <c r="F420">
        <v>0</v>
      </c>
      <c r="H420">
        <v>0</v>
      </c>
      <c r="I420">
        <f>Tabla1[[#This Row],[VENTAS]]+Tabla1[[#This Row],[FISICO]]-Tabla1[[#This Row],[SISTEMA]]</f>
        <v>0</v>
      </c>
    </row>
    <row r="421" spans="1:9" hidden="1" x14ac:dyDescent="0.25">
      <c r="A421">
        <v>30101</v>
      </c>
      <c r="B421" s="1" t="s">
        <v>6</v>
      </c>
      <c r="C421" s="1" t="s">
        <v>11</v>
      </c>
      <c r="D421">
        <v>9724</v>
      </c>
      <c r="E421" s="1" t="s">
        <v>460</v>
      </c>
      <c r="F421">
        <v>0</v>
      </c>
      <c r="G421">
        <v>0</v>
      </c>
      <c r="H421">
        <v>0</v>
      </c>
      <c r="I421">
        <f>Tabla1[[#This Row],[VENTAS]]+Tabla1[[#This Row],[FISICO]]-Tabla1[[#This Row],[SISTEMA]]</f>
        <v>0</v>
      </c>
    </row>
    <row r="422" spans="1:9" hidden="1" x14ac:dyDescent="0.25">
      <c r="A422">
        <v>30101</v>
      </c>
      <c r="B422" s="1" t="s">
        <v>6</v>
      </c>
      <c r="C422" s="1" t="s">
        <v>11</v>
      </c>
      <c r="D422">
        <v>9725</v>
      </c>
      <c r="E422" s="1" t="s">
        <v>461</v>
      </c>
      <c r="F422">
        <v>1</v>
      </c>
      <c r="G422">
        <v>1</v>
      </c>
      <c r="H422">
        <v>0</v>
      </c>
      <c r="I422">
        <f>Tabla1[[#This Row],[VENTAS]]+Tabla1[[#This Row],[FISICO]]-Tabla1[[#This Row],[SISTEMA]]</f>
        <v>0</v>
      </c>
    </row>
    <row r="423" spans="1:9" hidden="1" x14ac:dyDescent="0.25">
      <c r="A423">
        <v>30101</v>
      </c>
      <c r="B423" s="1" t="s">
        <v>6</v>
      </c>
      <c r="C423" s="1" t="s">
        <v>11</v>
      </c>
      <c r="D423">
        <v>9726</v>
      </c>
      <c r="E423" s="1" t="s">
        <v>462</v>
      </c>
      <c r="F423">
        <v>3</v>
      </c>
      <c r="G423">
        <v>3</v>
      </c>
      <c r="H423">
        <v>0</v>
      </c>
      <c r="I423">
        <f>Tabla1[[#This Row],[VENTAS]]+Tabla1[[#This Row],[FISICO]]-Tabla1[[#This Row],[SISTEMA]]</f>
        <v>0</v>
      </c>
    </row>
    <row r="424" spans="1:9" hidden="1" x14ac:dyDescent="0.25">
      <c r="A424">
        <v>30101</v>
      </c>
      <c r="B424" s="1" t="s">
        <v>6</v>
      </c>
      <c r="C424" s="1" t="s">
        <v>11</v>
      </c>
      <c r="D424">
        <v>9786</v>
      </c>
      <c r="E424" s="1" t="s">
        <v>463</v>
      </c>
      <c r="F424">
        <v>0</v>
      </c>
      <c r="H424">
        <v>0</v>
      </c>
      <c r="I424">
        <f>Tabla1[[#This Row],[VENTAS]]+Tabla1[[#This Row],[FISICO]]-Tabla1[[#This Row],[SISTEMA]]</f>
        <v>0</v>
      </c>
    </row>
    <row r="425" spans="1:9" hidden="1" x14ac:dyDescent="0.25">
      <c r="A425">
        <v>30101</v>
      </c>
      <c r="B425" s="1" t="s">
        <v>6</v>
      </c>
      <c r="C425" s="1" t="s">
        <v>11</v>
      </c>
      <c r="D425">
        <v>9792</v>
      </c>
      <c r="E425" s="1" t="s">
        <v>464</v>
      </c>
      <c r="F425">
        <v>0</v>
      </c>
      <c r="H425">
        <v>0</v>
      </c>
      <c r="I425">
        <f>Tabla1[[#This Row],[VENTAS]]+Tabla1[[#This Row],[FISICO]]-Tabla1[[#This Row],[SISTEMA]]</f>
        <v>0</v>
      </c>
    </row>
    <row r="426" spans="1:9" hidden="1" x14ac:dyDescent="0.25">
      <c r="A426">
        <v>30101</v>
      </c>
      <c r="B426" s="1" t="s">
        <v>6</v>
      </c>
      <c r="C426" s="1" t="s">
        <v>11</v>
      </c>
      <c r="D426">
        <v>9793</v>
      </c>
      <c r="E426" s="1" t="s">
        <v>465</v>
      </c>
      <c r="F426">
        <v>0</v>
      </c>
      <c r="H426">
        <v>0</v>
      </c>
      <c r="I426">
        <f>Tabla1[[#This Row],[VENTAS]]+Tabla1[[#This Row],[FISICO]]-Tabla1[[#This Row],[SISTEMA]]</f>
        <v>0</v>
      </c>
    </row>
    <row r="427" spans="1:9" hidden="1" x14ac:dyDescent="0.25">
      <c r="A427">
        <v>30101</v>
      </c>
      <c r="B427" s="1" t="s">
        <v>6</v>
      </c>
      <c r="C427" s="1" t="s">
        <v>11</v>
      </c>
      <c r="D427">
        <v>9801</v>
      </c>
      <c r="E427" s="1" t="s">
        <v>466</v>
      </c>
      <c r="F427">
        <v>0</v>
      </c>
      <c r="H427">
        <v>0</v>
      </c>
      <c r="I427">
        <f>Tabla1[[#This Row],[VENTAS]]+Tabla1[[#This Row],[FISICO]]-Tabla1[[#This Row],[SISTEMA]]</f>
        <v>0</v>
      </c>
    </row>
    <row r="428" spans="1:9" hidden="1" x14ac:dyDescent="0.25">
      <c r="A428">
        <v>30101</v>
      </c>
      <c r="B428" s="1" t="s">
        <v>6</v>
      </c>
      <c r="C428" s="1" t="s">
        <v>11</v>
      </c>
      <c r="D428">
        <v>9802</v>
      </c>
      <c r="E428" s="1" t="s">
        <v>467</v>
      </c>
      <c r="F428">
        <v>0</v>
      </c>
      <c r="H428">
        <v>0</v>
      </c>
      <c r="I428">
        <f>Tabla1[[#This Row],[VENTAS]]+Tabla1[[#This Row],[FISICO]]-Tabla1[[#This Row],[SISTEMA]]</f>
        <v>0</v>
      </c>
    </row>
    <row r="429" spans="1:9" hidden="1" x14ac:dyDescent="0.25">
      <c r="A429">
        <v>30101</v>
      </c>
      <c r="B429" s="1" t="s">
        <v>6</v>
      </c>
      <c r="C429" s="1" t="s">
        <v>11</v>
      </c>
      <c r="D429">
        <v>9804</v>
      </c>
      <c r="E429" s="1" t="s">
        <v>468</v>
      </c>
      <c r="F429">
        <v>0</v>
      </c>
      <c r="H429">
        <v>0</v>
      </c>
      <c r="I429">
        <f>Tabla1[[#This Row],[VENTAS]]+Tabla1[[#This Row],[FISICO]]-Tabla1[[#This Row],[SISTEMA]]</f>
        <v>0</v>
      </c>
    </row>
    <row r="430" spans="1:9" hidden="1" x14ac:dyDescent="0.25">
      <c r="A430">
        <v>30101</v>
      </c>
      <c r="B430" s="1" t="s">
        <v>6</v>
      </c>
      <c r="C430" s="1" t="s">
        <v>11</v>
      </c>
      <c r="D430">
        <v>9806</v>
      </c>
      <c r="E430" s="1" t="s">
        <v>469</v>
      </c>
      <c r="F430">
        <v>0</v>
      </c>
      <c r="H430">
        <v>0</v>
      </c>
      <c r="I430">
        <f>Tabla1[[#This Row],[VENTAS]]+Tabla1[[#This Row],[FISICO]]-Tabla1[[#This Row],[SISTEMA]]</f>
        <v>0</v>
      </c>
    </row>
    <row r="431" spans="1:9" hidden="1" x14ac:dyDescent="0.25">
      <c r="A431">
        <v>30101</v>
      </c>
      <c r="B431" s="1" t="s">
        <v>6</v>
      </c>
      <c r="C431" s="1" t="s">
        <v>11</v>
      </c>
      <c r="D431">
        <v>9810</v>
      </c>
      <c r="E431" s="1" t="s">
        <v>470</v>
      </c>
      <c r="F431">
        <v>0</v>
      </c>
      <c r="H431">
        <v>0</v>
      </c>
      <c r="I431">
        <f>Tabla1[[#This Row],[VENTAS]]+Tabla1[[#This Row],[FISICO]]-Tabla1[[#This Row],[SISTEMA]]</f>
        <v>0</v>
      </c>
    </row>
    <row r="432" spans="1:9" hidden="1" x14ac:dyDescent="0.25">
      <c r="A432">
        <v>30101</v>
      </c>
      <c r="B432" s="1" t="s">
        <v>6</v>
      </c>
      <c r="C432" s="1" t="s">
        <v>11</v>
      </c>
      <c r="D432">
        <v>9811</v>
      </c>
      <c r="E432" s="1" t="s">
        <v>471</v>
      </c>
      <c r="F432">
        <v>3</v>
      </c>
      <c r="G432">
        <v>2</v>
      </c>
      <c r="H432">
        <v>1</v>
      </c>
      <c r="I432">
        <f>Tabla1[[#This Row],[VENTAS]]+Tabla1[[#This Row],[FISICO]]-Tabla1[[#This Row],[SISTEMA]]</f>
        <v>0</v>
      </c>
    </row>
    <row r="433" spans="1:10" hidden="1" x14ac:dyDescent="0.25">
      <c r="A433">
        <v>30101</v>
      </c>
      <c r="B433" s="1" t="s">
        <v>6</v>
      </c>
      <c r="C433" s="1" t="s">
        <v>11</v>
      </c>
      <c r="D433">
        <v>9850</v>
      </c>
      <c r="E433" s="1" t="s">
        <v>472</v>
      </c>
      <c r="F433">
        <v>0</v>
      </c>
      <c r="H433">
        <v>0</v>
      </c>
      <c r="I433">
        <f>Tabla1[[#This Row],[VENTAS]]+Tabla1[[#This Row],[FISICO]]-Tabla1[[#This Row],[SISTEMA]]</f>
        <v>0</v>
      </c>
    </row>
    <row r="434" spans="1:10" hidden="1" x14ac:dyDescent="0.25">
      <c r="A434">
        <v>30101</v>
      </c>
      <c r="B434" s="1" t="s">
        <v>6</v>
      </c>
      <c r="C434" s="1" t="s">
        <v>11</v>
      </c>
      <c r="D434">
        <v>9854</v>
      </c>
      <c r="E434" s="1" t="s">
        <v>473</v>
      </c>
      <c r="F434">
        <v>0</v>
      </c>
      <c r="H434">
        <v>0</v>
      </c>
      <c r="I434">
        <f>Tabla1[[#This Row],[VENTAS]]+Tabla1[[#This Row],[FISICO]]-Tabla1[[#This Row],[SISTEMA]]</f>
        <v>0</v>
      </c>
    </row>
    <row r="435" spans="1:10" hidden="1" x14ac:dyDescent="0.25">
      <c r="A435">
        <v>30101</v>
      </c>
      <c r="B435" s="1" t="s">
        <v>6</v>
      </c>
      <c r="C435" s="1" t="s">
        <v>11</v>
      </c>
      <c r="D435">
        <v>9880</v>
      </c>
      <c r="E435" s="1" t="s">
        <v>474</v>
      </c>
      <c r="F435">
        <v>0</v>
      </c>
      <c r="H435">
        <v>0</v>
      </c>
      <c r="I435">
        <f>Tabla1[[#This Row],[VENTAS]]+Tabla1[[#This Row],[FISICO]]-Tabla1[[#This Row],[SISTEMA]]</f>
        <v>0</v>
      </c>
    </row>
    <row r="436" spans="1:10" hidden="1" x14ac:dyDescent="0.25">
      <c r="A436">
        <v>30101</v>
      </c>
      <c r="B436" s="1" t="s">
        <v>6</v>
      </c>
      <c r="C436" s="1" t="s">
        <v>11</v>
      </c>
      <c r="D436">
        <v>9885</v>
      </c>
      <c r="E436" s="1" t="s">
        <v>475</v>
      </c>
      <c r="F436">
        <v>0</v>
      </c>
      <c r="H436">
        <v>0</v>
      </c>
      <c r="I436">
        <f>Tabla1[[#This Row],[VENTAS]]+Tabla1[[#This Row],[FISICO]]-Tabla1[[#This Row],[SISTEMA]]</f>
        <v>0</v>
      </c>
    </row>
    <row r="437" spans="1:10" hidden="1" x14ac:dyDescent="0.25">
      <c r="A437">
        <v>30101</v>
      </c>
      <c r="B437" s="1" t="s">
        <v>6</v>
      </c>
      <c r="C437" s="1" t="s">
        <v>11</v>
      </c>
      <c r="D437">
        <v>9996</v>
      </c>
      <c r="E437" s="1" t="s">
        <v>476</v>
      </c>
      <c r="F437">
        <v>0</v>
      </c>
      <c r="H437">
        <v>0</v>
      </c>
      <c r="I437">
        <f>Tabla1[[#This Row],[VENTAS]]+Tabla1[[#This Row],[FISICO]]-Tabla1[[#This Row],[SISTEMA]]</f>
        <v>0</v>
      </c>
    </row>
    <row r="438" spans="1:10" hidden="1" x14ac:dyDescent="0.25">
      <c r="A438">
        <v>30101</v>
      </c>
      <c r="B438" s="1" t="s">
        <v>6</v>
      </c>
      <c r="C438" s="1" t="s">
        <v>11</v>
      </c>
      <c r="D438">
        <v>9998</v>
      </c>
      <c r="E438" s="1" t="s">
        <v>477</v>
      </c>
      <c r="F438">
        <v>0</v>
      </c>
      <c r="H438">
        <v>0</v>
      </c>
      <c r="I438">
        <f>Tabla1[[#This Row],[VENTAS]]+Tabla1[[#This Row],[FISICO]]-Tabla1[[#This Row],[SISTEMA]]</f>
        <v>0</v>
      </c>
    </row>
    <row r="439" spans="1:10" hidden="1" x14ac:dyDescent="0.25">
      <c r="A439">
        <v>30101</v>
      </c>
      <c r="B439" s="1" t="s">
        <v>6</v>
      </c>
      <c r="C439" s="1" t="s">
        <v>11</v>
      </c>
      <c r="D439">
        <v>9999</v>
      </c>
      <c r="E439" s="1" t="s">
        <v>478</v>
      </c>
      <c r="F439">
        <v>0</v>
      </c>
      <c r="H439">
        <v>0</v>
      </c>
      <c r="I439">
        <f>Tabla1[[#This Row],[VENTAS]]+Tabla1[[#This Row],[FISICO]]-Tabla1[[#This Row],[SISTEMA]]</f>
        <v>0</v>
      </c>
    </row>
    <row r="440" spans="1:10" hidden="1" x14ac:dyDescent="0.25">
      <c r="A440">
        <v>30101</v>
      </c>
      <c r="B440" s="1" t="s">
        <v>6</v>
      </c>
      <c r="C440" s="1" t="s">
        <v>11</v>
      </c>
      <c r="D440">
        <v>10216</v>
      </c>
      <c r="E440" s="1" t="s">
        <v>479</v>
      </c>
      <c r="F440">
        <v>0</v>
      </c>
      <c r="H440">
        <v>0</v>
      </c>
      <c r="I440">
        <f>Tabla1[[#This Row],[VENTAS]]+Tabla1[[#This Row],[FISICO]]-Tabla1[[#This Row],[SISTEMA]]</f>
        <v>0</v>
      </c>
    </row>
    <row r="441" spans="1:10" hidden="1" x14ac:dyDescent="0.25">
      <c r="A441">
        <v>30101</v>
      </c>
      <c r="B441" s="1" t="s">
        <v>6</v>
      </c>
      <c r="C441" s="1" t="s">
        <v>11</v>
      </c>
      <c r="D441">
        <v>10217</v>
      </c>
      <c r="E441" s="1" t="s">
        <v>480</v>
      </c>
      <c r="F441">
        <v>0</v>
      </c>
      <c r="H441">
        <v>0</v>
      </c>
      <c r="I441">
        <f>Tabla1[[#This Row],[VENTAS]]+Tabla1[[#This Row],[FISICO]]-Tabla1[[#This Row],[SISTEMA]]</f>
        <v>0</v>
      </c>
    </row>
    <row r="442" spans="1:10" hidden="1" x14ac:dyDescent="0.25">
      <c r="A442">
        <v>30101</v>
      </c>
      <c r="B442" s="1" t="s">
        <v>6</v>
      </c>
      <c r="C442" s="1" t="s">
        <v>11</v>
      </c>
      <c r="D442">
        <v>10376</v>
      </c>
      <c r="E442" s="1" t="s">
        <v>481</v>
      </c>
      <c r="F442">
        <v>1</v>
      </c>
      <c r="G442">
        <v>1</v>
      </c>
      <c r="H442">
        <v>0</v>
      </c>
      <c r="I442">
        <f>Tabla1[[#This Row],[VENTAS]]+Tabla1[[#This Row],[FISICO]]-Tabla1[[#This Row],[SISTEMA]]</f>
        <v>0</v>
      </c>
    </row>
    <row r="443" spans="1:10" hidden="1" x14ac:dyDescent="0.25">
      <c r="A443">
        <v>30101</v>
      </c>
      <c r="B443" s="1" t="s">
        <v>6</v>
      </c>
      <c r="C443" s="1" t="s">
        <v>11</v>
      </c>
      <c r="D443" s="18">
        <v>10377</v>
      </c>
      <c r="E443" s="19" t="s">
        <v>482</v>
      </c>
      <c r="F443">
        <v>1</v>
      </c>
      <c r="G443">
        <v>1</v>
      </c>
      <c r="H443">
        <v>0</v>
      </c>
      <c r="I443">
        <f>Tabla1[[#This Row],[VENTAS]]+Tabla1[[#This Row],[FISICO]]-Tabla1[[#This Row],[SISTEMA]]</f>
        <v>0</v>
      </c>
      <c r="J443" s="18"/>
    </row>
    <row r="444" spans="1:10" hidden="1" x14ac:dyDescent="0.25">
      <c r="A444">
        <v>30101</v>
      </c>
      <c r="B444" s="1" t="s">
        <v>6</v>
      </c>
      <c r="C444" s="1" t="s">
        <v>11</v>
      </c>
      <c r="D444">
        <v>10383</v>
      </c>
      <c r="E444" s="1" t="s">
        <v>483</v>
      </c>
      <c r="F444">
        <v>0</v>
      </c>
      <c r="H444">
        <v>0</v>
      </c>
      <c r="I444">
        <f>Tabla1[[#This Row],[VENTAS]]+Tabla1[[#This Row],[FISICO]]-Tabla1[[#This Row],[SISTEMA]]</f>
        <v>0</v>
      </c>
    </row>
    <row r="445" spans="1:10" hidden="1" x14ac:dyDescent="0.25">
      <c r="A445">
        <v>30101</v>
      </c>
      <c r="B445" s="1" t="s">
        <v>6</v>
      </c>
      <c r="C445" s="1" t="s">
        <v>11</v>
      </c>
      <c r="D445">
        <v>10384</v>
      </c>
      <c r="E445" s="1" t="s">
        <v>484</v>
      </c>
      <c r="F445">
        <v>1</v>
      </c>
      <c r="G445">
        <v>1</v>
      </c>
      <c r="H445">
        <v>0</v>
      </c>
      <c r="I445">
        <f>Tabla1[[#This Row],[VENTAS]]+Tabla1[[#This Row],[FISICO]]-Tabla1[[#This Row],[SISTEMA]]</f>
        <v>0</v>
      </c>
    </row>
    <row r="446" spans="1:10" hidden="1" x14ac:dyDescent="0.25">
      <c r="A446">
        <v>30101</v>
      </c>
      <c r="B446" s="1" t="s">
        <v>6</v>
      </c>
      <c r="C446" s="1" t="s">
        <v>11</v>
      </c>
      <c r="D446">
        <v>10505</v>
      </c>
      <c r="E446" s="1" t="s">
        <v>485</v>
      </c>
      <c r="F446">
        <v>0</v>
      </c>
      <c r="H446">
        <v>0</v>
      </c>
      <c r="I446">
        <f>Tabla1[[#This Row],[VENTAS]]+Tabla1[[#This Row],[FISICO]]-Tabla1[[#This Row],[SISTEMA]]</f>
        <v>0</v>
      </c>
    </row>
    <row r="447" spans="1:10" hidden="1" x14ac:dyDescent="0.25">
      <c r="A447">
        <v>30101</v>
      </c>
      <c r="B447" s="1" t="s">
        <v>6</v>
      </c>
      <c r="C447" s="1" t="s">
        <v>11</v>
      </c>
      <c r="D447">
        <v>10506</v>
      </c>
      <c r="E447" s="1" t="s">
        <v>486</v>
      </c>
      <c r="F447">
        <v>0</v>
      </c>
      <c r="H447">
        <v>0</v>
      </c>
      <c r="I447">
        <f>Tabla1[[#This Row],[VENTAS]]+Tabla1[[#This Row],[FISICO]]-Tabla1[[#This Row],[SISTEMA]]</f>
        <v>0</v>
      </c>
    </row>
    <row r="448" spans="1:10" hidden="1" x14ac:dyDescent="0.25">
      <c r="A448">
        <v>30101</v>
      </c>
      <c r="B448" s="1" t="s">
        <v>6</v>
      </c>
      <c r="C448" s="1" t="s">
        <v>11</v>
      </c>
      <c r="D448">
        <v>10626</v>
      </c>
      <c r="E448" s="1" t="s">
        <v>487</v>
      </c>
      <c r="F448">
        <v>2</v>
      </c>
      <c r="G448">
        <v>2</v>
      </c>
      <c r="H448">
        <v>0</v>
      </c>
      <c r="I448">
        <f>Tabla1[[#This Row],[VENTAS]]+Tabla1[[#This Row],[FISICO]]-Tabla1[[#This Row],[SISTEMA]]</f>
        <v>0</v>
      </c>
    </row>
    <row r="449" spans="1:9" hidden="1" x14ac:dyDescent="0.25">
      <c r="A449">
        <v>30101</v>
      </c>
      <c r="B449" s="1" t="s">
        <v>6</v>
      </c>
      <c r="C449" s="1" t="s">
        <v>11</v>
      </c>
      <c r="D449">
        <v>10629</v>
      </c>
      <c r="E449" s="1" t="s">
        <v>488</v>
      </c>
      <c r="F449">
        <v>0</v>
      </c>
      <c r="H449">
        <v>0</v>
      </c>
      <c r="I449">
        <f>Tabla1[[#This Row],[VENTAS]]+Tabla1[[#This Row],[FISICO]]-Tabla1[[#This Row],[SISTEMA]]</f>
        <v>0</v>
      </c>
    </row>
    <row r="450" spans="1:9" hidden="1" x14ac:dyDescent="0.25">
      <c r="A450">
        <v>30101</v>
      </c>
      <c r="B450" s="1" t="s">
        <v>6</v>
      </c>
      <c r="C450" s="1" t="s">
        <v>11</v>
      </c>
      <c r="D450">
        <v>10633</v>
      </c>
      <c r="E450" s="1" t="s">
        <v>489</v>
      </c>
      <c r="F450">
        <v>0</v>
      </c>
      <c r="H450">
        <v>0</v>
      </c>
      <c r="I450">
        <f>Tabla1[[#This Row],[VENTAS]]+Tabla1[[#This Row],[FISICO]]-Tabla1[[#This Row],[SISTEMA]]</f>
        <v>0</v>
      </c>
    </row>
    <row r="451" spans="1:9" hidden="1" x14ac:dyDescent="0.25">
      <c r="A451">
        <v>30101</v>
      </c>
      <c r="B451" s="1" t="s">
        <v>6</v>
      </c>
      <c r="C451" s="1" t="s">
        <v>11</v>
      </c>
      <c r="D451">
        <v>10634</v>
      </c>
      <c r="E451" s="1" t="s">
        <v>490</v>
      </c>
      <c r="F451">
        <v>1</v>
      </c>
      <c r="G451">
        <v>1</v>
      </c>
      <c r="H451">
        <v>0</v>
      </c>
      <c r="I451">
        <f>Tabla1[[#This Row],[VENTAS]]+Tabla1[[#This Row],[FISICO]]-Tabla1[[#This Row],[SISTEMA]]</f>
        <v>0</v>
      </c>
    </row>
    <row r="452" spans="1:9" hidden="1" x14ac:dyDescent="0.25">
      <c r="A452">
        <v>30101</v>
      </c>
      <c r="B452" s="1" t="s">
        <v>6</v>
      </c>
      <c r="C452" s="1" t="s">
        <v>11</v>
      </c>
      <c r="D452">
        <v>10635</v>
      </c>
      <c r="E452" s="1" t="s">
        <v>491</v>
      </c>
      <c r="F452">
        <v>0</v>
      </c>
      <c r="H452">
        <v>0</v>
      </c>
      <c r="I452">
        <f>Tabla1[[#This Row],[VENTAS]]+Tabla1[[#This Row],[FISICO]]-Tabla1[[#This Row],[SISTEMA]]</f>
        <v>0</v>
      </c>
    </row>
    <row r="453" spans="1:9" hidden="1" x14ac:dyDescent="0.25">
      <c r="A453">
        <v>30101</v>
      </c>
      <c r="B453" s="1" t="s">
        <v>6</v>
      </c>
      <c r="C453" s="1" t="s">
        <v>11</v>
      </c>
      <c r="D453">
        <v>10636</v>
      </c>
      <c r="E453" s="1" t="s">
        <v>492</v>
      </c>
      <c r="F453">
        <v>0</v>
      </c>
      <c r="H453">
        <v>0</v>
      </c>
      <c r="I453">
        <f>Tabla1[[#This Row],[VENTAS]]+Tabla1[[#This Row],[FISICO]]-Tabla1[[#This Row],[SISTEMA]]</f>
        <v>0</v>
      </c>
    </row>
    <row r="454" spans="1:9" hidden="1" x14ac:dyDescent="0.25">
      <c r="A454">
        <v>30101</v>
      </c>
      <c r="B454" s="1" t="s">
        <v>6</v>
      </c>
      <c r="C454" s="1" t="s">
        <v>11</v>
      </c>
      <c r="D454">
        <v>10638</v>
      </c>
      <c r="E454" s="1" t="s">
        <v>493</v>
      </c>
      <c r="F454">
        <v>0</v>
      </c>
      <c r="H454">
        <v>0</v>
      </c>
      <c r="I454">
        <f>Tabla1[[#This Row],[VENTAS]]+Tabla1[[#This Row],[FISICO]]-Tabla1[[#This Row],[SISTEMA]]</f>
        <v>0</v>
      </c>
    </row>
    <row r="455" spans="1:9" hidden="1" x14ac:dyDescent="0.25">
      <c r="A455">
        <v>30101</v>
      </c>
      <c r="B455" s="1" t="s">
        <v>6</v>
      </c>
      <c r="C455" s="1" t="s">
        <v>11</v>
      </c>
      <c r="D455">
        <v>10640</v>
      </c>
      <c r="E455" s="1" t="s">
        <v>494</v>
      </c>
      <c r="F455">
        <v>0</v>
      </c>
      <c r="H455">
        <v>0</v>
      </c>
      <c r="I455">
        <f>Tabla1[[#This Row],[VENTAS]]+Tabla1[[#This Row],[FISICO]]-Tabla1[[#This Row],[SISTEMA]]</f>
        <v>0</v>
      </c>
    </row>
    <row r="456" spans="1:9" hidden="1" x14ac:dyDescent="0.25">
      <c r="A456">
        <v>30101</v>
      </c>
      <c r="B456" s="1" t="s">
        <v>6</v>
      </c>
      <c r="C456" s="1" t="s">
        <v>11</v>
      </c>
      <c r="D456">
        <v>10646</v>
      </c>
      <c r="E456" s="1" t="s">
        <v>495</v>
      </c>
      <c r="F456">
        <v>1</v>
      </c>
      <c r="G456">
        <v>1</v>
      </c>
      <c r="H456">
        <v>0</v>
      </c>
      <c r="I456">
        <f>Tabla1[[#This Row],[VENTAS]]+Tabla1[[#This Row],[FISICO]]-Tabla1[[#This Row],[SISTEMA]]</f>
        <v>0</v>
      </c>
    </row>
    <row r="457" spans="1:9" hidden="1" x14ac:dyDescent="0.25">
      <c r="A457">
        <v>30101</v>
      </c>
      <c r="B457" s="1" t="s">
        <v>6</v>
      </c>
      <c r="C457" s="1" t="s">
        <v>11</v>
      </c>
      <c r="D457">
        <v>10650</v>
      </c>
      <c r="E457" s="1" t="s">
        <v>496</v>
      </c>
      <c r="F457">
        <v>0</v>
      </c>
      <c r="H457">
        <v>0</v>
      </c>
      <c r="I457">
        <f>Tabla1[[#This Row],[VENTAS]]+Tabla1[[#This Row],[FISICO]]-Tabla1[[#This Row],[SISTEMA]]</f>
        <v>0</v>
      </c>
    </row>
    <row r="458" spans="1:9" hidden="1" x14ac:dyDescent="0.25">
      <c r="A458">
        <v>30101</v>
      </c>
      <c r="B458" s="1" t="s">
        <v>6</v>
      </c>
      <c r="C458" s="1" t="s">
        <v>11</v>
      </c>
      <c r="D458">
        <v>10655</v>
      </c>
      <c r="E458" s="1" t="s">
        <v>497</v>
      </c>
      <c r="F458">
        <v>5</v>
      </c>
      <c r="G458">
        <v>5</v>
      </c>
      <c r="H458">
        <v>0</v>
      </c>
      <c r="I458">
        <f>Tabla1[[#This Row],[VENTAS]]+Tabla1[[#This Row],[FISICO]]-Tabla1[[#This Row],[SISTEMA]]</f>
        <v>0</v>
      </c>
    </row>
    <row r="459" spans="1:9" hidden="1" x14ac:dyDescent="0.25">
      <c r="A459">
        <v>30101</v>
      </c>
      <c r="B459" s="1" t="s">
        <v>6</v>
      </c>
      <c r="C459" s="1" t="s">
        <v>11</v>
      </c>
      <c r="D459">
        <v>10999</v>
      </c>
      <c r="E459" s="1" t="s">
        <v>498</v>
      </c>
      <c r="F459">
        <v>0</v>
      </c>
      <c r="H459">
        <v>0</v>
      </c>
      <c r="I459">
        <f>Tabla1[[#This Row],[VENTAS]]+Tabla1[[#This Row],[FISICO]]-Tabla1[[#This Row],[SISTEMA]]</f>
        <v>0</v>
      </c>
    </row>
    <row r="460" spans="1:9" hidden="1" x14ac:dyDescent="0.25">
      <c r="A460">
        <v>30101</v>
      </c>
      <c r="B460" s="1" t="s">
        <v>6</v>
      </c>
      <c r="C460" s="1" t="s">
        <v>11</v>
      </c>
      <c r="D460">
        <v>11011</v>
      </c>
      <c r="E460" s="1" t="s">
        <v>499</v>
      </c>
      <c r="F460">
        <v>0</v>
      </c>
      <c r="H460">
        <v>0</v>
      </c>
      <c r="I460">
        <f>Tabla1[[#This Row],[VENTAS]]+Tabla1[[#This Row],[FISICO]]-Tabla1[[#This Row],[SISTEMA]]</f>
        <v>0</v>
      </c>
    </row>
    <row r="461" spans="1:9" hidden="1" x14ac:dyDescent="0.25">
      <c r="A461">
        <v>30101</v>
      </c>
      <c r="B461" s="1" t="s">
        <v>6</v>
      </c>
      <c r="C461" s="1" t="s">
        <v>11</v>
      </c>
      <c r="D461">
        <v>11012</v>
      </c>
      <c r="E461" s="1" t="s">
        <v>500</v>
      </c>
      <c r="F461">
        <v>3</v>
      </c>
      <c r="G461">
        <v>3</v>
      </c>
      <c r="H461">
        <v>0</v>
      </c>
      <c r="I461">
        <f>Tabla1[[#This Row],[VENTAS]]+Tabla1[[#This Row],[FISICO]]-Tabla1[[#This Row],[SISTEMA]]</f>
        <v>0</v>
      </c>
    </row>
    <row r="462" spans="1:9" hidden="1" x14ac:dyDescent="0.25">
      <c r="A462">
        <v>30101</v>
      </c>
      <c r="B462" s="1" t="s">
        <v>6</v>
      </c>
      <c r="C462" s="1" t="s">
        <v>11</v>
      </c>
      <c r="D462">
        <v>11013</v>
      </c>
      <c r="E462" s="1" t="s">
        <v>501</v>
      </c>
      <c r="F462">
        <v>0</v>
      </c>
      <c r="H462">
        <v>0</v>
      </c>
      <c r="I462">
        <f>Tabla1[[#This Row],[VENTAS]]+Tabla1[[#This Row],[FISICO]]-Tabla1[[#This Row],[SISTEMA]]</f>
        <v>0</v>
      </c>
    </row>
    <row r="463" spans="1:9" hidden="1" x14ac:dyDescent="0.25">
      <c r="A463">
        <v>30101</v>
      </c>
      <c r="B463" s="1" t="s">
        <v>6</v>
      </c>
      <c r="C463" s="1" t="s">
        <v>11</v>
      </c>
      <c r="D463">
        <v>11014</v>
      </c>
      <c r="E463" s="1" t="s">
        <v>502</v>
      </c>
      <c r="F463">
        <v>0</v>
      </c>
      <c r="H463">
        <v>0</v>
      </c>
      <c r="I463">
        <f>Tabla1[[#This Row],[VENTAS]]+Tabla1[[#This Row],[FISICO]]-Tabla1[[#This Row],[SISTEMA]]</f>
        <v>0</v>
      </c>
    </row>
    <row r="464" spans="1:9" hidden="1" x14ac:dyDescent="0.25">
      <c r="A464">
        <v>30101</v>
      </c>
      <c r="B464" s="1" t="s">
        <v>6</v>
      </c>
      <c r="C464" s="1" t="s">
        <v>11</v>
      </c>
      <c r="D464">
        <v>11016</v>
      </c>
      <c r="E464" s="1" t="s">
        <v>503</v>
      </c>
      <c r="F464">
        <v>3</v>
      </c>
      <c r="G464">
        <v>3</v>
      </c>
      <c r="H464">
        <v>0</v>
      </c>
      <c r="I464">
        <f>Tabla1[[#This Row],[VENTAS]]+Tabla1[[#This Row],[FISICO]]-Tabla1[[#This Row],[SISTEMA]]</f>
        <v>0</v>
      </c>
    </row>
    <row r="465" spans="1:10" hidden="1" x14ac:dyDescent="0.25">
      <c r="A465">
        <v>30101</v>
      </c>
      <c r="B465" s="1" t="s">
        <v>6</v>
      </c>
      <c r="C465" s="1" t="s">
        <v>11</v>
      </c>
      <c r="D465">
        <v>11017</v>
      </c>
      <c r="E465" s="1" t="s">
        <v>504</v>
      </c>
      <c r="F465">
        <v>0</v>
      </c>
      <c r="H465">
        <v>0</v>
      </c>
      <c r="I465">
        <f>Tabla1[[#This Row],[VENTAS]]+Tabla1[[#This Row],[FISICO]]-Tabla1[[#This Row],[SISTEMA]]</f>
        <v>0</v>
      </c>
    </row>
    <row r="466" spans="1:10" hidden="1" x14ac:dyDescent="0.25">
      <c r="A466">
        <v>30101</v>
      </c>
      <c r="B466" s="1" t="s">
        <v>6</v>
      </c>
      <c r="C466" s="1" t="s">
        <v>11</v>
      </c>
      <c r="D466">
        <v>11023</v>
      </c>
      <c r="E466" s="1" t="s">
        <v>505</v>
      </c>
      <c r="F466">
        <v>0</v>
      </c>
      <c r="H466">
        <v>0</v>
      </c>
      <c r="I466">
        <f>Tabla1[[#This Row],[VENTAS]]+Tabla1[[#This Row],[FISICO]]-Tabla1[[#This Row],[SISTEMA]]</f>
        <v>0</v>
      </c>
    </row>
    <row r="467" spans="1:10" hidden="1" x14ac:dyDescent="0.25">
      <c r="A467">
        <v>30101</v>
      </c>
      <c r="B467" s="1" t="s">
        <v>6</v>
      </c>
      <c r="C467" s="1" t="s">
        <v>11</v>
      </c>
      <c r="D467">
        <v>11024</v>
      </c>
      <c r="E467" s="1" t="s">
        <v>506</v>
      </c>
      <c r="F467">
        <v>0</v>
      </c>
      <c r="H467">
        <v>0</v>
      </c>
      <c r="I467">
        <f>Tabla1[[#This Row],[VENTAS]]+Tabla1[[#This Row],[FISICO]]-Tabla1[[#This Row],[SISTEMA]]</f>
        <v>0</v>
      </c>
    </row>
    <row r="468" spans="1:10" hidden="1" x14ac:dyDescent="0.25">
      <c r="A468">
        <v>30101</v>
      </c>
      <c r="B468" s="1" t="s">
        <v>6</v>
      </c>
      <c r="C468" s="1" t="s">
        <v>11</v>
      </c>
      <c r="D468">
        <v>11771</v>
      </c>
      <c r="E468" s="1" t="s">
        <v>507</v>
      </c>
      <c r="F468">
        <v>0</v>
      </c>
      <c r="H468">
        <v>0</v>
      </c>
      <c r="I468">
        <f>Tabla1[[#This Row],[VENTAS]]+Tabla1[[#This Row],[FISICO]]-Tabla1[[#This Row],[SISTEMA]]</f>
        <v>0</v>
      </c>
    </row>
    <row r="469" spans="1:10" hidden="1" x14ac:dyDescent="0.25">
      <c r="A469">
        <v>30101</v>
      </c>
      <c r="B469" s="1" t="s">
        <v>6</v>
      </c>
      <c r="C469" s="1" t="s">
        <v>11</v>
      </c>
      <c r="D469" s="18">
        <v>11775</v>
      </c>
      <c r="E469" s="19" t="s">
        <v>508</v>
      </c>
      <c r="F469">
        <v>3</v>
      </c>
      <c r="G469">
        <v>3</v>
      </c>
      <c r="H469">
        <v>0</v>
      </c>
      <c r="I469">
        <f>Tabla1[[#This Row],[VENTAS]]+Tabla1[[#This Row],[FISICO]]-Tabla1[[#This Row],[SISTEMA]]</f>
        <v>0</v>
      </c>
      <c r="J469" s="18"/>
    </row>
    <row r="470" spans="1:10" hidden="1" x14ac:dyDescent="0.25">
      <c r="A470">
        <v>30101</v>
      </c>
      <c r="B470" s="1" t="s">
        <v>6</v>
      </c>
      <c r="C470" s="1" t="s">
        <v>11</v>
      </c>
      <c r="D470">
        <v>11776</v>
      </c>
      <c r="E470" s="1" t="s">
        <v>509</v>
      </c>
      <c r="F470">
        <v>0</v>
      </c>
      <c r="H470">
        <v>0</v>
      </c>
      <c r="I470">
        <f>Tabla1[[#This Row],[VENTAS]]+Tabla1[[#This Row],[FISICO]]-Tabla1[[#This Row],[SISTEMA]]</f>
        <v>0</v>
      </c>
    </row>
    <row r="471" spans="1:10" hidden="1" x14ac:dyDescent="0.25">
      <c r="A471">
        <v>30101</v>
      </c>
      <c r="B471" s="1" t="s">
        <v>6</v>
      </c>
      <c r="C471" s="1" t="s">
        <v>11</v>
      </c>
      <c r="D471">
        <v>11777</v>
      </c>
      <c r="E471" s="1" t="s">
        <v>510</v>
      </c>
      <c r="F471">
        <v>0</v>
      </c>
      <c r="H471">
        <v>0</v>
      </c>
      <c r="I471">
        <f>Tabla1[[#This Row],[VENTAS]]+Tabla1[[#This Row],[FISICO]]-Tabla1[[#This Row],[SISTEMA]]</f>
        <v>0</v>
      </c>
    </row>
    <row r="472" spans="1:10" hidden="1" x14ac:dyDescent="0.25">
      <c r="A472">
        <v>30101</v>
      </c>
      <c r="B472" s="1" t="s">
        <v>6</v>
      </c>
      <c r="C472" s="1" t="s">
        <v>11</v>
      </c>
      <c r="D472">
        <v>12199</v>
      </c>
      <c r="E472" s="1" t="s">
        <v>511</v>
      </c>
      <c r="F472">
        <v>0</v>
      </c>
      <c r="H472">
        <v>0</v>
      </c>
      <c r="I472">
        <f>Tabla1[[#This Row],[VENTAS]]+Tabla1[[#This Row],[FISICO]]-Tabla1[[#This Row],[SISTEMA]]</f>
        <v>0</v>
      </c>
    </row>
    <row r="473" spans="1:10" hidden="1" x14ac:dyDescent="0.25">
      <c r="A473">
        <v>30101</v>
      </c>
      <c r="B473" s="1" t="s">
        <v>6</v>
      </c>
      <c r="C473" s="1" t="s">
        <v>11</v>
      </c>
      <c r="D473">
        <v>12200</v>
      </c>
      <c r="E473" s="1" t="s">
        <v>512</v>
      </c>
      <c r="F473">
        <v>0</v>
      </c>
      <c r="H473">
        <v>0</v>
      </c>
      <c r="I473">
        <f>Tabla1[[#This Row],[VENTAS]]+Tabla1[[#This Row],[FISICO]]-Tabla1[[#This Row],[SISTEMA]]</f>
        <v>0</v>
      </c>
    </row>
    <row r="474" spans="1:10" hidden="1" x14ac:dyDescent="0.25">
      <c r="A474">
        <v>30101</v>
      </c>
      <c r="B474" s="1" t="s">
        <v>6</v>
      </c>
      <c r="C474" s="1" t="s">
        <v>11</v>
      </c>
      <c r="D474">
        <v>12207</v>
      </c>
      <c r="E474" s="1" t="s">
        <v>513</v>
      </c>
      <c r="F474">
        <v>4</v>
      </c>
      <c r="G474">
        <v>4</v>
      </c>
      <c r="H474">
        <v>0</v>
      </c>
      <c r="I474">
        <f>Tabla1[[#This Row],[VENTAS]]+Tabla1[[#This Row],[FISICO]]-Tabla1[[#This Row],[SISTEMA]]</f>
        <v>0</v>
      </c>
    </row>
    <row r="475" spans="1:10" hidden="1" x14ac:dyDescent="0.25">
      <c r="A475">
        <v>30101</v>
      </c>
      <c r="B475" s="1" t="s">
        <v>6</v>
      </c>
      <c r="C475" s="1" t="s">
        <v>11</v>
      </c>
      <c r="D475">
        <v>12208</v>
      </c>
      <c r="E475" s="1" t="s">
        <v>514</v>
      </c>
      <c r="F475">
        <v>1</v>
      </c>
      <c r="G475">
        <v>1</v>
      </c>
      <c r="H475">
        <v>0</v>
      </c>
      <c r="I475">
        <f>Tabla1[[#This Row],[VENTAS]]+Tabla1[[#This Row],[FISICO]]-Tabla1[[#This Row],[SISTEMA]]</f>
        <v>0</v>
      </c>
    </row>
    <row r="476" spans="1:10" hidden="1" x14ac:dyDescent="0.25">
      <c r="A476">
        <v>30101</v>
      </c>
      <c r="B476" s="1" t="s">
        <v>6</v>
      </c>
      <c r="C476" s="1" t="s">
        <v>11</v>
      </c>
      <c r="D476">
        <v>12209</v>
      </c>
      <c r="E476" s="1" t="s">
        <v>515</v>
      </c>
      <c r="F476">
        <v>0</v>
      </c>
      <c r="H476">
        <v>0</v>
      </c>
      <c r="I476">
        <f>Tabla1[[#This Row],[VENTAS]]+Tabla1[[#This Row],[FISICO]]-Tabla1[[#This Row],[SISTEMA]]</f>
        <v>0</v>
      </c>
    </row>
    <row r="477" spans="1:10" hidden="1" x14ac:dyDescent="0.25">
      <c r="A477">
        <v>30101</v>
      </c>
      <c r="B477" s="1" t="s">
        <v>6</v>
      </c>
      <c r="C477" s="1" t="s">
        <v>11</v>
      </c>
      <c r="D477">
        <v>12231</v>
      </c>
      <c r="E477" s="1" t="s">
        <v>516</v>
      </c>
      <c r="F477">
        <v>0</v>
      </c>
      <c r="H477">
        <v>0</v>
      </c>
      <c r="I477">
        <f>Tabla1[[#This Row],[VENTAS]]+Tabla1[[#This Row],[FISICO]]-Tabla1[[#This Row],[SISTEMA]]</f>
        <v>0</v>
      </c>
    </row>
    <row r="478" spans="1:10" hidden="1" x14ac:dyDescent="0.25">
      <c r="A478">
        <v>30101</v>
      </c>
      <c r="B478" s="1" t="s">
        <v>6</v>
      </c>
      <c r="C478" s="1" t="s">
        <v>11</v>
      </c>
      <c r="D478">
        <v>12233</v>
      </c>
      <c r="E478" s="1" t="s">
        <v>517</v>
      </c>
      <c r="F478">
        <v>0</v>
      </c>
      <c r="H478">
        <v>0</v>
      </c>
      <c r="I478">
        <f>Tabla1[[#This Row],[VENTAS]]+Tabla1[[#This Row],[FISICO]]-Tabla1[[#This Row],[SISTEMA]]</f>
        <v>0</v>
      </c>
    </row>
    <row r="479" spans="1:10" hidden="1" x14ac:dyDescent="0.25">
      <c r="A479">
        <v>30101</v>
      </c>
      <c r="B479" s="1" t="s">
        <v>6</v>
      </c>
      <c r="C479" s="1" t="s">
        <v>11</v>
      </c>
      <c r="D479">
        <v>12284</v>
      </c>
      <c r="E479" s="1" t="s">
        <v>518</v>
      </c>
      <c r="F479">
        <v>0</v>
      </c>
      <c r="H479">
        <v>0</v>
      </c>
      <c r="I479">
        <f>Tabla1[[#This Row],[VENTAS]]+Tabla1[[#This Row],[FISICO]]-Tabla1[[#This Row],[SISTEMA]]</f>
        <v>0</v>
      </c>
    </row>
    <row r="480" spans="1:10" hidden="1" x14ac:dyDescent="0.25">
      <c r="A480">
        <v>30101</v>
      </c>
      <c r="B480" s="1" t="s">
        <v>6</v>
      </c>
      <c r="C480" s="1" t="s">
        <v>11</v>
      </c>
      <c r="D480">
        <v>12299</v>
      </c>
      <c r="E480" s="1" t="s">
        <v>519</v>
      </c>
      <c r="F480">
        <v>0</v>
      </c>
      <c r="H480">
        <v>0</v>
      </c>
      <c r="I480">
        <f>Tabla1[[#This Row],[VENTAS]]+Tabla1[[#This Row],[FISICO]]-Tabla1[[#This Row],[SISTEMA]]</f>
        <v>0</v>
      </c>
    </row>
    <row r="481" spans="1:9" hidden="1" x14ac:dyDescent="0.25">
      <c r="A481">
        <v>30101</v>
      </c>
      <c r="B481" s="1" t="s">
        <v>6</v>
      </c>
      <c r="C481" s="1" t="s">
        <v>11</v>
      </c>
      <c r="D481">
        <v>12300</v>
      </c>
      <c r="E481" s="1" t="s">
        <v>520</v>
      </c>
      <c r="F481">
        <v>1</v>
      </c>
      <c r="G481">
        <v>1</v>
      </c>
      <c r="H481">
        <v>0</v>
      </c>
      <c r="I481">
        <f>Tabla1[[#This Row],[VENTAS]]+Tabla1[[#This Row],[FISICO]]-Tabla1[[#This Row],[SISTEMA]]</f>
        <v>0</v>
      </c>
    </row>
    <row r="482" spans="1:9" hidden="1" x14ac:dyDescent="0.25">
      <c r="A482">
        <v>30101</v>
      </c>
      <c r="B482" s="1" t="s">
        <v>6</v>
      </c>
      <c r="C482" s="1" t="s">
        <v>11</v>
      </c>
      <c r="D482">
        <v>12301</v>
      </c>
      <c r="E482" s="1" t="s">
        <v>521</v>
      </c>
      <c r="F482">
        <v>1</v>
      </c>
      <c r="G482">
        <v>1</v>
      </c>
      <c r="H482">
        <v>0</v>
      </c>
      <c r="I482">
        <f>Tabla1[[#This Row],[VENTAS]]+Tabla1[[#This Row],[FISICO]]-Tabla1[[#This Row],[SISTEMA]]</f>
        <v>0</v>
      </c>
    </row>
    <row r="483" spans="1:9" hidden="1" x14ac:dyDescent="0.25">
      <c r="A483">
        <v>30101</v>
      </c>
      <c r="B483" s="1" t="s">
        <v>6</v>
      </c>
      <c r="C483" s="1" t="s">
        <v>11</v>
      </c>
      <c r="D483">
        <v>12302</v>
      </c>
      <c r="E483" s="1" t="s">
        <v>522</v>
      </c>
      <c r="F483">
        <v>0</v>
      </c>
      <c r="H483">
        <v>0</v>
      </c>
      <c r="I483">
        <f>Tabla1[[#This Row],[VENTAS]]+Tabla1[[#This Row],[FISICO]]-Tabla1[[#This Row],[SISTEMA]]</f>
        <v>0</v>
      </c>
    </row>
    <row r="484" spans="1:9" hidden="1" x14ac:dyDescent="0.25">
      <c r="A484">
        <v>30101</v>
      </c>
      <c r="B484" s="1" t="s">
        <v>6</v>
      </c>
      <c r="C484" s="1" t="s">
        <v>11</v>
      </c>
      <c r="D484">
        <v>12305</v>
      </c>
      <c r="E484" s="1" t="s">
        <v>523</v>
      </c>
      <c r="F484">
        <v>0</v>
      </c>
      <c r="H484">
        <v>0</v>
      </c>
      <c r="I484">
        <f>Tabla1[[#This Row],[VENTAS]]+Tabla1[[#This Row],[FISICO]]-Tabla1[[#This Row],[SISTEMA]]</f>
        <v>0</v>
      </c>
    </row>
    <row r="485" spans="1:9" hidden="1" x14ac:dyDescent="0.25">
      <c r="A485">
        <v>30101</v>
      </c>
      <c r="B485" s="1" t="s">
        <v>6</v>
      </c>
      <c r="C485" s="1" t="s">
        <v>11</v>
      </c>
      <c r="D485">
        <v>12308</v>
      </c>
      <c r="E485" s="1" t="s">
        <v>524</v>
      </c>
      <c r="F485">
        <v>1</v>
      </c>
      <c r="G485">
        <v>1</v>
      </c>
      <c r="H485">
        <v>0</v>
      </c>
      <c r="I485">
        <f>Tabla1[[#This Row],[VENTAS]]+Tabla1[[#This Row],[FISICO]]-Tabla1[[#This Row],[SISTEMA]]</f>
        <v>0</v>
      </c>
    </row>
    <row r="486" spans="1:9" hidden="1" x14ac:dyDescent="0.25">
      <c r="A486">
        <v>30101</v>
      </c>
      <c r="B486" s="1" t="s">
        <v>6</v>
      </c>
      <c r="C486" s="1" t="s">
        <v>11</v>
      </c>
      <c r="D486">
        <v>12311</v>
      </c>
      <c r="E486" s="1" t="s">
        <v>525</v>
      </c>
      <c r="F486">
        <v>1</v>
      </c>
      <c r="G486">
        <v>1</v>
      </c>
      <c r="H486">
        <v>0</v>
      </c>
      <c r="I486">
        <f>Tabla1[[#This Row],[VENTAS]]+Tabla1[[#This Row],[FISICO]]-Tabla1[[#This Row],[SISTEMA]]</f>
        <v>0</v>
      </c>
    </row>
    <row r="487" spans="1:9" hidden="1" x14ac:dyDescent="0.25">
      <c r="A487">
        <v>30101</v>
      </c>
      <c r="B487" s="1" t="s">
        <v>6</v>
      </c>
      <c r="C487" s="1" t="s">
        <v>11</v>
      </c>
      <c r="D487">
        <v>12363</v>
      </c>
      <c r="E487" s="1" t="s">
        <v>526</v>
      </c>
      <c r="F487">
        <v>1</v>
      </c>
      <c r="G487">
        <v>1</v>
      </c>
      <c r="H487">
        <v>0</v>
      </c>
      <c r="I487">
        <f>Tabla1[[#This Row],[VENTAS]]+Tabla1[[#This Row],[FISICO]]-Tabla1[[#This Row],[SISTEMA]]</f>
        <v>0</v>
      </c>
    </row>
    <row r="488" spans="1:9" hidden="1" x14ac:dyDescent="0.25">
      <c r="A488">
        <v>30101</v>
      </c>
      <c r="B488" s="1" t="s">
        <v>6</v>
      </c>
      <c r="C488" s="1" t="s">
        <v>11</v>
      </c>
      <c r="D488">
        <v>12410</v>
      </c>
      <c r="E488" s="1" t="s">
        <v>527</v>
      </c>
      <c r="F488">
        <v>1</v>
      </c>
      <c r="G488">
        <v>1</v>
      </c>
      <c r="H488">
        <v>0</v>
      </c>
      <c r="I488">
        <f>Tabla1[[#This Row],[VENTAS]]+Tabla1[[#This Row],[FISICO]]-Tabla1[[#This Row],[SISTEMA]]</f>
        <v>0</v>
      </c>
    </row>
    <row r="489" spans="1:9" hidden="1" x14ac:dyDescent="0.25">
      <c r="A489">
        <v>30101</v>
      </c>
      <c r="B489" s="1" t="s">
        <v>6</v>
      </c>
      <c r="C489" s="1" t="s">
        <v>11</v>
      </c>
      <c r="D489">
        <v>12419</v>
      </c>
      <c r="E489" s="1" t="s">
        <v>528</v>
      </c>
      <c r="F489">
        <v>0</v>
      </c>
      <c r="H489">
        <v>0</v>
      </c>
      <c r="I489">
        <f>Tabla1[[#This Row],[VENTAS]]+Tabla1[[#This Row],[FISICO]]-Tabla1[[#This Row],[SISTEMA]]</f>
        <v>0</v>
      </c>
    </row>
    <row r="490" spans="1:9" hidden="1" x14ac:dyDescent="0.25">
      <c r="A490">
        <v>30101</v>
      </c>
      <c r="B490" s="1" t="s">
        <v>6</v>
      </c>
      <c r="C490" s="1" t="s">
        <v>11</v>
      </c>
      <c r="D490">
        <v>12422</v>
      </c>
      <c r="E490" s="1" t="s">
        <v>529</v>
      </c>
      <c r="F490">
        <v>3</v>
      </c>
      <c r="G490">
        <v>3</v>
      </c>
      <c r="H490">
        <v>0</v>
      </c>
      <c r="I490">
        <f>Tabla1[[#This Row],[VENTAS]]+Tabla1[[#This Row],[FISICO]]-Tabla1[[#This Row],[SISTEMA]]</f>
        <v>0</v>
      </c>
    </row>
    <row r="491" spans="1:9" hidden="1" x14ac:dyDescent="0.25">
      <c r="A491">
        <v>30101</v>
      </c>
      <c r="B491" s="1" t="s">
        <v>6</v>
      </c>
      <c r="C491" s="1" t="s">
        <v>11</v>
      </c>
      <c r="D491">
        <v>12672</v>
      </c>
      <c r="E491" s="1" t="s">
        <v>530</v>
      </c>
      <c r="F491">
        <v>3</v>
      </c>
      <c r="G491">
        <v>3</v>
      </c>
      <c r="H491">
        <v>0</v>
      </c>
      <c r="I491">
        <f>Tabla1[[#This Row],[VENTAS]]+Tabla1[[#This Row],[FISICO]]-Tabla1[[#This Row],[SISTEMA]]</f>
        <v>0</v>
      </c>
    </row>
    <row r="492" spans="1:9" hidden="1" x14ac:dyDescent="0.25">
      <c r="A492">
        <v>30101</v>
      </c>
      <c r="B492" s="1" t="s">
        <v>6</v>
      </c>
      <c r="C492" s="1" t="s">
        <v>11</v>
      </c>
      <c r="D492">
        <v>12786</v>
      </c>
      <c r="E492" s="1" t="s">
        <v>531</v>
      </c>
      <c r="F492">
        <v>0</v>
      </c>
      <c r="H492">
        <v>0</v>
      </c>
      <c r="I492">
        <f>Tabla1[[#This Row],[VENTAS]]+Tabla1[[#This Row],[FISICO]]-Tabla1[[#This Row],[SISTEMA]]</f>
        <v>0</v>
      </c>
    </row>
    <row r="493" spans="1:9" hidden="1" x14ac:dyDescent="0.25">
      <c r="A493">
        <v>30101</v>
      </c>
      <c r="B493" s="1" t="s">
        <v>6</v>
      </c>
      <c r="C493" s="1" t="s">
        <v>11</v>
      </c>
      <c r="D493">
        <v>12815</v>
      </c>
      <c r="E493" s="1" t="s">
        <v>532</v>
      </c>
      <c r="F493">
        <v>0</v>
      </c>
      <c r="H493">
        <v>0</v>
      </c>
      <c r="I493">
        <f>Tabla1[[#This Row],[VENTAS]]+Tabla1[[#This Row],[FISICO]]-Tabla1[[#This Row],[SISTEMA]]</f>
        <v>0</v>
      </c>
    </row>
    <row r="494" spans="1:9" hidden="1" x14ac:dyDescent="0.25">
      <c r="A494">
        <v>30101</v>
      </c>
      <c r="B494" s="1" t="s">
        <v>6</v>
      </c>
      <c r="C494" s="1" t="s">
        <v>11</v>
      </c>
      <c r="D494">
        <v>12821</v>
      </c>
      <c r="E494" s="1" t="s">
        <v>533</v>
      </c>
      <c r="F494">
        <v>0</v>
      </c>
      <c r="H494">
        <v>0</v>
      </c>
      <c r="I494">
        <f>Tabla1[[#This Row],[VENTAS]]+Tabla1[[#This Row],[FISICO]]-Tabla1[[#This Row],[SISTEMA]]</f>
        <v>0</v>
      </c>
    </row>
    <row r="495" spans="1:9" hidden="1" x14ac:dyDescent="0.25">
      <c r="A495">
        <v>30101</v>
      </c>
      <c r="B495" s="1" t="s">
        <v>6</v>
      </c>
      <c r="C495" s="1" t="s">
        <v>11</v>
      </c>
      <c r="D495">
        <v>12822</v>
      </c>
      <c r="E495" s="1" t="s">
        <v>534</v>
      </c>
      <c r="F495">
        <v>1</v>
      </c>
      <c r="G495">
        <v>1</v>
      </c>
      <c r="H495">
        <v>0</v>
      </c>
      <c r="I495">
        <f>Tabla1[[#This Row],[VENTAS]]+Tabla1[[#This Row],[FISICO]]-Tabla1[[#This Row],[SISTEMA]]</f>
        <v>0</v>
      </c>
    </row>
    <row r="496" spans="1:9" hidden="1" x14ac:dyDescent="0.25">
      <c r="A496">
        <v>30101</v>
      </c>
      <c r="B496" s="1" t="s">
        <v>6</v>
      </c>
      <c r="C496" s="1" t="s">
        <v>11</v>
      </c>
      <c r="D496">
        <v>12823</v>
      </c>
      <c r="E496" s="1" t="s">
        <v>535</v>
      </c>
      <c r="F496">
        <v>0</v>
      </c>
      <c r="H496">
        <v>0</v>
      </c>
      <c r="I496">
        <f>Tabla1[[#This Row],[VENTAS]]+Tabla1[[#This Row],[FISICO]]-Tabla1[[#This Row],[SISTEMA]]</f>
        <v>0</v>
      </c>
    </row>
    <row r="497" spans="1:10" hidden="1" x14ac:dyDescent="0.25">
      <c r="A497">
        <v>30101</v>
      </c>
      <c r="B497" s="1" t="s">
        <v>6</v>
      </c>
      <c r="C497" s="1" t="s">
        <v>11</v>
      </c>
      <c r="D497">
        <v>12909</v>
      </c>
      <c r="E497" s="1" t="s">
        <v>536</v>
      </c>
      <c r="F497">
        <v>0</v>
      </c>
      <c r="H497">
        <v>0</v>
      </c>
      <c r="I497">
        <f>Tabla1[[#This Row],[VENTAS]]+Tabla1[[#This Row],[FISICO]]-Tabla1[[#This Row],[SISTEMA]]</f>
        <v>0</v>
      </c>
    </row>
    <row r="498" spans="1:10" hidden="1" x14ac:dyDescent="0.25">
      <c r="A498">
        <v>30101</v>
      </c>
      <c r="B498" s="1" t="s">
        <v>6</v>
      </c>
      <c r="C498" s="1" t="s">
        <v>11</v>
      </c>
      <c r="D498">
        <v>12910</v>
      </c>
      <c r="E498" s="1" t="s">
        <v>537</v>
      </c>
      <c r="F498">
        <v>0</v>
      </c>
      <c r="H498">
        <v>0</v>
      </c>
      <c r="I498">
        <f>Tabla1[[#This Row],[VENTAS]]+Tabla1[[#This Row],[FISICO]]-Tabla1[[#This Row],[SISTEMA]]</f>
        <v>0</v>
      </c>
    </row>
    <row r="499" spans="1:10" hidden="1" x14ac:dyDescent="0.25">
      <c r="A499">
        <v>30101</v>
      </c>
      <c r="B499" s="1" t="s">
        <v>6</v>
      </c>
      <c r="C499" s="1" t="s">
        <v>11</v>
      </c>
      <c r="D499">
        <v>12911</v>
      </c>
      <c r="E499" s="1" t="s">
        <v>538</v>
      </c>
      <c r="F499">
        <v>1</v>
      </c>
      <c r="G499">
        <v>1</v>
      </c>
      <c r="H499">
        <v>0</v>
      </c>
      <c r="I499">
        <f>Tabla1[[#This Row],[VENTAS]]+Tabla1[[#This Row],[FISICO]]-Tabla1[[#This Row],[SISTEMA]]</f>
        <v>0</v>
      </c>
    </row>
    <row r="500" spans="1:10" hidden="1" x14ac:dyDescent="0.25">
      <c r="A500">
        <v>30101</v>
      </c>
      <c r="B500" s="1" t="s">
        <v>6</v>
      </c>
      <c r="C500" s="1" t="s">
        <v>11</v>
      </c>
      <c r="D500">
        <v>12927</v>
      </c>
      <c r="E500" s="1" t="s">
        <v>539</v>
      </c>
      <c r="F500">
        <v>0</v>
      </c>
      <c r="H500">
        <v>0</v>
      </c>
      <c r="I500">
        <f>Tabla1[[#This Row],[VENTAS]]+Tabla1[[#This Row],[FISICO]]-Tabla1[[#This Row],[SISTEMA]]</f>
        <v>0</v>
      </c>
    </row>
    <row r="501" spans="1:10" hidden="1" x14ac:dyDescent="0.25">
      <c r="A501">
        <v>30101</v>
      </c>
      <c r="B501" s="1" t="s">
        <v>6</v>
      </c>
      <c r="C501" s="1" t="s">
        <v>11</v>
      </c>
      <c r="D501" s="18">
        <v>12948</v>
      </c>
      <c r="E501" s="19" t="s">
        <v>540</v>
      </c>
      <c r="F501">
        <v>3</v>
      </c>
      <c r="G501">
        <v>3</v>
      </c>
      <c r="H501">
        <v>0</v>
      </c>
      <c r="I501">
        <f>Tabla1[[#This Row],[VENTAS]]+Tabla1[[#This Row],[FISICO]]-Tabla1[[#This Row],[SISTEMA]]</f>
        <v>0</v>
      </c>
      <c r="J501" s="18"/>
    </row>
    <row r="502" spans="1:10" hidden="1" x14ac:dyDescent="0.25">
      <c r="A502">
        <v>30101</v>
      </c>
      <c r="B502" s="1" t="s">
        <v>6</v>
      </c>
      <c r="C502" s="1" t="s">
        <v>11</v>
      </c>
      <c r="D502">
        <v>12949</v>
      </c>
      <c r="E502" s="1" t="s">
        <v>541</v>
      </c>
      <c r="F502">
        <v>0</v>
      </c>
      <c r="H502">
        <v>0</v>
      </c>
      <c r="I502">
        <f>Tabla1[[#This Row],[VENTAS]]+Tabla1[[#This Row],[FISICO]]-Tabla1[[#This Row],[SISTEMA]]</f>
        <v>0</v>
      </c>
    </row>
    <row r="503" spans="1:10" hidden="1" x14ac:dyDescent="0.25">
      <c r="A503">
        <v>30101</v>
      </c>
      <c r="B503" s="1" t="s">
        <v>6</v>
      </c>
      <c r="C503" s="1" t="s">
        <v>11</v>
      </c>
      <c r="D503">
        <v>13096</v>
      </c>
      <c r="E503" s="1" t="s">
        <v>542</v>
      </c>
      <c r="F503">
        <v>0</v>
      </c>
      <c r="H503">
        <v>0</v>
      </c>
      <c r="I503">
        <f>Tabla1[[#This Row],[VENTAS]]+Tabla1[[#This Row],[FISICO]]-Tabla1[[#This Row],[SISTEMA]]</f>
        <v>0</v>
      </c>
    </row>
    <row r="504" spans="1:10" hidden="1" x14ac:dyDescent="0.25">
      <c r="A504">
        <v>30101</v>
      </c>
      <c r="B504" s="1" t="s">
        <v>6</v>
      </c>
      <c r="C504" s="1" t="s">
        <v>11</v>
      </c>
      <c r="D504">
        <v>13185</v>
      </c>
      <c r="E504" s="1" t="s">
        <v>543</v>
      </c>
      <c r="F504">
        <v>2</v>
      </c>
      <c r="G504">
        <v>2</v>
      </c>
      <c r="H504">
        <v>0</v>
      </c>
      <c r="I504">
        <f>Tabla1[[#This Row],[VENTAS]]+Tabla1[[#This Row],[FISICO]]-Tabla1[[#This Row],[SISTEMA]]</f>
        <v>0</v>
      </c>
    </row>
    <row r="505" spans="1:10" hidden="1" x14ac:dyDescent="0.25">
      <c r="A505">
        <v>30101</v>
      </c>
      <c r="B505" s="1" t="s">
        <v>6</v>
      </c>
      <c r="C505" s="1" t="s">
        <v>11</v>
      </c>
      <c r="D505">
        <v>13292</v>
      </c>
      <c r="E505" s="1" t="s">
        <v>544</v>
      </c>
      <c r="F505">
        <v>0</v>
      </c>
      <c r="H505">
        <v>0</v>
      </c>
      <c r="I505">
        <f>Tabla1[[#This Row],[VENTAS]]+Tabla1[[#This Row],[FISICO]]-Tabla1[[#This Row],[SISTEMA]]</f>
        <v>0</v>
      </c>
    </row>
    <row r="506" spans="1:10" hidden="1" x14ac:dyDescent="0.25">
      <c r="A506">
        <v>30101</v>
      </c>
      <c r="B506" s="1" t="s">
        <v>6</v>
      </c>
      <c r="C506" s="1" t="s">
        <v>11</v>
      </c>
      <c r="D506">
        <v>13294</v>
      </c>
      <c r="E506" s="1" t="s">
        <v>545</v>
      </c>
      <c r="F506">
        <v>0</v>
      </c>
      <c r="H506">
        <v>0</v>
      </c>
      <c r="I506">
        <f>Tabla1[[#This Row],[VENTAS]]+Tabla1[[#This Row],[FISICO]]-Tabla1[[#This Row],[SISTEMA]]</f>
        <v>0</v>
      </c>
    </row>
    <row r="507" spans="1:10" hidden="1" x14ac:dyDescent="0.25">
      <c r="A507">
        <v>30101</v>
      </c>
      <c r="B507" s="1" t="s">
        <v>6</v>
      </c>
      <c r="C507" s="1" t="s">
        <v>11</v>
      </c>
      <c r="D507">
        <v>13296</v>
      </c>
      <c r="E507" s="1" t="s">
        <v>546</v>
      </c>
      <c r="F507">
        <v>0</v>
      </c>
      <c r="H507">
        <v>0</v>
      </c>
      <c r="I507">
        <f>Tabla1[[#This Row],[VENTAS]]+Tabla1[[#This Row],[FISICO]]-Tabla1[[#This Row],[SISTEMA]]</f>
        <v>0</v>
      </c>
    </row>
    <row r="508" spans="1:10" hidden="1" x14ac:dyDescent="0.25">
      <c r="A508">
        <v>30101</v>
      </c>
      <c r="B508" s="1" t="s">
        <v>6</v>
      </c>
      <c r="C508" s="1" t="s">
        <v>11</v>
      </c>
      <c r="D508">
        <v>13297</v>
      </c>
      <c r="E508" s="1" t="s">
        <v>547</v>
      </c>
      <c r="F508">
        <v>0</v>
      </c>
      <c r="H508">
        <v>0</v>
      </c>
      <c r="I508">
        <f>Tabla1[[#This Row],[VENTAS]]+Tabla1[[#This Row],[FISICO]]-Tabla1[[#This Row],[SISTEMA]]</f>
        <v>0</v>
      </c>
    </row>
    <row r="509" spans="1:10" hidden="1" x14ac:dyDescent="0.25">
      <c r="A509">
        <v>30101</v>
      </c>
      <c r="B509" s="1" t="s">
        <v>6</v>
      </c>
      <c r="C509" s="1" t="s">
        <v>11</v>
      </c>
      <c r="D509">
        <v>13298</v>
      </c>
      <c r="E509" s="1" t="s">
        <v>548</v>
      </c>
      <c r="F509">
        <v>0</v>
      </c>
      <c r="H509">
        <v>0</v>
      </c>
      <c r="I509">
        <f>Tabla1[[#This Row],[VENTAS]]+Tabla1[[#This Row],[FISICO]]-Tabla1[[#This Row],[SISTEMA]]</f>
        <v>0</v>
      </c>
    </row>
    <row r="510" spans="1:10" hidden="1" x14ac:dyDescent="0.25">
      <c r="A510">
        <v>30101</v>
      </c>
      <c r="B510" s="1" t="s">
        <v>6</v>
      </c>
      <c r="C510" s="1" t="s">
        <v>11</v>
      </c>
      <c r="D510">
        <v>13301</v>
      </c>
      <c r="E510" s="1" t="s">
        <v>549</v>
      </c>
      <c r="F510">
        <v>2</v>
      </c>
      <c r="G510">
        <v>2</v>
      </c>
      <c r="H510">
        <v>0</v>
      </c>
      <c r="I510">
        <f>Tabla1[[#This Row],[VENTAS]]+Tabla1[[#This Row],[FISICO]]-Tabla1[[#This Row],[SISTEMA]]</f>
        <v>0</v>
      </c>
    </row>
    <row r="511" spans="1:10" hidden="1" x14ac:dyDescent="0.25">
      <c r="A511">
        <v>30101</v>
      </c>
      <c r="B511" s="1" t="s">
        <v>6</v>
      </c>
      <c r="C511" s="1" t="s">
        <v>11</v>
      </c>
      <c r="D511">
        <v>13306</v>
      </c>
      <c r="E511" s="1" t="s">
        <v>550</v>
      </c>
      <c r="F511">
        <v>3</v>
      </c>
      <c r="G511">
        <v>3</v>
      </c>
      <c r="H511">
        <v>0</v>
      </c>
      <c r="I511">
        <f>Tabla1[[#This Row],[VENTAS]]+Tabla1[[#This Row],[FISICO]]-Tabla1[[#This Row],[SISTEMA]]</f>
        <v>0</v>
      </c>
    </row>
    <row r="512" spans="1:10" hidden="1" x14ac:dyDescent="0.25">
      <c r="A512">
        <v>30101</v>
      </c>
      <c r="B512" s="1" t="s">
        <v>6</v>
      </c>
      <c r="C512" s="1" t="s">
        <v>11</v>
      </c>
      <c r="D512">
        <v>13309</v>
      </c>
      <c r="E512" s="1" t="s">
        <v>551</v>
      </c>
      <c r="F512">
        <v>0</v>
      </c>
      <c r="H512">
        <v>0</v>
      </c>
      <c r="I512">
        <f>Tabla1[[#This Row],[VENTAS]]+Tabla1[[#This Row],[FISICO]]-Tabla1[[#This Row],[SISTEMA]]</f>
        <v>0</v>
      </c>
    </row>
    <row r="513" spans="1:9" hidden="1" x14ac:dyDescent="0.25">
      <c r="A513">
        <v>30101</v>
      </c>
      <c r="B513" s="1" t="s">
        <v>6</v>
      </c>
      <c r="C513" s="1" t="s">
        <v>11</v>
      </c>
      <c r="D513">
        <v>13687</v>
      </c>
      <c r="E513" s="1" t="s">
        <v>552</v>
      </c>
      <c r="F513">
        <v>2</v>
      </c>
      <c r="G513">
        <v>2</v>
      </c>
      <c r="H513">
        <v>0</v>
      </c>
      <c r="I513">
        <f>Tabla1[[#This Row],[VENTAS]]+Tabla1[[#This Row],[FISICO]]-Tabla1[[#This Row],[SISTEMA]]</f>
        <v>0</v>
      </c>
    </row>
    <row r="514" spans="1:9" hidden="1" x14ac:dyDescent="0.25">
      <c r="A514">
        <v>30101</v>
      </c>
      <c r="B514" s="1" t="s">
        <v>6</v>
      </c>
      <c r="C514" s="1" t="s">
        <v>11</v>
      </c>
      <c r="D514">
        <v>13689</v>
      </c>
      <c r="E514" s="1" t="s">
        <v>553</v>
      </c>
      <c r="F514">
        <v>0</v>
      </c>
      <c r="H514">
        <v>0</v>
      </c>
      <c r="I514">
        <f>Tabla1[[#This Row],[VENTAS]]+Tabla1[[#This Row],[FISICO]]-Tabla1[[#This Row],[SISTEMA]]</f>
        <v>0</v>
      </c>
    </row>
    <row r="515" spans="1:9" hidden="1" x14ac:dyDescent="0.25">
      <c r="A515">
        <v>30101</v>
      </c>
      <c r="B515" s="1" t="s">
        <v>6</v>
      </c>
      <c r="C515" s="1" t="s">
        <v>11</v>
      </c>
      <c r="D515">
        <v>14415</v>
      </c>
      <c r="E515" s="1" t="s">
        <v>554</v>
      </c>
      <c r="F515">
        <v>0</v>
      </c>
      <c r="H515">
        <v>0</v>
      </c>
      <c r="I515">
        <f>Tabla1[[#This Row],[VENTAS]]+Tabla1[[#This Row],[FISICO]]-Tabla1[[#This Row],[SISTEMA]]</f>
        <v>0</v>
      </c>
    </row>
    <row r="516" spans="1:9" hidden="1" x14ac:dyDescent="0.25">
      <c r="A516">
        <v>30101</v>
      </c>
      <c r="B516" s="1" t="s">
        <v>6</v>
      </c>
      <c r="C516" s="1" t="s">
        <v>11</v>
      </c>
      <c r="D516">
        <v>14417</v>
      </c>
      <c r="E516" s="1" t="s">
        <v>555</v>
      </c>
      <c r="F516">
        <v>2</v>
      </c>
      <c r="G516">
        <v>2</v>
      </c>
      <c r="H516">
        <v>0</v>
      </c>
      <c r="I516">
        <f>Tabla1[[#This Row],[VENTAS]]+Tabla1[[#This Row],[FISICO]]-Tabla1[[#This Row],[SISTEMA]]</f>
        <v>0</v>
      </c>
    </row>
    <row r="517" spans="1:9" hidden="1" x14ac:dyDescent="0.25">
      <c r="A517">
        <v>30101</v>
      </c>
      <c r="B517" s="1" t="s">
        <v>6</v>
      </c>
      <c r="C517" s="1" t="s">
        <v>11</v>
      </c>
      <c r="D517">
        <v>14418</v>
      </c>
      <c r="E517" s="1" t="s">
        <v>556</v>
      </c>
      <c r="F517">
        <v>1</v>
      </c>
      <c r="G517">
        <v>1</v>
      </c>
      <c r="H517">
        <v>0</v>
      </c>
      <c r="I517">
        <f>Tabla1[[#This Row],[VENTAS]]+Tabla1[[#This Row],[FISICO]]-Tabla1[[#This Row],[SISTEMA]]</f>
        <v>0</v>
      </c>
    </row>
    <row r="518" spans="1:9" hidden="1" x14ac:dyDescent="0.25">
      <c r="A518">
        <v>30101</v>
      </c>
      <c r="B518" s="1" t="s">
        <v>6</v>
      </c>
      <c r="C518" s="1" t="s">
        <v>11</v>
      </c>
      <c r="D518">
        <v>14425</v>
      </c>
      <c r="E518" s="1" t="s">
        <v>557</v>
      </c>
      <c r="F518">
        <v>1</v>
      </c>
      <c r="G518">
        <v>1</v>
      </c>
      <c r="H518">
        <v>0</v>
      </c>
      <c r="I518">
        <f>Tabla1[[#This Row],[VENTAS]]+Tabla1[[#This Row],[FISICO]]-Tabla1[[#This Row],[SISTEMA]]</f>
        <v>0</v>
      </c>
    </row>
    <row r="519" spans="1:9" hidden="1" x14ac:dyDescent="0.25">
      <c r="A519">
        <v>30101</v>
      </c>
      <c r="B519" s="1" t="s">
        <v>6</v>
      </c>
      <c r="C519" s="1" t="s">
        <v>12</v>
      </c>
      <c r="D519">
        <v>420</v>
      </c>
      <c r="E519" s="1" t="s">
        <v>558</v>
      </c>
      <c r="F519">
        <v>0</v>
      </c>
      <c r="H519">
        <v>0</v>
      </c>
      <c r="I519">
        <f>Tabla1[[#This Row],[VENTAS]]+Tabla1[[#This Row],[FISICO]]-Tabla1[[#This Row],[SISTEMA]]</f>
        <v>0</v>
      </c>
    </row>
    <row r="520" spans="1:9" hidden="1" x14ac:dyDescent="0.25">
      <c r="A520">
        <v>30101</v>
      </c>
      <c r="B520" s="1" t="s">
        <v>6</v>
      </c>
      <c r="C520" s="1" t="s">
        <v>12</v>
      </c>
      <c r="D520">
        <v>1002</v>
      </c>
      <c r="E520" s="1" t="s">
        <v>559</v>
      </c>
      <c r="F520">
        <v>0</v>
      </c>
      <c r="H520">
        <v>0</v>
      </c>
      <c r="I520">
        <f>Tabla1[[#This Row],[VENTAS]]+Tabla1[[#This Row],[FISICO]]-Tabla1[[#This Row],[SISTEMA]]</f>
        <v>0</v>
      </c>
    </row>
    <row r="521" spans="1:9" hidden="1" x14ac:dyDescent="0.25">
      <c r="A521">
        <v>30101</v>
      </c>
      <c r="B521" s="1" t="s">
        <v>6</v>
      </c>
      <c r="C521" s="1" t="s">
        <v>12</v>
      </c>
      <c r="D521">
        <v>1006</v>
      </c>
      <c r="E521" s="1" t="s">
        <v>560</v>
      </c>
      <c r="F521">
        <v>0</v>
      </c>
      <c r="H521">
        <v>0</v>
      </c>
      <c r="I521">
        <f>Tabla1[[#This Row],[VENTAS]]+Tabla1[[#This Row],[FISICO]]-Tabla1[[#This Row],[SISTEMA]]</f>
        <v>0</v>
      </c>
    </row>
    <row r="522" spans="1:9" hidden="1" x14ac:dyDescent="0.25">
      <c r="A522">
        <v>30101</v>
      </c>
      <c r="B522" s="1" t="s">
        <v>6</v>
      </c>
      <c r="C522" s="1" t="s">
        <v>12</v>
      </c>
      <c r="D522">
        <v>1034</v>
      </c>
      <c r="E522" s="1" t="s">
        <v>561</v>
      </c>
      <c r="F522">
        <v>0</v>
      </c>
      <c r="H522">
        <v>0</v>
      </c>
      <c r="I522">
        <f>Tabla1[[#This Row],[VENTAS]]+Tabla1[[#This Row],[FISICO]]-Tabla1[[#This Row],[SISTEMA]]</f>
        <v>0</v>
      </c>
    </row>
    <row r="523" spans="1:9" hidden="1" x14ac:dyDescent="0.25">
      <c r="A523">
        <v>30101</v>
      </c>
      <c r="B523" s="1" t="s">
        <v>6</v>
      </c>
      <c r="C523" s="1" t="s">
        <v>12</v>
      </c>
      <c r="D523">
        <v>1038</v>
      </c>
      <c r="E523" s="1" t="s">
        <v>562</v>
      </c>
      <c r="F523">
        <v>0</v>
      </c>
      <c r="H523">
        <v>0</v>
      </c>
      <c r="I523">
        <f>Tabla1[[#This Row],[VENTAS]]+Tabla1[[#This Row],[FISICO]]-Tabla1[[#This Row],[SISTEMA]]</f>
        <v>0</v>
      </c>
    </row>
    <row r="524" spans="1:9" hidden="1" x14ac:dyDescent="0.25">
      <c r="A524">
        <v>30101</v>
      </c>
      <c r="B524" s="1" t="s">
        <v>6</v>
      </c>
      <c r="C524" s="1" t="s">
        <v>12</v>
      </c>
      <c r="D524">
        <v>1052</v>
      </c>
      <c r="E524" s="1" t="s">
        <v>563</v>
      </c>
      <c r="F524">
        <v>0</v>
      </c>
      <c r="H524">
        <v>0</v>
      </c>
      <c r="I524">
        <f>Tabla1[[#This Row],[VENTAS]]+Tabla1[[#This Row],[FISICO]]-Tabla1[[#This Row],[SISTEMA]]</f>
        <v>0</v>
      </c>
    </row>
    <row r="525" spans="1:9" hidden="1" x14ac:dyDescent="0.25">
      <c r="A525">
        <v>30101</v>
      </c>
      <c r="B525" s="1" t="s">
        <v>6</v>
      </c>
      <c r="C525" s="1" t="s">
        <v>12</v>
      </c>
      <c r="D525">
        <v>1053</v>
      </c>
      <c r="E525" s="1" t="s">
        <v>564</v>
      </c>
      <c r="F525">
        <v>0</v>
      </c>
      <c r="H525">
        <v>0</v>
      </c>
      <c r="I525">
        <f>Tabla1[[#This Row],[VENTAS]]+Tabla1[[#This Row],[FISICO]]-Tabla1[[#This Row],[SISTEMA]]</f>
        <v>0</v>
      </c>
    </row>
    <row r="526" spans="1:9" hidden="1" x14ac:dyDescent="0.25">
      <c r="A526">
        <v>30101</v>
      </c>
      <c r="B526" s="1" t="s">
        <v>6</v>
      </c>
      <c r="C526" s="1" t="s">
        <v>12</v>
      </c>
      <c r="D526">
        <v>1054</v>
      </c>
      <c r="E526" s="1" t="s">
        <v>565</v>
      </c>
      <c r="F526">
        <v>0</v>
      </c>
      <c r="H526">
        <v>0</v>
      </c>
      <c r="I526">
        <f>Tabla1[[#This Row],[VENTAS]]+Tabla1[[#This Row],[FISICO]]-Tabla1[[#This Row],[SISTEMA]]</f>
        <v>0</v>
      </c>
    </row>
    <row r="527" spans="1:9" hidden="1" x14ac:dyDescent="0.25">
      <c r="A527">
        <v>30101</v>
      </c>
      <c r="B527" s="1" t="s">
        <v>6</v>
      </c>
      <c r="C527" s="1" t="s">
        <v>12</v>
      </c>
      <c r="D527">
        <v>1093</v>
      </c>
      <c r="E527" s="1" t="s">
        <v>566</v>
      </c>
      <c r="F527">
        <v>0</v>
      </c>
      <c r="H527">
        <v>0</v>
      </c>
      <c r="I527">
        <f>Tabla1[[#This Row],[VENTAS]]+Tabla1[[#This Row],[FISICO]]-Tabla1[[#This Row],[SISTEMA]]</f>
        <v>0</v>
      </c>
    </row>
    <row r="528" spans="1:9" hidden="1" x14ac:dyDescent="0.25">
      <c r="A528">
        <v>30101</v>
      </c>
      <c r="B528" s="1" t="s">
        <v>6</v>
      </c>
      <c r="C528" s="1" t="s">
        <v>12</v>
      </c>
      <c r="D528">
        <v>1101</v>
      </c>
      <c r="E528" s="1" t="s">
        <v>567</v>
      </c>
      <c r="F528">
        <v>0</v>
      </c>
      <c r="H528">
        <v>0</v>
      </c>
      <c r="I528">
        <f>Tabla1[[#This Row],[VENTAS]]+Tabla1[[#This Row],[FISICO]]-Tabla1[[#This Row],[SISTEMA]]</f>
        <v>0</v>
      </c>
    </row>
    <row r="529" spans="1:10" hidden="1" x14ac:dyDescent="0.25">
      <c r="A529">
        <v>30101</v>
      </c>
      <c r="B529" s="1" t="s">
        <v>6</v>
      </c>
      <c r="C529" s="1" t="s">
        <v>12</v>
      </c>
      <c r="D529">
        <v>1103</v>
      </c>
      <c r="E529" s="1" t="s">
        <v>568</v>
      </c>
      <c r="F529">
        <v>0</v>
      </c>
      <c r="H529">
        <v>0</v>
      </c>
      <c r="I529">
        <f>Tabla1[[#This Row],[VENTAS]]+Tabla1[[#This Row],[FISICO]]-Tabla1[[#This Row],[SISTEMA]]</f>
        <v>0</v>
      </c>
    </row>
    <row r="530" spans="1:10" hidden="1" x14ac:dyDescent="0.25">
      <c r="A530">
        <v>30101</v>
      </c>
      <c r="B530" s="1" t="s">
        <v>6</v>
      </c>
      <c r="C530" s="1" t="s">
        <v>12</v>
      </c>
      <c r="D530">
        <v>1112</v>
      </c>
      <c r="E530" s="1" t="s">
        <v>569</v>
      </c>
      <c r="F530">
        <v>0</v>
      </c>
      <c r="H530">
        <v>0</v>
      </c>
      <c r="I530">
        <f>Tabla1[[#This Row],[VENTAS]]+Tabla1[[#This Row],[FISICO]]-Tabla1[[#This Row],[SISTEMA]]</f>
        <v>0</v>
      </c>
    </row>
    <row r="531" spans="1:10" hidden="1" x14ac:dyDescent="0.25">
      <c r="A531">
        <v>30101</v>
      </c>
      <c r="B531" s="1" t="s">
        <v>6</v>
      </c>
      <c r="C531" s="1" t="s">
        <v>12</v>
      </c>
      <c r="D531">
        <v>1116</v>
      </c>
      <c r="E531" s="1" t="s">
        <v>570</v>
      </c>
      <c r="F531">
        <v>0</v>
      </c>
      <c r="H531">
        <v>0</v>
      </c>
      <c r="I531">
        <f>Tabla1[[#This Row],[VENTAS]]+Tabla1[[#This Row],[FISICO]]-Tabla1[[#This Row],[SISTEMA]]</f>
        <v>0</v>
      </c>
    </row>
    <row r="532" spans="1:10" hidden="1" x14ac:dyDescent="0.25">
      <c r="A532">
        <v>30101</v>
      </c>
      <c r="B532" s="1" t="s">
        <v>6</v>
      </c>
      <c r="C532" s="1" t="s">
        <v>12</v>
      </c>
      <c r="D532">
        <v>1117</v>
      </c>
      <c r="E532" s="1" t="s">
        <v>571</v>
      </c>
      <c r="F532">
        <v>0</v>
      </c>
      <c r="H532">
        <v>0</v>
      </c>
      <c r="I532">
        <f>Tabla1[[#This Row],[VENTAS]]+Tabla1[[#This Row],[FISICO]]-Tabla1[[#This Row],[SISTEMA]]</f>
        <v>0</v>
      </c>
    </row>
    <row r="533" spans="1:10" hidden="1" x14ac:dyDescent="0.25">
      <c r="A533">
        <v>30101</v>
      </c>
      <c r="B533" s="1" t="s">
        <v>6</v>
      </c>
      <c r="C533" s="1" t="s">
        <v>12</v>
      </c>
      <c r="D533">
        <v>1119</v>
      </c>
      <c r="E533" s="1" t="s">
        <v>572</v>
      </c>
      <c r="F533">
        <v>0</v>
      </c>
      <c r="H533">
        <v>0</v>
      </c>
      <c r="I533">
        <f>Tabla1[[#This Row],[VENTAS]]+Tabla1[[#This Row],[FISICO]]-Tabla1[[#This Row],[SISTEMA]]</f>
        <v>0</v>
      </c>
    </row>
    <row r="534" spans="1:10" hidden="1" x14ac:dyDescent="0.25">
      <c r="A534">
        <v>30101</v>
      </c>
      <c r="B534" s="1" t="s">
        <v>6</v>
      </c>
      <c r="C534" s="1" t="s">
        <v>12</v>
      </c>
      <c r="D534">
        <v>1702</v>
      </c>
      <c r="E534" s="1" t="s">
        <v>573</v>
      </c>
      <c r="F534">
        <v>0</v>
      </c>
      <c r="H534">
        <v>0</v>
      </c>
      <c r="I534">
        <f>Tabla1[[#This Row],[VENTAS]]+Tabla1[[#This Row],[FISICO]]-Tabla1[[#This Row],[SISTEMA]]</f>
        <v>0</v>
      </c>
    </row>
    <row r="535" spans="1:10" hidden="1" x14ac:dyDescent="0.25">
      <c r="A535">
        <v>30101</v>
      </c>
      <c r="B535" s="1" t="s">
        <v>6</v>
      </c>
      <c r="C535" s="1" t="s">
        <v>12</v>
      </c>
      <c r="D535">
        <v>2241</v>
      </c>
      <c r="E535" s="1" t="s">
        <v>574</v>
      </c>
      <c r="F535">
        <v>0</v>
      </c>
      <c r="H535">
        <v>0</v>
      </c>
      <c r="I535">
        <f>Tabla1[[#This Row],[VENTAS]]+Tabla1[[#This Row],[FISICO]]-Tabla1[[#This Row],[SISTEMA]]</f>
        <v>0</v>
      </c>
    </row>
    <row r="536" spans="1:10" hidden="1" x14ac:dyDescent="0.25">
      <c r="A536">
        <v>30101</v>
      </c>
      <c r="B536" s="1" t="s">
        <v>6</v>
      </c>
      <c r="C536" s="1" t="s">
        <v>12</v>
      </c>
      <c r="D536">
        <v>2242</v>
      </c>
      <c r="E536" s="1" t="s">
        <v>575</v>
      </c>
      <c r="F536">
        <v>0</v>
      </c>
      <c r="H536">
        <v>0</v>
      </c>
      <c r="I536">
        <f>Tabla1[[#This Row],[VENTAS]]+Tabla1[[#This Row],[FISICO]]-Tabla1[[#This Row],[SISTEMA]]</f>
        <v>0</v>
      </c>
    </row>
    <row r="537" spans="1:10" hidden="1" x14ac:dyDescent="0.25">
      <c r="A537">
        <v>30101</v>
      </c>
      <c r="B537" s="1" t="s">
        <v>6</v>
      </c>
      <c r="C537" s="1" t="s">
        <v>12</v>
      </c>
      <c r="D537">
        <v>2244</v>
      </c>
      <c r="E537" s="1" t="s">
        <v>576</v>
      </c>
      <c r="F537">
        <v>0</v>
      </c>
      <c r="H537">
        <v>0</v>
      </c>
      <c r="I537">
        <f>Tabla1[[#This Row],[VENTAS]]+Tabla1[[#This Row],[FISICO]]-Tabla1[[#This Row],[SISTEMA]]</f>
        <v>0</v>
      </c>
    </row>
    <row r="538" spans="1:10" hidden="1" x14ac:dyDescent="0.25">
      <c r="A538">
        <v>30101</v>
      </c>
      <c r="B538" s="1" t="s">
        <v>6</v>
      </c>
      <c r="C538" s="1" t="s">
        <v>12</v>
      </c>
      <c r="D538">
        <v>2324</v>
      </c>
      <c r="E538" s="1" t="s">
        <v>577</v>
      </c>
      <c r="F538">
        <v>0</v>
      </c>
      <c r="H538">
        <v>0</v>
      </c>
      <c r="I538">
        <f>Tabla1[[#This Row],[VENTAS]]+Tabla1[[#This Row],[FISICO]]-Tabla1[[#This Row],[SISTEMA]]</f>
        <v>0</v>
      </c>
    </row>
    <row r="539" spans="1:10" hidden="1" x14ac:dyDescent="0.25">
      <c r="A539">
        <v>30101</v>
      </c>
      <c r="B539" s="1" t="s">
        <v>6</v>
      </c>
      <c r="C539" s="1" t="s">
        <v>12</v>
      </c>
      <c r="D539">
        <v>2325</v>
      </c>
      <c r="E539" s="1" t="s">
        <v>578</v>
      </c>
      <c r="F539">
        <v>0</v>
      </c>
      <c r="H539">
        <v>0</v>
      </c>
      <c r="I539">
        <f>Tabla1[[#This Row],[VENTAS]]+Tabla1[[#This Row],[FISICO]]-Tabla1[[#This Row],[SISTEMA]]</f>
        <v>0</v>
      </c>
    </row>
    <row r="540" spans="1:10" hidden="1" x14ac:dyDescent="0.25">
      <c r="A540">
        <v>30101</v>
      </c>
      <c r="B540" s="1" t="s">
        <v>6</v>
      </c>
      <c r="C540" s="1" t="s">
        <v>12</v>
      </c>
      <c r="D540">
        <v>2326</v>
      </c>
      <c r="E540" s="1" t="s">
        <v>579</v>
      </c>
      <c r="F540">
        <v>0</v>
      </c>
      <c r="H540">
        <v>0</v>
      </c>
      <c r="I540">
        <f>Tabla1[[#This Row],[VENTAS]]+Tabla1[[#This Row],[FISICO]]-Tabla1[[#This Row],[SISTEMA]]</f>
        <v>0</v>
      </c>
    </row>
    <row r="541" spans="1:10" hidden="1" x14ac:dyDescent="0.25">
      <c r="A541">
        <v>30101</v>
      </c>
      <c r="B541" s="1" t="s">
        <v>6</v>
      </c>
      <c r="C541" s="1" t="s">
        <v>12</v>
      </c>
      <c r="D541">
        <v>4400</v>
      </c>
      <c r="E541" s="1" t="s">
        <v>580</v>
      </c>
      <c r="F541">
        <v>0</v>
      </c>
      <c r="H541">
        <v>0</v>
      </c>
      <c r="I541">
        <f>Tabla1[[#This Row],[VENTAS]]+Tabla1[[#This Row],[FISICO]]-Tabla1[[#This Row],[SISTEMA]]</f>
        <v>0</v>
      </c>
    </row>
    <row r="542" spans="1:10" hidden="1" x14ac:dyDescent="0.25">
      <c r="A542">
        <v>30101</v>
      </c>
      <c r="B542" s="1" t="s">
        <v>6</v>
      </c>
      <c r="C542" s="1" t="s">
        <v>12</v>
      </c>
      <c r="D542">
        <v>4645</v>
      </c>
      <c r="E542" s="1" t="s">
        <v>581</v>
      </c>
      <c r="F542">
        <v>0</v>
      </c>
      <c r="H542">
        <v>0</v>
      </c>
      <c r="I542">
        <f>Tabla1[[#This Row],[VENTAS]]+Tabla1[[#This Row],[FISICO]]-Tabla1[[#This Row],[SISTEMA]]</f>
        <v>0</v>
      </c>
    </row>
    <row r="543" spans="1:10" hidden="1" x14ac:dyDescent="0.25">
      <c r="A543">
        <v>30101</v>
      </c>
      <c r="B543" s="1" t="s">
        <v>6</v>
      </c>
      <c r="C543" s="1" t="s">
        <v>12</v>
      </c>
      <c r="D543" s="18">
        <v>4647</v>
      </c>
      <c r="E543" s="19" t="s">
        <v>582</v>
      </c>
      <c r="F543">
        <v>1.4</v>
      </c>
      <c r="H543">
        <v>0</v>
      </c>
      <c r="I543">
        <f>Tabla1[[#This Row],[VENTAS]]+Tabla1[[#This Row],[FISICO]]-Tabla1[[#This Row],[SISTEMA]]</f>
        <v>-1.4</v>
      </c>
      <c r="J543" s="18"/>
    </row>
    <row r="544" spans="1:10" hidden="1" x14ac:dyDescent="0.25">
      <c r="A544">
        <v>30101</v>
      </c>
      <c r="B544" s="1" t="s">
        <v>6</v>
      </c>
      <c r="C544" s="1" t="s">
        <v>12</v>
      </c>
      <c r="D544" s="18">
        <v>4781</v>
      </c>
      <c r="E544" s="19" t="s">
        <v>583</v>
      </c>
      <c r="F544">
        <v>33</v>
      </c>
      <c r="H544">
        <v>0</v>
      </c>
      <c r="I544">
        <f>Tabla1[[#This Row],[VENTAS]]+Tabla1[[#This Row],[FISICO]]-Tabla1[[#This Row],[SISTEMA]]</f>
        <v>-33</v>
      </c>
      <c r="J544" s="18"/>
    </row>
    <row r="545" spans="1:10" hidden="1" x14ac:dyDescent="0.25">
      <c r="A545">
        <v>30101</v>
      </c>
      <c r="B545" s="1" t="s">
        <v>6</v>
      </c>
      <c r="C545" s="1" t="s">
        <v>12</v>
      </c>
      <c r="D545">
        <v>4987</v>
      </c>
      <c r="E545" s="1" t="s">
        <v>584</v>
      </c>
      <c r="F545">
        <v>0</v>
      </c>
      <c r="H545">
        <v>0</v>
      </c>
      <c r="I545">
        <f>Tabla1[[#This Row],[VENTAS]]+Tabla1[[#This Row],[FISICO]]-Tabla1[[#This Row],[SISTEMA]]</f>
        <v>0</v>
      </c>
    </row>
    <row r="546" spans="1:10" hidden="1" x14ac:dyDescent="0.25">
      <c r="A546">
        <v>30101</v>
      </c>
      <c r="B546" s="1" t="s">
        <v>6</v>
      </c>
      <c r="C546" s="1" t="s">
        <v>12</v>
      </c>
      <c r="D546">
        <v>4991</v>
      </c>
      <c r="E546" s="1" t="s">
        <v>585</v>
      </c>
      <c r="F546">
        <v>0</v>
      </c>
      <c r="H546">
        <v>0</v>
      </c>
      <c r="I546">
        <f>Tabla1[[#This Row],[VENTAS]]+Tabla1[[#This Row],[FISICO]]-Tabla1[[#This Row],[SISTEMA]]</f>
        <v>0</v>
      </c>
    </row>
    <row r="547" spans="1:10" hidden="1" x14ac:dyDescent="0.25">
      <c r="A547">
        <v>30101</v>
      </c>
      <c r="B547" s="1" t="s">
        <v>6</v>
      </c>
      <c r="C547" s="1" t="s">
        <v>12</v>
      </c>
      <c r="D547">
        <v>14411</v>
      </c>
      <c r="E547" s="1" t="s">
        <v>586</v>
      </c>
      <c r="F547">
        <v>3</v>
      </c>
      <c r="G547">
        <v>3</v>
      </c>
      <c r="H547">
        <v>0</v>
      </c>
      <c r="I547">
        <f>Tabla1[[#This Row],[VENTAS]]+Tabla1[[#This Row],[FISICO]]-Tabla1[[#This Row],[SISTEMA]]</f>
        <v>0</v>
      </c>
    </row>
    <row r="548" spans="1:10" hidden="1" x14ac:dyDescent="0.25">
      <c r="A548">
        <v>30101</v>
      </c>
      <c r="B548" s="1" t="s">
        <v>6</v>
      </c>
      <c r="C548" s="1" t="s">
        <v>13</v>
      </c>
      <c r="D548" s="18">
        <v>4911</v>
      </c>
      <c r="E548" s="19" t="s">
        <v>587</v>
      </c>
      <c r="F548">
        <v>35</v>
      </c>
      <c r="H548">
        <v>0</v>
      </c>
      <c r="I548">
        <f>Tabla1[[#This Row],[VENTAS]]+Tabla1[[#This Row],[FISICO]]-Tabla1[[#This Row],[SISTEMA]]</f>
        <v>-35</v>
      </c>
      <c r="J548" s="18"/>
    </row>
    <row r="549" spans="1:10" hidden="1" x14ac:dyDescent="0.25">
      <c r="A549">
        <v>30101</v>
      </c>
      <c r="B549" s="1" t="s">
        <v>6</v>
      </c>
      <c r="C549" s="1" t="s">
        <v>13</v>
      </c>
      <c r="D549" s="18">
        <v>4912</v>
      </c>
      <c r="E549" s="19" t="s">
        <v>588</v>
      </c>
      <c r="F549">
        <v>14</v>
      </c>
      <c r="H549">
        <v>0</v>
      </c>
      <c r="I549">
        <f>Tabla1[[#This Row],[VENTAS]]+Tabla1[[#This Row],[FISICO]]-Tabla1[[#This Row],[SISTEMA]]</f>
        <v>-14</v>
      </c>
      <c r="J549" s="18"/>
    </row>
    <row r="550" spans="1:10" hidden="1" x14ac:dyDescent="0.25">
      <c r="A550">
        <v>30101</v>
      </c>
      <c r="B550" s="1" t="s">
        <v>6</v>
      </c>
      <c r="C550" s="1" t="s">
        <v>13</v>
      </c>
      <c r="D550" s="18">
        <v>4914</v>
      </c>
      <c r="E550" s="19" t="s">
        <v>589</v>
      </c>
      <c r="F550">
        <v>22</v>
      </c>
      <c r="H550">
        <v>0</v>
      </c>
      <c r="I550">
        <f>Tabla1[[#This Row],[VENTAS]]+Tabla1[[#This Row],[FISICO]]-Tabla1[[#This Row],[SISTEMA]]</f>
        <v>-22</v>
      </c>
      <c r="J550" s="18"/>
    </row>
    <row r="551" spans="1:10" hidden="1" x14ac:dyDescent="0.25">
      <c r="A551">
        <v>30101</v>
      </c>
      <c r="B551" s="1" t="s">
        <v>6</v>
      </c>
      <c r="C551" s="1" t="s">
        <v>13</v>
      </c>
      <c r="D551" s="18">
        <v>4915</v>
      </c>
      <c r="E551" s="19" t="s">
        <v>590</v>
      </c>
      <c r="F551">
        <v>44</v>
      </c>
      <c r="H551">
        <v>0</v>
      </c>
      <c r="I551">
        <f>Tabla1[[#This Row],[VENTAS]]+Tabla1[[#This Row],[FISICO]]-Tabla1[[#This Row],[SISTEMA]]</f>
        <v>-44</v>
      </c>
      <c r="J551" s="18"/>
    </row>
    <row r="552" spans="1:10" hidden="1" x14ac:dyDescent="0.25">
      <c r="A552">
        <v>30101</v>
      </c>
      <c r="B552" s="1" t="s">
        <v>6</v>
      </c>
      <c r="C552" s="1" t="s">
        <v>13</v>
      </c>
      <c r="D552" s="18">
        <v>4916</v>
      </c>
      <c r="E552" s="19" t="s">
        <v>591</v>
      </c>
      <c r="F552">
        <v>56</v>
      </c>
      <c r="H552">
        <v>0</v>
      </c>
      <c r="I552">
        <f>Tabla1[[#This Row],[VENTAS]]+Tabla1[[#This Row],[FISICO]]-Tabla1[[#This Row],[SISTEMA]]</f>
        <v>-56</v>
      </c>
      <c r="J552" s="18"/>
    </row>
    <row r="553" spans="1:10" hidden="1" x14ac:dyDescent="0.25">
      <c r="A553">
        <v>30101</v>
      </c>
      <c r="B553" s="1" t="s">
        <v>6</v>
      </c>
      <c r="C553" s="1" t="s">
        <v>13</v>
      </c>
      <c r="D553">
        <v>4920</v>
      </c>
      <c r="E553" s="1" t="s">
        <v>592</v>
      </c>
      <c r="F553">
        <v>0</v>
      </c>
      <c r="H553">
        <v>0</v>
      </c>
      <c r="I553">
        <f>Tabla1[[#This Row],[VENTAS]]+Tabla1[[#This Row],[FISICO]]-Tabla1[[#This Row],[SISTEMA]]</f>
        <v>0</v>
      </c>
    </row>
    <row r="554" spans="1:10" hidden="1" x14ac:dyDescent="0.25">
      <c r="A554">
        <v>30101</v>
      </c>
      <c r="B554" s="1" t="s">
        <v>6</v>
      </c>
      <c r="C554" s="1" t="s">
        <v>13</v>
      </c>
      <c r="D554" s="18">
        <v>4922</v>
      </c>
      <c r="E554" s="19" t="s">
        <v>593</v>
      </c>
      <c r="F554">
        <v>10</v>
      </c>
      <c r="H554">
        <v>0</v>
      </c>
      <c r="I554">
        <f>Tabla1[[#This Row],[VENTAS]]+Tabla1[[#This Row],[FISICO]]-Tabla1[[#This Row],[SISTEMA]]</f>
        <v>-10</v>
      </c>
      <c r="J554" s="18"/>
    </row>
    <row r="555" spans="1:10" hidden="1" x14ac:dyDescent="0.25">
      <c r="A555">
        <v>30101</v>
      </c>
      <c r="B555" s="1" t="s">
        <v>6</v>
      </c>
      <c r="C555" s="1" t="s">
        <v>13</v>
      </c>
      <c r="D555" s="18">
        <v>4923</v>
      </c>
      <c r="E555" s="19" t="s">
        <v>594</v>
      </c>
      <c r="F555">
        <v>16</v>
      </c>
      <c r="H555">
        <v>0</v>
      </c>
      <c r="I555">
        <f>Tabla1[[#This Row],[VENTAS]]+Tabla1[[#This Row],[FISICO]]-Tabla1[[#This Row],[SISTEMA]]</f>
        <v>-16</v>
      </c>
      <c r="J555" s="18"/>
    </row>
    <row r="556" spans="1:10" hidden="1" x14ac:dyDescent="0.25">
      <c r="A556">
        <v>30101</v>
      </c>
      <c r="B556" s="1" t="s">
        <v>6</v>
      </c>
      <c r="C556" s="1" t="s">
        <v>13</v>
      </c>
      <c r="D556" s="18">
        <v>4924</v>
      </c>
      <c r="E556" s="19" t="s">
        <v>595</v>
      </c>
      <c r="F556">
        <v>9</v>
      </c>
      <c r="H556">
        <v>0</v>
      </c>
      <c r="I556">
        <f>Tabla1[[#This Row],[VENTAS]]+Tabla1[[#This Row],[FISICO]]-Tabla1[[#This Row],[SISTEMA]]</f>
        <v>-9</v>
      </c>
      <c r="J556" s="18"/>
    </row>
    <row r="557" spans="1:10" hidden="1" x14ac:dyDescent="0.25">
      <c r="A557">
        <v>30101</v>
      </c>
      <c r="B557" s="1" t="s">
        <v>6</v>
      </c>
      <c r="C557" s="1" t="s">
        <v>13</v>
      </c>
      <c r="D557" s="18">
        <v>4927</v>
      </c>
      <c r="E557" s="19" t="s">
        <v>596</v>
      </c>
      <c r="F557">
        <v>14</v>
      </c>
      <c r="H557">
        <v>0</v>
      </c>
      <c r="I557">
        <f>Tabla1[[#This Row],[VENTAS]]+Tabla1[[#This Row],[FISICO]]-Tabla1[[#This Row],[SISTEMA]]</f>
        <v>-14</v>
      </c>
      <c r="J557" s="18"/>
    </row>
    <row r="558" spans="1:10" s="30" customFormat="1" hidden="1" x14ac:dyDescent="0.25">
      <c r="A558" s="30">
        <v>30101</v>
      </c>
      <c r="B558" s="31" t="s">
        <v>6</v>
      </c>
      <c r="C558" s="31" t="s">
        <v>13</v>
      </c>
      <c r="D558" s="30">
        <v>4978</v>
      </c>
      <c r="E558" s="31" t="s">
        <v>597</v>
      </c>
      <c r="F558" s="30">
        <v>31</v>
      </c>
      <c r="G558" s="30">
        <v>32</v>
      </c>
      <c r="H558" s="30">
        <v>0</v>
      </c>
      <c r="I558" s="30">
        <f>Tabla1[[#This Row],[VENTAS]]+Tabla1[[#This Row],[FISICO]]-Tabla1[[#This Row],[SISTEMA]]</f>
        <v>1</v>
      </c>
    </row>
    <row r="559" spans="1:10" hidden="1" x14ac:dyDescent="0.25">
      <c r="A559">
        <v>30101</v>
      </c>
      <c r="B559" s="1" t="s">
        <v>6</v>
      </c>
      <c r="C559" s="1" t="s">
        <v>13</v>
      </c>
      <c r="D559">
        <v>4979</v>
      </c>
      <c r="E559" s="1" t="s">
        <v>598</v>
      </c>
      <c r="F559">
        <v>33</v>
      </c>
      <c r="G559">
        <v>33</v>
      </c>
      <c r="H559">
        <v>0</v>
      </c>
      <c r="I559">
        <f>Tabla1[[#This Row],[VENTAS]]+Tabla1[[#This Row],[FISICO]]-Tabla1[[#This Row],[SISTEMA]]</f>
        <v>0</v>
      </c>
    </row>
    <row r="560" spans="1:10" hidden="1" x14ac:dyDescent="0.25">
      <c r="A560">
        <v>30101</v>
      </c>
      <c r="B560" s="1" t="s">
        <v>6</v>
      </c>
      <c r="C560" s="1" t="s">
        <v>13</v>
      </c>
      <c r="D560" s="18">
        <v>4982</v>
      </c>
      <c r="E560" s="19" t="s">
        <v>599</v>
      </c>
      <c r="F560">
        <v>1</v>
      </c>
      <c r="H560">
        <v>0</v>
      </c>
      <c r="I560">
        <f>Tabla1[[#This Row],[VENTAS]]+Tabla1[[#This Row],[FISICO]]-Tabla1[[#This Row],[SISTEMA]]</f>
        <v>-1</v>
      </c>
      <c r="J560" s="18"/>
    </row>
    <row r="561" spans="1:10" hidden="1" x14ac:dyDescent="0.25">
      <c r="A561">
        <v>30101</v>
      </c>
      <c r="B561" s="1" t="s">
        <v>6</v>
      </c>
      <c r="C561" s="1" t="s">
        <v>13</v>
      </c>
      <c r="D561">
        <v>4984</v>
      </c>
      <c r="E561" s="1" t="s">
        <v>600</v>
      </c>
      <c r="F561">
        <v>25</v>
      </c>
      <c r="G561">
        <v>25</v>
      </c>
      <c r="H561">
        <v>0</v>
      </c>
      <c r="I561">
        <f>Tabla1[[#This Row],[VENTAS]]+Tabla1[[#This Row],[FISICO]]-Tabla1[[#This Row],[SISTEMA]]</f>
        <v>0</v>
      </c>
    </row>
    <row r="562" spans="1:10" hidden="1" x14ac:dyDescent="0.25">
      <c r="A562">
        <v>30101</v>
      </c>
      <c r="B562" s="1" t="s">
        <v>6</v>
      </c>
      <c r="C562" s="1" t="s">
        <v>13</v>
      </c>
      <c r="D562" s="18">
        <v>6600</v>
      </c>
      <c r="E562" s="19" t="s">
        <v>601</v>
      </c>
      <c r="F562">
        <v>21</v>
      </c>
      <c r="H562">
        <v>0</v>
      </c>
      <c r="I562">
        <f>Tabla1[[#This Row],[VENTAS]]+Tabla1[[#This Row],[FISICO]]-Tabla1[[#This Row],[SISTEMA]]</f>
        <v>-21</v>
      </c>
      <c r="J562" s="18"/>
    </row>
    <row r="563" spans="1:10" hidden="1" x14ac:dyDescent="0.25">
      <c r="A563">
        <v>30101</v>
      </c>
      <c r="B563" s="1" t="s">
        <v>6</v>
      </c>
      <c r="C563" s="1" t="s">
        <v>13</v>
      </c>
      <c r="D563">
        <v>6753</v>
      </c>
      <c r="E563" s="1" t="s">
        <v>602</v>
      </c>
      <c r="F563">
        <v>0</v>
      </c>
      <c r="H563">
        <v>0</v>
      </c>
      <c r="I563">
        <f>Tabla1[[#This Row],[VENTAS]]+Tabla1[[#This Row],[FISICO]]-Tabla1[[#This Row],[SISTEMA]]</f>
        <v>0</v>
      </c>
    </row>
    <row r="564" spans="1:10" hidden="1" x14ac:dyDescent="0.25">
      <c r="A564">
        <v>30101</v>
      </c>
      <c r="B564" s="1" t="s">
        <v>6</v>
      </c>
      <c r="C564" s="1" t="s">
        <v>13</v>
      </c>
      <c r="D564">
        <v>6754</v>
      </c>
      <c r="E564" s="1" t="s">
        <v>603</v>
      </c>
      <c r="F564">
        <v>0</v>
      </c>
      <c r="H564">
        <v>0</v>
      </c>
      <c r="I564">
        <f>Tabla1[[#This Row],[VENTAS]]+Tabla1[[#This Row],[FISICO]]-Tabla1[[#This Row],[SISTEMA]]</f>
        <v>0</v>
      </c>
    </row>
    <row r="565" spans="1:10" hidden="1" x14ac:dyDescent="0.25">
      <c r="A565">
        <v>30101</v>
      </c>
      <c r="B565" s="1" t="s">
        <v>6</v>
      </c>
      <c r="C565" s="1" t="s">
        <v>13</v>
      </c>
      <c r="D565">
        <v>6756</v>
      </c>
      <c r="E565" s="1" t="s">
        <v>604</v>
      </c>
      <c r="F565">
        <v>0</v>
      </c>
      <c r="H565">
        <v>0</v>
      </c>
      <c r="I565">
        <f>Tabla1[[#This Row],[VENTAS]]+Tabla1[[#This Row],[FISICO]]-Tabla1[[#This Row],[SISTEMA]]</f>
        <v>0</v>
      </c>
    </row>
    <row r="566" spans="1:10" hidden="1" x14ac:dyDescent="0.25">
      <c r="A566">
        <v>30101</v>
      </c>
      <c r="B566" s="1" t="s">
        <v>6</v>
      </c>
      <c r="C566" s="1" t="s">
        <v>13</v>
      </c>
      <c r="D566">
        <v>6757</v>
      </c>
      <c r="E566" s="1" t="s">
        <v>605</v>
      </c>
      <c r="F566">
        <v>0</v>
      </c>
      <c r="H566">
        <v>0</v>
      </c>
      <c r="I566">
        <f>Tabla1[[#This Row],[VENTAS]]+Tabla1[[#This Row],[FISICO]]-Tabla1[[#This Row],[SISTEMA]]</f>
        <v>0</v>
      </c>
    </row>
    <row r="567" spans="1:10" hidden="1" x14ac:dyDescent="0.25">
      <c r="A567">
        <v>30101</v>
      </c>
      <c r="B567" s="1" t="s">
        <v>6</v>
      </c>
      <c r="C567" s="1" t="s">
        <v>13</v>
      </c>
      <c r="D567">
        <v>6824</v>
      </c>
      <c r="E567" s="1" t="s">
        <v>606</v>
      </c>
      <c r="F567">
        <v>0</v>
      </c>
      <c r="H567">
        <v>0</v>
      </c>
      <c r="I567">
        <f>Tabla1[[#This Row],[VENTAS]]+Tabla1[[#This Row],[FISICO]]-Tabla1[[#This Row],[SISTEMA]]</f>
        <v>0</v>
      </c>
    </row>
    <row r="568" spans="1:10" hidden="1" x14ac:dyDescent="0.25">
      <c r="A568">
        <v>30101</v>
      </c>
      <c r="B568" s="1" t="s">
        <v>6</v>
      </c>
      <c r="C568" s="1" t="s">
        <v>13</v>
      </c>
      <c r="D568">
        <v>9195</v>
      </c>
      <c r="E568" s="1" t="s">
        <v>607</v>
      </c>
      <c r="F568">
        <v>0</v>
      </c>
      <c r="H568">
        <v>0</v>
      </c>
      <c r="I568">
        <f>Tabla1[[#This Row],[VENTAS]]+Tabla1[[#This Row],[FISICO]]-Tabla1[[#This Row],[SISTEMA]]</f>
        <v>0</v>
      </c>
    </row>
    <row r="569" spans="1:10" hidden="1" x14ac:dyDescent="0.25">
      <c r="A569">
        <v>30101</v>
      </c>
      <c r="B569" s="1" t="s">
        <v>6</v>
      </c>
      <c r="C569" s="1" t="s">
        <v>13</v>
      </c>
      <c r="D569" s="18">
        <v>9318</v>
      </c>
      <c r="E569" s="19" t="s">
        <v>608</v>
      </c>
      <c r="F569">
        <v>20</v>
      </c>
      <c r="G569">
        <v>16</v>
      </c>
      <c r="H569">
        <v>1</v>
      </c>
      <c r="I569">
        <f>Tabla1[[#This Row],[VENTAS]]+Tabla1[[#This Row],[FISICO]]-Tabla1[[#This Row],[SISTEMA]]</f>
        <v>-3</v>
      </c>
      <c r="J569" s="18"/>
    </row>
    <row r="570" spans="1:10" hidden="1" x14ac:dyDescent="0.25">
      <c r="A570">
        <v>30101</v>
      </c>
      <c r="B570" s="1" t="s">
        <v>6</v>
      </c>
      <c r="C570" s="1" t="s">
        <v>13</v>
      </c>
      <c r="D570">
        <v>9866</v>
      </c>
      <c r="E570" s="1" t="s">
        <v>609</v>
      </c>
      <c r="F570">
        <v>81</v>
      </c>
      <c r="G570">
        <v>81</v>
      </c>
      <c r="H570">
        <v>0</v>
      </c>
      <c r="I570">
        <f>Tabla1[[#This Row],[VENTAS]]+Tabla1[[#This Row],[FISICO]]-Tabla1[[#This Row],[SISTEMA]]</f>
        <v>0</v>
      </c>
    </row>
    <row r="571" spans="1:10" hidden="1" x14ac:dyDescent="0.25">
      <c r="A571">
        <v>30101</v>
      </c>
      <c r="B571" s="1" t="s">
        <v>6</v>
      </c>
      <c r="C571" s="1" t="s">
        <v>13</v>
      </c>
      <c r="D571" s="18">
        <v>12702</v>
      </c>
      <c r="E571" s="19" t="s">
        <v>610</v>
      </c>
      <c r="F571">
        <v>40</v>
      </c>
      <c r="H571">
        <v>0</v>
      </c>
      <c r="I571">
        <f>Tabla1[[#This Row],[VENTAS]]+Tabla1[[#This Row],[FISICO]]-Tabla1[[#This Row],[SISTEMA]]</f>
        <v>-40</v>
      </c>
      <c r="J571" s="18"/>
    </row>
    <row r="572" spans="1:10" hidden="1" x14ac:dyDescent="0.25">
      <c r="A572">
        <v>30101</v>
      </c>
      <c r="B572" s="1" t="s">
        <v>6</v>
      </c>
      <c r="C572" s="1" t="s">
        <v>13</v>
      </c>
      <c r="D572" s="18">
        <v>12851</v>
      </c>
      <c r="E572" s="19" t="s">
        <v>611</v>
      </c>
      <c r="F572">
        <v>22</v>
      </c>
      <c r="H572">
        <v>0</v>
      </c>
      <c r="I572">
        <f>Tabla1[[#This Row],[VENTAS]]+Tabla1[[#This Row],[FISICO]]-Tabla1[[#This Row],[SISTEMA]]</f>
        <v>-22</v>
      </c>
      <c r="J572" s="18"/>
    </row>
    <row r="573" spans="1:10" hidden="1" x14ac:dyDescent="0.25">
      <c r="A573">
        <v>30101</v>
      </c>
      <c r="B573" s="1" t="s">
        <v>6</v>
      </c>
      <c r="C573" s="1" t="s">
        <v>13</v>
      </c>
      <c r="D573">
        <v>14334</v>
      </c>
      <c r="E573" s="1" t="s">
        <v>612</v>
      </c>
      <c r="F573">
        <v>0</v>
      </c>
      <c r="H573">
        <v>0</v>
      </c>
      <c r="I573">
        <f>Tabla1[[#This Row],[VENTAS]]+Tabla1[[#This Row],[FISICO]]-Tabla1[[#This Row],[SISTEMA]]</f>
        <v>0</v>
      </c>
    </row>
    <row r="574" spans="1:10" hidden="1" x14ac:dyDescent="0.25">
      <c r="A574">
        <v>30101</v>
      </c>
      <c r="B574" s="1" t="s">
        <v>6</v>
      </c>
      <c r="C574" s="1" t="s">
        <v>14</v>
      </c>
      <c r="D574">
        <v>399</v>
      </c>
      <c r="E574" s="1" t="s">
        <v>613</v>
      </c>
      <c r="F574">
        <v>0</v>
      </c>
      <c r="H574">
        <v>0</v>
      </c>
      <c r="I574">
        <f>Tabla1[[#This Row],[VENTAS]]+Tabla1[[#This Row],[FISICO]]-Tabla1[[#This Row],[SISTEMA]]</f>
        <v>0</v>
      </c>
    </row>
    <row r="575" spans="1:10" hidden="1" x14ac:dyDescent="0.25">
      <c r="A575">
        <v>30101</v>
      </c>
      <c r="B575" s="1" t="s">
        <v>6</v>
      </c>
      <c r="C575" s="1" t="s">
        <v>14</v>
      </c>
      <c r="D575" s="18">
        <v>418</v>
      </c>
      <c r="E575" s="19" t="s">
        <v>614</v>
      </c>
      <c r="F575">
        <v>71</v>
      </c>
      <c r="G575">
        <v>20</v>
      </c>
      <c r="H575">
        <v>0</v>
      </c>
      <c r="I575">
        <f>Tabla1[[#This Row],[VENTAS]]+Tabla1[[#This Row],[FISICO]]-Tabla1[[#This Row],[SISTEMA]]</f>
        <v>-51</v>
      </c>
      <c r="J575" s="18"/>
    </row>
    <row r="576" spans="1:10" hidden="1" x14ac:dyDescent="0.25">
      <c r="A576">
        <v>30101</v>
      </c>
      <c r="B576" s="1" t="s">
        <v>6</v>
      </c>
      <c r="C576" s="1" t="s">
        <v>14</v>
      </c>
      <c r="D576">
        <v>419</v>
      </c>
      <c r="E576" s="1" t="s">
        <v>615</v>
      </c>
      <c r="F576">
        <v>0</v>
      </c>
      <c r="H576">
        <v>0</v>
      </c>
      <c r="I576">
        <f>Tabla1[[#This Row],[VENTAS]]+Tabla1[[#This Row],[FISICO]]-Tabla1[[#This Row],[SISTEMA]]</f>
        <v>0</v>
      </c>
    </row>
    <row r="577" spans="1:10" hidden="1" x14ac:dyDescent="0.25">
      <c r="A577">
        <v>30101</v>
      </c>
      <c r="B577" s="1" t="s">
        <v>6</v>
      </c>
      <c r="C577" s="1" t="s">
        <v>14</v>
      </c>
      <c r="D577">
        <v>421</v>
      </c>
      <c r="E577" s="1" t="s">
        <v>616</v>
      </c>
      <c r="F577">
        <v>0</v>
      </c>
      <c r="H577">
        <v>0</v>
      </c>
      <c r="I577">
        <f>Tabla1[[#This Row],[VENTAS]]+Tabla1[[#This Row],[FISICO]]-Tabla1[[#This Row],[SISTEMA]]</f>
        <v>0</v>
      </c>
    </row>
    <row r="578" spans="1:10" hidden="1" x14ac:dyDescent="0.25">
      <c r="A578">
        <v>30101</v>
      </c>
      <c r="B578" s="1" t="s">
        <v>6</v>
      </c>
      <c r="C578" s="1" t="s">
        <v>14</v>
      </c>
      <c r="D578">
        <v>427</v>
      </c>
      <c r="E578" s="1" t="s">
        <v>617</v>
      </c>
      <c r="F578">
        <v>0</v>
      </c>
      <c r="H578">
        <v>0</v>
      </c>
      <c r="I578">
        <f>Tabla1[[#This Row],[VENTAS]]+Tabla1[[#This Row],[FISICO]]-Tabla1[[#This Row],[SISTEMA]]</f>
        <v>0</v>
      </c>
    </row>
    <row r="579" spans="1:10" hidden="1" x14ac:dyDescent="0.25">
      <c r="A579">
        <v>30101</v>
      </c>
      <c r="B579" s="1" t="s">
        <v>6</v>
      </c>
      <c r="C579" s="1" t="s">
        <v>14</v>
      </c>
      <c r="D579">
        <v>428</v>
      </c>
      <c r="E579" s="1" t="s">
        <v>618</v>
      </c>
      <c r="F579">
        <v>0</v>
      </c>
      <c r="H579">
        <v>0</v>
      </c>
      <c r="I579">
        <f>Tabla1[[#This Row],[VENTAS]]+Tabla1[[#This Row],[FISICO]]-Tabla1[[#This Row],[SISTEMA]]</f>
        <v>0</v>
      </c>
    </row>
    <row r="580" spans="1:10" hidden="1" x14ac:dyDescent="0.25">
      <c r="A580">
        <v>30101</v>
      </c>
      <c r="B580" s="1" t="s">
        <v>6</v>
      </c>
      <c r="C580" s="1" t="s">
        <v>14</v>
      </c>
      <c r="D580" s="18">
        <v>429</v>
      </c>
      <c r="E580" s="19" t="s">
        <v>619</v>
      </c>
      <c r="F580">
        <v>1.52</v>
      </c>
      <c r="G580">
        <v>1.36</v>
      </c>
      <c r="H580">
        <v>0</v>
      </c>
      <c r="I580">
        <f>Tabla1[[#This Row],[VENTAS]]+Tabla1[[#This Row],[FISICO]]-Tabla1[[#This Row],[SISTEMA]]</f>
        <v>-0.15999999999999992</v>
      </c>
      <c r="J580" s="18"/>
    </row>
    <row r="581" spans="1:10" hidden="1" x14ac:dyDescent="0.25">
      <c r="A581">
        <v>30101</v>
      </c>
      <c r="B581" s="1" t="s">
        <v>6</v>
      </c>
      <c r="C581" s="1" t="s">
        <v>14</v>
      </c>
      <c r="D581">
        <v>430</v>
      </c>
      <c r="E581" s="1" t="s">
        <v>620</v>
      </c>
      <c r="F581">
        <v>0</v>
      </c>
      <c r="H581">
        <v>0</v>
      </c>
      <c r="I581">
        <f>Tabla1[[#This Row],[VENTAS]]+Tabla1[[#This Row],[FISICO]]-Tabla1[[#This Row],[SISTEMA]]</f>
        <v>0</v>
      </c>
    </row>
    <row r="582" spans="1:10" hidden="1" x14ac:dyDescent="0.25">
      <c r="A582">
        <v>30101</v>
      </c>
      <c r="B582" s="1" t="s">
        <v>6</v>
      </c>
      <c r="C582" s="1" t="s">
        <v>14</v>
      </c>
      <c r="D582">
        <v>431</v>
      </c>
      <c r="E582" s="1" t="s">
        <v>621</v>
      </c>
      <c r="F582">
        <v>0</v>
      </c>
      <c r="H582">
        <v>0</v>
      </c>
      <c r="I582">
        <f>Tabla1[[#This Row],[VENTAS]]+Tabla1[[#This Row],[FISICO]]-Tabla1[[#This Row],[SISTEMA]]</f>
        <v>0</v>
      </c>
    </row>
    <row r="583" spans="1:10" hidden="1" x14ac:dyDescent="0.25">
      <c r="A583">
        <v>30101</v>
      </c>
      <c r="B583" s="1" t="s">
        <v>6</v>
      </c>
      <c r="C583" s="1" t="s">
        <v>14</v>
      </c>
      <c r="D583">
        <v>433</v>
      </c>
      <c r="E583" s="1" t="s">
        <v>622</v>
      </c>
      <c r="F583">
        <v>0</v>
      </c>
      <c r="H583">
        <v>0</v>
      </c>
      <c r="I583">
        <f>Tabla1[[#This Row],[VENTAS]]+Tabla1[[#This Row],[FISICO]]-Tabla1[[#This Row],[SISTEMA]]</f>
        <v>0</v>
      </c>
    </row>
    <row r="584" spans="1:10" hidden="1" x14ac:dyDescent="0.25">
      <c r="A584">
        <v>30101</v>
      </c>
      <c r="B584" s="1" t="s">
        <v>6</v>
      </c>
      <c r="C584" s="1" t="s">
        <v>14</v>
      </c>
      <c r="D584">
        <v>434</v>
      </c>
      <c r="E584" s="1" t="s">
        <v>623</v>
      </c>
      <c r="F584">
        <v>0</v>
      </c>
      <c r="H584">
        <v>0</v>
      </c>
      <c r="I584">
        <f>Tabla1[[#This Row],[VENTAS]]+Tabla1[[#This Row],[FISICO]]-Tabla1[[#This Row],[SISTEMA]]</f>
        <v>0</v>
      </c>
    </row>
    <row r="585" spans="1:10" hidden="1" x14ac:dyDescent="0.25">
      <c r="A585">
        <v>30101</v>
      </c>
      <c r="B585" s="1" t="s">
        <v>6</v>
      </c>
      <c r="C585" s="1" t="s">
        <v>14</v>
      </c>
      <c r="D585">
        <v>446</v>
      </c>
      <c r="E585" s="1" t="s">
        <v>624</v>
      </c>
      <c r="F585">
        <v>0</v>
      </c>
      <c r="H585">
        <v>0</v>
      </c>
      <c r="I585">
        <f>Tabla1[[#This Row],[VENTAS]]+Tabla1[[#This Row],[FISICO]]-Tabla1[[#This Row],[SISTEMA]]</f>
        <v>0</v>
      </c>
    </row>
    <row r="586" spans="1:10" hidden="1" x14ac:dyDescent="0.25">
      <c r="A586">
        <v>30101</v>
      </c>
      <c r="B586" s="1" t="s">
        <v>6</v>
      </c>
      <c r="C586" s="1" t="s">
        <v>14</v>
      </c>
      <c r="D586" s="18">
        <v>450</v>
      </c>
      <c r="E586" s="19" t="s">
        <v>625</v>
      </c>
      <c r="F586">
        <v>12.675000000000001</v>
      </c>
      <c r="G586">
        <v>0</v>
      </c>
      <c r="H586">
        <v>0</v>
      </c>
      <c r="I586">
        <f>Tabla1[[#This Row],[VENTAS]]+Tabla1[[#This Row],[FISICO]]-Tabla1[[#This Row],[SISTEMA]]</f>
        <v>-12.675000000000001</v>
      </c>
      <c r="J586" s="18"/>
    </row>
    <row r="587" spans="1:10" hidden="1" x14ac:dyDescent="0.25">
      <c r="A587">
        <v>30101</v>
      </c>
      <c r="B587" s="1" t="s">
        <v>6</v>
      </c>
      <c r="C587" s="1" t="s">
        <v>14</v>
      </c>
      <c r="D587" s="18">
        <v>451</v>
      </c>
      <c r="E587" s="19" t="s">
        <v>626</v>
      </c>
      <c r="F587">
        <v>6</v>
      </c>
      <c r="G587">
        <v>2</v>
      </c>
      <c r="H587">
        <v>2</v>
      </c>
      <c r="I587">
        <f>Tabla1[[#This Row],[VENTAS]]+Tabla1[[#This Row],[FISICO]]-Tabla1[[#This Row],[SISTEMA]]</f>
        <v>-2</v>
      </c>
      <c r="J587" s="18"/>
    </row>
    <row r="588" spans="1:10" hidden="1" x14ac:dyDescent="0.25">
      <c r="A588">
        <v>30101</v>
      </c>
      <c r="B588" s="1" t="s">
        <v>6</v>
      </c>
      <c r="C588" s="1" t="s">
        <v>14</v>
      </c>
      <c r="D588">
        <v>453</v>
      </c>
      <c r="E588" s="1" t="s">
        <v>627</v>
      </c>
      <c r="F588">
        <v>0</v>
      </c>
      <c r="H588">
        <v>0</v>
      </c>
      <c r="I588">
        <f>Tabla1[[#This Row],[VENTAS]]+Tabla1[[#This Row],[FISICO]]-Tabla1[[#This Row],[SISTEMA]]</f>
        <v>0</v>
      </c>
    </row>
    <row r="589" spans="1:10" hidden="1" x14ac:dyDescent="0.25">
      <c r="A589">
        <v>30101</v>
      </c>
      <c r="B589" s="1" t="s">
        <v>6</v>
      </c>
      <c r="C589" s="1" t="s">
        <v>14</v>
      </c>
      <c r="D589">
        <v>459</v>
      </c>
      <c r="E589" s="1" t="s">
        <v>628</v>
      </c>
      <c r="F589">
        <v>0</v>
      </c>
      <c r="H589">
        <v>0</v>
      </c>
      <c r="I589">
        <f>Tabla1[[#This Row],[VENTAS]]+Tabla1[[#This Row],[FISICO]]-Tabla1[[#This Row],[SISTEMA]]</f>
        <v>0</v>
      </c>
    </row>
    <row r="590" spans="1:10" hidden="1" x14ac:dyDescent="0.25">
      <c r="A590">
        <v>30101</v>
      </c>
      <c r="B590" s="1" t="s">
        <v>6</v>
      </c>
      <c r="C590" s="1" t="s">
        <v>14</v>
      </c>
      <c r="D590">
        <v>460</v>
      </c>
      <c r="E590" s="1" t="s">
        <v>629</v>
      </c>
      <c r="F590">
        <v>0</v>
      </c>
      <c r="H590">
        <v>0</v>
      </c>
      <c r="I590">
        <f>Tabla1[[#This Row],[VENTAS]]+Tabla1[[#This Row],[FISICO]]-Tabla1[[#This Row],[SISTEMA]]</f>
        <v>0</v>
      </c>
    </row>
    <row r="591" spans="1:10" hidden="1" x14ac:dyDescent="0.25">
      <c r="A591">
        <v>30101</v>
      </c>
      <c r="B591" s="1" t="s">
        <v>6</v>
      </c>
      <c r="C591" s="1" t="s">
        <v>14</v>
      </c>
      <c r="D591" s="18">
        <v>466</v>
      </c>
      <c r="E591" s="19" t="s">
        <v>630</v>
      </c>
      <c r="F591">
        <v>41.84</v>
      </c>
      <c r="G591">
        <v>0</v>
      </c>
      <c r="H591">
        <v>0</v>
      </c>
      <c r="I591">
        <f>Tabla1[[#This Row],[VENTAS]]+Tabla1[[#This Row],[FISICO]]-Tabla1[[#This Row],[SISTEMA]]</f>
        <v>-41.84</v>
      </c>
      <c r="J591" s="18"/>
    </row>
    <row r="592" spans="1:10" hidden="1" x14ac:dyDescent="0.25">
      <c r="A592">
        <v>30101</v>
      </c>
      <c r="B592" s="1" t="s">
        <v>6</v>
      </c>
      <c r="C592" s="1" t="s">
        <v>14</v>
      </c>
      <c r="D592">
        <v>469</v>
      </c>
      <c r="E592" s="1" t="s">
        <v>631</v>
      </c>
      <c r="F592">
        <v>0</v>
      </c>
      <c r="H592">
        <v>0</v>
      </c>
      <c r="I592">
        <f>Tabla1[[#This Row],[VENTAS]]+Tabla1[[#This Row],[FISICO]]-Tabla1[[#This Row],[SISTEMA]]</f>
        <v>0</v>
      </c>
    </row>
    <row r="593" spans="1:10" hidden="1" x14ac:dyDescent="0.25">
      <c r="A593">
        <v>30101</v>
      </c>
      <c r="B593" s="1" t="s">
        <v>6</v>
      </c>
      <c r="C593" s="1" t="s">
        <v>14</v>
      </c>
      <c r="D593">
        <v>471</v>
      </c>
      <c r="E593" s="1" t="s">
        <v>632</v>
      </c>
      <c r="F593">
        <v>0</v>
      </c>
      <c r="H593">
        <v>0</v>
      </c>
      <c r="I593">
        <f>Tabla1[[#This Row],[VENTAS]]+Tabla1[[#This Row],[FISICO]]-Tabla1[[#This Row],[SISTEMA]]</f>
        <v>0</v>
      </c>
    </row>
    <row r="594" spans="1:10" hidden="1" x14ac:dyDescent="0.25">
      <c r="A594">
        <v>30101</v>
      </c>
      <c r="B594" s="1" t="s">
        <v>6</v>
      </c>
      <c r="C594" s="1" t="s">
        <v>14</v>
      </c>
      <c r="D594" s="18">
        <v>473</v>
      </c>
      <c r="E594" s="19" t="s">
        <v>633</v>
      </c>
      <c r="F594">
        <v>41.2</v>
      </c>
      <c r="G594">
        <v>13.195</v>
      </c>
      <c r="H594">
        <v>0.59</v>
      </c>
      <c r="I594">
        <f>Tabla1[[#This Row],[VENTAS]]+Tabla1[[#This Row],[FISICO]]-Tabla1[[#This Row],[SISTEMA]]</f>
        <v>-27.415000000000003</v>
      </c>
      <c r="J594" s="18"/>
    </row>
    <row r="595" spans="1:10" hidden="1" x14ac:dyDescent="0.25">
      <c r="A595">
        <v>30101</v>
      </c>
      <c r="B595" s="1" t="s">
        <v>6</v>
      </c>
      <c r="C595" s="1" t="s">
        <v>14</v>
      </c>
      <c r="D595">
        <v>475</v>
      </c>
      <c r="E595" s="1" t="s">
        <v>634</v>
      </c>
      <c r="F595">
        <v>0</v>
      </c>
      <c r="H595">
        <v>0</v>
      </c>
      <c r="I595">
        <f>Tabla1[[#This Row],[VENTAS]]+Tabla1[[#This Row],[FISICO]]-Tabla1[[#This Row],[SISTEMA]]</f>
        <v>0</v>
      </c>
    </row>
    <row r="596" spans="1:10" hidden="1" x14ac:dyDescent="0.25">
      <c r="A596">
        <v>30101</v>
      </c>
      <c r="B596" s="1" t="s">
        <v>6</v>
      </c>
      <c r="C596" s="1" t="s">
        <v>14</v>
      </c>
      <c r="D596">
        <v>476</v>
      </c>
      <c r="E596" s="1" t="s">
        <v>635</v>
      </c>
      <c r="F596">
        <v>0</v>
      </c>
      <c r="H596">
        <v>0</v>
      </c>
      <c r="I596">
        <f>Tabla1[[#This Row],[VENTAS]]+Tabla1[[#This Row],[FISICO]]-Tabla1[[#This Row],[SISTEMA]]</f>
        <v>0</v>
      </c>
    </row>
    <row r="597" spans="1:10" hidden="1" x14ac:dyDescent="0.25">
      <c r="A597">
        <v>30101</v>
      </c>
      <c r="B597" s="1" t="s">
        <v>6</v>
      </c>
      <c r="C597" s="1" t="s">
        <v>14</v>
      </c>
      <c r="D597">
        <v>612</v>
      </c>
      <c r="E597" s="1" t="s">
        <v>636</v>
      </c>
      <c r="F597">
        <v>0</v>
      </c>
      <c r="H597">
        <v>0</v>
      </c>
      <c r="I597">
        <f>Tabla1[[#This Row],[VENTAS]]+Tabla1[[#This Row],[FISICO]]-Tabla1[[#This Row],[SISTEMA]]</f>
        <v>0</v>
      </c>
    </row>
    <row r="598" spans="1:10" hidden="1" x14ac:dyDescent="0.25">
      <c r="A598">
        <v>30101</v>
      </c>
      <c r="B598" s="1" t="s">
        <v>6</v>
      </c>
      <c r="C598" s="1" t="s">
        <v>14</v>
      </c>
      <c r="D598">
        <v>922</v>
      </c>
      <c r="E598" s="1" t="s">
        <v>637</v>
      </c>
      <c r="F598">
        <v>0</v>
      </c>
      <c r="H598">
        <v>0</v>
      </c>
      <c r="I598">
        <f>Tabla1[[#This Row],[VENTAS]]+Tabla1[[#This Row],[FISICO]]-Tabla1[[#This Row],[SISTEMA]]</f>
        <v>0</v>
      </c>
    </row>
    <row r="599" spans="1:10" hidden="1" x14ac:dyDescent="0.25">
      <c r="A599">
        <v>30101</v>
      </c>
      <c r="B599" s="1" t="s">
        <v>6</v>
      </c>
      <c r="C599" s="1" t="s">
        <v>14</v>
      </c>
      <c r="D599">
        <v>923</v>
      </c>
      <c r="E599" s="1" t="s">
        <v>638</v>
      </c>
      <c r="F599">
        <v>0</v>
      </c>
      <c r="H599">
        <v>0</v>
      </c>
      <c r="I599">
        <f>Tabla1[[#This Row],[VENTAS]]+Tabla1[[#This Row],[FISICO]]-Tabla1[[#This Row],[SISTEMA]]</f>
        <v>0</v>
      </c>
    </row>
    <row r="600" spans="1:10" hidden="1" x14ac:dyDescent="0.25">
      <c r="A600">
        <v>30101</v>
      </c>
      <c r="B600" s="1" t="s">
        <v>6</v>
      </c>
      <c r="C600" s="1" t="s">
        <v>14</v>
      </c>
      <c r="D600">
        <v>926</v>
      </c>
      <c r="E600" s="1" t="s">
        <v>639</v>
      </c>
      <c r="F600">
        <v>0</v>
      </c>
      <c r="H600">
        <v>0</v>
      </c>
      <c r="I600">
        <f>Tabla1[[#This Row],[VENTAS]]+Tabla1[[#This Row],[FISICO]]-Tabla1[[#This Row],[SISTEMA]]</f>
        <v>0</v>
      </c>
    </row>
    <row r="601" spans="1:10" hidden="1" x14ac:dyDescent="0.25">
      <c r="A601">
        <v>30101</v>
      </c>
      <c r="B601" s="1" t="s">
        <v>6</v>
      </c>
      <c r="C601" s="1" t="s">
        <v>14</v>
      </c>
      <c r="D601">
        <v>932</v>
      </c>
      <c r="E601" s="1" t="s">
        <v>640</v>
      </c>
      <c r="F601">
        <v>0</v>
      </c>
      <c r="H601">
        <v>0</v>
      </c>
      <c r="I601">
        <f>Tabla1[[#This Row],[VENTAS]]+Tabla1[[#This Row],[FISICO]]-Tabla1[[#This Row],[SISTEMA]]</f>
        <v>0</v>
      </c>
    </row>
    <row r="602" spans="1:10" hidden="1" x14ac:dyDescent="0.25">
      <c r="A602">
        <v>30101</v>
      </c>
      <c r="B602" s="1" t="s">
        <v>6</v>
      </c>
      <c r="C602" s="1" t="s">
        <v>14</v>
      </c>
      <c r="D602" s="18">
        <v>936</v>
      </c>
      <c r="E602" s="19" t="s">
        <v>641</v>
      </c>
      <c r="F602">
        <v>28</v>
      </c>
      <c r="G602">
        <v>0</v>
      </c>
      <c r="H602">
        <v>0</v>
      </c>
      <c r="I602">
        <f>Tabla1[[#This Row],[VENTAS]]+Tabla1[[#This Row],[FISICO]]-Tabla1[[#This Row],[SISTEMA]]</f>
        <v>-28</v>
      </c>
      <c r="J602" s="18"/>
    </row>
    <row r="603" spans="1:10" hidden="1" x14ac:dyDescent="0.25">
      <c r="A603">
        <v>30101</v>
      </c>
      <c r="B603" s="1" t="s">
        <v>6</v>
      </c>
      <c r="C603" s="1" t="s">
        <v>14</v>
      </c>
      <c r="D603">
        <v>945</v>
      </c>
      <c r="E603" s="1" t="s">
        <v>642</v>
      </c>
      <c r="F603">
        <v>0</v>
      </c>
      <c r="H603">
        <v>0</v>
      </c>
      <c r="I603">
        <f>Tabla1[[#This Row],[VENTAS]]+Tabla1[[#This Row],[FISICO]]-Tabla1[[#This Row],[SISTEMA]]</f>
        <v>0</v>
      </c>
    </row>
    <row r="604" spans="1:10" hidden="1" x14ac:dyDescent="0.25">
      <c r="A604">
        <v>30101</v>
      </c>
      <c r="B604" s="1" t="s">
        <v>6</v>
      </c>
      <c r="C604" s="1" t="s">
        <v>14</v>
      </c>
      <c r="D604">
        <v>1049</v>
      </c>
      <c r="E604" s="1" t="s">
        <v>643</v>
      </c>
      <c r="F604">
        <v>0</v>
      </c>
      <c r="H604">
        <v>0</v>
      </c>
      <c r="I604">
        <f>Tabla1[[#This Row],[VENTAS]]+Tabla1[[#This Row],[FISICO]]-Tabla1[[#This Row],[SISTEMA]]</f>
        <v>0</v>
      </c>
    </row>
    <row r="605" spans="1:10" hidden="1" x14ac:dyDescent="0.25">
      <c r="A605">
        <v>30101</v>
      </c>
      <c r="B605" s="1" t="s">
        <v>6</v>
      </c>
      <c r="C605" s="1" t="s">
        <v>14</v>
      </c>
      <c r="D605">
        <v>1056</v>
      </c>
      <c r="E605" s="1" t="s">
        <v>644</v>
      </c>
      <c r="F605">
        <v>0</v>
      </c>
      <c r="H605">
        <v>0</v>
      </c>
      <c r="I605">
        <f>Tabla1[[#This Row],[VENTAS]]+Tabla1[[#This Row],[FISICO]]-Tabla1[[#This Row],[SISTEMA]]</f>
        <v>0</v>
      </c>
    </row>
    <row r="606" spans="1:10" hidden="1" x14ac:dyDescent="0.25">
      <c r="A606">
        <v>30101</v>
      </c>
      <c r="B606" s="1" t="s">
        <v>6</v>
      </c>
      <c r="C606" s="1" t="s">
        <v>14</v>
      </c>
      <c r="D606">
        <v>1072</v>
      </c>
      <c r="E606" s="1" t="s">
        <v>645</v>
      </c>
      <c r="F606">
        <v>0</v>
      </c>
      <c r="H606">
        <v>0</v>
      </c>
      <c r="I606">
        <f>Tabla1[[#This Row],[VENTAS]]+Tabla1[[#This Row],[FISICO]]-Tabla1[[#This Row],[SISTEMA]]</f>
        <v>0</v>
      </c>
    </row>
    <row r="607" spans="1:10" hidden="1" x14ac:dyDescent="0.25">
      <c r="A607">
        <v>30101</v>
      </c>
      <c r="B607" s="1" t="s">
        <v>6</v>
      </c>
      <c r="C607" s="1" t="s">
        <v>14</v>
      </c>
      <c r="D607">
        <v>1073</v>
      </c>
      <c r="E607" s="1" t="s">
        <v>646</v>
      </c>
      <c r="F607">
        <v>0</v>
      </c>
      <c r="H607">
        <v>0</v>
      </c>
      <c r="I607">
        <f>Tabla1[[#This Row],[VENTAS]]+Tabla1[[#This Row],[FISICO]]-Tabla1[[#This Row],[SISTEMA]]</f>
        <v>0</v>
      </c>
    </row>
    <row r="608" spans="1:10" hidden="1" x14ac:dyDescent="0.25">
      <c r="A608">
        <v>30101</v>
      </c>
      <c r="B608" s="1" t="s">
        <v>6</v>
      </c>
      <c r="C608" s="1" t="s">
        <v>14</v>
      </c>
      <c r="D608" s="18">
        <v>1074</v>
      </c>
      <c r="E608" s="19" t="s">
        <v>647</v>
      </c>
      <c r="F608">
        <v>2.6749999999999998</v>
      </c>
      <c r="G608">
        <v>2.41</v>
      </c>
      <c r="H608">
        <v>0</v>
      </c>
      <c r="I608">
        <f>Tabla1[[#This Row],[VENTAS]]+Tabla1[[#This Row],[FISICO]]-Tabla1[[#This Row],[SISTEMA]]</f>
        <v>-0.26499999999999968</v>
      </c>
      <c r="J608" s="18"/>
    </row>
    <row r="609" spans="1:10" hidden="1" x14ac:dyDescent="0.25">
      <c r="A609">
        <v>30101</v>
      </c>
      <c r="B609" s="1" t="s">
        <v>6</v>
      </c>
      <c r="C609" s="1" t="s">
        <v>14</v>
      </c>
      <c r="D609">
        <v>1076</v>
      </c>
      <c r="E609" s="1" t="s">
        <v>648</v>
      </c>
      <c r="F609">
        <v>0</v>
      </c>
      <c r="H609">
        <v>0</v>
      </c>
      <c r="I609">
        <f>Tabla1[[#This Row],[VENTAS]]+Tabla1[[#This Row],[FISICO]]-Tabla1[[#This Row],[SISTEMA]]</f>
        <v>0</v>
      </c>
    </row>
    <row r="610" spans="1:10" hidden="1" x14ac:dyDescent="0.25">
      <c r="A610">
        <v>30101</v>
      </c>
      <c r="B610" s="1" t="s">
        <v>6</v>
      </c>
      <c r="C610" s="1" t="s">
        <v>14</v>
      </c>
      <c r="D610" s="18">
        <v>1079</v>
      </c>
      <c r="E610" s="19" t="s">
        <v>649</v>
      </c>
      <c r="F610">
        <v>10.685</v>
      </c>
      <c r="G610">
        <v>1.1100000000000001</v>
      </c>
      <c r="H610">
        <v>0</v>
      </c>
      <c r="I610">
        <f>Tabla1[[#This Row],[VENTAS]]+Tabla1[[#This Row],[FISICO]]-Tabla1[[#This Row],[SISTEMA]]</f>
        <v>-9.5750000000000011</v>
      </c>
      <c r="J610" s="18"/>
    </row>
    <row r="611" spans="1:10" hidden="1" x14ac:dyDescent="0.25">
      <c r="A611">
        <v>30101</v>
      </c>
      <c r="B611" s="1" t="s">
        <v>6</v>
      </c>
      <c r="C611" s="1" t="s">
        <v>14</v>
      </c>
      <c r="D611" s="18">
        <v>1083</v>
      </c>
      <c r="E611" s="19" t="s">
        <v>650</v>
      </c>
      <c r="F611">
        <v>2.64</v>
      </c>
      <c r="G611">
        <v>0</v>
      </c>
      <c r="H611">
        <v>0</v>
      </c>
      <c r="I611">
        <f>Tabla1[[#This Row],[VENTAS]]+Tabla1[[#This Row],[FISICO]]-Tabla1[[#This Row],[SISTEMA]]</f>
        <v>-2.64</v>
      </c>
      <c r="J611" s="18"/>
    </row>
    <row r="612" spans="1:10" hidden="1" x14ac:dyDescent="0.25">
      <c r="A612">
        <v>30101</v>
      </c>
      <c r="B612" s="1" t="s">
        <v>6</v>
      </c>
      <c r="C612" s="1" t="s">
        <v>14</v>
      </c>
      <c r="D612" s="18">
        <v>1094</v>
      </c>
      <c r="E612" s="19" t="s">
        <v>651</v>
      </c>
      <c r="F612">
        <v>0.13500000000000001</v>
      </c>
      <c r="G612">
        <v>0</v>
      </c>
      <c r="H612">
        <v>0</v>
      </c>
      <c r="I612">
        <f>Tabla1[[#This Row],[VENTAS]]+Tabla1[[#This Row],[FISICO]]-Tabla1[[#This Row],[SISTEMA]]</f>
        <v>-0.13500000000000001</v>
      </c>
      <c r="J612" s="18"/>
    </row>
    <row r="613" spans="1:10" hidden="1" x14ac:dyDescent="0.25">
      <c r="A613">
        <v>30101</v>
      </c>
      <c r="B613" s="1" t="s">
        <v>6</v>
      </c>
      <c r="C613" s="1" t="s">
        <v>14</v>
      </c>
      <c r="D613">
        <v>1098</v>
      </c>
      <c r="E613" s="1" t="s">
        <v>652</v>
      </c>
      <c r="F613">
        <v>0</v>
      </c>
      <c r="H613">
        <v>0</v>
      </c>
      <c r="I613">
        <f>Tabla1[[#This Row],[VENTAS]]+Tabla1[[#This Row],[FISICO]]-Tabla1[[#This Row],[SISTEMA]]</f>
        <v>0</v>
      </c>
    </row>
    <row r="614" spans="1:10" hidden="1" x14ac:dyDescent="0.25">
      <c r="A614">
        <v>30101</v>
      </c>
      <c r="B614" s="1" t="s">
        <v>6</v>
      </c>
      <c r="C614" s="1" t="s">
        <v>14</v>
      </c>
      <c r="D614">
        <v>1123</v>
      </c>
      <c r="E614" s="1" t="s">
        <v>653</v>
      </c>
      <c r="F614">
        <v>0</v>
      </c>
      <c r="H614">
        <v>0</v>
      </c>
      <c r="I614">
        <f>Tabla1[[#This Row],[VENTAS]]+Tabla1[[#This Row],[FISICO]]-Tabla1[[#This Row],[SISTEMA]]</f>
        <v>0</v>
      </c>
    </row>
    <row r="615" spans="1:10" hidden="1" x14ac:dyDescent="0.25">
      <c r="A615">
        <v>30101</v>
      </c>
      <c r="B615" s="1" t="s">
        <v>6</v>
      </c>
      <c r="C615" s="1" t="s">
        <v>14</v>
      </c>
      <c r="D615">
        <v>1125</v>
      </c>
      <c r="E615" s="1" t="s">
        <v>654</v>
      </c>
      <c r="F615">
        <v>0</v>
      </c>
      <c r="H615">
        <v>0</v>
      </c>
      <c r="I615">
        <f>Tabla1[[#This Row],[VENTAS]]+Tabla1[[#This Row],[FISICO]]-Tabla1[[#This Row],[SISTEMA]]</f>
        <v>0</v>
      </c>
    </row>
    <row r="616" spans="1:10" hidden="1" x14ac:dyDescent="0.25">
      <c r="A616">
        <v>30101</v>
      </c>
      <c r="B616" s="1" t="s">
        <v>6</v>
      </c>
      <c r="C616" s="1" t="s">
        <v>14</v>
      </c>
      <c r="D616">
        <v>1128</v>
      </c>
      <c r="E616" s="1" t="s">
        <v>655</v>
      </c>
      <c r="F616">
        <v>0</v>
      </c>
      <c r="H616">
        <v>0</v>
      </c>
      <c r="I616">
        <f>Tabla1[[#This Row],[VENTAS]]+Tabla1[[#This Row],[FISICO]]-Tabla1[[#This Row],[SISTEMA]]</f>
        <v>0</v>
      </c>
    </row>
    <row r="617" spans="1:10" hidden="1" x14ac:dyDescent="0.25">
      <c r="A617">
        <v>30101</v>
      </c>
      <c r="B617" s="1" t="s">
        <v>6</v>
      </c>
      <c r="C617" s="1" t="s">
        <v>14</v>
      </c>
      <c r="D617">
        <v>1461</v>
      </c>
      <c r="E617" s="1" t="s">
        <v>656</v>
      </c>
      <c r="F617">
        <v>0</v>
      </c>
      <c r="H617">
        <v>0</v>
      </c>
      <c r="I617">
        <f>Tabla1[[#This Row],[VENTAS]]+Tabla1[[#This Row],[FISICO]]-Tabla1[[#This Row],[SISTEMA]]</f>
        <v>0</v>
      </c>
    </row>
    <row r="618" spans="1:10" hidden="1" x14ac:dyDescent="0.25">
      <c r="A618">
        <v>30101</v>
      </c>
      <c r="B618" s="1" t="s">
        <v>6</v>
      </c>
      <c r="C618" s="1" t="s">
        <v>14</v>
      </c>
      <c r="D618">
        <v>1462</v>
      </c>
      <c r="E618" s="1" t="s">
        <v>657</v>
      </c>
      <c r="F618">
        <v>0</v>
      </c>
      <c r="H618">
        <v>0</v>
      </c>
      <c r="I618">
        <f>Tabla1[[#This Row],[VENTAS]]+Tabla1[[#This Row],[FISICO]]-Tabla1[[#This Row],[SISTEMA]]</f>
        <v>0</v>
      </c>
    </row>
    <row r="619" spans="1:10" hidden="1" x14ac:dyDescent="0.25">
      <c r="A619">
        <v>30101</v>
      </c>
      <c r="B619" s="1" t="s">
        <v>6</v>
      </c>
      <c r="C619" s="1" t="s">
        <v>14</v>
      </c>
      <c r="D619">
        <v>1463</v>
      </c>
      <c r="E619" s="1" t="s">
        <v>658</v>
      </c>
      <c r="F619">
        <v>0</v>
      </c>
      <c r="H619">
        <v>0</v>
      </c>
      <c r="I619">
        <f>Tabla1[[#This Row],[VENTAS]]+Tabla1[[#This Row],[FISICO]]-Tabla1[[#This Row],[SISTEMA]]</f>
        <v>0</v>
      </c>
    </row>
    <row r="620" spans="1:10" hidden="1" x14ac:dyDescent="0.25">
      <c r="A620">
        <v>30101</v>
      </c>
      <c r="B620" s="1" t="s">
        <v>6</v>
      </c>
      <c r="C620" s="1" t="s">
        <v>14</v>
      </c>
      <c r="D620">
        <v>1481</v>
      </c>
      <c r="E620" s="1" t="s">
        <v>659</v>
      </c>
      <c r="F620">
        <v>0</v>
      </c>
      <c r="H620">
        <v>0</v>
      </c>
      <c r="I620">
        <f>Tabla1[[#This Row],[VENTAS]]+Tabla1[[#This Row],[FISICO]]-Tabla1[[#This Row],[SISTEMA]]</f>
        <v>0</v>
      </c>
    </row>
    <row r="621" spans="1:10" hidden="1" x14ac:dyDescent="0.25">
      <c r="A621">
        <v>30101</v>
      </c>
      <c r="B621" s="1" t="s">
        <v>6</v>
      </c>
      <c r="C621" s="1" t="s">
        <v>14</v>
      </c>
      <c r="D621">
        <v>1494</v>
      </c>
      <c r="E621" s="1" t="s">
        <v>660</v>
      </c>
      <c r="F621">
        <v>0</v>
      </c>
      <c r="H621">
        <v>0</v>
      </c>
      <c r="I621">
        <f>Tabla1[[#This Row],[VENTAS]]+Tabla1[[#This Row],[FISICO]]-Tabla1[[#This Row],[SISTEMA]]</f>
        <v>0</v>
      </c>
    </row>
    <row r="622" spans="1:10" hidden="1" x14ac:dyDescent="0.25">
      <c r="A622">
        <v>30101</v>
      </c>
      <c r="B622" s="1" t="s">
        <v>6</v>
      </c>
      <c r="C622" s="1" t="s">
        <v>14</v>
      </c>
      <c r="D622">
        <v>1496</v>
      </c>
      <c r="E622" s="1" t="s">
        <v>661</v>
      </c>
      <c r="F622">
        <v>0</v>
      </c>
      <c r="H622">
        <v>0</v>
      </c>
      <c r="I622">
        <f>Tabla1[[#This Row],[VENTAS]]+Tabla1[[#This Row],[FISICO]]-Tabla1[[#This Row],[SISTEMA]]</f>
        <v>0</v>
      </c>
    </row>
    <row r="623" spans="1:10" hidden="1" x14ac:dyDescent="0.25">
      <c r="A623">
        <v>30101</v>
      </c>
      <c r="B623" s="1" t="s">
        <v>6</v>
      </c>
      <c r="C623" s="1" t="s">
        <v>14</v>
      </c>
      <c r="D623">
        <v>1497</v>
      </c>
      <c r="E623" s="1" t="s">
        <v>662</v>
      </c>
      <c r="F623">
        <v>0</v>
      </c>
      <c r="H623">
        <v>0</v>
      </c>
      <c r="I623">
        <f>Tabla1[[#This Row],[VENTAS]]+Tabla1[[#This Row],[FISICO]]-Tabla1[[#This Row],[SISTEMA]]</f>
        <v>0</v>
      </c>
    </row>
    <row r="624" spans="1:10" hidden="1" x14ac:dyDescent="0.25">
      <c r="A624">
        <v>30101</v>
      </c>
      <c r="B624" s="1" t="s">
        <v>6</v>
      </c>
      <c r="C624" s="1" t="s">
        <v>14</v>
      </c>
      <c r="D624">
        <v>1499</v>
      </c>
      <c r="E624" s="1" t="s">
        <v>663</v>
      </c>
      <c r="F624">
        <v>0</v>
      </c>
      <c r="H624">
        <v>0</v>
      </c>
      <c r="I624">
        <f>Tabla1[[#This Row],[VENTAS]]+Tabla1[[#This Row],[FISICO]]-Tabla1[[#This Row],[SISTEMA]]</f>
        <v>0</v>
      </c>
    </row>
    <row r="625" spans="1:10" hidden="1" x14ac:dyDescent="0.25">
      <c r="A625">
        <v>30101</v>
      </c>
      <c r="B625" s="1" t="s">
        <v>6</v>
      </c>
      <c r="C625" s="1" t="s">
        <v>14</v>
      </c>
      <c r="D625">
        <v>1502</v>
      </c>
      <c r="E625" s="1" t="s">
        <v>664</v>
      </c>
      <c r="F625">
        <v>0</v>
      </c>
      <c r="H625">
        <v>0</v>
      </c>
      <c r="I625">
        <f>Tabla1[[#This Row],[VENTAS]]+Tabla1[[#This Row],[FISICO]]-Tabla1[[#This Row],[SISTEMA]]</f>
        <v>0</v>
      </c>
    </row>
    <row r="626" spans="1:10" hidden="1" x14ac:dyDescent="0.25">
      <c r="A626">
        <v>30101</v>
      </c>
      <c r="B626" s="1" t="s">
        <v>6</v>
      </c>
      <c r="C626" s="1" t="s">
        <v>14</v>
      </c>
      <c r="D626">
        <v>1641</v>
      </c>
      <c r="E626" s="1" t="s">
        <v>665</v>
      </c>
      <c r="F626">
        <v>0</v>
      </c>
      <c r="H626">
        <v>0</v>
      </c>
      <c r="I626">
        <f>Tabla1[[#This Row],[VENTAS]]+Tabla1[[#This Row],[FISICO]]-Tabla1[[#This Row],[SISTEMA]]</f>
        <v>0</v>
      </c>
    </row>
    <row r="627" spans="1:10" hidden="1" x14ac:dyDescent="0.25">
      <c r="A627">
        <v>30101</v>
      </c>
      <c r="B627" s="1" t="s">
        <v>6</v>
      </c>
      <c r="C627" s="1" t="s">
        <v>14</v>
      </c>
      <c r="D627">
        <v>1669</v>
      </c>
      <c r="E627" s="1" t="s">
        <v>666</v>
      </c>
      <c r="F627">
        <v>0</v>
      </c>
      <c r="H627">
        <v>0</v>
      </c>
      <c r="I627">
        <f>Tabla1[[#This Row],[VENTAS]]+Tabla1[[#This Row],[FISICO]]-Tabla1[[#This Row],[SISTEMA]]</f>
        <v>0</v>
      </c>
    </row>
    <row r="628" spans="1:10" hidden="1" x14ac:dyDescent="0.25">
      <c r="A628">
        <v>30101</v>
      </c>
      <c r="B628" s="1" t="s">
        <v>6</v>
      </c>
      <c r="C628" s="1" t="s">
        <v>14</v>
      </c>
      <c r="D628">
        <v>1681</v>
      </c>
      <c r="E628" s="1" t="s">
        <v>667</v>
      </c>
      <c r="F628">
        <v>0</v>
      </c>
      <c r="H628">
        <v>0</v>
      </c>
      <c r="I628">
        <f>Tabla1[[#This Row],[VENTAS]]+Tabla1[[#This Row],[FISICO]]-Tabla1[[#This Row],[SISTEMA]]</f>
        <v>0</v>
      </c>
    </row>
    <row r="629" spans="1:10" hidden="1" x14ac:dyDescent="0.25">
      <c r="A629">
        <v>30101</v>
      </c>
      <c r="B629" s="1" t="s">
        <v>6</v>
      </c>
      <c r="C629" s="1" t="s">
        <v>14</v>
      </c>
      <c r="D629">
        <v>1697</v>
      </c>
      <c r="E629" s="1" t="s">
        <v>668</v>
      </c>
      <c r="F629">
        <v>0</v>
      </c>
      <c r="H629">
        <v>0</v>
      </c>
      <c r="I629">
        <f>Tabla1[[#This Row],[VENTAS]]+Tabla1[[#This Row],[FISICO]]-Tabla1[[#This Row],[SISTEMA]]</f>
        <v>0</v>
      </c>
    </row>
    <row r="630" spans="1:10" hidden="1" x14ac:dyDescent="0.25">
      <c r="A630">
        <v>30101</v>
      </c>
      <c r="B630" s="1" t="s">
        <v>6</v>
      </c>
      <c r="C630" s="1" t="s">
        <v>14</v>
      </c>
      <c r="D630">
        <v>1826</v>
      </c>
      <c r="E630" s="1" t="s">
        <v>669</v>
      </c>
      <c r="F630">
        <v>0</v>
      </c>
      <c r="H630">
        <v>0</v>
      </c>
      <c r="I630">
        <f>Tabla1[[#This Row],[VENTAS]]+Tabla1[[#This Row],[FISICO]]-Tabla1[[#This Row],[SISTEMA]]</f>
        <v>0</v>
      </c>
    </row>
    <row r="631" spans="1:10" hidden="1" x14ac:dyDescent="0.25">
      <c r="A631">
        <v>30101</v>
      </c>
      <c r="B631" s="1" t="s">
        <v>6</v>
      </c>
      <c r="C631" s="1" t="s">
        <v>14</v>
      </c>
      <c r="D631">
        <v>1829</v>
      </c>
      <c r="E631" s="1" t="s">
        <v>670</v>
      </c>
      <c r="F631">
        <v>0</v>
      </c>
      <c r="H631">
        <v>0</v>
      </c>
      <c r="I631">
        <f>Tabla1[[#This Row],[VENTAS]]+Tabla1[[#This Row],[FISICO]]-Tabla1[[#This Row],[SISTEMA]]</f>
        <v>0</v>
      </c>
    </row>
    <row r="632" spans="1:10" hidden="1" x14ac:dyDescent="0.25">
      <c r="A632">
        <v>30101</v>
      </c>
      <c r="B632" s="1" t="s">
        <v>6</v>
      </c>
      <c r="C632" s="1" t="s">
        <v>14</v>
      </c>
      <c r="D632">
        <v>2005</v>
      </c>
      <c r="E632" s="1" t="s">
        <v>671</v>
      </c>
      <c r="F632">
        <v>0</v>
      </c>
      <c r="H632">
        <v>0</v>
      </c>
      <c r="I632">
        <f>Tabla1[[#This Row],[VENTAS]]+Tabla1[[#This Row],[FISICO]]-Tabla1[[#This Row],[SISTEMA]]</f>
        <v>0</v>
      </c>
    </row>
    <row r="633" spans="1:10" hidden="1" x14ac:dyDescent="0.25">
      <c r="A633">
        <v>30101</v>
      </c>
      <c r="B633" s="1" t="s">
        <v>6</v>
      </c>
      <c r="C633" s="1" t="s">
        <v>14</v>
      </c>
      <c r="D633">
        <v>2070</v>
      </c>
      <c r="E633" s="1" t="s">
        <v>672</v>
      </c>
      <c r="F633">
        <v>0</v>
      </c>
      <c r="H633">
        <v>0</v>
      </c>
      <c r="I633">
        <f>Tabla1[[#This Row],[VENTAS]]+Tabla1[[#This Row],[FISICO]]-Tabla1[[#This Row],[SISTEMA]]</f>
        <v>0</v>
      </c>
    </row>
    <row r="634" spans="1:10" hidden="1" x14ac:dyDescent="0.25">
      <c r="A634">
        <v>30101</v>
      </c>
      <c r="B634" s="1" t="s">
        <v>6</v>
      </c>
      <c r="C634" s="1" t="s">
        <v>14</v>
      </c>
      <c r="D634">
        <v>2124</v>
      </c>
      <c r="E634" s="1" t="s">
        <v>673</v>
      </c>
      <c r="F634">
        <v>0</v>
      </c>
      <c r="H634">
        <v>0</v>
      </c>
      <c r="I634">
        <f>Tabla1[[#This Row],[VENTAS]]+Tabla1[[#This Row],[FISICO]]-Tabla1[[#This Row],[SISTEMA]]</f>
        <v>0</v>
      </c>
    </row>
    <row r="635" spans="1:10" hidden="1" x14ac:dyDescent="0.25">
      <c r="A635">
        <v>30101</v>
      </c>
      <c r="B635" s="1" t="s">
        <v>6</v>
      </c>
      <c r="C635" s="1" t="s">
        <v>14</v>
      </c>
      <c r="D635">
        <v>2240</v>
      </c>
      <c r="E635" s="1" t="s">
        <v>674</v>
      </c>
      <c r="F635">
        <v>0</v>
      </c>
      <c r="H635">
        <v>0</v>
      </c>
      <c r="I635">
        <f>Tabla1[[#This Row],[VENTAS]]+Tabla1[[#This Row],[FISICO]]-Tabla1[[#This Row],[SISTEMA]]</f>
        <v>0</v>
      </c>
    </row>
    <row r="636" spans="1:10" hidden="1" x14ac:dyDescent="0.25">
      <c r="A636">
        <v>30101</v>
      </c>
      <c r="B636" s="1" t="s">
        <v>6</v>
      </c>
      <c r="C636" s="1" t="s">
        <v>14</v>
      </c>
      <c r="D636">
        <v>2315</v>
      </c>
      <c r="E636" s="1" t="s">
        <v>675</v>
      </c>
      <c r="F636">
        <v>0</v>
      </c>
      <c r="H636">
        <v>0</v>
      </c>
      <c r="I636">
        <f>Tabla1[[#This Row],[VENTAS]]+Tabla1[[#This Row],[FISICO]]-Tabla1[[#This Row],[SISTEMA]]</f>
        <v>0</v>
      </c>
    </row>
    <row r="637" spans="1:10" hidden="1" x14ac:dyDescent="0.25">
      <c r="A637">
        <v>30101</v>
      </c>
      <c r="B637" s="1" t="s">
        <v>6</v>
      </c>
      <c r="C637" s="1" t="s">
        <v>14</v>
      </c>
      <c r="D637">
        <v>2316</v>
      </c>
      <c r="E637" s="1" t="s">
        <v>676</v>
      </c>
      <c r="F637">
        <v>0</v>
      </c>
      <c r="H637">
        <v>0</v>
      </c>
      <c r="I637">
        <f>Tabla1[[#This Row],[VENTAS]]+Tabla1[[#This Row],[FISICO]]-Tabla1[[#This Row],[SISTEMA]]</f>
        <v>0</v>
      </c>
    </row>
    <row r="638" spans="1:10" hidden="1" x14ac:dyDescent="0.25">
      <c r="A638">
        <v>30101</v>
      </c>
      <c r="B638" s="1" t="s">
        <v>6</v>
      </c>
      <c r="C638" s="1" t="s">
        <v>14</v>
      </c>
      <c r="D638">
        <v>2317</v>
      </c>
      <c r="E638" s="1" t="s">
        <v>677</v>
      </c>
      <c r="F638">
        <v>0</v>
      </c>
      <c r="H638">
        <v>0</v>
      </c>
      <c r="I638">
        <f>Tabla1[[#This Row],[VENTAS]]+Tabla1[[#This Row],[FISICO]]-Tabla1[[#This Row],[SISTEMA]]</f>
        <v>0</v>
      </c>
    </row>
    <row r="639" spans="1:10" hidden="1" x14ac:dyDescent="0.25">
      <c r="A639">
        <v>30101</v>
      </c>
      <c r="B639" s="1" t="s">
        <v>6</v>
      </c>
      <c r="C639" s="1" t="s">
        <v>14</v>
      </c>
      <c r="D639">
        <v>2318</v>
      </c>
      <c r="E639" s="1" t="s">
        <v>678</v>
      </c>
      <c r="F639">
        <v>0</v>
      </c>
      <c r="H639">
        <v>0</v>
      </c>
      <c r="I639">
        <f>Tabla1[[#This Row],[VENTAS]]+Tabla1[[#This Row],[FISICO]]-Tabla1[[#This Row],[SISTEMA]]</f>
        <v>0</v>
      </c>
    </row>
    <row r="640" spans="1:10" hidden="1" x14ac:dyDescent="0.25">
      <c r="A640">
        <v>30101</v>
      </c>
      <c r="B640" s="1" t="s">
        <v>6</v>
      </c>
      <c r="C640" s="1" t="s">
        <v>14</v>
      </c>
      <c r="D640" s="18">
        <v>2329</v>
      </c>
      <c r="E640" s="19" t="s">
        <v>679</v>
      </c>
      <c r="F640">
        <v>2.2000000000000002</v>
      </c>
      <c r="G640">
        <v>0</v>
      </c>
      <c r="H640">
        <v>0</v>
      </c>
      <c r="I640">
        <f>Tabla1[[#This Row],[VENTAS]]+Tabla1[[#This Row],[FISICO]]-Tabla1[[#This Row],[SISTEMA]]</f>
        <v>-2.2000000000000002</v>
      </c>
      <c r="J640" s="18"/>
    </row>
    <row r="641" spans="1:10" hidden="1" x14ac:dyDescent="0.25">
      <c r="A641">
        <v>30101</v>
      </c>
      <c r="B641" s="1" t="s">
        <v>6</v>
      </c>
      <c r="C641" s="1" t="s">
        <v>14</v>
      </c>
      <c r="D641">
        <v>2330</v>
      </c>
      <c r="E641" s="1" t="s">
        <v>680</v>
      </c>
      <c r="F641">
        <v>0</v>
      </c>
      <c r="H641">
        <v>0</v>
      </c>
      <c r="I641">
        <f>Tabla1[[#This Row],[VENTAS]]+Tabla1[[#This Row],[FISICO]]-Tabla1[[#This Row],[SISTEMA]]</f>
        <v>0</v>
      </c>
    </row>
    <row r="642" spans="1:10" hidden="1" x14ac:dyDescent="0.25">
      <c r="A642">
        <v>30101</v>
      </c>
      <c r="B642" s="1" t="s">
        <v>6</v>
      </c>
      <c r="C642" s="1" t="s">
        <v>14</v>
      </c>
      <c r="D642">
        <v>2337</v>
      </c>
      <c r="E642" s="1" t="s">
        <v>681</v>
      </c>
      <c r="F642">
        <v>0</v>
      </c>
      <c r="H642">
        <v>0</v>
      </c>
      <c r="I642">
        <f>Tabla1[[#This Row],[VENTAS]]+Tabla1[[#This Row],[FISICO]]-Tabla1[[#This Row],[SISTEMA]]</f>
        <v>0</v>
      </c>
    </row>
    <row r="643" spans="1:10" hidden="1" x14ac:dyDescent="0.25">
      <c r="A643">
        <v>30101</v>
      </c>
      <c r="B643" s="1" t="s">
        <v>6</v>
      </c>
      <c r="C643" s="1" t="s">
        <v>14</v>
      </c>
      <c r="D643">
        <v>2344</v>
      </c>
      <c r="E643" s="1" t="s">
        <v>682</v>
      </c>
      <c r="F643">
        <v>0</v>
      </c>
      <c r="H643">
        <v>0</v>
      </c>
      <c r="I643">
        <f>Tabla1[[#This Row],[VENTAS]]+Tabla1[[#This Row],[FISICO]]-Tabla1[[#This Row],[SISTEMA]]</f>
        <v>0</v>
      </c>
    </row>
    <row r="644" spans="1:10" hidden="1" x14ac:dyDescent="0.25">
      <c r="A644">
        <v>30101</v>
      </c>
      <c r="B644" s="1" t="s">
        <v>6</v>
      </c>
      <c r="C644" s="1" t="s">
        <v>14</v>
      </c>
      <c r="D644">
        <v>2349</v>
      </c>
      <c r="E644" s="1" t="s">
        <v>683</v>
      </c>
      <c r="F644">
        <v>0</v>
      </c>
      <c r="H644">
        <v>0</v>
      </c>
      <c r="I644">
        <f>Tabla1[[#This Row],[VENTAS]]+Tabla1[[#This Row],[FISICO]]-Tabla1[[#This Row],[SISTEMA]]</f>
        <v>0</v>
      </c>
    </row>
    <row r="645" spans="1:10" hidden="1" x14ac:dyDescent="0.25">
      <c r="A645">
        <v>30101</v>
      </c>
      <c r="B645" s="1" t="s">
        <v>6</v>
      </c>
      <c r="C645" s="1" t="s">
        <v>14</v>
      </c>
      <c r="D645" s="18">
        <v>2868</v>
      </c>
      <c r="E645" s="19" t="s">
        <v>684</v>
      </c>
      <c r="F645">
        <v>8</v>
      </c>
      <c r="G645">
        <v>4</v>
      </c>
      <c r="H645">
        <v>0</v>
      </c>
      <c r="I645">
        <f>Tabla1[[#This Row],[VENTAS]]+Tabla1[[#This Row],[FISICO]]-Tabla1[[#This Row],[SISTEMA]]</f>
        <v>-4</v>
      </c>
      <c r="J645" s="18"/>
    </row>
    <row r="646" spans="1:10" hidden="1" x14ac:dyDescent="0.25">
      <c r="A646">
        <v>30101</v>
      </c>
      <c r="B646" s="1" t="s">
        <v>6</v>
      </c>
      <c r="C646" s="1" t="s">
        <v>14</v>
      </c>
      <c r="D646">
        <v>3233</v>
      </c>
      <c r="E646" s="1" t="s">
        <v>685</v>
      </c>
      <c r="F646">
        <v>0</v>
      </c>
      <c r="H646">
        <v>0</v>
      </c>
      <c r="I646">
        <f>Tabla1[[#This Row],[VENTAS]]+Tabla1[[#This Row],[FISICO]]-Tabla1[[#This Row],[SISTEMA]]</f>
        <v>0</v>
      </c>
    </row>
    <row r="647" spans="1:10" hidden="1" x14ac:dyDescent="0.25">
      <c r="A647">
        <v>30101</v>
      </c>
      <c r="B647" s="1" t="s">
        <v>6</v>
      </c>
      <c r="C647" s="1" t="s">
        <v>14</v>
      </c>
      <c r="D647">
        <v>3587</v>
      </c>
      <c r="E647" s="1" t="s">
        <v>686</v>
      </c>
      <c r="F647">
        <v>0</v>
      </c>
      <c r="H647">
        <v>0</v>
      </c>
      <c r="I647">
        <f>Tabla1[[#This Row],[VENTAS]]+Tabla1[[#This Row],[FISICO]]-Tabla1[[#This Row],[SISTEMA]]</f>
        <v>0</v>
      </c>
    </row>
    <row r="648" spans="1:10" hidden="1" x14ac:dyDescent="0.25">
      <c r="A648">
        <v>30101</v>
      </c>
      <c r="B648" s="1" t="s">
        <v>6</v>
      </c>
      <c r="C648" s="1" t="s">
        <v>14</v>
      </c>
      <c r="D648" s="18">
        <v>3800</v>
      </c>
      <c r="E648" s="19" t="s">
        <v>687</v>
      </c>
      <c r="F648">
        <v>1.03</v>
      </c>
      <c r="G648">
        <v>0.97499999999999998</v>
      </c>
      <c r="H648">
        <v>0</v>
      </c>
      <c r="I648">
        <f>Tabla1[[#This Row],[VENTAS]]+Tabla1[[#This Row],[FISICO]]-Tabla1[[#This Row],[SISTEMA]]</f>
        <v>-5.5000000000000049E-2</v>
      </c>
      <c r="J648" s="18"/>
    </row>
    <row r="649" spans="1:10" hidden="1" x14ac:dyDescent="0.25">
      <c r="A649">
        <v>30101</v>
      </c>
      <c r="B649" s="1" t="s">
        <v>6</v>
      </c>
      <c r="C649" s="1" t="s">
        <v>14</v>
      </c>
      <c r="D649" s="18">
        <v>3864</v>
      </c>
      <c r="E649" s="19" t="s">
        <v>688</v>
      </c>
      <c r="F649">
        <v>0.4</v>
      </c>
      <c r="G649">
        <v>0</v>
      </c>
      <c r="H649">
        <v>0</v>
      </c>
      <c r="I649">
        <f>Tabla1[[#This Row],[VENTAS]]+Tabla1[[#This Row],[FISICO]]-Tabla1[[#This Row],[SISTEMA]]</f>
        <v>-0.4</v>
      </c>
      <c r="J649" s="18"/>
    </row>
    <row r="650" spans="1:10" hidden="1" x14ac:dyDescent="0.25">
      <c r="A650">
        <v>30101</v>
      </c>
      <c r="B650" s="1" t="s">
        <v>6</v>
      </c>
      <c r="C650" s="1" t="s">
        <v>14</v>
      </c>
      <c r="D650">
        <v>4027</v>
      </c>
      <c r="E650" s="1" t="s">
        <v>689</v>
      </c>
      <c r="F650">
        <v>0</v>
      </c>
      <c r="H650">
        <v>0</v>
      </c>
      <c r="I650">
        <f>Tabla1[[#This Row],[VENTAS]]+Tabla1[[#This Row],[FISICO]]-Tabla1[[#This Row],[SISTEMA]]</f>
        <v>0</v>
      </c>
    </row>
    <row r="651" spans="1:10" hidden="1" x14ac:dyDescent="0.25">
      <c r="A651">
        <v>30101</v>
      </c>
      <c r="B651" s="1" t="s">
        <v>6</v>
      </c>
      <c r="C651" s="1" t="s">
        <v>14</v>
      </c>
      <c r="D651">
        <v>4389</v>
      </c>
      <c r="E651" s="1" t="s">
        <v>690</v>
      </c>
      <c r="F651">
        <v>4</v>
      </c>
      <c r="G651">
        <v>4</v>
      </c>
      <c r="H651">
        <v>0</v>
      </c>
      <c r="I651">
        <f>Tabla1[[#This Row],[VENTAS]]+Tabla1[[#This Row],[FISICO]]-Tabla1[[#This Row],[SISTEMA]]</f>
        <v>0</v>
      </c>
    </row>
    <row r="652" spans="1:10" hidden="1" x14ac:dyDescent="0.25">
      <c r="A652">
        <v>30101</v>
      </c>
      <c r="B652" s="1" t="s">
        <v>6</v>
      </c>
      <c r="C652" s="1" t="s">
        <v>14</v>
      </c>
      <c r="D652">
        <v>4494</v>
      </c>
      <c r="E652" s="1" t="s">
        <v>691</v>
      </c>
      <c r="F652">
        <v>0</v>
      </c>
      <c r="H652">
        <v>0</v>
      </c>
      <c r="I652">
        <f>Tabla1[[#This Row],[VENTAS]]+Tabla1[[#This Row],[FISICO]]-Tabla1[[#This Row],[SISTEMA]]</f>
        <v>0</v>
      </c>
    </row>
    <row r="653" spans="1:10" hidden="1" x14ac:dyDescent="0.25">
      <c r="A653">
        <v>30101</v>
      </c>
      <c r="B653" s="1" t="s">
        <v>6</v>
      </c>
      <c r="C653" s="1" t="s">
        <v>14</v>
      </c>
      <c r="D653">
        <v>4495</v>
      </c>
      <c r="E653" s="1" t="s">
        <v>692</v>
      </c>
      <c r="F653">
        <v>0</v>
      </c>
      <c r="H653">
        <v>0</v>
      </c>
      <c r="I653">
        <f>Tabla1[[#This Row],[VENTAS]]+Tabla1[[#This Row],[FISICO]]-Tabla1[[#This Row],[SISTEMA]]</f>
        <v>0</v>
      </c>
    </row>
    <row r="654" spans="1:10" hidden="1" x14ac:dyDescent="0.25">
      <c r="A654">
        <v>30101</v>
      </c>
      <c r="B654" s="1" t="s">
        <v>6</v>
      </c>
      <c r="C654" s="1" t="s">
        <v>14</v>
      </c>
      <c r="D654">
        <v>4497</v>
      </c>
      <c r="E654" s="1" t="s">
        <v>693</v>
      </c>
      <c r="F654">
        <v>0</v>
      </c>
      <c r="H654">
        <v>0</v>
      </c>
      <c r="I654">
        <f>Tabla1[[#This Row],[VENTAS]]+Tabla1[[#This Row],[FISICO]]-Tabla1[[#This Row],[SISTEMA]]</f>
        <v>0</v>
      </c>
    </row>
    <row r="655" spans="1:10" hidden="1" x14ac:dyDescent="0.25">
      <c r="A655">
        <v>30101</v>
      </c>
      <c r="B655" s="1" t="s">
        <v>6</v>
      </c>
      <c r="C655" s="1" t="s">
        <v>14</v>
      </c>
      <c r="D655">
        <v>4510</v>
      </c>
      <c r="E655" s="1" t="s">
        <v>694</v>
      </c>
      <c r="F655">
        <v>0</v>
      </c>
      <c r="H655">
        <v>0</v>
      </c>
      <c r="I655">
        <f>Tabla1[[#This Row],[VENTAS]]+Tabla1[[#This Row],[FISICO]]-Tabla1[[#This Row],[SISTEMA]]</f>
        <v>0</v>
      </c>
    </row>
    <row r="656" spans="1:10" hidden="1" x14ac:dyDescent="0.25">
      <c r="A656">
        <v>30101</v>
      </c>
      <c r="B656" s="1" t="s">
        <v>6</v>
      </c>
      <c r="C656" s="1" t="s">
        <v>14</v>
      </c>
      <c r="D656" s="18">
        <v>4598</v>
      </c>
      <c r="E656" s="19" t="s">
        <v>695</v>
      </c>
      <c r="F656">
        <v>57</v>
      </c>
      <c r="G656">
        <v>3</v>
      </c>
      <c r="H656">
        <v>21</v>
      </c>
      <c r="I656">
        <f>Tabla1[[#This Row],[VENTAS]]+Tabla1[[#This Row],[FISICO]]-Tabla1[[#This Row],[SISTEMA]]</f>
        <v>-33</v>
      </c>
      <c r="J656" s="18"/>
    </row>
    <row r="657" spans="1:10" hidden="1" x14ac:dyDescent="0.25">
      <c r="A657">
        <v>30101</v>
      </c>
      <c r="B657" s="1" t="s">
        <v>6</v>
      </c>
      <c r="C657" s="1" t="s">
        <v>14</v>
      </c>
      <c r="D657">
        <v>4702</v>
      </c>
      <c r="E657" s="1" t="s">
        <v>696</v>
      </c>
      <c r="F657">
        <v>0</v>
      </c>
      <c r="H657">
        <v>0</v>
      </c>
      <c r="I657">
        <f>Tabla1[[#This Row],[VENTAS]]+Tabla1[[#This Row],[FISICO]]-Tabla1[[#This Row],[SISTEMA]]</f>
        <v>0</v>
      </c>
    </row>
    <row r="658" spans="1:10" hidden="1" x14ac:dyDescent="0.25">
      <c r="A658">
        <v>30101</v>
      </c>
      <c r="B658" s="1" t="s">
        <v>6</v>
      </c>
      <c r="C658" s="1" t="s">
        <v>14</v>
      </c>
      <c r="D658" s="18">
        <v>4703</v>
      </c>
      <c r="E658" s="19" t="s">
        <v>697</v>
      </c>
      <c r="F658">
        <v>5.0000000000000001E-3</v>
      </c>
      <c r="G658">
        <v>0</v>
      </c>
      <c r="H658">
        <v>0</v>
      </c>
      <c r="I658">
        <f>Tabla1[[#This Row],[VENTAS]]+Tabla1[[#This Row],[FISICO]]-Tabla1[[#This Row],[SISTEMA]]</f>
        <v>-5.0000000000000001E-3</v>
      </c>
      <c r="J658" s="18"/>
    </row>
    <row r="659" spans="1:10" hidden="1" x14ac:dyDescent="0.25">
      <c r="A659">
        <v>30101</v>
      </c>
      <c r="B659" s="1" t="s">
        <v>6</v>
      </c>
      <c r="C659" s="1" t="s">
        <v>14</v>
      </c>
      <c r="D659">
        <v>4888</v>
      </c>
      <c r="E659" s="1" t="s">
        <v>698</v>
      </c>
      <c r="F659">
        <v>0</v>
      </c>
      <c r="H659">
        <v>0</v>
      </c>
      <c r="I659">
        <f>Tabla1[[#This Row],[VENTAS]]+Tabla1[[#This Row],[FISICO]]-Tabla1[[#This Row],[SISTEMA]]</f>
        <v>0</v>
      </c>
    </row>
    <row r="660" spans="1:10" hidden="1" x14ac:dyDescent="0.25">
      <c r="A660">
        <v>30101</v>
      </c>
      <c r="B660" s="1" t="s">
        <v>6</v>
      </c>
      <c r="C660" s="1" t="s">
        <v>14</v>
      </c>
      <c r="D660">
        <v>4986</v>
      </c>
      <c r="E660" s="1" t="s">
        <v>699</v>
      </c>
      <c r="F660">
        <v>0</v>
      </c>
      <c r="H660">
        <v>0</v>
      </c>
      <c r="I660">
        <f>Tabla1[[#This Row],[VENTAS]]+Tabla1[[#This Row],[FISICO]]-Tabla1[[#This Row],[SISTEMA]]</f>
        <v>0</v>
      </c>
    </row>
    <row r="661" spans="1:10" hidden="1" x14ac:dyDescent="0.25">
      <c r="A661">
        <v>30101</v>
      </c>
      <c r="B661" s="1" t="s">
        <v>6</v>
      </c>
      <c r="C661" s="1" t="s">
        <v>14</v>
      </c>
      <c r="D661">
        <v>5118</v>
      </c>
      <c r="E661" s="1" t="s">
        <v>700</v>
      </c>
      <c r="F661">
        <v>0</v>
      </c>
      <c r="H661">
        <v>0</v>
      </c>
      <c r="I661">
        <f>Tabla1[[#This Row],[VENTAS]]+Tabla1[[#This Row],[FISICO]]-Tabla1[[#This Row],[SISTEMA]]</f>
        <v>0</v>
      </c>
    </row>
    <row r="662" spans="1:10" hidden="1" x14ac:dyDescent="0.25">
      <c r="A662">
        <v>30101</v>
      </c>
      <c r="B662" s="1" t="s">
        <v>6</v>
      </c>
      <c r="C662" s="1" t="s">
        <v>14</v>
      </c>
      <c r="D662">
        <v>5119</v>
      </c>
      <c r="E662" s="1" t="s">
        <v>701</v>
      </c>
      <c r="F662">
        <v>0</v>
      </c>
      <c r="H662">
        <v>0</v>
      </c>
      <c r="I662">
        <f>Tabla1[[#This Row],[VENTAS]]+Tabla1[[#This Row],[FISICO]]-Tabla1[[#This Row],[SISTEMA]]</f>
        <v>0</v>
      </c>
    </row>
    <row r="663" spans="1:10" hidden="1" x14ac:dyDescent="0.25">
      <c r="A663">
        <v>30101</v>
      </c>
      <c r="B663" s="1" t="s">
        <v>6</v>
      </c>
      <c r="C663" s="1" t="s">
        <v>14</v>
      </c>
      <c r="D663">
        <v>5160</v>
      </c>
      <c r="E663" s="1" t="s">
        <v>702</v>
      </c>
      <c r="F663">
        <v>0</v>
      </c>
      <c r="H663">
        <v>0</v>
      </c>
      <c r="I663">
        <f>Tabla1[[#This Row],[VENTAS]]+Tabla1[[#This Row],[FISICO]]-Tabla1[[#This Row],[SISTEMA]]</f>
        <v>0</v>
      </c>
    </row>
    <row r="664" spans="1:10" hidden="1" x14ac:dyDescent="0.25">
      <c r="A664">
        <v>30101</v>
      </c>
      <c r="B664" s="1" t="s">
        <v>6</v>
      </c>
      <c r="C664" s="1" t="s">
        <v>14</v>
      </c>
      <c r="D664">
        <v>5743</v>
      </c>
      <c r="E664" s="1" t="s">
        <v>703</v>
      </c>
      <c r="F664">
        <v>0</v>
      </c>
      <c r="H664">
        <v>0</v>
      </c>
      <c r="I664">
        <f>Tabla1[[#This Row],[VENTAS]]+Tabla1[[#This Row],[FISICO]]-Tabla1[[#This Row],[SISTEMA]]</f>
        <v>0</v>
      </c>
    </row>
    <row r="665" spans="1:10" hidden="1" x14ac:dyDescent="0.25">
      <c r="A665">
        <v>30101</v>
      </c>
      <c r="B665" s="1" t="s">
        <v>6</v>
      </c>
      <c r="C665" s="1" t="s">
        <v>14</v>
      </c>
      <c r="D665">
        <v>5782</v>
      </c>
      <c r="E665" s="1" t="s">
        <v>704</v>
      </c>
      <c r="F665">
        <v>0</v>
      </c>
      <c r="H665">
        <v>0</v>
      </c>
      <c r="I665">
        <f>Tabla1[[#This Row],[VENTAS]]+Tabla1[[#This Row],[FISICO]]-Tabla1[[#This Row],[SISTEMA]]</f>
        <v>0</v>
      </c>
    </row>
    <row r="666" spans="1:10" hidden="1" x14ac:dyDescent="0.25">
      <c r="A666">
        <v>30101</v>
      </c>
      <c r="B666" s="1" t="s">
        <v>6</v>
      </c>
      <c r="C666" s="1" t="s">
        <v>14</v>
      </c>
      <c r="D666">
        <v>5783</v>
      </c>
      <c r="E666" s="1" t="s">
        <v>705</v>
      </c>
      <c r="F666">
        <v>0</v>
      </c>
      <c r="H666">
        <v>0</v>
      </c>
      <c r="I666">
        <f>Tabla1[[#This Row],[VENTAS]]+Tabla1[[#This Row],[FISICO]]-Tabla1[[#This Row],[SISTEMA]]</f>
        <v>0</v>
      </c>
    </row>
    <row r="667" spans="1:10" hidden="1" x14ac:dyDescent="0.25">
      <c r="A667">
        <v>30101</v>
      </c>
      <c r="B667" s="1" t="s">
        <v>6</v>
      </c>
      <c r="C667" s="1" t="s">
        <v>14</v>
      </c>
      <c r="D667">
        <v>5904</v>
      </c>
      <c r="E667" s="1" t="s">
        <v>706</v>
      </c>
      <c r="F667">
        <v>0</v>
      </c>
      <c r="H667">
        <v>0</v>
      </c>
      <c r="I667">
        <f>Tabla1[[#This Row],[VENTAS]]+Tabla1[[#This Row],[FISICO]]-Tabla1[[#This Row],[SISTEMA]]</f>
        <v>0</v>
      </c>
    </row>
    <row r="668" spans="1:10" hidden="1" x14ac:dyDescent="0.25">
      <c r="A668">
        <v>30101</v>
      </c>
      <c r="B668" s="1" t="s">
        <v>6</v>
      </c>
      <c r="C668" s="1" t="s">
        <v>14</v>
      </c>
      <c r="D668">
        <v>6302</v>
      </c>
      <c r="E668" s="1" t="s">
        <v>707</v>
      </c>
      <c r="F668">
        <v>0</v>
      </c>
      <c r="H668">
        <v>0</v>
      </c>
      <c r="I668">
        <f>Tabla1[[#This Row],[VENTAS]]+Tabla1[[#This Row],[FISICO]]-Tabla1[[#This Row],[SISTEMA]]</f>
        <v>0</v>
      </c>
    </row>
    <row r="669" spans="1:10" hidden="1" x14ac:dyDescent="0.25">
      <c r="A669">
        <v>30101</v>
      </c>
      <c r="B669" s="1" t="s">
        <v>6</v>
      </c>
      <c r="C669" s="1" t="s">
        <v>14</v>
      </c>
      <c r="D669">
        <v>6311</v>
      </c>
      <c r="E669" s="1" t="s">
        <v>708</v>
      </c>
      <c r="F669">
        <v>0</v>
      </c>
      <c r="H669">
        <v>0</v>
      </c>
      <c r="I669">
        <f>Tabla1[[#This Row],[VENTAS]]+Tabla1[[#This Row],[FISICO]]-Tabla1[[#This Row],[SISTEMA]]</f>
        <v>0</v>
      </c>
    </row>
    <row r="670" spans="1:10" hidden="1" x14ac:dyDescent="0.25">
      <c r="A670">
        <v>30101</v>
      </c>
      <c r="B670" s="1" t="s">
        <v>6</v>
      </c>
      <c r="C670" s="1" t="s">
        <v>14</v>
      </c>
      <c r="D670">
        <v>6448</v>
      </c>
      <c r="E670" s="1" t="s">
        <v>709</v>
      </c>
      <c r="F670">
        <v>0</v>
      </c>
      <c r="H670">
        <v>0</v>
      </c>
      <c r="I670">
        <f>Tabla1[[#This Row],[VENTAS]]+Tabla1[[#This Row],[FISICO]]-Tabla1[[#This Row],[SISTEMA]]</f>
        <v>0</v>
      </c>
    </row>
    <row r="671" spans="1:10" hidden="1" x14ac:dyDescent="0.25">
      <c r="A671">
        <v>30101</v>
      </c>
      <c r="B671" s="1" t="s">
        <v>6</v>
      </c>
      <c r="C671" s="1" t="s">
        <v>14</v>
      </c>
      <c r="D671">
        <v>7075</v>
      </c>
      <c r="E671" s="1" t="s">
        <v>710</v>
      </c>
      <c r="F671">
        <v>0</v>
      </c>
      <c r="H671">
        <v>0</v>
      </c>
      <c r="I671">
        <f>Tabla1[[#This Row],[VENTAS]]+Tabla1[[#This Row],[FISICO]]-Tabla1[[#This Row],[SISTEMA]]</f>
        <v>0</v>
      </c>
    </row>
    <row r="672" spans="1:10" hidden="1" x14ac:dyDescent="0.25">
      <c r="A672">
        <v>30101</v>
      </c>
      <c r="B672" s="1" t="s">
        <v>6</v>
      </c>
      <c r="C672" s="1" t="s">
        <v>14</v>
      </c>
      <c r="D672">
        <v>7126</v>
      </c>
      <c r="E672" s="1" t="s">
        <v>711</v>
      </c>
      <c r="F672">
        <v>0</v>
      </c>
      <c r="H672">
        <v>0</v>
      </c>
      <c r="I672">
        <f>Tabla1[[#This Row],[VENTAS]]+Tabla1[[#This Row],[FISICO]]-Tabla1[[#This Row],[SISTEMA]]</f>
        <v>0</v>
      </c>
    </row>
    <row r="673" spans="1:10" hidden="1" x14ac:dyDescent="0.25">
      <c r="A673">
        <v>30101</v>
      </c>
      <c r="B673" s="1" t="s">
        <v>6</v>
      </c>
      <c r="C673" s="1" t="s">
        <v>14</v>
      </c>
      <c r="D673">
        <v>7471</v>
      </c>
      <c r="E673" s="1" t="s">
        <v>712</v>
      </c>
      <c r="F673">
        <v>0</v>
      </c>
      <c r="H673">
        <v>0</v>
      </c>
      <c r="I673">
        <f>Tabla1[[#This Row],[VENTAS]]+Tabla1[[#This Row],[FISICO]]-Tabla1[[#This Row],[SISTEMA]]</f>
        <v>0</v>
      </c>
    </row>
    <row r="674" spans="1:10" hidden="1" x14ac:dyDescent="0.25">
      <c r="A674">
        <v>30101</v>
      </c>
      <c r="B674" s="1" t="s">
        <v>6</v>
      </c>
      <c r="C674" s="1" t="s">
        <v>14</v>
      </c>
      <c r="D674">
        <v>7521</v>
      </c>
      <c r="E674" s="1" t="s">
        <v>713</v>
      </c>
      <c r="F674">
        <v>0</v>
      </c>
      <c r="H674">
        <v>0</v>
      </c>
      <c r="I674">
        <f>Tabla1[[#This Row],[VENTAS]]+Tabla1[[#This Row],[FISICO]]-Tabla1[[#This Row],[SISTEMA]]</f>
        <v>0</v>
      </c>
    </row>
    <row r="675" spans="1:10" hidden="1" x14ac:dyDescent="0.25">
      <c r="A675">
        <v>30101</v>
      </c>
      <c r="B675" s="1" t="s">
        <v>6</v>
      </c>
      <c r="C675" s="1" t="s">
        <v>14</v>
      </c>
      <c r="D675">
        <v>7974</v>
      </c>
      <c r="E675" s="1" t="s">
        <v>714</v>
      </c>
      <c r="F675">
        <v>0</v>
      </c>
      <c r="H675">
        <v>0</v>
      </c>
      <c r="I675">
        <f>Tabla1[[#This Row],[VENTAS]]+Tabla1[[#This Row],[FISICO]]-Tabla1[[#This Row],[SISTEMA]]</f>
        <v>0</v>
      </c>
    </row>
    <row r="676" spans="1:10" hidden="1" x14ac:dyDescent="0.25">
      <c r="A676">
        <v>30101</v>
      </c>
      <c r="B676" s="1" t="s">
        <v>6</v>
      </c>
      <c r="C676" s="1" t="s">
        <v>14</v>
      </c>
      <c r="D676">
        <v>8050</v>
      </c>
      <c r="E676" s="1" t="s">
        <v>715</v>
      </c>
      <c r="F676">
        <v>0</v>
      </c>
      <c r="H676">
        <v>0</v>
      </c>
      <c r="I676">
        <f>Tabla1[[#This Row],[VENTAS]]+Tabla1[[#This Row],[FISICO]]-Tabla1[[#This Row],[SISTEMA]]</f>
        <v>0</v>
      </c>
    </row>
    <row r="677" spans="1:10" hidden="1" x14ac:dyDescent="0.25">
      <c r="A677">
        <v>30101</v>
      </c>
      <c r="B677" s="1" t="s">
        <v>6</v>
      </c>
      <c r="C677" s="1" t="s">
        <v>14</v>
      </c>
      <c r="D677" s="18">
        <v>8171</v>
      </c>
      <c r="E677" s="19" t="s">
        <v>716</v>
      </c>
      <c r="F677">
        <v>127</v>
      </c>
      <c r="G677">
        <v>0</v>
      </c>
      <c r="H677">
        <v>0</v>
      </c>
      <c r="I677">
        <f>Tabla1[[#This Row],[VENTAS]]+Tabla1[[#This Row],[FISICO]]-Tabla1[[#This Row],[SISTEMA]]</f>
        <v>-127</v>
      </c>
      <c r="J677" s="18"/>
    </row>
    <row r="678" spans="1:10" hidden="1" x14ac:dyDescent="0.25">
      <c r="A678">
        <v>30101</v>
      </c>
      <c r="B678" s="1" t="s">
        <v>6</v>
      </c>
      <c r="C678" s="1" t="s">
        <v>14</v>
      </c>
      <c r="D678">
        <v>8315</v>
      </c>
      <c r="E678" s="1" t="s">
        <v>717</v>
      </c>
      <c r="F678">
        <v>0</v>
      </c>
      <c r="H678">
        <v>0</v>
      </c>
      <c r="I678">
        <f>Tabla1[[#This Row],[VENTAS]]+Tabla1[[#This Row],[FISICO]]-Tabla1[[#This Row],[SISTEMA]]</f>
        <v>0</v>
      </c>
    </row>
    <row r="679" spans="1:10" hidden="1" x14ac:dyDescent="0.25">
      <c r="A679">
        <v>30101</v>
      </c>
      <c r="B679" s="1" t="s">
        <v>6</v>
      </c>
      <c r="C679" s="1" t="s">
        <v>14</v>
      </c>
      <c r="D679">
        <v>8499</v>
      </c>
      <c r="E679" s="1" t="s">
        <v>718</v>
      </c>
      <c r="F679">
        <v>0</v>
      </c>
      <c r="H679">
        <v>0</v>
      </c>
      <c r="I679">
        <f>Tabla1[[#This Row],[VENTAS]]+Tabla1[[#This Row],[FISICO]]-Tabla1[[#This Row],[SISTEMA]]</f>
        <v>0</v>
      </c>
    </row>
    <row r="680" spans="1:10" hidden="1" x14ac:dyDescent="0.25">
      <c r="A680">
        <v>30101</v>
      </c>
      <c r="B680" s="1" t="s">
        <v>6</v>
      </c>
      <c r="C680" s="1" t="s">
        <v>14</v>
      </c>
      <c r="D680">
        <v>8500</v>
      </c>
      <c r="E680" s="1" t="s">
        <v>719</v>
      </c>
      <c r="F680">
        <v>0</v>
      </c>
      <c r="H680">
        <v>0</v>
      </c>
      <c r="I680">
        <f>Tabla1[[#This Row],[VENTAS]]+Tabla1[[#This Row],[FISICO]]-Tabla1[[#This Row],[SISTEMA]]</f>
        <v>0</v>
      </c>
    </row>
    <row r="681" spans="1:10" hidden="1" x14ac:dyDescent="0.25">
      <c r="A681">
        <v>30101</v>
      </c>
      <c r="B681" s="1" t="s">
        <v>6</v>
      </c>
      <c r="C681" s="1" t="s">
        <v>14</v>
      </c>
      <c r="D681">
        <v>8502</v>
      </c>
      <c r="E681" s="1" t="s">
        <v>720</v>
      </c>
      <c r="F681">
        <v>0</v>
      </c>
      <c r="H681">
        <v>0</v>
      </c>
      <c r="I681">
        <f>Tabla1[[#This Row],[VENTAS]]+Tabla1[[#This Row],[FISICO]]-Tabla1[[#This Row],[SISTEMA]]</f>
        <v>0</v>
      </c>
    </row>
    <row r="682" spans="1:10" hidden="1" x14ac:dyDescent="0.25">
      <c r="A682">
        <v>30101</v>
      </c>
      <c r="B682" s="1" t="s">
        <v>6</v>
      </c>
      <c r="C682" s="1" t="s">
        <v>14</v>
      </c>
      <c r="D682">
        <v>8504</v>
      </c>
      <c r="E682" s="1" t="s">
        <v>721</v>
      </c>
      <c r="F682">
        <v>0</v>
      </c>
      <c r="H682">
        <v>0</v>
      </c>
      <c r="I682">
        <f>Tabla1[[#This Row],[VENTAS]]+Tabla1[[#This Row],[FISICO]]-Tabla1[[#This Row],[SISTEMA]]</f>
        <v>0</v>
      </c>
    </row>
    <row r="683" spans="1:10" hidden="1" x14ac:dyDescent="0.25">
      <c r="A683">
        <v>30101</v>
      </c>
      <c r="B683" s="1" t="s">
        <v>6</v>
      </c>
      <c r="C683" s="1" t="s">
        <v>14</v>
      </c>
      <c r="D683">
        <v>8780</v>
      </c>
      <c r="E683" s="1" t="s">
        <v>722</v>
      </c>
      <c r="F683">
        <v>0</v>
      </c>
      <c r="H683">
        <v>0</v>
      </c>
      <c r="I683">
        <f>Tabla1[[#This Row],[VENTAS]]+Tabla1[[#This Row],[FISICO]]-Tabla1[[#This Row],[SISTEMA]]</f>
        <v>0</v>
      </c>
    </row>
    <row r="684" spans="1:10" hidden="1" x14ac:dyDescent="0.25">
      <c r="A684">
        <v>30101</v>
      </c>
      <c r="B684" s="1" t="s">
        <v>6</v>
      </c>
      <c r="C684" s="1" t="s">
        <v>14</v>
      </c>
      <c r="D684" s="18">
        <v>8976</v>
      </c>
      <c r="E684" s="19" t="s">
        <v>723</v>
      </c>
      <c r="F684">
        <v>3</v>
      </c>
      <c r="G684">
        <v>0</v>
      </c>
      <c r="H684">
        <v>0</v>
      </c>
      <c r="I684">
        <f>Tabla1[[#This Row],[VENTAS]]+Tabla1[[#This Row],[FISICO]]-Tabla1[[#This Row],[SISTEMA]]</f>
        <v>-3</v>
      </c>
      <c r="J684" s="18"/>
    </row>
    <row r="685" spans="1:10" hidden="1" x14ac:dyDescent="0.25">
      <c r="A685">
        <v>30101</v>
      </c>
      <c r="B685" s="1" t="s">
        <v>6</v>
      </c>
      <c r="C685" s="1" t="s">
        <v>14</v>
      </c>
      <c r="D685">
        <v>9524</v>
      </c>
      <c r="E685" s="1" t="s">
        <v>724</v>
      </c>
      <c r="F685">
        <v>0</v>
      </c>
      <c r="H685">
        <v>0</v>
      </c>
      <c r="I685">
        <f>Tabla1[[#This Row],[VENTAS]]+Tabla1[[#This Row],[FISICO]]-Tabla1[[#This Row],[SISTEMA]]</f>
        <v>0</v>
      </c>
    </row>
    <row r="686" spans="1:10" hidden="1" x14ac:dyDescent="0.25">
      <c r="A686">
        <v>30101</v>
      </c>
      <c r="B686" s="1" t="s">
        <v>6</v>
      </c>
      <c r="C686" s="1" t="s">
        <v>14</v>
      </c>
      <c r="D686">
        <v>10729</v>
      </c>
      <c r="E686" s="1" t="s">
        <v>725</v>
      </c>
      <c r="F686">
        <v>0</v>
      </c>
      <c r="H686">
        <v>0</v>
      </c>
      <c r="I686">
        <f>Tabla1[[#This Row],[VENTAS]]+Tabla1[[#This Row],[FISICO]]-Tabla1[[#This Row],[SISTEMA]]</f>
        <v>0</v>
      </c>
    </row>
    <row r="687" spans="1:10" hidden="1" x14ac:dyDescent="0.25">
      <c r="A687">
        <v>30101</v>
      </c>
      <c r="B687" s="1" t="s">
        <v>6</v>
      </c>
      <c r="C687" s="1" t="s">
        <v>14</v>
      </c>
      <c r="D687">
        <v>10846</v>
      </c>
      <c r="E687" s="1" t="s">
        <v>726</v>
      </c>
      <c r="F687">
        <v>0</v>
      </c>
      <c r="H687">
        <v>0</v>
      </c>
      <c r="I687">
        <f>Tabla1[[#This Row],[VENTAS]]+Tabla1[[#This Row],[FISICO]]-Tabla1[[#This Row],[SISTEMA]]</f>
        <v>0</v>
      </c>
    </row>
    <row r="688" spans="1:10" hidden="1" x14ac:dyDescent="0.25">
      <c r="A688">
        <v>30101</v>
      </c>
      <c r="B688" s="1" t="s">
        <v>6</v>
      </c>
      <c r="C688" s="1" t="s">
        <v>14</v>
      </c>
      <c r="D688">
        <v>12805</v>
      </c>
      <c r="E688" s="1" t="s">
        <v>727</v>
      </c>
      <c r="F688">
        <v>0</v>
      </c>
      <c r="H688">
        <v>0</v>
      </c>
      <c r="I688">
        <f>Tabla1[[#This Row],[VENTAS]]+Tabla1[[#This Row],[FISICO]]-Tabla1[[#This Row],[SISTEMA]]</f>
        <v>0</v>
      </c>
    </row>
    <row r="689" spans="1:10" s="22" customFormat="1" hidden="1" x14ac:dyDescent="0.25">
      <c r="A689" s="30">
        <v>30101</v>
      </c>
      <c r="B689" s="31" t="s">
        <v>6</v>
      </c>
      <c r="C689" s="31" t="s">
        <v>14</v>
      </c>
      <c r="D689" s="30">
        <v>12863</v>
      </c>
      <c r="E689" s="31" t="s">
        <v>728</v>
      </c>
      <c r="F689" s="30">
        <v>-5</v>
      </c>
      <c r="G689" s="30">
        <v>0</v>
      </c>
      <c r="H689" s="30">
        <v>0</v>
      </c>
      <c r="I689" s="30">
        <f>Tabla1[[#This Row],[VENTAS]]+Tabla1[[#This Row],[FISICO]]-Tabla1[[#This Row],[SISTEMA]]</f>
        <v>5</v>
      </c>
      <c r="J689" s="30"/>
    </row>
    <row r="690" spans="1:10" hidden="1" x14ac:dyDescent="0.25">
      <c r="A690">
        <v>30101</v>
      </c>
      <c r="B690" s="1" t="s">
        <v>6</v>
      </c>
      <c r="C690" s="1" t="s">
        <v>14</v>
      </c>
      <c r="D690" s="18">
        <v>13677</v>
      </c>
      <c r="E690" s="19" t="s">
        <v>729</v>
      </c>
      <c r="F690">
        <v>23</v>
      </c>
      <c r="G690">
        <v>6</v>
      </c>
      <c r="H690">
        <v>4</v>
      </c>
      <c r="I690">
        <f>Tabla1[[#This Row],[VENTAS]]+Tabla1[[#This Row],[FISICO]]-Tabla1[[#This Row],[SISTEMA]]</f>
        <v>-13</v>
      </c>
      <c r="J690" s="18"/>
    </row>
    <row r="691" spans="1:10" hidden="1" x14ac:dyDescent="0.25">
      <c r="A691">
        <v>30101</v>
      </c>
      <c r="B691" s="1" t="s">
        <v>6</v>
      </c>
      <c r="C691" s="1" t="s">
        <v>14</v>
      </c>
      <c r="D691">
        <v>14207</v>
      </c>
      <c r="E691" s="1" t="s">
        <v>730</v>
      </c>
      <c r="F691">
        <v>0</v>
      </c>
      <c r="H691">
        <v>0</v>
      </c>
      <c r="I691">
        <f>Tabla1[[#This Row],[VENTAS]]+Tabla1[[#This Row],[FISICO]]-Tabla1[[#This Row],[SISTEMA]]</f>
        <v>0</v>
      </c>
    </row>
    <row r="692" spans="1:10" hidden="1" x14ac:dyDescent="0.25">
      <c r="A692">
        <v>30101</v>
      </c>
      <c r="B692" s="1" t="s">
        <v>6</v>
      </c>
      <c r="C692" s="1" t="s">
        <v>14</v>
      </c>
      <c r="D692">
        <v>14985</v>
      </c>
      <c r="E692" s="1" t="s">
        <v>731</v>
      </c>
      <c r="F692">
        <v>2</v>
      </c>
      <c r="G692">
        <v>2</v>
      </c>
      <c r="H692">
        <v>0</v>
      </c>
      <c r="I692">
        <f>Tabla1[[#This Row],[VENTAS]]+Tabla1[[#This Row],[FISICO]]-Tabla1[[#This Row],[SISTEMA]]</f>
        <v>0</v>
      </c>
    </row>
    <row r="693" spans="1:10" hidden="1" x14ac:dyDescent="0.25">
      <c r="A693">
        <v>30101</v>
      </c>
      <c r="B693" s="1" t="s">
        <v>6</v>
      </c>
      <c r="C693" s="1" t="s">
        <v>14</v>
      </c>
      <c r="D693">
        <v>14986</v>
      </c>
      <c r="E693" s="1" t="s">
        <v>732</v>
      </c>
      <c r="F693">
        <v>1</v>
      </c>
      <c r="G693">
        <v>1</v>
      </c>
      <c r="H693">
        <v>0</v>
      </c>
      <c r="I693">
        <f>Tabla1[[#This Row],[VENTAS]]+Tabla1[[#This Row],[FISICO]]-Tabla1[[#This Row],[SISTEMA]]</f>
        <v>0</v>
      </c>
    </row>
    <row r="694" spans="1:10" hidden="1" x14ac:dyDescent="0.25">
      <c r="A694">
        <v>30101</v>
      </c>
      <c r="B694" s="1" t="s">
        <v>6</v>
      </c>
      <c r="C694" s="1" t="s">
        <v>15</v>
      </c>
      <c r="D694">
        <v>4643</v>
      </c>
      <c r="E694" s="1" t="s">
        <v>733</v>
      </c>
      <c r="F694">
        <v>0</v>
      </c>
      <c r="H694">
        <v>0</v>
      </c>
      <c r="I694">
        <f>Tabla1[[#This Row],[VENTAS]]+Tabla1[[#This Row],[FISICO]]-Tabla1[[#This Row],[SISTEMA]]</f>
        <v>0</v>
      </c>
    </row>
    <row r="695" spans="1:10" hidden="1" x14ac:dyDescent="0.25">
      <c r="A695">
        <v>30101</v>
      </c>
      <c r="B695" s="1" t="s">
        <v>6</v>
      </c>
      <c r="C695" s="1" t="s">
        <v>15</v>
      </c>
      <c r="D695">
        <v>4689</v>
      </c>
      <c r="E695" s="1" t="s">
        <v>734</v>
      </c>
      <c r="F695">
        <v>0</v>
      </c>
      <c r="H695">
        <v>0</v>
      </c>
      <c r="I695">
        <f>Tabla1[[#This Row],[VENTAS]]+Tabla1[[#This Row],[FISICO]]-Tabla1[[#This Row],[SISTEMA]]</f>
        <v>0</v>
      </c>
    </row>
    <row r="696" spans="1:10" hidden="1" x14ac:dyDescent="0.25">
      <c r="A696">
        <v>30101</v>
      </c>
      <c r="B696" s="1" t="s">
        <v>6</v>
      </c>
      <c r="C696" s="1" t="s">
        <v>16</v>
      </c>
      <c r="D696">
        <v>2076</v>
      </c>
      <c r="E696" s="1" t="s">
        <v>735</v>
      </c>
      <c r="F696">
        <v>0</v>
      </c>
      <c r="H696">
        <v>0</v>
      </c>
      <c r="I696">
        <f>Tabla1[[#This Row],[VENTAS]]+Tabla1[[#This Row],[FISICO]]-Tabla1[[#This Row],[SISTEMA]]</f>
        <v>0</v>
      </c>
    </row>
    <row r="697" spans="1:10" hidden="1" x14ac:dyDescent="0.25">
      <c r="A697">
        <v>30101</v>
      </c>
      <c r="B697" s="1" t="s">
        <v>6</v>
      </c>
      <c r="C697" s="1" t="s">
        <v>16</v>
      </c>
      <c r="D697">
        <v>4576</v>
      </c>
      <c r="E697" s="1" t="s">
        <v>736</v>
      </c>
      <c r="F697">
        <v>2</v>
      </c>
      <c r="G697">
        <v>2</v>
      </c>
      <c r="H697">
        <v>0</v>
      </c>
      <c r="I697">
        <f>Tabla1[[#This Row],[VENTAS]]+Tabla1[[#This Row],[FISICO]]-Tabla1[[#This Row],[SISTEMA]]</f>
        <v>0</v>
      </c>
    </row>
    <row r="698" spans="1:10" hidden="1" x14ac:dyDescent="0.25">
      <c r="A698">
        <v>30101</v>
      </c>
      <c r="B698" s="1" t="s">
        <v>6</v>
      </c>
      <c r="C698" s="1" t="s">
        <v>16</v>
      </c>
      <c r="D698">
        <v>5547</v>
      </c>
      <c r="E698" s="1" t="s">
        <v>737</v>
      </c>
      <c r="F698">
        <v>0</v>
      </c>
      <c r="H698">
        <v>0</v>
      </c>
      <c r="I698">
        <f>Tabla1[[#This Row],[VENTAS]]+Tabla1[[#This Row],[FISICO]]-Tabla1[[#This Row],[SISTEMA]]</f>
        <v>0</v>
      </c>
    </row>
    <row r="699" spans="1:10" hidden="1" x14ac:dyDescent="0.25">
      <c r="A699">
        <v>30101</v>
      </c>
      <c r="B699" s="1" t="s">
        <v>6</v>
      </c>
      <c r="C699" s="1" t="s">
        <v>16</v>
      </c>
      <c r="D699">
        <v>5561</v>
      </c>
      <c r="E699" s="1" t="s">
        <v>738</v>
      </c>
      <c r="F699">
        <v>0</v>
      </c>
      <c r="H699">
        <v>0</v>
      </c>
      <c r="I699">
        <f>Tabla1[[#This Row],[VENTAS]]+Tabla1[[#This Row],[FISICO]]-Tabla1[[#This Row],[SISTEMA]]</f>
        <v>0</v>
      </c>
    </row>
    <row r="700" spans="1:10" hidden="1" x14ac:dyDescent="0.25">
      <c r="A700">
        <v>30101</v>
      </c>
      <c r="B700" s="1" t="s">
        <v>6</v>
      </c>
      <c r="C700" s="1" t="s">
        <v>16</v>
      </c>
      <c r="D700">
        <v>5566</v>
      </c>
      <c r="E700" s="1" t="s">
        <v>739</v>
      </c>
      <c r="F700">
        <v>0</v>
      </c>
      <c r="H700">
        <v>0</v>
      </c>
      <c r="I700">
        <f>Tabla1[[#This Row],[VENTAS]]+Tabla1[[#This Row],[FISICO]]-Tabla1[[#This Row],[SISTEMA]]</f>
        <v>0</v>
      </c>
    </row>
    <row r="701" spans="1:10" hidden="1" x14ac:dyDescent="0.25">
      <c r="A701">
        <v>30101</v>
      </c>
      <c r="B701" s="1" t="s">
        <v>6</v>
      </c>
      <c r="C701" s="1" t="s">
        <v>16</v>
      </c>
      <c r="D701">
        <v>5604</v>
      </c>
      <c r="E701" s="1" t="s">
        <v>740</v>
      </c>
      <c r="F701">
        <v>0</v>
      </c>
      <c r="H701">
        <v>0</v>
      </c>
      <c r="I701">
        <f>Tabla1[[#This Row],[VENTAS]]+Tabla1[[#This Row],[FISICO]]-Tabla1[[#This Row],[SISTEMA]]</f>
        <v>0</v>
      </c>
    </row>
    <row r="702" spans="1:10" hidden="1" x14ac:dyDescent="0.25">
      <c r="A702">
        <v>30101</v>
      </c>
      <c r="B702" s="1" t="s">
        <v>6</v>
      </c>
      <c r="C702" s="1" t="s">
        <v>16</v>
      </c>
      <c r="D702">
        <v>5644</v>
      </c>
      <c r="E702" s="1" t="s">
        <v>741</v>
      </c>
      <c r="F702">
        <v>0</v>
      </c>
      <c r="H702">
        <v>0</v>
      </c>
      <c r="I702">
        <f>Tabla1[[#This Row],[VENTAS]]+Tabla1[[#This Row],[FISICO]]-Tabla1[[#This Row],[SISTEMA]]</f>
        <v>0</v>
      </c>
    </row>
    <row r="703" spans="1:10" hidden="1" x14ac:dyDescent="0.25">
      <c r="A703">
        <v>30101</v>
      </c>
      <c r="B703" s="1" t="s">
        <v>6</v>
      </c>
      <c r="C703" s="1" t="s">
        <v>16</v>
      </c>
      <c r="D703">
        <v>5794</v>
      </c>
      <c r="E703" s="1" t="s">
        <v>742</v>
      </c>
      <c r="F703">
        <v>0</v>
      </c>
      <c r="H703">
        <v>0</v>
      </c>
      <c r="I703">
        <f>Tabla1[[#This Row],[VENTAS]]+Tabla1[[#This Row],[FISICO]]-Tabla1[[#This Row],[SISTEMA]]</f>
        <v>0</v>
      </c>
    </row>
    <row r="704" spans="1:10" hidden="1" x14ac:dyDescent="0.25">
      <c r="A704">
        <v>30101</v>
      </c>
      <c r="B704" s="1" t="s">
        <v>6</v>
      </c>
      <c r="C704" s="1" t="s">
        <v>16</v>
      </c>
      <c r="D704">
        <v>5962</v>
      </c>
      <c r="E704" s="1" t="s">
        <v>743</v>
      </c>
      <c r="F704">
        <v>0</v>
      </c>
      <c r="H704">
        <v>0</v>
      </c>
      <c r="I704">
        <f>Tabla1[[#This Row],[VENTAS]]+Tabla1[[#This Row],[FISICO]]-Tabla1[[#This Row],[SISTEMA]]</f>
        <v>0</v>
      </c>
    </row>
    <row r="705" spans="1:9" hidden="1" x14ac:dyDescent="0.25">
      <c r="A705">
        <v>30101</v>
      </c>
      <c r="B705" s="1" t="s">
        <v>6</v>
      </c>
      <c r="C705" s="1" t="s">
        <v>17</v>
      </c>
      <c r="D705">
        <v>1154</v>
      </c>
      <c r="E705" s="1" t="s">
        <v>744</v>
      </c>
      <c r="F705">
        <v>3</v>
      </c>
      <c r="G705">
        <v>3</v>
      </c>
      <c r="H705">
        <v>0</v>
      </c>
      <c r="I705">
        <f>Tabla1[[#This Row],[VENTAS]]+Tabla1[[#This Row],[FISICO]]-Tabla1[[#This Row],[SISTEMA]]</f>
        <v>0</v>
      </c>
    </row>
    <row r="706" spans="1:9" hidden="1" x14ac:dyDescent="0.25">
      <c r="A706">
        <v>30101</v>
      </c>
      <c r="B706" s="1" t="s">
        <v>6</v>
      </c>
      <c r="C706" s="1" t="s">
        <v>17</v>
      </c>
      <c r="D706">
        <v>1157</v>
      </c>
      <c r="E706" s="1" t="s">
        <v>745</v>
      </c>
      <c r="F706">
        <v>0</v>
      </c>
      <c r="H706">
        <v>0</v>
      </c>
      <c r="I706">
        <f>Tabla1[[#This Row],[VENTAS]]+Tabla1[[#This Row],[FISICO]]-Tabla1[[#This Row],[SISTEMA]]</f>
        <v>0</v>
      </c>
    </row>
    <row r="707" spans="1:9" hidden="1" x14ac:dyDescent="0.25">
      <c r="A707">
        <v>30101</v>
      </c>
      <c r="B707" s="1" t="s">
        <v>6</v>
      </c>
      <c r="C707" s="1" t="s">
        <v>17</v>
      </c>
      <c r="D707">
        <v>1163</v>
      </c>
      <c r="E707" s="1" t="s">
        <v>746</v>
      </c>
      <c r="F707">
        <v>0</v>
      </c>
      <c r="H707">
        <v>0</v>
      </c>
      <c r="I707">
        <f>Tabla1[[#This Row],[VENTAS]]+Tabla1[[#This Row],[FISICO]]-Tabla1[[#This Row],[SISTEMA]]</f>
        <v>0</v>
      </c>
    </row>
    <row r="708" spans="1:9" hidden="1" x14ac:dyDescent="0.25">
      <c r="A708">
        <v>30101</v>
      </c>
      <c r="B708" s="1" t="s">
        <v>6</v>
      </c>
      <c r="C708" s="1" t="s">
        <v>17</v>
      </c>
      <c r="D708">
        <v>1167</v>
      </c>
      <c r="E708" s="1" t="s">
        <v>747</v>
      </c>
      <c r="F708">
        <v>4</v>
      </c>
      <c r="G708">
        <v>3</v>
      </c>
      <c r="H708">
        <v>1</v>
      </c>
      <c r="I708">
        <f>Tabla1[[#This Row],[VENTAS]]+Tabla1[[#This Row],[FISICO]]-Tabla1[[#This Row],[SISTEMA]]</f>
        <v>0</v>
      </c>
    </row>
    <row r="709" spans="1:9" hidden="1" x14ac:dyDescent="0.25">
      <c r="A709">
        <v>30101</v>
      </c>
      <c r="B709" s="1" t="s">
        <v>6</v>
      </c>
      <c r="C709" s="1" t="s">
        <v>17</v>
      </c>
      <c r="D709">
        <v>1169</v>
      </c>
      <c r="E709" s="1" t="s">
        <v>748</v>
      </c>
      <c r="F709">
        <v>0</v>
      </c>
      <c r="H709">
        <v>0</v>
      </c>
      <c r="I709">
        <f>Tabla1[[#This Row],[VENTAS]]+Tabla1[[#This Row],[FISICO]]-Tabla1[[#This Row],[SISTEMA]]</f>
        <v>0</v>
      </c>
    </row>
    <row r="710" spans="1:9" hidden="1" x14ac:dyDescent="0.25">
      <c r="A710">
        <v>30101</v>
      </c>
      <c r="B710" s="1" t="s">
        <v>6</v>
      </c>
      <c r="C710" s="1" t="s">
        <v>17</v>
      </c>
      <c r="D710">
        <v>1172</v>
      </c>
      <c r="E710" s="1" t="s">
        <v>749</v>
      </c>
      <c r="F710">
        <v>0</v>
      </c>
      <c r="H710">
        <v>0</v>
      </c>
      <c r="I710">
        <f>Tabla1[[#This Row],[VENTAS]]+Tabla1[[#This Row],[FISICO]]-Tabla1[[#This Row],[SISTEMA]]</f>
        <v>0</v>
      </c>
    </row>
    <row r="711" spans="1:9" hidden="1" x14ac:dyDescent="0.25">
      <c r="A711">
        <v>30101</v>
      </c>
      <c r="B711" s="1" t="s">
        <v>6</v>
      </c>
      <c r="C711" s="1" t="s">
        <v>17</v>
      </c>
      <c r="D711">
        <v>1176</v>
      </c>
      <c r="E711" s="1" t="s">
        <v>750</v>
      </c>
      <c r="F711">
        <v>0</v>
      </c>
      <c r="H711">
        <v>0</v>
      </c>
      <c r="I711">
        <f>Tabla1[[#This Row],[VENTAS]]+Tabla1[[#This Row],[FISICO]]-Tabla1[[#This Row],[SISTEMA]]</f>
        <v>0</v>
      </c>
    </row>
    <row r="712" spans="1:9" hidden="1" x14ac:dyDescent="0.25">
      <c r="A712">
        <v>30101</v>
      </c>
      <c r="B712" s="1" t="s">
        <v>6</v>
      </c>
      <c r="C712" s="1" t="s">
        <v>17</v>
      </c>
      <c r="D712">
        <v>1181</v>
      </c>
      <c r="E712" s="1" t="s">
        <v>751</v>
      </c>
      <c r="F712">
        <v>0</v>
      </c>
      <c r="H712">
        <v>0</v>
      </c>
      <c r="I712">
        <f>Tabla1[[#This Row],[VENTAS]]+Tabla1[[#This Row],[FISICO]]-Tabla1[[#This Row],[SISTEMA]]</f>
        <v>0</v>
      </c>
    </row>
    <row r="713" spans="1:9" hidden="1" x14ac:dyDescent="0.25">
      <c r="A713">
        <v>30101</v>
      </c>
      <c r="B713" s="1" t="s">
        <v>6</v>
      </c>
      <c r="C713" s="1" t="s">
        <v>17</v>
      </c>
      <c r="D713">
        <v>1183</v>
      </c>
      <c r="E713" s="1" t="s">
        <v>752</v>
      </c>
      <c r="F713">
        <v>0</v>
      </c>
      <c r="H713">
        <v>0</v>
      </c>
      <c r="I713">
        <f>Tabla1[[#This Row],[VENTAS]]+Tabla1[[#This Row],[FISICO]]-Tabla1[[#This Row],[SISTEMA]]</f>
        <v>0</v>
      </c>
    </row>
    <row r="714" spans="1:9" hidden="1" x14ac:dyDescent="0.25">
      <c r="A714">
        <v>30101</v>
      </c>
      <c r="B714" s="1" t="s">
        <v>6</v>
      </c>
      <c r="C714" s="1" t="s">
        <v>17</v>
      </c>
      <c r="D714">
        <v>1187</v>
      </c>
      <c r="E714" s="1" t="s">
        <v>753</v>
      </c>
      <c r="F714">
        <v>0</v>
      </c>
      <c r="H714">
        <v>0</v>
      </c>
      <c r="I714">
        <f>Tabla1[[#This Row],[VENTAS]]+Tabla1[[#This Row],[FISICO]]-Tabla1[[#This Row],[SISTEMA]]</f>
        <v>0</v>
      </c>
    </row>
    <row r="715" spans="1:9" hidden="1" x14ac:dyDescent="0.25">
      <c r="A715">
        <v>30101</v>
      </c>
      <c r="B715" s="1" t="s">
        <v>6</v>
      </c>
      <c r="C715" s="1" t="s">
        <v>17</v>
      </c>
      <c r="D715">
        <v>1189</v>
      </c>
      <c r="E715" s="1" t="s">
        <v>754</v>
      </c>
      <c r="F715">
        <v>0</v>
      </c>
      <c r="H715">
        <v>0</v>
      </c>
      <c r="I715">
        <f>Tabla1[[#This Row],[VENTAS]]+Tabla1[[#This Row],[FISICO]]-Tabla1[[#This Row],[SISTEMA]]</f>
        <v>0</v>
      </c>
    </row>
    <row r="716" spans="1:9" hidden="1" x14ac:dyDescent="0.25">
      <c r="A716">
        <v>30101</v>
      </c>
      <c r="B716" s="1" t="s">
        <v>6</v>
      </c>
      <c r="C716" s="1" t="s">
        <v>17</v>
      </c>
      <c r="D716">
        <v>1191</v>
      </c>
      <c r="E716" s="1" t="s">
        <v>755</v>
      </c>
      <c r="F716">
        <v>0</v>
      </c>
      <c r="H716">
        <v>0</v>
      </c>
      <c r="I716">
        <f>Tabla1[[#This Row],[VENTAS]]+Tabla1[[#This Row],[FISICO]]-Tabla1[[#This Row],[SISTEMA]]</f>
        <v>0</v>
      </c>
    </row>
    <row r="717" spans="1:9" hidden="1" x14ac:dyDescent="0.25">
      <c r="A717">
        <v>30101</v>
      </c>
      <c r="B717" s="1" t="s">
        <v>6</v>
      </c>
      <c r="C717" s="1" t="s">
        <v>17</v>
      </c>
      <c r="D717">
        <v>2491</v>
      </c>
      <c r="E717" s="1" t="s">
        <v>756</v>
      </c>
      <c r="F717">
        <v>0</v>
      </c>
      <c r="H717">
        <v>0</v>
      </c>
      <c r="I717">
        <f>Tabla1[[#This Row],[VENTAS]]+Tabla1[[#This Row],[FISICO]]-Tabla1[[#This Row],[SISTEMA]]</f>
        <v>0</v>
      </c>
    </row>
    <row r="718" spans="1:9" hidden="1" x14ac:dyDescent="0.25">
      <c r="A718">
        <v>30101</v>
      </c>
      <c r="B718" s="1" t="s">
        <v>6</v>
      </c>
      <c r="C718" s="1" t="s">
        <v>17</v>
      </c>
      <c r="D718">
        <v>3310</v>
      </c>
      <c r="E718" s="1" t="s">
        <v>757</v>
      </c>
      <c r="F718">
        <v>0</v>
      </c>
      <c r="H718">
        <v>0</v>
      </c>
      <c r="I718">
        <f>Tabla1[[#This Row],[VENTAS]]+Tabla1[[#This Row],[FISICO]]-Tabla1[[#This Row],[SISTEMA]]</f>
        <v>0</v>
      </c>
    </row>
    <row r="719" spans="1:9" hidden="1" x14ac:dyDescent="0.25">
      <c r="A719">
        <v>30101</v>
      </c>
      <c r="B719" s="1" t="s">
        <v>6</v>
      </c>
      <c r="C719" s="1" t="s">
        <v>17</v>
      </c>
      <c r="D719">
        <v>3318</v>
      </c>
      <c r="E719" s="1" t="s">
        <v>758</v>
      </c>
      <c r="F719">
        <v>0</v>
      </c>
      <c r="H719">
        <v>0</v>
      </c>
      <c r="I719">
        <f>Tabla1[[#This Row],[VENTAS]]+Tabla1[[#This Row],[FISICO]]-Tabla1[[#This Row],[SISTEMA]]</f>
        <v>0</v>
      </c>
    </row>
    <row r="720" spans="1:9" hidden="1" x14ac:dyDescent="0.25">
      <c r="A720">
        <v>30101</v>
      </c>
      <c r="B720" s="1" t="s">
        <v>6</v>
      </c>
      <c r="C720" s="1" t="s">
        <v>17</v>
      </c>
      <c r="D720">
        <v>3372</v>
      </c>
      <c r="E720" s="1" t="s">
        <v>759</v>
      </c>
      <c r="F720">
        <v>0</v>
      </c>
      <c r="H720">
        <v>0</v>
      </c>
      <c r="I720">
        <f>Tabla1[[#This Row],[VENTAS]]+Tabla1[[#This Row],[FISICO]]-Tabla1[[#This Row],[SISTEMA]]</f>
        <v>0</v>
      </c>
    </row>
    <row r="721" spans="1:9" hidden="1" x14ac:dyDescent="0.25">
      <c r="A721">
        <v>30101</v>
      </c>
      <c r="B721" s="1" t="s">
        <v>6</v>
      </c>
      <c r="C721" s="1" t="s">
        <v>17</v>
      </c>
      <c r="D721">
        <v>3886</v>
      </c>
      <c r="E721" s="1" t="s">
        <v>760</v>
      </c>
      <c r="F721">
        <v>2.95</v>
      </c>
      <c r="G721">
        <v>2.95</v>
      </c>
      <c r="H721">
        <v>0</v>
      </c>
      <c r="I721">
        <f>Tabla1[[#This Row],[VENTAS]]+Tabla1[[#This Row],[FISICO]]-Tabla1[[#This Row],[SISTEMA]]</f>
        <v>0</v>
      </c>
    </row>
    <row r="722" spans="1:9" hidden="1" x14ac:dyDescent="0.25">
      <c r="A722">
        <v>30101</v>
      </c>
      <c r="B722" s="1" t="s">
        <v>6</v>
      </c>
      <c r="C722" s="1" t="s">
        <v>17</v>
      </c>
      <c r="D722">
        <v>3931</v>
      </c>
      <c r="E722" s="1" t="s">
        <v>761</v>
      </c>
      <c r="F722">
        <v>0</v>
      </c>
      <c r="H722">
        <v>0</v>
      </c>
      <c r="I722">
        <f>Tabla1[[#This Row],[VENTAS]]+Tabla1[[#This Row],[FISICO]]-Tabla1[[#This Row],[SISTEMA]]</f>
        <v>0</v>
      </c>
    </row>
    <row r="723" spans="1:9" hidden="1" x14ac:dyDescent="0.25">
      <c r="A723">
        <v>30101</v>
      </c>
      <c r="B723" s="1" t="s">
        <v>6</v>
      </c>
      <c r="C723" s="1" t="s">
        <v>17</v>
      </c>
      <c r="D723">
        <v>4940</v>
      </c>
      <c r="E723" s="1" t="s">
        <v>762</v>
      </c>
      <c r="F723">
        <v>0</v>
      </c>
      <c r="H723">
        <v>0</v>
      </c>
      <c r="I723">
        <f>Tabla1[[#This Row],[VENTAS]]+Tabla1[[#This Row],[FISICO]]-Tabla1[[#This Row],[SISTEMA]]</f>
        <v>0</v>
      </c>
    </row>
    <row r="724" spans="1:9" hidden="1" x14ac:dyDescent="0.25">
      <c r="A724">
        <v>30101</v>
      </c>
      <c r="B724" s="1" t="s">
        <v>6</v>
      </c>
      <c r="C724" s="1" t="s">
        <v>17</v>
      </c>
      <c r="D724">
        <v>5068</v>
      </c>
      <c r="E724" s="1" t="s">
        <v>763</v>
      </c>
      <c r="F724">
        <v>0</v>
      </c>
      <c r="H724">
        <v>0</v>
      </c>
      <c r="I724">
        <f>Tabla1[[#This Row],[VENTAS]]+Tabla1[[#This Row],[FISICO]]-Tabla1[[#This Row],[SISTEMA]]</f>
        <v>0</v>
      </c>
    </row>
    <row r="725" spans="1:9" hidden="1" x14ac:dyDescent="0.25">
      <c r="A725">
        <v>30101</v>
      </c>
      <c r="B725" s="1" t="s">
        <v>6</v>
      </c>
      <c r="C725" s="1" t="s">
        <v>17</v>
      </c>
      <c r="D725">
        <v>5069</v>
      </c>
      <c r="E725" s="1" t="s">
        <v>764</v>
      </c>
      <c r="F725">
        <v>0</v>
      </c>
      <c r="H725">
        <v>0</v>
      </c>
      <c r="I725">
        <f>Tabla1[[#This Row],[VENTAS]]+Tabla1[[#This Row],[FISICO]]-Tabla1[[#This Row],[SISTEMA]]</f>
        <v>0</v>
      </c>
    </row>
    <row r="726" spans="1:9" hidden="1" x14ac:dyDescent="0.25">
      <c r="A726">
        <v>30101</v>
      </c>
      <c r="B726" s="1" t="s">
        <v>6</v>
      </c>
      <c r="C726" s="1" t="s">
        <v>17</v>
      </c>
      <c r="D726">
        <v>5070</v>
      </c>
      <c r="E726" s="1" t="s">
        <v>765</v>
      </c>
      <c r="F726">
        <v>3</v>
      </c>
      <c r="G726">
        <v>3</v>
      </c>
      <c r="H726">
        <v>0</v>
      </c>
      <c r="I726">
        <f>Tabla1[[#This Row],[VENTAS]]+Tabla1[[#This Row],[FISICO]]-Tabla1[[#This Row],[SISTEMA]]</f>
        <v>0</v>
      </c>
    </row>
    <row r="727" spans="1:9" hidden="1" x14ac:dyDescent="0.25">
      <c r="A727">
        <v>30101</v>
      </c>
      <c r="B727" s="1" t="s">
        <v>6</v>
      </c>
      <c r="C727" s="1" t="s">
        <v>17</v>
      </c>
      <c r="D727">
        <v>5071</v>
      </c>
      <c r="E727" s="1" t="s">
        <v>766</v>
      </c>
      <c r="F727">
        <v>0</v>
      </c>
      <c r="H727">
        <v>0</v>
      </c>
      <c r="I727">
        <f>Tabla1[[#This Row],[VENTAS]]+Tabla1[[#This Row],[FISICO]]-Tabla1[[#This Row],[SISTEMA]]</f>
        <v>0</v>
      </c>
    </row>
    <row r="728" spans="1:9" hidden="1" x14ac:dyDescent="0.25">
      <c r="A728">
        <v>30101</v>
      </c>
      <c r="B728" s="1" t="s">
        <v>6</v>
      </c>
      <c r="C728" s="1" t="s">
        <v>17</v>
      </c>
      <c r="D728">
        <v>5072</v>
      </c>
      <c r="E728" s="1" t="s">
        <v>767</v>
      </c>
      <c r="F728">
        <v>0</v>
      </c>
      <c r="H728">
        <v>0</v>
      </c>
      <c r="I728">
        <f>Tabla1[[#This Row],[VENTAS]]+Tabla1[[#This Row],[FISICO]]-Tabla1[[#This Row],[SISTEMA]]</f>
        <v>0</v>
      </c>
    </row>
    <row r="729" spans="1:9" hidden="1" x14ac:dyDescent="0.25">
      <c r="A729">
        <v>30101</v>
      </c>
      <c r="B729" s="1" t="s">
        <v>6</v>
      </c>
      <c r="C729" s="1" t="s">
        <v>17</v>
      </c>
      <c r="D729">
        <v>6375</v>
      </c>
      <c r="E729" s="1" t="s">
        <v>768</v>
      </c>
      <c r="F729">
        <v>0</v>
      </c>
      <c r="H729">
        <v>0</v>
      </c>
      <c r="I729">
        <f>Tabla1[[#This Row],[VENTAS]]+Tabla1[[#This Row],[FISICO]]-Tabla1[[#This Row],[SISTEMA]]</f>
        <v>0</v>
      </c>
    </row>
    <row r="730" spans="1:9" hidden="1" x14ac:dyDescent="0.25">
      <c r="A730">
        <v>30101</v>
      </c>
      <c r="B730" s="1" t="s">
        <v>6</v>
      </c>
      <c r="C730" s="1" t="s">
        <v>17</v>
      </c>
      <c r="D730">
        <v>6972</v>
      </c>
      <c r="E730" s="1" t="s">
        <v>769</v>
      </c>
      <c r="F730">
        <v>5</v>
      </c>
      <c r="G730">
        <v>5</v>
      </c>
      <c r="H730">
        <v>0</v>
      </c>
      <c r="I730">
        <f>Tabla1[[#This Row],[VENTAS]]+Tabla1[[#This Row],[FISICO]]-Tabla1[[#This Row],[SISTEMA]]</f>
        <v>0</v>
      </c>
    </row>
    <row r="731" spans="1:9" hidden="1" x14ac:dyDescent="0.25">
      <c r="A731">
        <v>30101</v>
      </c>
      <c r="B731" s="1" t="s">
        <v>6</v>
      </c>
      <c r="C731" s="1" t="s">
        <v>17</v>
      </c>
      <c r="D731">
        <v>6973</v>
      </c>
      <c r="E731" s="1" t="s">
        <v>770</v>
      </c>
      <c r="F731">
        <v>0</v>
      </c>
      <c r="H731">
        <v>0</v>
      </c>
      <c r="I731">
        <f>Tabla1[[#This Row],[VENTAS]]+Tabla1[[#This Row],[FISICO]]-Tabla1[[#This Row],[SISTEMA]]</f>
        <v>0</v>
      </c>
    </row>
    <row r="732" spans="1:9" hidden="1" x14ac:dyDescent="0.25">
      <c r="A732">
        <v>30101</v>
      </c>
      <c r="B732" s="1" t="s">
        <v>6</v>
      </c>
      <c r="C732" s="1" t="s">
        <v>17</v>
      </c>
      <c r="D732">
        <v>7033</v>
      </c>
      <c r="E732" s="1" t="s">
        <v>771</v>
      </c>
      <c r="F732">
        <v>0</v>
      </c>
      <c r="H732">
        <v>0</v>
      </c>
      <c r="I732">
        <f>Tabla1[[#This Row],[VENTAS]]+Tabla1[[#This Row],[FISICO]]-Tabla1[[#This Row],[SISTEMA]]</f>
        <v>0</v>
      </c>
    </row>
    <row r="733" spans="1:9" hidden="1" x14ac:dyDescent="0.25">
      <c r="A733">
        <v>30101</v>
      </c>
      <c r="B733" s="1" t="s">
        <v>6</v>
      </c>
      <c r="C733" s="1" t="s">
        <v>17</v>
      </c>
      <c r="D733">
        <v>8307</v>
      </c>
      <c r="E733" s="1" t="s">
        <v>772</v>
      </c>
      <c r="F733">
        <v>0</v>
      </c>
      <c r="H733">
        <v>0</v>
      </c>
      <c r="I733">
        <f>Tabla1[[#This Row],[VENTAS]]+Tabla1[[#This Row],[FISICO]]-Tabla1[[#This Row],[SISTEMA]]</f>
        <v>0</v>
      </c>
    </row>
    <row r="734" spans="1:9" hidden="1" x14ac:dyDescent="0.25">
      <c r="A734">
        <v>30101</v>
      </c>
      <c r="B734" s="1" t="s">
        <v>6</v>
      </c>
      <c r="C734" s="1" t="s">
        <v>17</v>
      </c>
      <c r="D734">
        <v>11445</v>
      </c>
      <c r="E734" s="1" t="s">
        <v>773</v>
      </c>
      <c r="F734">
        <v>5</v>
      </c>
      <c r="G734">
        <v>5</v>
      </c>
      <c r="H734">
        <v>0</v>
      </c>
      <c r="I734">
        <f>Tabla1[[#This Row],[VENTAS]]+Tabla1[[#This Row],[FISICO]]-Tabla1[[#This Row],[SISTEMA]]</f>
        <v>0</v>
      </c>
    </row>
    <row r="735" spans="1:9" hidden="1" x14ac:dyDescent="0.25">
      <c r="A735">
        <v>30101</v>
      </c>
      <c r="B735" s="1" t="s">
        <v>6</v>
      </c>
      <c r="C735" s="1" t="s">
        <v>17</v>
      </c>
      <c r="D735">
        <v>11447</v>
      </c>
      <c r="E735" s="1" t="s">
        <v>774</v>
      </c>
      <c r="F735">
        <v>0</v>
      </c>
      <c r="H735">
        <v>0</v>
      </c>
      <c r="I735">
        <f>Tabla1[[#This Row],[VENTAS]]+Tabla1[[#This Row],[FISICO]]-Tabla1[[#This Row],[SISTEMA]]</f>
        <v>0</v>
      </c>
    </row>
    <row r="736" spans="1:9" hidden="1" x14ac:dyDescent="0.25">
      <c r="A736">
        <v>30101</v>
      </c>
      <c r="B736" s="1" t="s">
        <v>6</v>
      </c>
      <c r="C736" s="1" t="s">
        <v>17</v>
      </c>
      <c r="D736">
        <v>11950</v>
      </c>
      <c r="E736" s="1" t="s">
        <v>775</v>
      </c>
      <c r="F736">
        <v>0</v>
      </c>
      <c r="H736">
        <v>0</v>
      </c>
      <c r="I736">
        <f>Tabla1[[#This Row],[VENTAS]]+Tabla1[[#This Row],[FISICO]]-Tabla1[[#This Row],[SISTEMA]]</f>
        <v>0</v>
      </c>
    </row>
    <row r="737" spans="1:10" hidden="1" x14ac:dyDescent="0.25">
      <c r="A737">
        <v>30101</v>
      </c>
      <c r="B737" s="1" t="s">
        <v>6</v>
      </c>
      <c r="C737" s="1" t="s">
        <v>17</v>
      </c>
      <c r="D737">
        <v>12982</v>
      </c>
      <c r="E737" s="1" t="s">
        <v>776</v>
      </c>
      <c r="F737">
        <v>0</v>
      </c>
      <c r="H737">
        <v>0</v>
      </c>
      <c r="I737">
        <f>Tabla1[[#This Row],[VENTAS]]+Tabla1[[#This Row],[FISICO]]-Tabla1[[#This Row],[SISTEMA]]</f>
        <v>0</v>
      </c>
    </row>
    <row r="738" spans="1:10" hidden="1" x14ac:dyDescent="0.25">
      <c r="A738">
        <v>30101</v>
      </c>
      <c r="B738" s="1" t="s">
        <v>6</v>
      </c>
      <c r="C738" s="1" t="s">
        <v>17</v>
      </c>
      <c r="D738">
        <v>14965</v>
      </c>
      <c r="E738" s="1" t="s">
        <v>777</v>
      </c>
      <c r="F738">
        <v>4</v>
      </c>
      <c r="G738">
        <v>4</v>
      </c>
      <c r="H738">
        <v>0</v>
      </c>
      <c r="I738">
        <f>Tabla1[[#This Row],[VENTAS]]+Tabla1[[#This Row],[FISICO]]-Tabla1[[#This Row],[SISTEMA]]</f>
        <v>0</v>
      </c>
    </row>
    <row r="739" spans="1:10" hidden="1" x14ac:dyDescent="0.25">
      <c r="A739">
        <v>30101</v>
      </c>
      <c r="B739" s="1" t="s">
        <v>6</v>
      </c>
      <c r="C739" s="1" t="s">
        <v>18</v>
      </c>
      <c r="D739">
        <v>9659</v>
      </c>
      <c r="E739" s="1" t="s">
        <v>778</v>
      </c>
      <c r="F739">
        <v>0</v>
      </c>
      <c r="H739">
        <v>0</v>
      </c>
      <c r="I739">
        <f>Tabla1[[#This Row],[VENTAS]]+Tabla1[[#This Row],[FISICO]]-Tabla1[[#This Row],[SISTEMA]]</f>
        <v>0</v>
      </c>
    </row>
    <row r="740" spans="1:10" hidden="1" x14ac:dyDescent="0.25">
      <c r="A740">
        <v>30101</v>
      </c>
      <c r="B740" s="1" t="s">
        <v>6</v>
      </c>
      <c r="C740" s="1" t="s">
        <v>18</v>
      </c>
      <c r="D740">
        <v>12480</v>
      </c>
      <c r="E740" s="1" t="s">
        <v>779</v>
      </c>
      <c r="F740">
        <v>0</v>
      </c>
      <c r="H740">
        <v>0</v>
      </c>
      <c r="I740">
        <f>Tabla1[[#This Row],[VENTAS]]+Tabla1[[#This Row],[FISICO]]-Tabla1[[#This Row],[SISTEMA]]</f>
        <v>0</v>
      </c>
    </row>
    <row r="741" spans="1:10" hidden="1" x14ac:dyDescent="0.25">
      <c r="A741">
        <v>30101</v>
      </c>
      <c r="B741" s="1" t="s">
        <v>6</v>
      </c>
      <c r="C741" s="1" t="s">
        <v>18</v>
      </c>
      <c r="D741">
        <v>12536</v>
      </c>
      <c r="E741" s="1" t="s">
        <v>780</v>
      </c>
      <c r="F741">
        <v>0</v>
      </c>
      <c r="H741">
        <v>0</v>
      </c>
      <c r="I741">
        <f>Tabla1[[#This Row],[VENTAS]]+Tabla1[[#This Row],[FISICO]]-Tabla1[[#This Row],[SISTEMA]]</f>
        <v>0</v>
      </c>
    </row>
    <row r="742" spans="1:10" hidden="1" x14ac:dyDescent="0.25">
      <c r="A742">
        <v>30101</v>
      </c>
      <c r="B742" s="1" t="s">
        <v>6</v>
      </c>
      <c r="C742" s="1" t="s">
        <v>19</v>
      </c>
      <c r="D742">
        <v>7195</v>
      </c>
      <c r="E742" s="1" t="s">
        <v>781</v>
      </c>
      <c r="F742">
        <v>81</v>
      </c>
      <c r="G742">
        <v>81</v>
      </c>
      <c r="H742">
        <v>0</v>
      </c>
      <c r="I742">
        <f>Tabla1[[#This Row],[VENTAS]]+Tabla1[[#This Row],[FISICO]]-Tabla1[[#This Row],[SISTEMA]]</f>
        <v>0</v>
      </c>
    </row>
    <row r="743" spans="1:10" hidden="1" x14ac:dyDescent="0.25">
      <c r="A743">
        <v>30101</v>
      </c>
      <c r="B743" s="1" t="s">
        <v>6</v>
      </c>
      <c r="C743" s="1" t="s">
        <v>19</v>
      </c>
      <c r="D743">
        <v>7196</v>
      </c>
      <c r="E743" s="1" t="s">
        <v>782</v>
      </c>
      <c r="F743">
        <v>0</v>
      </c>
      <c r="H743">
        <v>0</v>
      </c>
      <c r="I743">
        <f>Tabla1[[#This Row],[VENTAS]]+Tabla1[[#This Row],[FISICO]]-Tabla1[[#This Row],[SISTEMA]]</f>
        <v>0</v>
      </c>
    </row>
    <row r="744" spans="1:10" hidden="1" x14ac:dyDescent="0.25">
      <c r="A744">
        <v>30101</v>
      </c>
      <c r="B744" s="1" t="s">
        <v>6</v>
      </c>
      <c r="C744" s="1" t="s">
        <v>19</v>
      </c>
      <c r="D744">
        <v>7314</v>
      </c>
      <c r="E744" s="1" t="s">
        <v>783</v>
      </c>
      <c r="F744">
        <v>4</v>
      </c>
      <c r="G744">
        <v>4</v>
      </c>
      <c r="H744">
        <v>0</v>
      </c>
      <c r="I744">
        <f>Tabla1[[#This Row],[VENTAS]]+Tabla1[[#This Row],[FISICO]]-Tabla1[[#This Row],[SISTEMA]]</f>
        <v>0</v>
      </c>
    </row>
    <row r="745" spans="1:10" hidden="1" x14ac:dyDescent="0.25">
      <c r="A745">
        <v>30101</v>
      </c>
      <c r="B745" s="1" t="s">
        <v>6</v>
      </c>
      <c r="C745" s="1" t="s">
        <v>19</v>
      </c>
      <c r="D745">
        <v>7315</v>
      </c>
      <c r="E745" s="1" t="s">
        <v>784</v>
      </c>
      <c r="F745">
        <v>0</v>
      </c>
      <c r="H745">
        <v>0</v>
      </c>
      <c r="I745">
        <f>Tabla1[[#This Row],[VENTAS]]+Tabla1[[#This Row],[FISICO]]-Tabla1[[#This Row],[SISTEMA]]</f>
        <v>0</v>
      </c>
    </row>
    <row r="746" spans="1:10" hidden="1" x14ac:dyDescent="0.25">
      <c r="A746">
        <v>30101</v>
      </c>
      <c r="B746" s="1" t="s">
        <v>6</v>
      </c>
      <c r="C746" s="1" t="s">
        <v>19</v>
      </c>
      <c r="D746" s="18">
        <v>7317</v>
      </c>
      <c r="E746" s="19" t="s">
        <v>785</v>
      </c>
      <c r="F746">
        <v>22</v>
      </c>
      <c r="G746">
        <v>19</v>
      </c>
      <c r="H746">
        <v>0</v>
      </c>
      <c r="I746">
        <f>Tabla1[[#This Row],[VENTAS]]+Tabla1[[#This Row],[FISICO]]-Tabla1[[#This Row],[SISTEMA]]</f>
        <v>-3</v>
      </c>
      <c r="J746" s="18"/>
    </row>
    <row r="747" spans="1:10" hidden="1" x14ac:dyDescent="0.25">
      <c r="A747">
        <v>30101</v>
      </c>
      <c r="B747" s="1" t="s">
        <v>6</v>
      </c>
      <c r="C747" s="1" t="s">
        <v>19</v>
      </c>
      <c r="D747">
        <v>7344</v>
      </c>
      <c r="E747" s="1" t="s">
        <v>786</v>
      </c>
      <c r="F747">
        <v>6</v>
      </c>
      <c r="G747">
        <v>6</v>
      </c>
      <c r="H747">
        <v>0</v>
      </c>
      <c r="I747">
        <f>Tabla1[[#This Row],[VENTAS]]+Tabla1[[#This Row],[FISICO]]-Tabla1[[#This Row],[SISTEMA]]</f>
        <v>0</v>
      </c>
    </row>
    <row r="748" spans="1:10" hidden="1" x14ac:dyDescent="0.25">
      <c r="A748">
        <v>30101</v>
      </c>
      <c r="B748" s="1" t="s">
        <v>6</v>
      </c>
      <c r="C748" s="1" t="s">
        <v>19</v>
      </c>
      <c r="D748">
        <v>7346</v>
      </c>
      <c r="E748" s="1" t="s">
        <v>787</v>
      </c>
      <c r="F748">
        <v>0</v>
      </c>
      <c r="H748">
        <v>0</v>
      </c>
      <c r="I748">
        <f>Tabla1[[#This Row],[VENTAS]]+Tabla1[[#This Row],[FISICO]]-Tabla1[[#This Row],[SISTEMA]]</f>
        <v>0</v>
      </c>
    </row>
    <row r="749" spans="1:10" hidden="1" x14ac:dyDescent="0.25">
      <c r="A749">
        <v>30101</v>
      </c>
      <c r="B749" s="1" t="s">
        <v>6</v>
      </c>
      <c r="C749" s="1" t="s">
        <v>19</v>
      </c>
      <c r="D749">
        <v>7347</v>
      </c>
      <c r="E749" s="1" t="s">
        <v>788</v>
      </c>
      <c r="F749">
        <v>0</v>
      </c>
      <c r="H749">
        <v>0</v>
      </c>
      <c r="I749">
        <f>Tabla1[[#This Row],[VENTAS]]+Tabla1[[#This Row],[FISICO]]-Tabla1[[#This Row],[SISTEMA]]</f>
        <v>0</v>
      </c>
    </row>
    <row r="750" spans="1:10" hidden="1" x14ac:dyDescent="0.25">
      <c r="A750">
        <v>30101</v>
      </c>
      <c r="B750" s="1" t="s">
        <v>6</v>
      </c>
      <c r="C750" s="1" t="s">
        <v>19</v>
      </c>
      <c r="D750">
        <v>7351</v>
      </c>
      <c r="E750" s="1" t="s">
        <v>789</v>
      </c>
      <c r="F750">
        <v>0</v>
      </c>
      <c r="H750">
        <v>0</v>
      </c>
      <c r="I750">
        <f>Tabla1[[#This Row],[VENTAS]]+Tabla1[[#This Row],[FISICO]]-Tabla1[[#This Row],[SISTEMA]]</f>
        <v>0</v>
      </c>
    </row>
    <row r="751" spans="1:10" hidden="1" x14ac:dyDescent="0.25">
      <c r="A751">
        <v>30101</v>
      </c>
      <c r="B751" s="1" t="s">
        <v>6</v>
      </c>
      <c r="C751" s="1" t="s">
        <v>19</v>
      </c>
      <c r="D751">
        <v>7352</v>
      </c>
      <c r="E751" s="1" t="s">
        <v>790</v>
      </c>
      <c r="F751">
        <v>0</v>
      </c>
      <c r="H751">
        <v>0</v>
      </c>
      <c r="I751">
        <f>Tabla1[[#This Row],[VENTAS]]+Tabla1[[#This Row],[FISICO]]-Tabla1[[#This Row],[SISTEMA]]</f>
        <v>0</v>
      </c>
    </row>
    <row r="752" spans="1:10" s="30" customFormat="1" hidden="1" x14ac:dyDescent="0.25">
      <c r="A752" s="30">
        <v>30101</v>
      </c>
      <c r="B752" s="31" t="s">
        <v>6</v>
      </c>
      <c r="C752" s="31" t="s">
        <v>19</v>
      </c>
      <c r="D752" s="32">
        <v>7353</v>
      </c>
      <c r="E752" s="33" t="s">
        <v>791</v>
      </c>
      <c r="F752" s="30">
        <v>5</v>
      </c>
      <c r="G752" s="30">
        <v>4</v>
      </c>
      <c r="H752" s="30">
        <v>0</v>
      </c>
      <c r="I752" s="30">
        <f>Tabla1[[#This Row],[VENTAS]]+Tabla1[[#This Row],[FISICO]]-Tabla1[[#This Row],[SISTEMA]]</f>
        <v>-1</v>
      </c>
      <c r="J752" s="32" t="s">
        <v>8340</v>
      </c>
    </row>
    <row r="753" spans="1:10" hidden="1" x14ac:dyDescent="0.25">
      <c r="A753">
        <v>30101</v>
      </c>
      <c r="B753" s="1" t="s">
        <v>6</v>
      </c>
      <c r="C753" s="1" t="s">
        <v>19</v>
      </c>
      <c r="D753">
        <v>7553</v>
      </c>
      <c r="E753" s="1" t="s">
        <v>792</v>
      </c>
      <c r="F753">
        <v>0</v>
      </c>
      <c r="H753">
        <v>0</v>
      </c>
      <c r="I753">
        <f>Tabla1[[#This Row],[VENTAS]]+Tabla1[[#This Row],[FISICO]]-Tabla1[[#This Row],[SISTEMA]]</f>
        <v>0</v>
      </c>
    </row>
    <row r="754" spans="1:10" hidden="1" x14ac:dyDescent="0.25">
      <c r="A754">
        <v>30101</v>
      </c>
      <c r="B754" s="1" t="s">
        <v>6</v>
      </c>
      <c r="C754" s="1" t="s">
        <v>19</v>
      </c>
      <c r="D754">
        <v>7555</v>
      </c>
      <c r="E754" s="1" t="s">
        <v>793</v>
      </c>
      <c r="F754">
        <v>2</v>
      </c>
      <c r="G754">
        <v>2</v>
      </c>
      <c r="H754">
        <v>0</v>
      </c>
      <c r="I754">
        <f>Tabla1[[#This Row],[VENTAS]]+Tabla1[[#This Row],[FISICO]]-Tabla1[[#This Row],[SISTEMA]]</f>
        <v>0</v>
      </c>
    </row>
    <row r="755" spans="1:10" hidden="1" x14ac:dyDescent="0.25">
      <c r="A755">
        <v>30101</v>
      </c>
      <c r="B755" s="1" t="s">
        <v>6</v>
      </c>
      <c r="C755" s="1" t="s">
        <v>19</v>
      </c>
      <c r="D755">
        <v>7556</v>
      </c>
      <c r="E755" s="1" t="s">
        <v>794</v>
      </c>
      <c r="F755">
        <v>3</v>
      </c>
      <c r="G755">
        <v>3</v>
      </c>
      <c r="H755">
        <v>0</v>
      </c>
      <c r="I755">
        <f>Tabla1[[#This Row],[VENTAS]]+Tabla1[[#This Row],[FISICO]]-Tabla1[[#This Row],[SISTEMA]]</f>
        <v>0</v>
      </c>
    </row>
    <row r="756" spans="1:10" hidden="1" x14ac:dyDescent="0.25">
      <c r="A756">
        <v>30101</v>
      </c>
      <c r="B756" s="1" t="s">
        <v>6</v>
      </c>
      <c r="C756" s="1" t="s">
        <v>19</v>
      </c>
      <c r="D756" s="18">
        <v>7557</v>
      </c>
      <c r="E756" s="19" t="s">
        <v>795</v>
      </c>
      <c r="F756">
        <v>1</v>
      </c>
      <c r="G756">
        <v>1</v>
      </c>
      <c r="H756">
        <v>0</v>
      </c>
      <c r="I756">
        <f>Tabla1[[#This Row],[VENTAS]]+Tabla1[[#This Row],[FISICO]]-Tabla1[[#This Row],[SISTEMA]]</f>
        <v>0</v>
      </c>
      <c r="J756" s="18"/>
    </row>
    <row r="757" spans="1:10" hidden="1" x14ac:dyDescent="0.25">
      <c r="A757">
        <v>30101</v>
      </c>
      <c r="B757" s="1" t="s">
        <v>6</v>
      </c>
      <c r="C757" s="1" t="s">
        <v>19</v>
      </c>
      <c r="D757">
        <v>7558</v>
      </c>
      <c r="E757" s="1" t="s">
        <v>796</v>
      </c>
      <c r="F757">
        <v>3</v>
      </c>
      <c r="G757">
        <v>3</v>
      </c>
      <c r="H757">
        <v>0</v>
      </c>
      <c r="I757">
        <f>Tabla1[[#This Row],[VENTAS]]+Tabla1[[#This Row],[FISICO]]-Tabla1[[#This Row],[SISTEMA]]</f>
        <v>0</v>
      </c>
    </row>
    <row r="758" spans="1:10" hidden="1" x14ac:dyDescent="0.25">
      <c r="A758">
        <v>30101</v>
      </c>
      <c r="B758" s="1" t="s">
        <v>6</v>
      </c>
      <c r="C758" s="1" t="s">
        <v>19</v>
      </c>
      <c r="D758">
        <v>7560</v>
      </c>
      <c r="E758" s="1" t="s">
        <v>797</v>
      </c>
      <c r="F758">
        <v>0</v>
      </c>
      <c r="H758">
        <v>0</v>
      </c>
      <c r="I758">
        <f>Tabla1[[#This Row],[VENTAS]]+Tabla1[[#This Row],[FISICO]]-Tabla1[[#This Row],[SISTEMA]]</f>
        <v>0</v>
      </c>
    </row>
    <row r="759" spans="1:10" hidden="1" x14ac:dyDescent="0.25">
      <c r="A759">
        <v>30101</v>
      </c>
      <c r="B759" s="1" t="s">
        <v>6</v>
      </c>
      <c r="C759" s="1" t="s">
        <v>19</v>
      </c>
      <c r="D759">
        <v>7564</v>
      </c>
      <c r="E759" s="1" t="s">
        <v>798</v>
      </c>
      <c r="F759">
        <v>3</v>
      </c>
      <c r="G759">
        <v>3</v>
      </c>
      <c r="H759">
        <v>0</v>
      </c>
      <c r="I759">
        <f>Tabla1[[#This Row],[VENTAS]]+Tabla1[[#This Row],[FISICO]]-Tabla1[[#This Row],[SISTEMA]]</f>
        <v>0</v>
      </c>
    </row>
    <row r="760" spans="1:10" hidden="1" x14ac:dyDescent="0.25">
      <c r="A760">
        <v>30101</v>
      </c>
      <c r="B760" s="1" t="s">
        <v>6</v>
      </c>
      <c r="C760" s="1" t="s">
        <v>19</v>
      </c>
      <c r="D760">
        <v>7938</v>
      </c>
      <c r="E760" s="1" t="s">
        <v>799</v>
      </c>
      <c r="F760">
        <v>0</v>
      </c>
      <c r="H760">
        <v>0</v>
      </c>
      <c r="I760">
        <f>Tabla1[[#This Row],[VENTAS]]+Tabla1[[#This Row],[FISICO]]-Tabla1[[#This Row],[SISTEMA]]</f>
        <v>0</v>
      </c>
    </row>
    <row r="761" spans="1:10" hidden="1" x14ac:dyDescent="0.25">
      <c r="A761">
        <v>30101</v>
      </c>
      <c r="B761" s="1" t="s">
        <v>6</v>
      </c>
      <c r="C761" s="1" t="s">
        <v>19</v>
      </c>
      <c r="D761">
        <v>8148</v>
      </c>
      <c r="E761" s="1" t="s">
        <v>800</v>
      </c>
      <c r="F761">
        <v>1</v>
      </c>
      <c r="G761">
        <v>1</v>
      </c>
      <c r="H761">
        <v>0</v>
      </c>
      <c r="I761">
        <f>Tabla1[[#This Row],[VENTAS]]+Tabla1[[#This Row],[FISICO]]-Tabla1[[#This Row],[SISTEMA]]</f>
        <v>0</v>
      </c>
    </row>
    <row r="762" spans="1:10" hidden="1" x14ac:dyDescent="0.25">
      <c r="A762">
        <v>30101</v>
      </c>
      <c r="B762" s="1" t="s">
        <v>6</v>
      </c>
      <c r="C762" s="1" t="s">
        <v>19</v>
      </c>
      <c r="D762">
        <v>8152</v>
      </c>
      <c r="E762" s="1" t="s">
        <v>801</v>
      </c>
      <c r="F762">
        <v>0</v>
      </c>
      <c r="H762">
        <v>0</v>
      </c>
      <c r="I762">
        <f>Tabla1[[#This Row],[VENTAS]]+Tabla1[[#This Row],[FISICO]]-Tabla1[[#This Row],[SISTEMA]]</f>
        <v>0</v>
      </c>
    </row>
    <row r="763" spans="1:10" hidden="1" x14ac:dyDescent="0.25">
      <c r="A763">
        <v>30101</v>
      </c>
      <c r="B763" s="1" t="s">
        <v>6</v>
      </c>
      <c r="C763" s="1" t="s">
        <v>19</v>
      </c>
      <c r="D763">
        <v>8153</v>
      </c>
      <c r="E763" s="1" t="s">
        <v>802</v>
      </c>
      <c r="F763">
        <v>0</v>
      </c>
      <c r="H763">
        <v>0</v>
      </c>
      <c r="I763">
        <f>Tabla1[[#This Row],[VENTAS]]+Tabla1[[#This Row],[FISICO]]-Tabla1[[#This Row],[SISTEMA]]</f>
        <v>0</v>
      </c>
    </row>
    <row r="764" spans="1:10" hidden="1" x14ac:dyDescent="0.25">
      <c r="A764">
        <v>30101</v>
      </c>
      <c r="B764" s="1" t="s">
        <v>6</v>
      </c>
      <c r="C764" s="1" t="s">
        <v>19</v>
      </c>
      <c r="D764">
        <v>8154</v>
      </c>
      <c r="E764" s="1" t="s">
        <v>803</v>
      </c>
      <c r="F764">
        <v>0</v>
      </c>
      <c r="H764">
        <v>0</v>
      </c>
      <c r="I764">
        <f>Tabla1[[#This Row],[VENTAS]]+Tabla1[[#This Row],[FISICO]]-Tabla1[[#This Row],[SISTEMA]]</f>
        <v>0</v>
      </c>
    </row>
    <row r="765" spans="1:10" hidden="1" x14ac:dyDescent="0.25">
      <c r="A765">
        <v>30101</v>
      </c>
      <c r="B765" s="1" t="s">
        <v>6</v>
      </c>
      <c r="C765" s="1" t="s">
        <v>19</v>
      </c>
      <c r="D765">
        <v>8155</v>
      </c>
      <c r="E765" s="1" t="s">
        <v>804</v>
      </c>
      <c r="F765">
        <v>0</v>
      </c>
      <c r="H765">
        <v>0</v>
      </c>
      <c r="I765">
        <f>Tabla1[[#This Row],[VENTAS]]+Tabla1[[#This Row],[FISICO]]-Tabla1[[#This Row],[SISTEMA]]</f>
        <v>0</v>
      </c>
    </row>
    <row r="766" spans="1:10" hidden="1" x14ac:dyDescent="0.25">
      <c r="A766">
        <v>30101</v>
      </c>
      <c r="B766" s="1" t="s">
        <v>6</v>
      </c>
      <c r="C766" s="1" t="s">
        <v>19</v>
      </c>
      <c r="D766">
        <v>8157</v>
      </c>
      <c r="E766" s="1" t="s">
        <v>805</v>
      </c>
      <c r="F766">
        <v>0</v>
      </c>
      <c r="H766">
        <v>0</v>
      </c>
      <c r="I766">
        <f>Tabla1[[#This Row],[VENTAS]]+Tabla1[[#This Row],[FISICO]]-Tabla1[[#This Row],[SISTEMA]]</f>
        <v>0</v>
      </c>
    </row>
    <row r="767" spans="1:10" hidden="1" x14ac:dyDescent="0.25">
      <c r="A767">
        <v>30101</v>
      </c>
      <c r="B767" s="1" t="s">
        <v>6</v>
      </c>
      <c r="C767" s="1" t="s">
        <v>19</v>
      </c>
      <c r="D767">
        <v>8158</v>
      </c>
      <c r="E767" s="1" t="s">
        <v>806</v>
      </c>
      <c r="F767">
        <v>0</v>
      </c>
      <c r="H767">
        <v>0</v>
      </c>
      <c r="I767">
        <f>Tabla1[[#This Row],[VENTAS]]+Tabla1[[#This Row],[FISICO]]-Tabla1[[#This Row],[SISTEMA]]</f>
        <v>0</v>
      </c>
    </row>
    <row r="768" spans="1:10" hidden="1" x14ac:dyDescent="0.25">
      <c r="A768">
        <v>30101</v>
      </c>
      <c r="B768" s="1" t="s">
        <v>6</v>
      </c>
      <c r="C768" s="1" t="s">
        <v>19</v>
      </c>
      <c r="D768">
        <v>8212</v>
      </c>
      <c r="E768" s="1" t="s">
        <v>807</v>
      </c>
      <c r="F768">
        <v>0</v>
      </c>
      <c r="H768">
        <v>0</v>
      </c>
      <c r="I768">
        <f>Tabla1[[#This Row],[VENTAS]]+Tabla1[[#This Row],[FISICO]]-Tabla1[[#This Row],[SISTEMA]]</f>
        <v>0</v>
      </c>
    </row>
    <row r="769" spans="1:10" hidden="1" x14ac:dyDescent="0.25">
      <c r="A769">
        <v>30101</v>
      </c>
      <c r="B769" s="1" t="s">
        <v>6</v>
      </c>
      <c r="C769" s="1" t="s">
        <v>19</v>
      </c>
      <c r="D769" s="18">
        <v>8227</v>
      </c>
      <c r="E769" s="19" t="s">
        <v>808</v>
      </c>
      <c r="F769">
        <v>1</v>
      </c>
      <c r="G769">
        <v>1</v>
      </c>
      <c r="H769">
        <v>0</v>
      </c>
      <c r="I769">
        <f>Tabla1[[#This Row],[VENTAS]]+Tabla1[[#This Row],[FISICO]]-Tabla1[[#This Row],[SISTEMA]]</f>
        <v>0</v>
      </c>
      <c r="J769" s="18"/>
    </row>
    <row r="770" spans="1:10" hidden="1" x14ac:dyDescent="0.25">
      <c r="A770">
        <v>30101</v>
      </c>
      <c r="B770" s="1" t="s">
        <v>6</v>
      </c>
      <c r="C770" s="1" t="s">
        <v>19</v>
      </c>
      <c r="D770">
        <v>8298</v>
      </c>
      <c r="E770" s="1" t="s">
        <v>809</v>
      </c>
      <c r="F770">
        <v>0</v>
      </c>
      <c r="H770">
        <v>0</v>
      </c>
      <c r="I770">
        <f>Tabla1[[#This Row],[VENTAS]]+Tabla1[[#This Row],[FISICO]]-Tabla1[[#This Row],[SISTEMA]]</f>
        <v>0</v>
      </c>
    </row>
    <row r="771" spans="1:10" hidden="1" x14ac:dyDescent="0.25">
      <c r="A771">
        <v>30101</v>
      </c>
      <c r="B771" s="1" t="s">
        <v>6</v>
      </c>
      <c r="C771" s="1" t="s">
        <v>19</v>
      </c>
      <c r="D771">
        <v>8378</v>
      </c>
      <c r="E771" s="1" t="s">
        <v>810</v>
      </c>
      <c r="F771">
        <v>0</v>
      </c>
      <c r="H771">
        <v>0</v>
      </c>
      <c r="I771">
        <f>Tabla1[[#This Row],[VENTAS]]+Tabla1[[#This Row],[FISICO]]-Tabla1[[#This Row],[SISTEMA]]</f>
        <v>0</v>
      </c>
    </row>
    <row r="772" spans="1:10" hidden="1" x14ac:dyDescent="0.25">
      <c r="A772">
        <v>30101</v>
      </c>
      <c r="B772" s="1" t="s">
        <v>6</v>
      </c>
      <c r="C772" s="1" t="s">
        <v>19</v>
      </c>
      <c r="D772" s="18">
        <v>8379</v>
      </c>
      <c r="E772" s="19" t="s">
        <v>811</v>
      </c>
      <c r="F772">
        <v>16</v>
      </c>
      <c r="G772">
        <v>16</v>
      </c>
      <c r="H772">
        <v>0</v>
      </c>
      <c r="I772">
        <f>Tabla1[[#This Row],[VENTAS]]+Tabla1[[#This Row],[FISICO]]-Tabla1[[#This Row],[SISTEMA]]</f>
        <v>0</v>
      </c>
      <c r="J772" s="18"/>
    </row>
    <row r="773" spans="1:10" hidden="1" x14ac:dyDescent="0.25">
      <c r="A773">
        <v>30101</v>
      </c>
      <c r="B773" s="1" t="s">
        <v>6</v>
      </c>
      <c r="C773" s="1" t="s">
        <v>19</v>
      </c>
      <c r="D773" s="18">
        <v>8380</v>
      </c>
      <c r="E773" s="19" t="s">
        <v>812</v>
      </c>
      <c r="F773">
        <v>24</v>
      </c>
      <c r="G773">
        <v>22</v>
      </c>
      <c r="H773">
        <v>0</v>
      </c>
      <c r="I773">
        <f>Tabla1[[#This Row],[VENTAS]]+Tabla1[[#This Row],[FISICO]]-Tabla1[[#This Row],[SISTEMA]]</f>
        <v>-2</v>
      </c>
      <c r="J773" s="18"/>
    </row>
    <row r="774" spans="1:10" hidden="1" x14ac:dyDescent="0.25">
      <c r="A774">
        <v>30101</v>
      </c>
      <c r="B774" s="1" t="s">
        <v>6</v>
      </c>
      <c r="C774" s="1" t="s">
        <v>19</v>
      </c>
      <c r="D774" s="18">
        <v>8381</v>
      </c>
      <c r="E774" s="19" t="s">
        <v>813</v>
      </c>
      <c r="F774">
        <v>4</v>
      </c>
      <c r="G774">
        <v>2</v>
      </c>
      <c r="H774">
        <v>0</v>
      </c>
      <c r="I774">
        <f>Tabla1[[#This Row],[VENTAS]]+Tabla1[[#This Row],[FISICO]]-Tabla1[[#This Row],[SISTEMA]]</f>
        <v>-2</v>
      </c>
      <c r="J774" s="18"/>
    </row>
    <row r="775" spans="1:10" hidden="1" x14ac:dyDescent="0.25">
      <c r="A775">
        <v>30101</v>
      </c>
      <c r="B775" s="1" t="s">
        <v>6</v>
      </c>
      <c r="C775" s="1" t="s">
        <v>19</v>
      </c>
      <c r="D775">
        <v>8405</v>
      </c>
      <c r="E775" s="1" t="s">
        <v>814</v>
      </c>
      <c r="F775">
        <v>0</v>
      </c>
      <c r="H775">
        <v>0</v>
      </c>
      <c r="I775">
        <f>Tabla1[[#This Row],[VENTAS]]+Tabla1[[#This Row],[FISICO]]-Tabla1[[#This Row],[SISTEMA]]</f>
        <v>0</v>
      </c>
    </row>
    <row r="776" spans="1:10" hidden="1" x14ac:dyDescent="0.25">
      <c r="A776">
        <v>30101</v>
      </c>
      <c r="B776" s="1" t="s">
        <v>6</v>
      </c>
      <c r="C776" s="1" t="s">
        <v>19</v>
      </c>
      <c r="D776">
        <v>8408</v>
      </c>
      <c r="E776" s="1" t="s">
        <v>815</v>
      </c>
      <c r="F776">
        <v>0</v>
      </c>
      <c r="H776">
        <v>0</v>
      </c>
      <c r="I776">
        <f>Tabla1[[#This Row],[VENTAS]]+Tabla1[[#This Row],[FISICO]]-Tabla1[[#This Row],[SISTEMA]]</f>
        <v>0</v>
      </c>
    </row>
    <row r="777" spans="1:10" hidden="1" x14ac:dyDescent="0.25">
      <c r="A777">
        <v>30101</v>
      </c>
      <c r="B777" s="1" t="s">
        <v>6</v>
      </c>
      <c r="C777" s="1" t="s">
        <v>19</v>
      </c>
      <c r="D777">
        <v>8471</v>
      </c>
      <c r="E777" s="1" t="s">
        <v>816</v>
      </c>
      <c r="F777">
        <v>1</v>
      </c>
      <c r="G777">
        <v>1</v>
      </c>
      <c r="H777">
        <v>0</v>
      </c>
      <c r="I777">
        <f>Tabla1[[#This Row],[VENTAS]]+Tabla1[[#This Row],[FISICO]]-Tabla1[[#This Row],[SISTEMA]]</f>
        <v>0</v>
      </c>
    </row>
    <row r="778" spans="1:10" hidden="1" x14ac:dyDescent="0.25">
      <c r="A778">
        <v>30101</v>
      </c>
      <c r="B778" s="1" t="s">
        <v>6</v>
      </c>
      <c r="C778" s="1" t="s">
        <v>19</v>
      </c>
      <c r="D778">
        <v>8559</v>
      </c>
      <c r="E778" s="1" t="s">
        <v>817</v>
      </c>
      <c r="F778">
        <v>2</v>
      </c>
      <c r="G778">
        <v>2</v>
      </c>
      <c r="H778">
        <v>0</v>
      </c>
      <c r="I778">
        <f>Tabla1[[#This Row],[VENTAS]]+Tabla1[[#This Row],[FISICO]]-Tabla1[[#This Row],[SISTEMA]]</f>
        <v>0</v>
      </c>
    </row>
    <row r="779" spans="1:10" hidden="1" x14ac:dyDescent="0.25">
      <c r="A779">
        <v>30101</v>
      </c>
      <c r="B779" s="1" t="s">
        <v>6</v>
      </c>
      <c r="C779" s="1" t="s">
        <v>19</v>
      </c>
      <c r="D779">
        <v>8673</v>
      </c>
      <c r="E779" s="1" t="s">
        <v>818</v>
      </c>
      <c r="F779">
        <v>0</v>
      </c>
      <c r="H779">
        <v>0</v>
      </c>
      <c r="I779">
        <f>Tabla1[[#This Row],[VENTAS]]+Tabla1[[#This Row],[FISICO]]-Tabla1[[#This Row],[SISTEMA]]</f>
        <v>0</v>
      </c>
    </row>
    <row r="780" spans="1:10" hidden="1" x14ac:dyDescent="0.25">
      <c r="A780">
        <v>30101</v>
      </c>
      <c r="B780" s="1" t="s">
        <v>6</v>
      </c>
      <c r="C780" s="1" t="s">
        <v>19</v>
      </c>
      <c r="D780">
        <v>9095</v>
      </c>
      <c r="E780" s="1" t="s">
        <v>819</v>
      </c>
      <c r="F780">
        <v>1</v>
      </c>
      <c r="G780">
        <v>1</v>
      </c>
      <c r="H780">
        <v>0</v>
      </c>
      <c r="I780">
        <f>Tabla1[[#This Row],[VENTAS]]+Tabla1[[#This Row],[FISICO]]-Tabla1[[#This Row],[SISTEMA]]</f>
        <v>0</v>
      </c>
    </row>
    <row r="781" spans="1:10" hidden="1" x14ac:dyDescent="0.25">
      <c r="A781">
        <v>30101</v>
      </c>
      <c r="B781" s="1" t="s">
        <v>6</v>
      </c>
      <c r="C781" s="1" t="s">
        <v>19</v>
      </c>
      <c r="D781">
        <v>9291</v>
      </c>
      <c r="E781" s="1" t="s">
        <v>820</v>
      </c>
      <c r="F781">
        <v>0</v>
      </c>
      <c r="H781">
        <v>0</v>
      </c>
      <c r="I781">
        <f>Tabla1[[#This Row],[VENTAS]]+Tabla1[[#This Row],[FISICO]]-Tabla1[[#This Row],[SISTEMA]]</f>
        <v>0</v>
      </c>
    </row>
    <row r="782" spans="1:10" hidden="1" x14ac:dyDescent="0.25">
      <c r="A782">
        <v>30101</v>
      </c>
      <c r="B782" s="1" t="s">
        <v>6</v>
      </c>
      <c r="C782" s="1" t="s">
        <v>19</v>
      </c>
      <c r="D782">
        <v>9301</v>
      </c>
      <c r="E782" s="1" t="s">
        <v>821</v>
      </c>
      <c r="F782">
        <v>0</v>
      </c>
      <c r="H782">
        <v>0</v>
      </c>
      <c r="I782">
        <f>Tabla1[[#This Row],[VENTAS]]+Tabla1[[#This Row],[FISICO]]-Tabla1[[#This Row],[SISTEMA]]</f>
        <v>0</v>
      </c>
    </row>
    <row r="783" spans="1:10" hidden="1" x14ac:dyDescent="0.25">
      <c r="A783">
        <v>30101</v>
      </c>
      <c r="B783" s="1" t="s">
        <v>6</v>
      </c>
      <c r="C783" s="1" t="s">
        <v>19</v>
      </c>
      <c r="D783">
        <v>9303</v>
      </c>
      <c r="E783" s="1" t="s">
        <v>822</v>
      </c>
      <c r="F783">
        <v>0</v>
      </c>
      <c r="H783">
        <v>0</v>
      </c>
      <c r="I783">
        <f>Tabla1[[#This Row],[VENTAS]]+Tabla1[[#This Row],[FISICO]]-Tabla1[[#This Row],[SISTEMA]]</f>
        <v>0</v>
      </c>
    </row>
    <row r="784" spans="1:10" s="30" customFormat="1" hidden="1" x14ac:dyDescent="0.25">
      <c r="A784" s="30">
        <v>30101</v>
      </c>
      <c r="B784" s="31" t="s">
        <v>6</v>
      </c>
      <c r="C784" s="31" t="s">
        <v>19</v>
      </c>
      <c r="D784" s="32">
        <v>9305</v>
      </c>
      <c r="E784" s="33" t="s">
        <v>823</v>
      </c>
      <c r="F784" s="30">
        <v>1</v>
      </c>
      <c r="G784" s="30">
        <v>2</v>
      </c>
      <c r="H784" s="30">
        <v>0</v>
      </c>
      <c r="I784" s="30">
        <f>Tabla1[[#This Row],[VENTAS]]+Tabla1[[#This Row],[FISICO]]-Tabla1[[#This Row],[SISTEMA]]</f>
        <v>1</v>
      </c>
      <c r="J784" s="32"/>
    </row>
    <row r="785" spans="1:10" hidden="1" x14ac:dyDescent="0.25">
      <c r="A785">
        <v>30101</v>
      </c>
      <c r="B785" s="1" t="s">
        <v>6</v>
      </c>
      <c r="C785" s="1" t="s">
        <v>19</v>
      </c>
      <c r="D785">
        <v>9308</v>
      </c>
      <c r="E785" s="1" t="s">
        <v>824</v>
      </c>
      <c r="F785">
        <v>0</v>
      </c>
      <c r="H785">
        <v>0</v>
      </c>
      <c r="I785">
        <f>Tabla1[[#This Row],[VENTAS]]+Tabla1[[#This Row],[FISICO]]-Tabla1[[#This Row],[SISTEMA]]</f>
        <v>0</v>
      </c>
    </row>
    <row r="786" spans="1:10" hidden="1" x14ac:dyDescent="0.25">
      <c r="A786">
        <v>30101</v>
      </c>
      <c r="B786" s="1" t="s">
        <v>6</v>
      </c>
      <c r="C786" s="1" t="s">
        <v>19</v>
      </c>
      <c r="D786">
        <v>9311</v>
      </c>
      <c r="E786" s="1" t="s">
        <v>825</v>
      </c>
      <c r="F786">
        <v>0</v>
      </c>
      <c r="H786">
        <v>0</v>
      </c>
      <c r="I786">
        <f>Tabla1[[#This Row],[VENTAS]]+Tabla1[[#This Row],[FISICO]]-Tabla1[[#This Row],[SISTEMA]]</f>
        <v>0</v>
      </c>
    </row>
    <row r="787" spans="1:10" hidden="1" x14ac:dyDescent="0.25">
      <c r="A787">
        <v>30101</v>
      </c>
      <c r="B787" s="1" t="s">
        <v>6</v>
      </c>
      <c r="C787" s="1" t="s">
        <v>19</v>
      </c>
      <c r="D787">
        <v>9844</v>
      </c>
      <c r="E787" s="1" t="s">
        <v>826</v>
      </c>
      <c r="F787">
        <v>1</v>
      </c>
      <c r="G787">
        <v>1</v>
      </c>
      <c r="H787">
        <v>0</v>
      </c>
      <c r="I787">
        <f>Tabla1[[#This Row],[VENTAS]]+Tabla1[[#This Row],[FISICO]]-Tabla1[[#This Row],[SISTEMA]]</f>
        <v>0</v>
      </c>
    </row>
    <row r="788" spans="1:10" hidden="1" x14ac:dyDescent="0.25">
      <c r="A788">
        <v>30101</v>
      </c>
      <c r="B788" s="1" t="s">
        <v>6</v>
      </c>
      <c r="C788" s="1" t="s">
        <v>19</v>
      </c>
      <c r="D788">
        <v>9846</v>
      </c>
      <c r="E788" s="1" t="s">
        <v>827</v>
      </c>
      <c r="F788">
        <v>1</v>
      </c>
      <c r="G788">
        <v>1</v>
      </c>
      <c r="H788">
        <v>0</v>
      </c>
      <c r="I788">
        <f>Tabla1[[#This Row],[VENTAS]]+Tabla1[[#This Row],[FISICO]]-Tabla1[[#This Row],[SISTEMA]]</f>
        <v>0</v>
      </c>
    </row>
    <row r="789" spans="1:10" hidden="1" x14ac:dyDescent="0.25">
      <c r="A789">
        <v>30101</v>
      </c>
      <c r="B789" s="1" t="s">
        <v>6</v>
      </c>
      <c r="C789" s="1" t="s">
        <v>19</v>
      </c>
      <c r="D789">
        <v>11279</v>
      </c>
      <c r="E789" s="1" t="s">
        <v>828</v>
      </c>
      <c r="F789">
        <v>2</v>
      </c>
      <c r="G789">
        <v>2</v>
      </c>
      <c r="H789">
        <v>0</v>
      </c>
      <c r="I789">
        <f>Tabla1[[#This Row],[VENTAS]]+Tabla1[[#This Row],[FISICO]]-Tabla1[[#This Row],[SISTEMA]]</f>
        <v>0</v>
      </c>
    </row>
    <row r="790" spans="1:10" hidden="1" x14ac:dyDescent="0.25">
      <c r="A790">
        <v>30101</v>
      </c>
      <c r="B790" s="1" t="s">
        <v>6</v>
      </c>
      <c r="C790" s="1" t="s">
        <v>19</v>
      </c>
      <c r="D790">
        <v>11280</v>
      </c>
      <c r="E790" s="1" t="s">
        <v>828</v>
      </c>
      <c r="F790">
        <v>0</v>
      </c>
      <c r="H790">
        <v>0</v>
      </c>
      <c r="I790">
        <f>Tabla1[[#This Row],[VENTAS]]+Tabla1[[#This Row],[FISICO]]-Tabla1[[#This Row],[SISTEMA]]</f>
        <v>0</v>
      </c>
    </row>
    <row r="791" spans="1:10" hidden="1" x14ac:dyDescent="0.25">
      <c r="A791">
        <v>30101</v>
      </c>
      <c r="B791" s="1" t="s">
        <v>6</v>
      </c>
      <c r="C791" s="1" t="s">
        <v>19</v>
      </c>
      <c r="D791" s="18">
        <v>11853</v>
      </c>
      <c r="E791" s="19" t="s">
        <v>829</v>
      </c>
      <c r="F791">
        <v>80</v>
      </c>
      <c r="G791">
        <v>80</v>
      </c>
      <c r="H791">
        <v>0</v>
      </c>
      <c r="I791">
        <f>Tabla1[[#This Row],[VENTAS]]+Tabla1[[#This Row],[FISICO]]-Tabla1[[#This Row],[SISTEMA]]</f>
        <v>0</v>
      </c>
      <c r="J791" s="18"/>
    </row>
    <row r="792" spans="1:10" hidden="1" x14ac:dyDescent="0.25">
      <c r="A792">
        <v>30101</v>
      </c>
      <c r="B792" s="1" t="s">
        <v>6</v>
      </c>
      <c r="C792" s="1" t="s">
        <v>19</v>
      </c>
      <c r="D792">
        <v>11954</v>
      </c>
      <c r="E792" s="1" t="s">
        <v>830</v>
      </c>
      <c r="F792">
        <v>13</v>
      </c>
      <c r="G792">
        <v>13</v>
      </c>
      <c r="H792">
        <v>0</v>
      </c>
      <c r="I792">
        <f>Tabla1[[#This Row],[VENTAS]]+Tabla1[[#This Row],[FISICO]]-Tabla1[[#This Row],[SISTEMA]]</f>
        <v>0</v>
      </c>
    </row>
    <row r="793" spans="1:10" hidden="1" x14ac:dyDescent="0.25">
      <c r="A793">
        <v>30101</v>
      </c>
      <c r="B793" s="1" t="s">
        <v>6</v>
      </c>
      <c r="C793" s="1" t="s">
        <v>19</v>
      </c>
      <c r="D793">
        <v>12144</v>
      </c>
      <c r="E793" s="1" t="s">
        <v>831</v>
      </c>
      <c r="F793">
        <v>0</v>
      </c>
      <c r="H793">
        <v>0</v>
      </c>
      <c r="I793">
        <f>Tabla1[[#This Row],[VENTAS]]+Tabla1[[#This Row],[FISICO]]-Tabla1[[#This Row],[SISTEMA]]</f>
        <v>0</v>
      </c>
    </row>
    <row r="794" spans="1:10" hidden="1" x14ac:dyDescent="0.25">
      <c r="A794">
        <v>30101</v>
      </c>
      <c r="B794" s="1" t="s">
        <v>6</v>
      </c>
      <c r="C794" s="1" t="s">
        <v>19</v>
      </c>
      <c r="D794">
        <v>12145</v>
      </c>
      <c r="E794" s="1" t="s">
        <v>832</v>
      </c>
      <c r="F794">
        <v>0</v>
      </c>
      <c r="H794">
        <v>0</v>
      </c>
      <c r="I794">
        <f>Tabla1[[#This Row],[VENTAS]]+Tabla1[[#This Row],[FISICO]]-Tabla1[[#This Row],[SISTEMA]]</f>
        <v>0</v>
      </c>
    </row>
    <row r="795" spans="1:10" hidden="1" x14ac:dyDescent="0.25">
      <c r="A795">
        <v>30101</v>
      </c>
      <c r="B795" s="1" t="s">
        <v>6</v>
      </c>
      <c r="C795" s="1" t="s">
        <v>19</v>
      </c>
      <c r="D795">
        <v>12146</v>
      </c>
      <c r="E795" s="1" t="s">
        <v>833</v>
      </c>
      <c r="F795">
        <v>0</v>
      </c>
      <c r="H795">
        <v>0</v>
      </c>
      <c r="I795">
        <f>Tabla1[[#This Row],[VENTAS]]+Tabla1[[#This Row],[FISICO]]-Tabla1[[#This Row],[SISTEMA]]</f>
        <v>0</v>
      </c>
    </row>
    <row r="796" spans="1:10" hidden="1" x14ac:dyDescent="0.25">
      <c r="A796">
        <v>30101</v>
      </c>
      <c r="B796" s="1" t="s">
        <v>6</v>
      </c>
      <c r="C796" s="1" t="s">
        <v>19</v>
      </c>
      <c r="D796">
        <v>12148</v>
      </c>
      <c r="E796" s="1" t="s">
        <v>834</v>
      </c>
      <c r="F796">
        <v>0</v>
      </c>
      <c r="H796">
        <v>0</v>
      </c>
      <c r="I796">
        <f>Tabla1[[#This Row],[VENTAS]]+Tabla1[[#This Row],[FISICO]]-Tabla1[[#This Row],[SISTEMA]]</f>
        <v>0</v>
      </c>
    </row>
    <row r="797" spans="1:10" hidden="1" x14ac:dyDescent="0.25">
      <c r="A797">
        <v>30101</v>
      </c>
      <c r="B797" s="1" t="s">
        <v>6</v>
      </c>
      <c r="C797" s="1" t="s">
        <v>19</v>
      </c>
      <c r="D797" s="18">
        <v>12585</v>
      </c>
      <c r="E797" s="19" t="s">
        <v>835</v>
      </c>
      <c r="F797">
        <v>22</v>
      </c>
      <c r="G797">
        <v>18</v>
      </c>
      <c r="H797">
        <v>0</v>
      </c>
      <c r="I797">
        <f>Tabla1[[#This Row],[VENTAS]]+Tabla1[[#This Row],[FISICO]]-Tabla1[[#This Row],[SISTEMA]]</f>
        <v>-4</v>
      </c>
      <c r="J797" s="18"/>
    </row>
    <row r="798" spans="1:10" hidden="1" x14ac:dyDescent="0.25">
      <c r="A798">
        <v>30101</v>
      </c>
      <c r="B798" s="1" t="s">
        <v>6</v>
      </c>
      <c r="C798" s="1" t="s">
        <v>19</v>
      </c>
      <c r="D798">
        <v>13334</v>
      </c>
      <c r="E798" s="1" t="s">
        <v>836</v>
      </c>
      <c r="F798">
        <v>0</v>
      </c>
      <c r="H798">
        <v>0</v>
      </c>
      <c r="I798">
        <f>Tabla1[[#This Row],[VENTAS]]+Tabla1[[#This Row],[FISICO]]-Tabla1[[#This Row],[SISTEMA]]</f>
        <v>0</v>
      </c>
    </row>
    <row r="799" spans="1:10" hidden="1" x14ac:dyDescent="0.25">
      <c r="A799">
        <v>30101</v>
      </c>
      <c r="B799" s="1" t="s">
        <v>6</v>
      </c>
      <c r="C799" s="1" t="s">
        <v>19</v>
      </c>
      <c r="D799">
        <v>13336</v>
      </c>
      <c r="E799" s="1" t="s">
        <v>837</v>
      </c>
      <c r="F799">
        <v>7</v>
      </c>
      <c r="G799">
        <v>7</v>
      </c>
      <c r="H799">
        <v>0</v>
      </c>
      <c r="I799">
        <f>Tabla1[[#This Row],[VENTAS]]+Tabla1[[#This Row],[FISICO]]-Tabla1[[#This Row],[SISTEMA]]</f>
        <v>0</v>
      </c>
    </row>
    <row r="800" spans="1:10" hidden="1" x14ac:dyDescent="0.25">
      <c r="A800">
        <v>30101</v>
      </c>
      <c r="B800" s="1" t="s">
        <v>6</v>
      </c>
      <c r="C800" s="1" t="s">
        <v>19</v>
      </c>
      <c r="D800">
        <v>13337</v>
      </c>
      <c r="E800" s="1" t="s">
        <v>838</v>
      </c>
      <c r="F800">
        <v>3</v>
      </c>
      <c r="G800">
        <v>3</v>
      </c>
      <c r="H800">
        <v>0</v>
      </c>
      <c r="I800">
        <f>Tabla1[[#This Row],[VENTAS]]+Tabla1[[#This Row],[FISICO]]-Tabla1[[#This Row],[SISTEMA]]</f>
        <v>0</v>
      </c>
    </row>
    <row r="801" spans="1:10" hidden="1" x14ac:dyDescent="0.25">
      <c r="A801">
        <v>30101</v>
      </c>
      <c r="B801" s="1" t="s">
        <v>6</v>
      </c>
      <c r="C801" s="1" t="s">
        <v>19</v>
      </c>
      <c r="D801">
        <v>14071</v>
      </c>
      <c r="E801" s="1" t="s">
        <v>839</v>
      </c>
      <c r="F801">
        <v>2</v>
      </c>
      <c r="G801">
        <v>2</v>
      </c>
      <c r="H801">
        <v>0</v>
      </c>
      <c r="I801">
        <f>Tabla1[[#This Row],[VENTAS]]+Tabla1[[#This Row],[FISICO]]-Tabla1[[#This Row],[SISTEMA]]</f>
        <v>0</v>
      </c>
    </row>
    <row r="802" spans="1:10" hidden="1" x14ac:dyDescent="0.25">
      <c r="A802">
        <v>30101</v>
      </c>
      <c r="B802" s="1" t="s">
        <v>6</v>
      </c>
      <c r="C802" s="1" t="s">
        <v>19</v>
      </c>
      <c r="D802">
        <v>14072</v>
      </c>
      <c r="E802" s="1" t="s">
        <v>840</v>
      </c>
      <c r="F802">
        <v>4</v>
      </c>
      <c r="G802">
        <v>4</v>
      </c>
      <c r="H802">
        <v>0</v>
      </c>
      <c r="I802">
        <f>Tabla1[[#This Row],[VENTAS]]+Tabla1[[#This Row],[FISICO]]-Tabla1[[#This Row],[SISTEMA]]</f>
        <v>0</v>
      </c>
    </row>
    <row r="803" spans="1:10" hidden="1" x14ac:dyDescent="0.25">
      <c r="A803">
        <v>30101</v>
      </c>
      <c r="B803" s="1" t="s">
        <v>6</v>
      </c>
      <c r="C803" s="1" t="s">
        <v>20</v>
      </c>
      <c r="D803">
        <v>8119</v>
      </c>
      <c r="E803" s="1" t="s">
        <v>841</v>
      </c>
      <c r="F803">
        <v>5</v>
      </c>
      <c r="G803">
        <v>5</v>
      </c>
      <c r="H803">
        <v>0</v>
      </c>
      <c r="I803">
        <f>Tabla1[[#This Row],[VENTAS]]+Tabla1[[#This Row],[FISICO]]-Tabla1[[#This Row],[SISTEMA]]</f>
        <v>0</v>
      </c>
    </row>
    <row r="804" spans="1:10" hidden="1" x14ac:dyDescent="0.25">
      <c r="A804">
        <v>30101</v>
      </c>
      <c r="B804" s="1" t="s">
        <v>6</v>
      </c>
      <c r="C804" s="1" t="s">
        <v>20</v>
      </c>
      <c r="D804">
        <v>9876</v>
      </c>
      <c r="E804" s="1" t="s">
        <v>842</v>
      </c>
      <c r="F804">
        <v>0</v>
      </c>
      <c r="H804">
        <v>0</v>
      </c>
      <c r="I804">
        <f>Tabla1[[#This Row],[VENTAS]]+Tabla1[[#This Row],[FISICO]]-Tabla1[[#This Row],[SISTEMA]]</f>
        <v>0</v>
      </c>
    </row>
    <row r="805" spans="1:10" hidden="1" x14ac:dyDescent="0.25">
      <c r="A805">
        <v>30101</v>
      </c>
      <c r="B805" s="1" t="s">
        <v>6</v>
      </c>
      <c r="C805" s="1" t="s">
        <v>20</v>
      </c>
      <c r="D805">
        <v>14078</v>
      </c>
      <c r="E805" s="1" t="s">
        <v>843</v>
      </c>
      <c r="F805">
        <v>2</v>
      </c>
      <c r="G805">
        <v>2</v>
      </c>
      <c r="H805">
        <v>0</v>
      </c>
      <c r="I805">
        <f>Tabla1[[#This Row],[VENTAS]]+Tabla1[[#This Row],[FISICO]]-Tabla1[[#This Row],[SISTEMA]]</f>
        <v>0</v>
      </c>
    </row>
    <row r="806" spans="1:10" hidden="1" x14ac:dyDescent="0.25">
      <c r="A806">
        <v>30101</v>
      </c>
      <c r="B806" s="1" t="s">
        <v>6</v>
      </c>
      <c r="C806" s="1" t="s">
        <v>21</v>
      </c>
      <c r="D806">
        <v>3278</v>
      </c>
      <c r="E806" s="1" t="s">
        <v>844</v>
      </c>
      <c r="F806">
        <v>0</v>
      </c>
      <c r="H806">
        <v>0</v>
      </c>
      <c r="I806">
        <f>Tabla1[[#This Row],[VENTAS]]+Tabla1[[#This Row],[FISICO]]-Tabla1[[#This Row],[SISTEMA]]</f>
        <v>0</v>
      </c>
    </row>
    <row r="807" spans="1:10" hidden="1" x14ac:dyDescent="0.25">
      <c r="A807">
        <v>30101</v>
      </c>
      <c r="B807" s="1" t="s">
        <v>6</v>
      </c>
      <c r="C807" s="1" t="s">
        <v>21</v>
      </c>
      <c r="D807">
        <v>3294</v>
      </c>
      <c r="E807" s="1" t="s">
        <v>845</v>
      </c>
      <c r="F807">
        <v>10</v>
      </c>
      <c r="G807">
        <v>10</v>
      </c>
      <c r="H807">
        <v>0</v>
      </c>
      <c r="I807">
        <f>Tabla1[[#This Row],[VENTAS]]+Tabla1[[#This Row],[FISICO]]-Tabla1[[#This Row],[SISTEMA]]</f>
        <v>0</v>
      </c>
    </row>
    <row r="808" spans="1:10" s="30" customFormat="1" hidden="1" x14ac:dyDescent="0.25">
      <c r="A808" s="30">
        <v>30101</v>
      </c>
      <c r="B808" s="31" t="s">
        <v>6</v>
      </c>
      <c r="C808" s="31" t="s">
        <v>21</v>
      </c>
      <c r="D808" s="32">
        <v>3297</v>
      </c>
      <c r="E808" s="33" t="s">
        <v>846</v>
      </c>
      <c r="F808" s="30">
        <v>1</v>
      </c>
      <c r="G808" s="30">
        <v>11</v>
      </c>
      <c r="H808" s="30">
        <v>0</v>
      </c>
      <c r="I808" s="30">
        <f>Tabla1[[#This Row],[VENTAS]]+Tabla1[[#This Row],[FISICO]]-Tabla1[[#This Row],[SISTEMA]]</f>
        <v>10</v>
      </c>
      <c r="J808" s="32"/>
    </row>
    <row r="809" spans="1:10" hidden="1" x14ac:dyDescent="0.25">
      <c r="A809">
        <v>30101</v>
      </c>
      <c r="B809" s="1" t="s">
        <v>6</v>
      </c>
      <c r="C809" s="1" t="s">
        <v>21</v>
      </c>
      <c r="D809">
        <v>3299</v>
      </c>
      <c r="E809" s="1" t="s">
        <v>847</v>
      </c>
      <c r="F809">
        <v>2</v>
      </c>
      <c r="G809">
        <v>2</v>
      </c>
      <c r="H809">
        <v>0</v>
      </c>
      <c r="I809">
        <f>Tabla1[[#This Row],[VENTAS]]+Tabla1[[#This Row],[FISICO]]-Tabla1[[#This Row],[SISTEMA]]</f>
        <v>0</v>
      </c>
    </row>
    <row r="810" spans="1:10" hidden="1" x14ac:dyDescent="0.25">
      <c r="A810">
        <v>30101</v>
      </c>
      <c r="B810" s="1" t="s">
        <v>6</v>
      </c>
      <c r="C810" s="1" t="s">
        <v>21</v>
      </c>
      <c r="D810">
        <v>3300</v>
      </c>
      <c r="E810" s="1" t="s">
        <v>848</v>
      </c>
      <c r="F810">
        <v>0</v>
      </c>
      <c r="H810">
        <v>0</v>
      </c>
      <c r="I810">
        <f>Tabla1[[#This Row],[VENTAS]]+Tabla1[[#This Row],[FISICO]]-Tabla1[[#This Row],[SISTEMA]]</f>
        <v>0</v>
      </c>
    </row>
    <row r="811" spans="1:10" s="30" customFormat="1" hidden="1" x14ac:dyDescent="0.25">
      <c r="A811" s="30">
        <v>30101</v>
      </c>
      <c r="B811" s="31" t="s">
        <v>6</v>
      </c>
      <c r="C811" s="31" t="s">
        <v>21</v>
      </c>
      <c r="D811" s="30">
        <v>6118</v>
      </c>
      <c r="E811" s="31" t="s">
        <v>849</v>
      </c>
      <c r="F811" s="30">
        <v>12</v>
      </c>
      <c r="G811" s="30">
        <f>6+7</f>
        <v>13</v>
      </c>
      <c r="H811" s="30">
        <v>0</v>
      </c>
      <c r="I811" s="30">
        <f>Tabla1[[#This Row],[VENTAS]]+Tabla1[[#This Row],[FISICO]]-Tabla1[[#This Row],[SISTEMA]]</f>
        <v>1</v>
      </c>
    </row>
    <row r="812" spans="1:10" hidden="1" x14ac:dyDescent="0.25">
      <c r="A812">
        <v>30101</v>
      </c>
      <c r="B812" s="1" t="s">
        <v>6</v>
      </c>
      <c r="C812" s="1" t="s">
        <v>21</v>
      </c>
      <c r="D812">
        <v>7078</v>
      </c>
      <c r="E812" s="1" t="s">
        <v>850</v>
      </c>
      <c r="F812">
        <v>0</v>
      </c>
      <c r="H812">
        <v>0</v>
      </c>
      <c r="I812">
        <f>Tabla1[[#This Row],[VENTAS]]+Tabla1[[#This Row],[FISICO]]-Tabla1[[#This Row],[SISTEMA]]</f>
        <v>0</v>
      </c>
    </row>
    <row r="813" spans="1:10" hidden="1" x14ac:dyDescent="0.25">
      <c r="A813">
        <v>30101</v>
      </c>
      <c r="B813" s="1" t="s">
        <v>6</v>
      </c>
      <c r="C813" s="1" t="s">
        <v>21</v>
      </c>
      <c r="D813">
        <v>7079</v>
      </c>
      <c r="E813" s="1" t="s">
        <v>851</v>
      </c>
      <c r="F813">
        <v>0</v>
      </c>
      <c r="H813">
        <v>0</v>
      </c>
      <c r="I813">
        <f>Tabla1[[#This Row],[VENTAS]]+Tabla1[[#This Row],[FISICO]]-Tabla1[[#This Row],[SISTEMA]]</f>
        <v>0</v>
      </c>
    </row>
    <row r="814" spans="1:10" hidden="1" x14ac:dyDescent="0.25">
      <c r="A814">
        <v>30101</v>
      </c>
      <c r="B814" s="1" t="s">
        <v>6</v>
      </c>
      <c r="C814" s="1" t="s">
        <v>21</v>
      </c>
      <c r="D814">
        <v>7188</v>
      </c>
      <c r="E814" s="1" t="s">
        <v>852</v>
      </c>
      <c r="F814">
        <v>0</v>
      </c>
      <c r="H814">
        <v>0</v>
      </c>
      <c r="I814">
        <f>Tabla1[[#This Row],[VENTAS]]+Tabla1[[#This Row],[FISICO]]-Tabla1[[#This Row],[SISTEMA]]</f>
        <v>0</v>
      </c>
    </row>
    <row r="815" spans="1:10" hidden="1" x14ac:dyDescent="0.25">
      <c r="A815">
        <v>30101</v>
      </c>
      <c r="B815" s="1" t="s">
        <v>6</v>
      </c>
      <c r="C815" s="1" t="s">
        <v>21</v>
      </c>
      <c r="D815">
        <v>7189</v>
      </c>
      <c r="E815" s="1" t="s">
        <v>853</v>
      </c>
      <c r="F815">
        <v>0</v>
      </c>
      <c r="H815">
        <v>0</v>
      </c>
      <c r="I815">
        <f>Tabla1[[#This Row],[VENTAS]]+Tabla1[[#This Row],[FISICO]]-Tabla1[[#This Row],[SISTEMA]]</f>
        <v>0</v>
      </c>
    </row>
    <row r="816" spans="1:10" hidden="1" x14ac:dyDescent="0.25">
      <c r="A816">
        <v>30101</v>
      </c>
      <c r="B816" s="1" t="s">
        <v>6</v>
      </c>
      <c r="C816" s="1" t="s">
        <v>21</v>
      </c>
      <c r="D816" s="18">
        <v>7190</v>
      </c>
      <c r="E816" s="19" t="s">
        <v>854</v>
      </c>
      <c r="F816">
        <v>2</v>
      </c>
      <c r="G816">
        <v>2</v>
      </c>
      <c r="H816">
        <v>0</v>
      </c>
      <c r="I816">
        <f>Tabla1[[#This Row],[VENTAS]]+Tabla1[[#This Row],[FISICO]]-Tabla1[[#This Row],[SISTEMA]]</f>
        <v>0</v>
      </c>
      <c r="J816" s="18"/>
    </row>
    <row r="817" spans="1:10" hidden="1" x14ac:dyDescent="0.25">
      <c r="A817">
        <v>30101</v>
      </c>
      <c r="B817" s="1" t="s">
        <v>6</v>
      </c>
      <c r="C817" s="1" t="s">
        <v>21</v>
      </c>
      <c r="D817">
        <v>7191</v>
      </c>
      <c r="E817" s="1" t="s">
        <v>855</v>
      </c>
      <c r="F817">
        <v>0</v>
      </c>
      <c r="H817">
        <v>0</v>
      </c>
      <c r="I817">
        <f>Tabla1[[#This Row],[VENTAS]]+Tabla1[[#This Row],[FISICO]]-Tabla1[[#This Row],[SISTEMA]]</f>
        <v>0</v>
      </c>
    </row>
    <row r="818" spans="1:10" hidden="1" x14ac:dyDescent="0.25">
      <c r="A818">
        <v>30101</v>
      </c>
      <c r="B818" s="1" t="s">
        <v>6</v>
      </c>
      <c r="C818" s="1" t="s">
        <v>21</v>
      </c>
      <c r="D818" s="18">
        <v>7192</v>
      </c>
      <c r="E818" s="19" t="s">
        <v>856</v>
      </c>
      <c r="F818">
        <v>49</v>
      </c>
      <c r="G818">
        <v>47</v>
      </c>
      <c r="H818">
        <v>0</v>
      </c>
      <c r="I818">
        <f>Tabla1[[#This Row],[VENTAS]]+Tabla1[[#This Row],[FISICO]]-Tabla1[[#This Row],[SISTEMA]]</f>
        <v>-2</v>
      </c>
      <c r="J818" s="18"/>
    </row>
    <row r="819" spans="1:10" s="30" customFormat="1" hidden="1" x14ac:dyDescent="0.25">
      <c r="A819" s="30">
        <v>30101</v>
      </c>
      <c r="B819" s="31" t="s">
        <v>6</v>
      </c>
      <c r="C819" s="31" t="s">
        <v>21</v>
      </c>
      <c r="D819" s="30">
        <v>7193</v>
      </c>
      <c r="E819" s="31" t="s">
        <v>857</v>
      </c>
      <c r="F819" s="30">
        <v>0</v>
      </c>
      <c r="G819" s="30">
        <v>8</v>
      </c>
      <c r="H819" s="30">
        <v>0</v>
      </c>
      <c r="I819" s="30">
        <f>Tabla1[[#This Row],[VENTAS]]+Tabla1[[#This Row],[FISICO]]-Tabla1[[#This Row],[SISTEMA]]</f>
        <v>8</v>
      </c>
    </row>
    <row r="820" spans="1:10" hidden="1" x14ac:dyDescent="0.25">
      <c r="A820">
        <v>30101</v>
      </c>
      <c r="B820" s="1" t="s">
        <v>6</v>
      </c>
      <c r="C820" s="1" t="s">
        <v>21</v>
      </c>
      <c r="D820">
        <v>7236</v>
      </c>
      <c r="E820" s="1" t="s">
        <v>858</v>
      </c>
      <c r="F820">
        <v>0</v>
      </c>
      <c r="H820">
        <v>0</v>
      </c>
      <c r="I820">
        <f>Tabla1[[#This Row],[VENTAS]]+Tabla1[[#This Row],[FISICO]]-Tabla1[[#This Row],[SISTEMA]]</f>
        <v>0</v>
      </c>
    </row>
    <row r="821" spans="1:10" hidden="1" x14ac:dyDescent="0.25">
      <c r="A821">
        <v>30101</v>
      </c>
      <c r="B821" s="1" t="s">
        <v>6</v>
      </c>
      <c r="C821" s="1" t="s">
        <v>21</v>
      </c>
      <c r="D821" s="18">
        <v>7356</v>
      </c>
      <c r="E821" s="19" t="s">
        <v>859</v>
      </c>
      <c r="F821">
        <v>3</v>
      </c>
      <c r="G821">
        <v>3</v>
      </c>
      <c r="H821">
        <v>0</v>
      </c>
      <c r="I821">
        <f>Tabla1[[#This Row],[VENTAS]]+Tabla1[[#This Row],[FISICO]]-Tabla1[[#This Row],[SISTEMA]]</f>
        <v>0</v>
      </c>
      <c r="J821" s="18"/>
    </row>
    <row r="822" spans="1:10" hidden="1" x14ac:dyDescent="0.25">
      <c r="A822">
        <v>30101</v>
      </c>
      <c r="B822" s="1" t="s">
        <v>6</v>
      </c>
      <c r="C822" s="1" t="s">
        <v>21</v>
      </c>
      <c r="D822">
        <v>7416</v>
      </c>
      <c r="E822" s="1" t="s">
        <v>860</v>
      </c>
      <c r="F822">
        <v>0</v>
      </c>
      <c r="H822">
        <v>0</v>
      </c>
      <c r="I822">
        <f>Tabla1[[#This Row],[VENTAS]]+Tabla1[[#This Row],[FISICO]]-Tabla1[[#This Row],[SISTEMA]]</f>
        <v>0</v>
      </c>
    </row>
    <row r="823" spans="1:10" s="30" customFormat="1" hidden="1" x14ac:dyDescent="0.25">
      <c r="A823" s="30">
        <v>30101</v>
      </c>
      <c r="B823" s="31" t="s">
        <v>6</v>
      </c>
      <c r="C823" s="31" t="s">
        <v>21</v>
      </c>
      <c r="D823" s="32">
        <v>7417</v>
      </c>
      <c r="E823" s="33" t="s">
        <v>861</v>
      </c>
      <c r="F823" s="30">
        <v>7</v>
      </c>
      <c r="G823" s="30">
        <v>8</v>
      </c>
      <c r="H823" s="30">
        <v>0</v>
      </c>
      <c r="I823" s="30">
        <f>Tabla1[[#This Row],[VENTAS]]+Tabla1[[#This Row],[FISICO]]-Tabla1[[#This Row],[SISTEMA]]</f>
        <v>1</v>
      </c>
      <c r="J823" s="32"/>
    </row>
    <row r="824" spans="1:10" s="30" customFormat="1" hidden="1" x14ac:dyDescent="0.25">
      <c r="A824" s="30">
        <v>30101</v>
      </c>
      <c r="B824" s="31" t="s">
        <v>6</v>
      </c>
      <c r="C824" s="31" t="s">
        <v>21</v>
      </c>
      <c r="D824" s="30">
        <v>9392</v>
      </c>
      <c r="E824" s="31" t="s">
        <v>862</v>
      </c>
      <c r="F824" s="30">
        <v>4</v>
      </c>
      <c r="G824" s="30">
        <v>5</v>
      </c>
      <c r="H824" s="30">
        <v>0</v>
      </c>
      <c r="I824" s="30">
        <f>Tabla1[[#This Row],[VENTAS]]+Tabla1[[#This Row],[FISICO]]-Tabla1[[#This Row],[SISTEMA]]</f>
        <v>1</v>
      </c>
    </row>
    <row r="825" spans="1:10" hidden="1" x14ac:dyDescent="0.25">
      <c r="A825">
        <v>30101</v>
      </c>
      <c r="B825" s="1" t="s">
        <v>6</v>
      </c>
      <c r="C825" s="1" t="s">
        <v>21</v>
      </c>
      <c r="D825">
        <v>10643</v>
      </c>
      <c r="E825" s="1" t="s">
        <v>863</v>
      </c>
      <c r="F825">
        <v>3</v>
      </c>
      <c r="G825">
        <v>3</v>
      </c>
      <c r="H825">
        <v>0</v>
      </c>
      <c r="I825">
        <f>Tabla1[[#This Row],[VENTAS]]+Tabla1[[#This Row],[FISICO]]-Tabla1[[#This Row],[SISTEMA]]</f>
        <v>0</v>
      </c>
    </row>
    <row r="826" spans="1:10" hidden="1" x14ac:dyDescent="0.25">
      <c r="A826">
        <v>30101</v>
      </c>
      <c r="B826" s="1" t="s">
        <v>6</v>
      </c>
      <c r="C826" s="1" t="s">
        <v>21</v>
      </c>
      <c r="D826">
        <v>10917</v>
      </c>
      <c r="E826" s="1" t="s">
        <v>864</v>
      </c>
      <c r="F826">
        <v>0</v>
      </c>
      <c r="H826">
        <v>0</v>
      </c>
      <c r="I826">
        <f>Tabla1[[#This Row],[VENTAS]]+Tabla1[[#This Row],[FISICO]]-Tabla1[[#This Row],[SISTEMA]]</f>
        <v>0</v>
      </c>
    </row>
    <row r="827" spans="1:10" hidden="1" x14ac:dyDescent="0.25">
      <c r="A827">
        <v>30101</v>
      </c>
      <c r="B827" s="1" t="s">
        <v>6</v>
      </c>
      <c r="C827" s="1" t="s">
        <v>21</v>
      </c>
      <c r="D827">
        <v>12246</v>
      </c>
      <c r="E827" s="1" t="s">
        <v>865</v>
      </c>
      <c r="F827">
        <v>2</v>
      </c>
      <c r="G827">
        <v>2</v>
      </c>
      <c r="H827">
        <v>0</v>
      </c>
      <c r="I827">
        <f>Tabla1[[#This Row],[VENTAS]]+Tabla1[[#This Row],[FISICO]]-Tabla1[[#This Row],[SISTEMA]]</f>
        <v>0</v>
      </c>
    </row>
    <row r="828" spans="1:10" s="30" customFormat="1" hidden="1" x14ac:dyDescent="0.25">
      <c r="A828" s="30">
        <v>30101</v>
      </c>
      <c r="B828" s="31" t="s">
        <v>6</v>
      </c>
      <c r="C828" s="31" t="s">
        <v>21</v>
      </c>
      <c r="D828" s="30">
        <v>12286</v>
      </c>
      <c r="E828" s="31" t="s">
        <v>866</v>
      </c>
      <c r="F828" s="30">
        <v>0</v>
      </c>
      <c r="G828" s="30">
        <v>2</v>
      </c>
      <c r="H828" s="30">
        <v>0</v>
      </c>
      <c r="I828" s="30">
        <f>Tabla1[[#This Row],[VENTAS]]+Tabla1[[#This Row],[FISICO]]-Tabla1[[#This Row],[SISTEMA]]</f>
        <v>2</v>
      </c>
    </row>
    <row r="829" spans="1:10" hidden="1" x14ac:dyDescent="0.25">
      <c r="A829">
        <v>30101</v>
      </c>
      <c r="B829" s="1" t="s">
        <v>6</v>
      </c>
      <c r="C829" s="1" t="s">
        <v>21</v>
      </c>
      <c r="D829">
        <v>13108</v>
      </c>
      <c r="E829" s="1" t="s">
        <v>867</v>
      </c>
      <c r="F829">
        <v>1</v>
      </c>
      <c r="G829">
        <v>1</v>
      </c>
      <c r="H829">
        <v>0</v>
      </c>
      <c r="I829">
        <f>Tabla1[[#This Row],[VENTAS]]+Tabla1[[#This Row],[FISICO]]-Tabla1[[#This Row],[SISTEMA]]</f>
        <v>0</v>
      </c>
    </row>
    <row r="830" spans="1:10" hidden="1" x14ac:dyDescent="0.25">
      <c r="A830">
        <v>30101</v>
      </c>
      <c r="B830" s="1" t="s">
        <v>6</v>
      </c>
      <c r="C830" s="1" t="s">
        <v>21</v>
      </c>
      <c r="D830">
        <v>13123</v>
      </c>
      <c r="E830" s="1" t="s">
        <v>868</v>
      </c>
      <c r="F830">
        <v>1</v>
      </c>
      <c r="G830">
        <v>1</v>
      </c>
      <c r="H830">
        <v>0</v>
      </c>
      <c r="I830">
        <f>Tabla1[[#This Row],[VENTAS]]+Tabla1[[#This Row],[FISICO]]-Tabla1[[#This Row],[SISTEMA]]</f>
        <v>0</v>
      </c>
    </row>
    <row r="831" spans="1:10" hidden="1" x14ac:dyDescent="0.25">
      <c r="A831">
        <v>30101</v>
      </c>
      <c r="B831" s="1" t="s">
        <v>6</v>
      </c>
      <c r="C831" s="1" t="s">
        <v>21</v>
      </c>
      <c r="D831">
        <v>13124</v>
      </c>
      <c r="E831" s="1" t="s">
        <v>869</v>
      </c>
      <c r="F831">
        <v>0</v>
      </c>
      <c r="H831">
        <v>0</v>
      </c>
      <c r="I831">
        <f>Tabla1[[#This Row],[VENTAS]]+Tabla1[[#This Row],[FISICO]]-Tabla1[[#This Row],[SISTEMA]]</f>
        <v>0</v>
      </c>
    </row>
    <row r="832" spans="1:10" hidden="1" x14ac:dyDescent="0.25">
      <c r="A832">
        <v>30101</v>
      </c>
      <c r="B832" s="1" t="s">
        <v>6</v>
      </c>
      <c r="C832" s="1" t="s">
        <v>21</v>
      </c>
      <c r="D832">
        <v>13300</v>
      </c>
      <c r="E832" s="1" t="s">
        <v>870</v>
      </c>
      <c r="F832">
        <v>1</v>
      </c>
      <c r="G832">
        <v>1</v>
      </c>
      <c r="H832">
        <v>0</v>
      </c>
      <c r="I832">
        <f>Tabla1[[#This Row],[VENTAS]]+Tabla1[[#This Row],[FISICO]]-Tabla1[[#This Row],[SISTEMA]]</f>
        <v>0</v>
      </c>
    </row>
    <row r="833" spans="1:10" hidden="1" x14ac:dyDescent="0.25">
      <c r="A833">
        <v>30101</v>
      </c>
      <c r="B833" s="1" t="s">
        <v>6</v>
      </c>
      <c r="C833" s="1" t="s">
        <v>23</v>
      </c>
      <c r="D833">
        <v>102</v>
      </c>
      <c r="E833" s="1" t="s">
        <v>1036</v>
      </c>
      <c r="F833">
        <v>0</v>
      </c>
      <c r="H833">
        <v>0</v>
      </c>
      <c r="I833">
        <f>Tabla1[[#This Row],[VENTAS]]+Tabla1[[#This Row],[FISICO]]-Tabla1[[#This Row],[SISTEMA]]</f>
        <v>0</v>
      </c>
    </row>
    <row r="834" spans="1:10" hidden="1" x14ac:dyDescent="0.25">
      <c r="A834">
        <v>30101</v>
      </c>
      <c r="B834" s="1" t="s">
        <v>6</v>
      </c>
      <c r="C834" s="1" t="s">
        <v>23</v>
      </c>
      <c r="D834">
        <v>118</v>
      </c>
      <c r="E834" s="1" t="s">
        <v>715</v>
      </c>
      <c r="F834">
        <v>0</v>
      </c>
      <c r="H834">
        <v>0</v>
      </c>
      <c r="I834">
        <f>Tabla1[[#This Row],[VENTAS]]+Tabla1[[#This Row],[FISICO]]-Tabla1[[#This Row],[SISTEMA]]</f>
        <v>0</v>
      </c>
    </row>
    <row r="835" spans="1:10" s="22" customFormat="1" hidden="1" x14ac:dyDescent="0.25">
      <c r="A835" s="22">
        <v>30101</v>
      </c>
      <c r="B835" s="23" t="s">
        <v>6</v>
      </c>
      <c r="C835" s="23" t="s">
        <v>23</v>
      </c>
      <c r="D835" s="24">
        <v>1146</v>
      </c>
      <c r="E835" s="25" t="s">
        <v>1037</v>
      </c>
      <c r="F835" s="22">
        <v>77</v>
      </c>
      <c r="G835" s="22">
        <v>60</v>
      </c>
      <c r="H835" s="22">
        <v>0</v>
      </c>
      <c r="I835" s="22">
        <f>Tabla1[[#This Row],[VENTAS]]+Tabla1[[#This Row],[FISICO]]-Tabla1[[#This Row],[SISTEMA]]</f>
        <v>-17</v>
      </c>
      <c r="J835" s="24" t="s">
        <v>8341</v>
      </c>
    </row>
    <row r="836" spans="1:10" s="26" customFormat="1" hidden="1" x14ac:dyDescent="0.25">
      <c r="A836" s="26">
        <v>30101</v>
      </c>
      <c r="B836" s="27" t="s">
        <v>6</v>
      </c>
      <c r="C836" s="27" t="s">
        <v>23</v>
      </c>
      <c r="D836" s="28">
        <v>1433</v>
      </c>
      <c r="E836" s="29" t="s">
        <v>1038</v>
      </c>
      <c r="F836" s="26">
        <v>59</v>
      </c>
      <c r="G836" s="26">
        <f>24+17</f>
        <v>41</v>
      </c>
      <c r="H836" s="26">
        <v>0</v>
      </c>
      <c r="I836" s="26">
        <f>Tabla1[[#This Row],[VENTAS]]+Tabla1[[#This Row],[FISICO]]-Tabla1[[#This Row],[SISTEMA]]</f>
        <v>-18</v>
      </c>
      <c r="J836" s="28" t="s">
        <v>8342</v>
      </c>
    </row>
    <row r="837" spans="1:10" hidden="1" x14ac:dyDescent="0.25">
      <c r="A837">
        <v>30101</v>
      </c>
      <c r="B837" s="1" t="s">
        <v>6</v>
      </c>
      <c r="C837" s="1" t="s">
        <v>23</v>
      </c>
      <c r="D837">
        <v>1451</v>
      </c>
      <c r="E837" s="1" t="s">
        <v>1039</v>
      </c>
      <c r="F837">
        <v>0</v>
      </c>
      <c r="H837">
        <v>0</v>
      </c>
      <c r="I837">
        <f>Tabla1[[#This Row],[VENTAS]]+Tabla1[[#This Row],[FISICO]]-Tabla1[[#This Row],[SISTEMA]]</f>
        <v>0</v>
      </c>
    </row>
    <row r="838" spans="1:10" hidden="1" x14ac:dyDescent="0.25">
      <c r="A838">
        <v>30101</v>
      </c>
      <c r="B838" s="1" t="s">
        <v>6</v>
      </c>
      <c r="C838" s="1" t="s">
        <v>23</v>
      </c>
      <c r="D838" s="18">
        <v>1786</v>
      </c>
      <c r="E838" s="19" t="s">
        <v>1040</v>
      </c>
      <c r="F838">
        <v>88.144999999999996</v>
      </c>
      <c r="H838">
        <v>0</v>
      </c>
      <c r="I838">
        <f>Tabla1[[#This Row],[VENTAS]]+Tabla1[[#This Row],[FISICO]]-Tabla1[[#This Row],[SISTEMA]]</f>
        <v>-88.144999999999996</v>
      </c>
      <c r="J838" s="18"/>
    </row>
    <row r="839" spans="1:10" hidden="1" x14ac:dyDescent="0.25">
      <c r="A839">
        <v>30101</v>
      </c>
      <c r="B839" s="1" t="s">
        <v>6</v>
      </c>
      <c r="C839" s="1" t="s">
        <v>23</v>
      </c>
      <c r="D839" s="18">
        <v>1885</v>
      </c>
      <c r="E839" s="19" t="s">
        <v>1041</v>
      </c>
      <c r="F839">
        <v>31.11</v>
      </c>
      <c r="H839">
        <v>0</v>
      </c>
      <c r="I839">
        <f>Tabla1[[#This Row],[VENTAS]]+Tabla1[[#This Row],[FISICO]]-Tabla1[[#This Row],[SISTEMA]]</f>
        <v>-31.11</v>
      </c>
      <c r="J839" s="18"/>
    </row>
    <row r="840" spans="1:10" hidden="1" x14ac:dyDescent="0.25">
      <c r="A840">
        <v>30101</v>
      </c>
      <c r="B840" s="1" t="s">
        <v>6</v>
      </c>
      <c r="C840" s="1" t="s">
        <v>23</v>
      </c>
      <c r="D840">
        <v>1889</v>
      </c>
      <c r="E840" s="1" t="s">
        <v>1042</v>
      </c>
      <c r="F840">
        <v>0</v>
      </c>
      <c r="H840">
        <v>0</v>
      </c>
      <c r="I840">
        <f>Tabla1[[#This Row],[VENTAS]]+Tabla1[[#This Row],[FISICO]]-Tabla1[[#This Row],[SISTEMA]]</f>
        <v>0</v>
      </c>
    </row>
    <row r="841" spans="1:10" hidden="1" x14ac:dyDescent="0.25">
      <c r="A841">
        <v>30101</v>
      </c>
      <c r="B841" s="1" t="s">
        <v>6</v>
      </c>
      <c r="C841" s="1" t="s">
        <v>23</v>
      </c>
      <c r="D841" s="18">
        <v>1947</v>
      </c>
      <c r="E841" s="19" t="s">
        <v>1043</v>
      </c>
      <c r="F841">
        <v>3.2149999999999999</v>
      </c>
      <c r="H841">
        <v>0</v>
      </c>
      <c r="I841">
        <f>Tabla1[[#This Row],[VENTAS]]+Tabla1[[#This Row],[FISICO]]-Tabla1[[#This Row],[SISTEMA]]</f>
        <v>-3.2149999999999999</v>
      </c>
      <c r="J841" s="18"/>
    </row>
    <row r="842" spans="1:10" s="30" customFormat="1" hidden="1" x14ac:dyDescent="0.25">
      <c r="A842" s="30">
        <v>30101</v>
      </c>
      <c r="B842" s="31" t="s">
        <v>6</v>
      </c>
      <c r="C842" s="31" t="s">
        <v>23</v>
      </c>
      <c r="D842" s="30">
        <v>2414</v>
      </c>
      <c r="E842" s="31" t="s">
        <v>1044</v>
      </c>
      <c r="F842" s="30">
        <v>8</v>
      </c>
      <c r="G842" s="30">
        <v>10</v>
      </c>
      <c r="H842" s="30">
        <v>0</v>
      </c>
      <c r="I842" s="30">
        <f>Tabla1[[#This Row],[VENTAS]]+Tabla1[[#This Row],[FISICO]]-Tabla1[[#This Row],[SISTEMA]]</f>
        <v>2</v>
      </c>
    </row>
    <row r="843" spans="1:10" hidden="1" x14ac:dyDescent="0.25">
      <c r="A843">
        <v>30101</v>
      </c>
      <c r="B843" s="1" t="s">
        <v>6</v>
      </c>
      <c r="C843" s="1" t="s">
        <v>23</v>
      </c>
      <c r="D843">
        <v>2422</v>
      </c>
      <c r="E843" s="1" t="s">
        <v>1045</v>
      </c>
      <c r="F843">
        <v>0</v>
      </c>
      <c r="H843">
        <v>0</v>
      </c>
      <c r="I843">
        <f>Tabla1[[#This Row],[VENTAS]]+Tabla1[[#This Row],[FISICO]]-Tabla1[[#This Row],[SISTEMA]]</f>
        <v>0</v>
      </c>
    </row>
    <row r="844" spans="1:10" hidden="1" x14ac:dyDescent="0.25">
      <c r="A844">
        <v>30101</v>
      </c>
      <c r="B844" s="1" t="s">
        <v>6</v>
      </c>
      <c r="C844" s="1" t="s">
        <v>23</v>
      </c>
      <c r="D844" s="18">
        <v>2863</v>
      </c>
      <c r="E844" s="19" t="s">
        <v>1046</v>
      </c>
      <c r="F844">
        <v>100</v>
      </c>
      <c r="G844">
        <v>97</v>
      </c>
      <c r="H844">
        <v>2</v>
      </c>
      <c r="I844">
        <f>Tabla1[[#This Row],[VENTAS]]+Tabla1[[#This Row],[FISICO]]-Tabla1[[#This Row],[SISTEMA]]</f>
        <v>-1</v>
      </c>
      <c r="J844" s="18"/>
    </row>
    <row r="845" spans="1:10" hidden="1" x14ac:dyDescent="0.25">
      <c r="A845">
        <v>30101</v>
      </c>
      <c r="B845" s="1" t="s">
        <v>6</v>
      </c>
      <c r="C845" s="1" t="s">
        <v>23</v>
      </c>
      <c r="D845">
        <v>3427</v>
      </c>
      <c r="E845" s="1" t="s">
        <v>1047</v>
      </c>
      <c r="F845">
        <v>16</v>
      </c>
      <c r="G845">
        <v>16</v>
      </c>
      <c r="H845">
        <v>0</v>
      </c>
      <c r="I845">
        <f>Tabla1[[#This Row],[VENTAS]]+Tabla1[[#This Row],[FISICO]]-Tabla1[[#This Row],[SISTEMA]]</f>
        <v>0</v>
      </c>
    </row>
    <row r="846" spans="1:10" hidden="1" x14ac:dyDescent="0.25">
      <c r="A846">
        <v>30101</v>
      </c>
      <c r="B846" s="1" t="s">
        <v>6</v>
      </c>
      <c r="C846" s="1" t="s">
        <v>23</v>
      </c>
      <c r="D846" s="18">
        <v>3581</v>
      </c>
      <c r="E846" s="19" t="s">
        <v>1048</v>
      </c>
      <c r="F846">
        <v>147</v>
      </c>
      <c r="G846">
        <v>116</v>
      </c>
      <c r="H846">
        <v>4</v>
      </c>
      <c r="I846">
        <f>Tabla1[[#This Row],[VENTAS]]+Tabla1[[#This Row],[FISICO]]-Tabla1[[#This Row],[SISTEMA]]</f>
        <v>-27</v>
      </c>
      <c r="J846" s="18" t="s">
        <v>8323</v>
      </c>
    </row>
    <row r="847" spans="1:10" hidden="1" x14ac:dyDescent="0.25">
      <c r="A847">
        <v>30101</v>
      </c>
      <c r="B847" s="1" t="s">
        <v>6</v>
      </c>
      <c r="C847" s="1" t="s">
        <v>23</v>
      </c>
      <c r="D847">
        <v>4715</v>
      </c>
      <c r="E847" s="1" t="s">
        <v>1049</v>
      </c>
      <c r="F847">
        <v>0</v>
      </c>
      <c r="H847">
        <v>0</v>
      </c>
      <c r="I847">
        <f>Tabla1[[#This Row],[VENTAS]]+Tabla1[[#This Row],[FISICO]]-Tabla1[[#This Row],[SISTEMA]]</f>
        <v>0</v>
      </c>
    </row>
    <row r="848" spans="1:10" hidden="1" x14ac:dyDescent="0.25">
      <c r="A848">
        <v>30101</v>
      </c>
      <c r="B848" s="1" t="s">
        <v>6</v>
      </c>
      <c r="C848" s="1" t="s">
        <v>23</v>
      </c>
      <c r="D848" s="18">
        <v>5881</v>
      </c>
      <c r="E848" s="19" t="s">
        <v>1050</v>
      </c>
      <c r="F848">
        <v>9</v>
      </c>
      <c r="G848">
        <v>0</v>
      </c>
      <c r="H848">
        <v>0</v>
      </c>
      <c r="I848">
        <f>Tabla1[[#This Row],[VENTAS]]+Tabla1[[#This Row],[FISICO]]-Tabla1[[#This Row],[SISTEMA]]</f>
        <v>-9</v>
      </c>
      <c r="J848" s="18" t="s">
        <v>8343</v>
      </c>
    </row>
    <row r="849" spans="1:10" hidden="1" x14ac:dyDescent="0.25">
      <c r="A849">
        <v>30101</v>
      </c>
      <c r="B849" s="1" t="s">
        <v>6</v>
      </c>
      <c r="C849" s="1" t="s">
        <v>23</v>
      </c>
      <c r="D849" s="18">
        <v>5883</v>
      </c>
      <c r="E849" s="19" t="s">
        <v>1051</v>
      </c>
      <c r="F849">
        <v>6</v>
      </c>
      <c r="G849">
        <v>0</v>
      </c>
      <c r="H849">
        <v>0</v>
      </c>
      <c r="I849">
        <f>Tabla1[[#This Row],[VENTAS]]+Tabla1[[#This Row],[FISICO]]-Tabla1[[#This Row],[SISTEMA]]</f>
        <v>-6</v>
      </c>
      <c r="J849" s="18" t="s">
        <v>8343</v>
      </c>
    </row>
    <row r="850" spans="1:10" hidden="1" x14ac:dyDescent="0.25">
      <c r="A850">
        <v>30101</v>
      </c>
      <c r="B850" s="1" t="s">
        <v>6</v>
      </c>
      <c r="C850" s="1" t="s">
        <v>23</v>
      </c>
      <c r="D850">
        <v>5950</v>
      </c>
      <c r="E850" s="1" t="s">
        <v>1052</v>
      </c>
      <c r="F850">
        <v>0</v>
      </c>
      <c r="H850">
        <v>0</v>
      </c>
      <c r="I850">
        <f>Tabla1[[#This Row],[VENTAS]]+Tabla1[[#This Row],[FISICO]]-Tabla1[[#This Row],[SISTEMA]]</f>
        <v>0</v>
      </c>
    </row>
    <row r="851" spans="1:10" s="30" customFormat="1" hidden="1" x14ac:dyDescent="0.25">
      <c r="A851" s="30">
        <v>30101</v>
      </c>
      <c r="B851" s="31" t="s">
        <v>6</v>
      </c>
      <c r="C851" s="31" t="s">
        <v>23</v>
      </c>
      <c r="D851" s="30">
        <v>6185</v>
      </c>
      <c r="E851" s="31" t="s">
        <v>1053</v>
      </c>
      <c r="F851" s="30">
        <v>3</v>
      </c>
      <c r="G851" s="30">
        <v>4</v>
      </c>
      <c r="H851" s="30">
        <v>0</v>
      </c>
      <c r="I851" s="30">
        <f>Tabla1[[#This Row],[VENTAS]]+Tabla1[[#This Row],[FISICO]]-Tabla1[[#This Row],[SISTEMA]]</f>
        <v>1</v>
      </c>
      <c r="J851" s="30" t="s">
        <v>8352</v>
      </c>
    </row>
    <row r="852" spans="1:10" hidden="1" x14ac:dyDescent="0.25">
      <c r="A852">
        <v>30101</v>
      </c>
      <c r="B852" s="1" t="s">
        <v>6</v>
      </c>
      <c r="C852" s="1" t="s">
        <v>23</v>
      </c>
      <c r="D852">
        <v>6199</v>
      </c>
      <c r="E852" s="1" t="s">
        <v>1054</v>
      </c>
      <c r="F852">
        <v>135</v>
      </c>
      <c r="G852">
        <v>132</v>
      </c>
      <c r="H852">
        <v>3</v>
      </c>
      <c r="I852">
        <f>Tabla1[[#This Row],[VENTAS]]+Tabla1[[#This Row],[FISICO]]-Tabla1[[#This Row],[SISTEMA]]</f>
        <v>0</v>
      </c>
    </row>
    <row r="853" spans="1:10" hidden="1" x14ac:dyDescent="0.25">
      <c r="A853">
        <v>30101</v>
      </c>
      <c r="B853" s="1" t="s">
        <v>6</v>
      </c>
      <c r="C853" s="1" t="s">
        <v>23</v>
      </c>
      <c r="D853" s="18">
        <v>6229</v>
      </c>
      <c r="E853" s="19" t="s">
        <v>1055</v>
      </c>
      <c r="F853">
        <v>1</v>
      </c>
      <c r="G853">
        <v>0</v>
      </c>
      <c r="H853">
        <v>0</v>
      </c>
      <c r="I853">
        <f>Tabla1[[#This Row],[VENTAS]]+Tabla1[[#This Row],[FISICO]]-Tabla1[[#This Row],[SISTEMA]]</f>
        <v>-1</v>
      </c>
      <c r="J853" s="18" t="s">
        <v>8344</v>
      </c>
    </row>
    <row r="854" spans="1:10" hidden="1" x14ac:dyDescent="0.25">
      <c r="A854">
        <v>30101</v>
      </c>
      <c r="B854" s="1" t="s">
        <v>6</v>
      </c>
      <c r="C854" s="1" t="s">
        <v>23</v>
      </c>
      <c r="D854">
        <v>6263</v>
      </c>
      <c r="E854" s="1" t="s">
        <v>1056</v>
      </c>
      <c r="F854">
        <v>0</v>
      </c>
      <c r="H854">
        <v>0</v>
      </c>
      <c r="I854">
        <f>Tabla1[[#This Row],[VENTAS]]+Tabla1[[#This Row],[FISICO]]-Tabla1[[#This Row],[SISTEMA]]</f>
        <v>0</v>
      </c>
    </row>
    <row r="855" spans="1:10" hidden="1" x14ac:dyDescent="0.25">
      <c r="A855">
        <v>30101</v>
      </c>
      <c r="B855" s="1" t="s">
        <v>6</v>
      </c>
      <c r="C855" s="1" t="s">
        <v>23</v>
      </c>
      <c r="D855">
        <v>6280</v>
      </c>
      <c r="E855" s="1" t="s">
        <v>1057</v>
      </c>
      <c r="F855">
        <v>3</v>
      </c>
      <c r="G855">
        <v>3</v>
      </c>
      <c r="H855">
        <v>0</v>
      </c>
      <c r="I855">
        <f>Tabla1[[#This Row],[VENTAS]]+Tabla1[[#This Row],[FISICO]]-Tabla1[[#This Row],[SISTEMA]]</f>
        <v>0</v>
      </c>
    </row>
    <row r="856" spans="1:10" s="30" customFormat="1" hidden="1" x14ac:dyDescent="0.25">
      <c r="A856" s="30">
        <v>30101</v>
      </c>
      <c r="B856" s="31" t="s">
        <v>6</v>
      </c>
      <c r="C856" s="31" t="s">
        <v>23</v>
      </c>
      <c r="D856" s="32">
        <v>6357</v>
      </c>
      <c r="E856" s="33" t="s">
        <v>1058</v>
      </c>
      <c r="F856" s="30">
        <v>3</v>
      </c>
      <c r="G856" s="30">
        <v>4</v>
      </c>
      <c r="H856" s="30">
        <v>0</v>
      </c>
      <c r="I856" s="30">
        <f>Tabla1[[#This Row],[VENTAS]]+Tabla1[[#This Row],[FISICO]]-Tabla1[[#This Row],[SISTEMA]]</f>
        <v>1</v>
      </c>
      <c r="J856" s="32"/>
    </row>
    <row r="857" spans="1:10" hidden="1" x14ac:dyDescent="0.25">
      <c r="A857">
        <v>30101</v>
      </c>
      <c r="B857" s="1" t="s">
        <v>6</v>
      </c>
      <c r="C857" s="1" t="s">
        <v>23</v>
      </c>
      <c r="D857">
        <v>6367</v>
      </c>
      <c r="E857" s="1" t="s">
        <v>1059</v>
      </c>
      <c r="F857">
        <v>0</v>
      </c>
      <c r="H857">
        <v>0</v>
      </c>
      <c r="I857">
        <f>Tabla1[[#This Row],[VENTAS]]+Tabla1[[#This Row],[FISICO]]-Tabla1[[#This Row],[SISTEMA]]</f>
        <v>0</v>
      </c>
    </row>
    <row r="858" spans="1:10" hidden="1" x14ac:dyDescent="0.25">
      <c r="A858">
        <v>30101</v>
      </c>
      <c r="B858" s="1" t="s">
        <v>6</v>
      </c>
      <c r="C858" s="1" t="s">
        <v>23</v>
      </c>
      <c r="D858">
        <v>6441</v>
      </c>
      <c r="E858" s="1" t="s">
        <v>1060</v>
      </c>
      <c r="F858">
        <v>36</v>
      </c>
      <c r="G858">
        <v>34</v>
      </c>
      <c r="H858">
        <v>2</v>
      </c>
      <c r="I858">
        <f>Tabla1[[#This Row],[VENTAS]]+Tabla1[[#This Row],[FISICO]]-Tabla1[[#This Row],[SISTEMA]]</f>
        <v>0</v>
      </c>
    </row>
    <row r="859" spans="1:10" hidden="1" x14ac:dyDescent="0.25">
      <c r="A859">
        <v>30101</v>
      </c>
      <c r="B859" s="1" t="s">
        <v>6</v>
      </c>
      <c r="C859" s="1" t="s">
        <v>23</v>
      </c>
      <c r="D859">
        <v>6629</v>
      </c>
      <c r="E859" s="1" t="s">
        <v>1061</v>
      </c>
      <c r="F859">
        <v>0</v>
      </c>
      <c r="H859">
        <v>0</v>
      </c>
      <c r="I859">
        <f>Tabla1[[#This Row],[VENTAS]]+Tabla1[[#This Row],[FISICO]]-Tabla1[[#This Row],[SISTEMA]]</f>
        <v>0</v>
      </c>
    </row>
    <row r="860" spans="1:10" hidden="1" x14ac:dyDescent="0.25">
      <c r="A860">
        <v>30101</v>
      </c>
      <c r="B860" s="1" t="s">
        <v>6</v>
      </c>
      <c r="C860" s="1" t="s">
        <v>23</v>
      </c>
      <c r="D860">
        <v>6846</v>
      </c>
      <c r="E860" s="1" t="s">
        <v>1062</v>
      </c>
      <c r="F860">
        <v>0</v>
      </c>
      <c r="H860">
        <v>0</v>
      </c>
      <c r="I860">
        <f>Tabla1[[#This Row],[VENTAS]]+Tabla1[[#This Row],[FISICO]]-Tabla1[[#This Row],[SISTEMA]]</f>
        <v>0</v>
      </c>
    </row>
    <row r="861" spans="1:10" hidden="1" x14ac:dyDescent="0.25">
      <c r="A861">
        <v>30101</v>
      </c>
      <c r="B861" s="1" t="s">
        <v>6</v>
      </c>
      <c r="C861" s="1" t="s">
        <v>23</v>
      </c>
      <c r="D861" s="18">
        <v>7465</v>
      </c>
      <c r="E861" s="19" t="s">
        <v>1063</v>
      </c>
      <c r="F861">
        <v>48</v>
      </c>
      <c r="G861">
        <v>47</v>
      </c>
      <c r="H861">
        <v>0</v>
      </c>
      <c r="I861">
        <f>Tabla1[[#This Row],[VENTAS]]+Tabla1[[#This Row],[FISICO]]-Tabla1[[#This Row],[SISTEMA]]</f>
        <v>-1</v>
      </c>
      <c r="J861" s="18"/>
    </row>
    <row r="862" spans="1:10" hidden="1" x14ac:dyDescent="0.25">
      <c r="A862">
        <v>30101</v>
      </c>
      <c r="B862" s="1" t="s">
        <v>6</v>
      </c>
      <c r="C862" s="1" t="s">
        <v>23</v>
      </c>
      <c r="D862">
        <v>8071</v>
      </c>
      <c r="E862" s="1" t="s">
        <v>1064</v>
      </c>
      <c r="F862">
        <v>1</v>
      </c>
      <c r="G862">
        <v>1</v>
      </c>
      <c r="H862">
        <v>0</v>
      </c>
      <c r="I862">
        <f>Tabla1[[#This Row],[VENTAS]]+Tabla1[[#This Row],[FISICO]]-Tabla1[[#This Row],[SISTEMA]]</f>
        <v>0</v>
      </c>
    </row>
    <row r="863" spans="1:10" hidden="1" x14ac:dyDescent="0.25">
      <c r="A863">
        <v>30101</v>
      </c>
      <c r="B863" s="1" t="s">
        <v>6</v>
      </c>
      <c r="C863" s="1" t="s">
        <v>23</v>
      </c>
      <c r="D863">
        <v>8072</v>
      </c>
      <c r="E863" s="1" t="s">
        <v>1065</v>
      </c>
      <c r="F863">
        <v>0</v>
      </c>
      <c r="H863">
        <v>0</v>
      </c>
      <c r="I863">
        <f>Tabla1[[#This Row],[VENTAS]]+Tabla1[[#This Row],[FISICO]]-Tabla1[[#This Row],[SISTEMA]]</f>
        <v>0</v>
      </c>
    </row>
    <row r="864" spans="1:10" hidden="1" x14ac:dyDescent="0.25">
      <c r="A864">
        <v>30101</v>
      </c>
      <c r="B864" s="1" t="s">
        <v>6</v>
      </c>
      <c r="C864" s="1" t="s">
        <v>23</v>
      </c>
      <c r="D864">
        <v>8073</v>
      </c>
      <c r="E864" s="1" t="s">
        <v>1066</v>
      </c>
      <c r="F864">
        <v>1</v>
      </c>
      <c r="G864">
        <v>1</v>
      </c>
      <c r="H864">
        <v>0</v>
      </c>
      <c r="I864">
        <f>Tabla1[[#This Row],[VENTAS]]+Tabla1[[#This Row],[FISICO]]-Tabla1[[#This Row],[SISTEMA]]</f>
        <v>0</v>
      </c>
    </row>
    <row r="865" spans="1:10" hidden="1" x14ac:dyDescent="0.25">
      <c r="A865">
        <v>30101</v>
      </c>
      <c r="B865" s="1" t="s">
        <v>6</v>
      </c>
      <c r="C865" s="1" t="s">
        <v>23</v>
      </c>
      <c r="D865">
        <v>8075</v>
      </c>
      <c r="E865" s="1" t="s">
        <v>1067</v>
      </c>
      <c r="F865">
        <v>0</v>
      </c>
      <c r="H865">
        <v>0</v>
      </c>
      <c r="I865">
        <f>Tabla1[[#This Row],[VENTAS]]+Tabla1[[#This Row],[FISICO]]-Tabla1[[#This Row],[SISTEMA]]</f>
        <v>0</v>
      </c>
    </row>
    <row r="866" spans="1:10" s="30" customFormat="1" hidden="1" x14ac:dyDescent="0.25">
      <c r="A866" s="30">
        <v>30101</v>
      </c>
      <c r="B866" s="31" t="s">
        <v>6</v>
      </c>
      <c r="C866" s="31" t="s">
        <v>23</v>
      </c>
      <c r="D866" s="32">
        <v>8092</v>
      </c>
      <c r="E866" s="33" t="s">
        <v>1068</v>
      </c>
      <c r="F866" s="30">
        <v>50</v>
      </c>
      <c r="G866" s="30">
        <v>31</v>
      </c>
      <c r="H866" s="30">
        <v>0</v>
      </c>
      <c r="I866" s="30">
        <f>Tabla1[[#This Row],[VENTAS]]+Tabla1[[#This Row],[FISICO]]-Tabla1[[#This Row],[SISTEMA]]</f>
        <v>-19</v>
      </c>
      <c r="J866" s="32" t="s">
        <v>8342</v>
      </c>
    </row>
    <row r="867" spans="1:10" hidden="1" x14ac:dyDescent="0.25">
      <c r="A867">
        <v>30101</v>
      </c>
      <c r="B867" s="1" t="s">
        <v>6</v>
      </c>
      <c r="C867" s="1" t="s">
        <v>23</v>
      </c>
      <c r="D867">
        <v>8335</v>
      </c>
      <c r="E867" s="1" t="s">
        <v>1069</v>
      </c>
      <c r="F867">
        <v>0</v>
      </c>
      <c r="H867">
        <v>0</v>
      </c>
      <c r="I867">
        <f>Tabla1[[#This Row],[VENTAS]]+Tabla1[[#This Row],[FISICO]]-Tabla1[[#This Row],[SISTEMA]]</f>
        <v>0</v>
      </c>
    </row>
    <row r="868" spans="1:10" hidden="1" x14ac:dyDescent="0.25">
      <c r="A868">
        <v>30101</v>
      </c>
      <c r="B868" s="1" t="s">
        <v>6</v>
      </c>
      <c r="C868" s="1" t="s">
        <v>23</v>
      </c>
      <c r="D868">
        <v>8337</v>
      </c>
      <c r="E868" s="1" t="s">
        <v>1070</v>
      </c>
      <c r="F868">
        <v>0</v>
      </c>
      <c r="H868">
        <v>0</v>
      </c>
      <c r="I868">
        <f>Tabla1[[#This Row],[VENTAS]]+Tabla1[[#This Row],[FISICO]]-Tabla1[[#This Row],[SISTEMA]]</f>
        <v>0</v>
      </c>
    </row>
    <row r="869" spans="1:10" hidden="1" x14ac:dyDescent="0.25">
      <c r="A869">
        <v>30101</v>
      </c>
      <c r="B869" s="1" t="s">
        <v>6</v>
      </c>
      <c r="C869" s="1" t="s">
        <v>23</v>
      </c>
      <c r="D869">
        <v>8340</v>
      </c>
      <c r="E869" s="1" t="s">
        <v>1071</v>
      </c>
      <c r="F869">
        <v>0</v>
      </c>
      <c r="H869">
        <v>0</v>
      </c>
      <c r="I869">
        <f>Tabla1[[#This Row],[VENTAS]]+Tabla1[[#This Row],[FISICO]]-Tabla1[[#This Row],[SISTEMA]]</f>
        <v>0</v>
      </c>
    </row>
    <row r="870" spans="1:10" hidden="1" x14ac:dyDescent="0.25">
      <c r="A870">
        <v>30101</v>
      </c>
      <c r="B870" s="1" t="s">
        <v>6</v>
      </c>
      <c r="C870" s="1" t="s">
        <v>23</v>
      </c>
      <c r="D870">
        <v>8355</v>
      </c>
      <c r="E870" s="1" t="s">
        <v>1072</v>
      </c>
      <c r="F870">
        <v>0</v>
      </c>
      <c r="H870">
        <v>0</v>
      </c>
      <c r="I870">
        <f>Tabla1[[#This Row],[VENTAS]]+Tabla1[[#This Row],[FISICO]]-Tabla1[[#This Row],[SISTEMA]]</f>
        <v>0</v>
      </c>
    </row>
    <row r="871" spans="1:10" s="30" customFormat="1" hidden="1" x14ac:dyDescent="0.25">
      <c r="A871" s="30">
        <v>30101</v>
      </c>
      <c r="B871" s="31" t="s">
        <v>6</v>
      </c>
      <c r="C871" s="31" t="s">
        <v>23</v>
      </c>
      <c r="D871" s="32">
        <v>8554</v>
      </c>
      <c r="E871" s="33" t="s">
        <v>1073</v>
      </c>
      <c r="F871" s="30">
        <v>117</v>
      </c>
      <c r="G871" s="30">
        <v>117</v>
      </c>
      <c r="H871" s="30">
        <v>1</v>
      </c>
      <c r="I871" s="30">
        <f>Tabla1[[#This Row],[VENTAS]]+Tabla1[[#This Row],[FISICO]]-Tabla1[[#This Row],[SISTEMA]]</f>
        <v>1</v>
      </c>
      <c r="J871" s="32"/>
    </row>
    <row r="872" spans="1:10" s="30" customFormat="1" hidden="1" x14ac:dyDescent="0.25">
      <c r="A872" s="30">
        <v>30101</v>
      </c>
      <c r="B872" s="31" t="s">
        <v>6</v>
      </c>
      <c r="C872" s="31" t="s">
        <v>23</v>
      </c>
      <c r="D872" s="30">
        <v>9006</v>
      </c>
      <c r="E872" s="31" t="s">
        <v>1074</v>
      </c>
      <c r="F872" s="30">
        <v>35</v>
      </c>
      <c r="G872" s="30">
        <v>37</v>
      </c>
      <c r="H872" s="30">
        <v>1</v>
      </c>
      <c r="I872" s="30">
        <f>Tabla1[[#This Row],[VENTAS]]+Tabla1[[#This Row],[FISICO]]-Tabla1[[#This Row],[SISTEMA]]</f>
        <v>3</v>
      </c>
    </row>
    <row r="873" spans="1:10" hidden="1" x14ac:dyDescent="0.25">
      <c r="A873">
        <v>30101</v>
      </c>
      <c r="B873" s="1" t="s">
        <v>6</v>
      </c>
      <c r="C873" s="1" t="s">
        <v>23</v>
      </c>
      <c r="D873" s="18">
        <v>9372</v>
      </c>
      <c r="E873" s="19" t="s">
        <v>1075</v>
      </c>
      <c r="F873">
        <v>132</v>
      </c>
      <c r="G873">
        <v>129</v>
      </c>
      <c r="H873">
        <v>1</v>
      </c>
      <c r="I873">
        <f>Tabla1[[#This Row],[VENTAS]]+Tabla1[[#This Row],[FISICO]]-Tabla1[[#This Row],[SISTEMA]]</f>
        <v>-2</v>
      </c>
      <c r="J873" s="18"/>
    </row>
    <row r="874" spans="1:10" hidden="1" x14ac:dyDescent="0.25">
      <c r="A874">
        <v>30101</v>
      </c>
      <c r="B874" s="1" t="s">
        <v>6</v>
      </c>
      <c r="C874" s="1" t="s">
        <v>23</v>
      </c>
      <c r="D874">
        <v>9500</v>
      </c>
      <c r="E874" s="1" t="s">
        <v>1076</v>
      </c>
      <c r="F874">
        <v>0</v>
      </c>
      <c r="H874">
        <v>0</v>
      </c>
      <c r="I874">
        <f>Tabla1[[#This Row],[VENTAS]]+Tabla1[[#This Row],[FISICO]]-Tabla1[[#This Row],[SISTEMA]]</f>
        <v>0</v>
      </c>
    </row>
    <row r="875" spans="1:10" hidden="1" x14ac:dyDescent="0.25">
      <c r="A875">
        <v>30101</v>
      </c>
      <c r="B875" s="1" t="s">
        <v>6</v>
      </c>
      <c r="C875" s="1" t="s">
        <v>23</v>
      </c>
      <c r="D875">
        <v>9584</v>
      </c>
      <c r="E875" s="1" t="s">
        <v>1077</v>
      </c>
      <c r="F875">
        <v>0</v>
      </c>
      <c r="H875">
        <v>0</v>
      </c>
      <c r="I875">
        <f>Tabla1[[#This Row],[VENTAS]]+Tabla1[[#This Row],[FISICO]]-Tabla1[[#This Row],[SISTEMA]]</f>
        <v>0</v>
      </c>
    </row>
    <row r="876" spans="1:10" hidden="1" x14ac:dyDescent="0.25">
      <c r="A876">
        <v>30101</v>
      </c>
      <c r="B876" s="1" t="s">
        <v>6</v>
      </c>
      <c r="C876" s="1" t="s">
        <v>23</v>
      </c>
      <c r="D876">
        <v>9658</v>
      </c>
      <c r="E876" s="1" t="s">
        <v>1078</v>
      </c>
      <c r="F876">
        <v>0</v>
      </c>
      <c r="H876">
        <v>0</v>
      </c>
      <c r="I876">
        <f>Tabla1[[#This Row],[VENTAS]]+Tabla1[[#This Row],[FISICO]]-Tabla1[[#This Row],[SISTEMA]]</f>
        <v>0</v>
      </c>
    </row>
    <row r="877" spans="1:10" hidden="1" x14ac:dyDescent="0.25">
      <c r="A877">
        <v>30101</v>
      </c>
      <c r="B877" s="1" t="s">
        <v>6</v>
      </c>
      <c r="C877" s="1" t="s">
        <v>23</v>
      </c>
      <c r="D877">
        <v>9690</v>
      </c>
      <c r="E877" s="1" t="s">
        <v>1079</v>
      </c>
      <c r="F877">
        <v>0</v>
      </c>
      <c r="H877">
        <v>0</v>
      </c>
      <c r="I877">
        <f>Tabla1[[#This Row],[VENTAS]]+Tabla1[[#This Row],[FISICO]]-Tabla1[[#This Row],[SISTEMA]]</f>
        <v>0</v>
      </c>
    </row>
    <row r="878" spans="1:10" hidden="1" x14ac:dyDescent="0.25">
      <c r="A878">
        <v>30101</v>
      </c>
      <c r="B878" s="1" t="s">
        <v>6</v>
      </c>
      <c r="C878" s="1" t="s">
        <v>23</v>
      </c>
      <c r="D878">
        <v>9705</v>
      </c>
      <c r="E878" s="1" t="s">
        <v>1080</v>
      </c>
      <c r="F878">
        <v>0</v>
      </c>
      <c r="H878">
        <v>0</v>
      </c>
      <c r="I878">
        <f>Tabla1[[#This Row],[VENTAS]]+Tabla1[[#This Row],[FISICO]]-Tabla1[[#This Row],[SISTEMA]]</f>
        <v>0</v>
      </c>
    </row>
    <row r="879" spans="1:10" hidden="1" x14ac:dyDescent="0.25">
      <c r="A879">
        <v>30101</v>
      </c>
      <c r="B879" s="1" t="s">
        <v>6</v>
      </c>
      <c r="C879" s="1" t="s">
        <v>23</v>
      </c>
      <c r="D879">
        <v>9756</v>
      </c>
      <c r="E879" s="1" t="s">
        <v>1081</v>
      </c>
      <c r="F879">
        <v>0</v>
      </c>
      <c r="H879">
        <v>0</v>
      </c>
      <c r="I879">
        <f>Tabla1[[#This Row],[VENTAS]]+Tabla1[[#This Row],[FISICO]]-Tabla1[[#This Row],[SISTEMA]]</f>
        <v>0</v>
      </c>
    </row>
    <row r="880" spans="1:10" hidden="1" x14ac:dyDescent="0.25">
      <c r="A880">
        <v>30101</v>
      </c>
      <c r="B880" s="1" t="s">
        <v>6</v>
      </c>
      <c r="C880" s="1" t="s">
        <v>23</v>
      </c>
      <c r="D880">
        <v>9855</v>
      </c>
      <c r="E880" s="1" t="s">
        <v>1082</v>
      </c>
      <c r="F880">
        <v>0</v>
      </c>
      <c r="H880">
        <v>0</v>
      </c>
      <c r="I880">
        <f>Tabla1[[#This Row],[VENTAS]]+Tabla1[[#This Row],[FISICO]]-Tabla1[[#This Row],[SISTEMA]]</f>
        <v>0</v>
      </c>
    </row>
    <row r="881" spans="1:9" hidden="1" x14ac:dyDescent="0.25">
      <c r="A881">
        <v>30101</v>
      </c>
      <c r="B881" s="1" t="s">
        <v>6</v>
      </c>
      <c r="C881" s="1" t="s">
        <v>23</v>
      </c>
      <c r="D881">
        <v>9937</v>
      </c>
      <c r="E881" s="1" t="s">
        <v>1083</v>
      </c>
      <c r="F881">
        <v>34</v>
      </c>
      <c r="G881">
        <v>34</v>
      </c>
      <c r="H881">
        <v>0</v>
      </c>
      <c r="I881">
        <f>Tabla1[[#This Row],[VENTAS]]+Tabla1[[#This Row],[FISICO]]-Tabla1[[#This Row],[SISTEMA]]</f>
        <v>0</v>
      </c>
    </row>
    <row r="882" spans="1:9" hidden="1" x14ac:dyDescent="0.25">
      <c r="A882">
        <v>30101</v>
      </c>
      <c r="B882" s="1" t="s">
        <v>6</v>
      </c>
      <c r="C882" s="1" t="s">
        <v>23</v>
      </c>
      <c r="D882">
        <v>10061</v>
      </c>
      <c r="E882" s="1" t="s">
        <v>1084</v>
      </c>
      <c r="F882">
        <v>0</v>
      </c>
      <c r="H882">
        <v>0</v>
      </c>
      <c r="I882">
        <f>Tabla1[[#This Row],[VENTAS]]+Tabla1[[#This Row],[FISICO]]-Tabla1[[#This Row],[SISTEMA]]</f>
        <v>0</v>
      </c>
    </row>
    <row r="883" spans="1:9" hidden="1" x14ac:dyDescent="0.25">
      <c r="A883">
        <v>30101</v>
      </c>
      <c r="B883" s="1" t="s">
        <v>6</v>
      </c>
      <c r="C883" s="1" t="s">
        <v>23</v>
      </c>
      <c r="D883">
        <v>10062</v>
      </c>
      <c r="E883" s="1" t="s">
        <v>1085</v>
      </c>
      <c r="F883">
        <v>0</v>
      </c>
      <c r="H883">
        <v>0</v>
      </c>
      <c r="I883">
        <f>Tabla1[[#This Row],[VENTAS]]+Tabla1[[#This Row],[FISICO]]-Tabla1[[#This Row],[SISTEMA]]</f>
        <v>0</v>
      </c>
    </row>
    <row r="884" spans="1:9" hidden="1" x14ac:dyDescent="0.25">
      <c r="A884">
        <v>30101</v>
      </c>
      <c r="B884" s="1" t="s">
        <v>6</v>
      </c>
      <c r="C884" s="1" t="s">
        <v>23</v>
      </c>
      <c r="D884">
        <v>10318</v>
      </c>
      <c r="E884" s="1" t="s">
        <v>1086</v>
      </c>
      <c r="F884">
        <v>0</v>
      </c>
      <c r="H884">
        <v>0</v>
      </c>
      <c r="I884">
        <f>Tabla1[[#This Row],[VENTAS]]+Tabla1[[#This Row],[FISICO]]-Tabla1[[#This Row],[SISTEMA]]</f>
        <v>0</v>
      </c>
    </row>
    <row r="885" spans="1:9" hidden="1" x14ac:dyDescent="0.25">
      <c r="A885">
        <v>30101</v>
      </c>
      <c r="B885" s="1" t="s">
        <v>6</v>
      </c>
      <c r="C885" s="1" t="s">
        <v>23</v>
      </c>
      <c r="D885">
        <v>10416</v>
      </c>
      <c r="E885" s="1" t="s">
        <v>1087</v>
      </c>
      <c r="F885">
        <v>0</v>
      </c>
      <c r="H885">
        <v>0</v>
      </c>
      <c r="I885">
        <f>Tabla1[[#This Row],[VENTAS]]+Tabla1[[#This Row],[FISICO]]-Tabla1[[#This Row],[SISTEMA]]</f>
        <v>0</v>
      </c>
    </row>
    <row r="886" spans="1:9" hidden="1" x14ac:dyDescent="0.25">
      <c r="A886">
        <v>30101</v>
      </c>
      <c r="B886" s="1" t="s">
        <v>6</v>
      </c>
      <c r="C886" s="1" t="s">
        <v>23</v>
      </c>
      <c r="D886">
        <v>10490</v>
      </c>
      <c r="E886" s="1" t="s">
        <v>1088</v>
      </c>
      <c r="F886">
        <v>0</v>
      </c>
      <c r="H886">
        <v>0</v>
      </c>
      <c r="I886">
        <f>Tabla1[[#This Row],[VENTAS]]+Tabla1[[#This Row],[FISICO]]-Tabla1[[#This Row],[SISTEMA]]</f>
        <v>0</v>
      </c>
    </row>
    <row r="887" spans="1:9" hidden="1" x14ac:dyDescent="0.25">
      <c r="A887">
        <v>30101</v>
      </c>
      <c r="B887" s="1" t="s">
        <v>6</v>
      </c>
      <c r="C887" s="1" t="s">
        <v>23</v>
      </c>
      <c r="D887">
        <v>10491</v>
      </c>
      <c r="E887" s="1" t="s">
        <v>1089</v>
      </c>
      <c r="F887">
        <v>0</v>
      </c>
      <c r="H887">
        <v>0</v>
      </c>
      <c r="I887">
        <f>Tabla1[[#This Row],[VENTAS]]+Tabla1[[#This Row],[FISICO]]-Tabla1[[#This Row],[SISTEMA]]</f>
        <v>0</v>
      </c>
    </row>
    <row r="888" spans="1:9" hidden="1" x14ac:dyDescent="0.25">
      <c r="A888">
        <v>30101</v>
      </c>
      <c r="B888" s="1" t="s">
        <v>6</v>
      </c>
      <c r="C888" s="1" t="s">
        <v>23</v>
      </c>
      <c r="D888">
        <v>10492</v>
      </c>
      <c r="E888" s="1" t="s">
        <v>1090</v>
      </c>
      <c r="F888">
        <v>0</v>
      </c>
      <c r="H888">
        <v>0</v>
      </c>
      <c r="I888">
        <f>Tabla1[[#This Row],[VENTAS]]+Tabla1[[#This Row],[FISICO]]-Tabla1[[#This Row],[SISTEMA]]</f>
        <v>0</v>
      </c>
    </row>
    <row r="889" spans="1:9" hidden="1" x14ac:dyDescent="0.25">
      <c r="A889">
        <v>30101</v>
      </c>
      <c r="B889" s="1" t="s">
        <v>6</v>
      </c>
      <c r="C889" s="1" t="s">
        <v>23</v>
      </c>
      <c r="D889">
        <v>10493</v>
      </c>
      <c r="E889" s="1" t="s">
        <v>1091</v>
      </c>
      <c r="F889">
        <v>0</v>
      </c>
      <c r="H889">
        <v>0</v>
      </c>
      <c r="I889">
        <f>Tabla1[[#This Row],[VENTAS]]+Tabla1[[#This Row],[FISICO]]-Tabla1[[#This Row],[SISTEMA]]</f>
        <v>0</v>
      </c>
    </row>
    <row r="890" spans="1:9" hidden="1" x14ac:dyDescent="0.25">
      <c r="A890">
        <v>30101</v>
      </c>
      <c r="B890" s="1" t="s">
        <v>6</v>
      </c>
      <c r="C890" s="1" t="s">
        <v>23</v>
      </c>
      <c r="D890">
        <v>10494</v>
      </c>
      <c r="E890" s="1" t="s">
        <v>715</v>
      </c>
      <c r="F890">
        <v>0</v>
      </c>
      <c r="H890">
        <v>0</v>
      </c>
      <c r="I890">
        <f>Tabla1[[#This Row],[VENTAS]]+Tabla1[[#This Row],[FISICO]]-Tabla1[[#This Row],[SISTEMA]]</f>
        <v>0</v>
      </c>
    </row>
    <row r="891" spans="1:9" hidden="1" x14ac:dyDescent="0.25">
      <c r="A891">
        <v>30101</v>
      </c>
      <c r="B891" s="1" t="s">
        <v>6</v>
      </c>
      <c r="C891" s="1" t="s">
        <v>23</v>
      </c>
      <c r="D891">
        <v>10496</v>
      </c>
      <c r="E891" s="1" t="s">
        <v>1092</v>
      </c>
      <c r="F891">
        <v>0</v>
      </c>
      <c r="H891">
        <v>0</v>
      </c>
      <c r="I891">
        <f>Tabla1[[#This Row],[VENTAS]]+Tabla1[[#This Row],[FISICO]]-Tabla1[[#This Row],[SISTEMA]]</f>
        <v>0</v>
      </c>
    </row>
    <row r="892" spans="1:9" hidden="1" x14ac:dyDescent="0.25">
      <c r="A892">
        <v>30101</v>
      </c>
      <c r="B892" s="1" t="s">
        <v>6</v>
      </c>
      <c r="C892" s="1" t="s">
        <v>23</v>
      </c>
      <c r="D892">
        <v>10613</v>
      </c>
      <c r="E892" s="1" t="s">
        <v>1093</v>
      </c>
      <c r="F892">
        <v>54</v>
      </c>
      <c r="G892">
        <f>31+19</f>
        <v>50</v>
      </c>
      <c r="H892">
        <v>4</v>
      </c>
      <c r="I892">
        <f>Tabla1[[#This Row],[VENTAS]]+Tabla1[[#This Row],[FISICO]]-Tabla1[[#This Row],[SISTEMA]]</f>
        <v>0</v>
      </c>
    </row>
    <row r="893" spans="1:9" hidden="1" x14ac:dyDescent="0.25">
      <c r="A893">
        <v>30101</v>
      </c>
      <c r="B893" s="1" t="s">
        <v>6</v>
      </c>
      <c r="C893" s="1" t="s">
        <v>23</v>
      </c>
      <c r="D893">
        <v>10720</v>
      </c>
      <c r="E893" s="1" t="s">
        <v>1094</v>
      </c>
      <c r="F893">
        <v>2</v>
      </c>
      <c r="G893">
        <v>2</v>
      </c>
      <c r="H893">
        <v>0</v>
      </c>
      <c r="I893">
        <f>Tabla1[[#This Row],[VENTAS]]+Tabla1[[#This Row],[FISICO]]-Tabla1[[#This Row],[SISTEMA]]</f>
        <v>0</v>
      </c>
    </row>
    <row r="894" spans="1:9" hidden="1" x14ac:dyDescent="0.25">
      <c r="A894">
        <v>30101</v>
      </c>
      <c r="B894" s="1" t="s">
        <v>6</v>
      </c>
      <c r="C894" s="1" t="s">
        <v>23</v>
      </c>
      <c r="D894">
        <v>10997</v>
      </c>
      <c r="E894" s="1" t="s">
        <v>1095</v>
      </c>
      <c r="F894">
        <v>0</v>
      </c>
      <c r="H894">
        <v>0</v>
      </c>
      <c r="I894">
        <f>Tabla1[[#This Row],[VENTAS]]+Tabla1[[#This Row],[FISICO]]-Tabla1[[#This Row],[SISTEMA]]</f>
        <v>0</v>
      </c>
    </row>
    <row r="895" spans="1:9" hidden="1" x14ac:dyDescent="0.25">
      <c r="A895">
        <v>30101</v>
      </c>
      <c r="B895" s="1" t="s">
        <v>6</v>
      </c>
      <c r="C895" s="1" t="s">
        <v>23</v>
      </c>
      <c r="D895">
        <v>11386</v>
      </c>
      <c r="E895" s="1" t="s">
        <v>1096</v>
      </c>
      <c r="F895">
        <v>0</v>
      </c>
      <c r="H895">
        <v>0</v>
      </c>
      <c r="I895">
        <f>Tabla1[[#This Row],[VENTAS]]+Tabla1[[#This Row],[FISICO]]-Tabla1[[#This Row],[SISTEMA]]</f>
        <v>0</v>
      </c>
    </row>
    <row r="896" spans="1:9" hidden="1" x14ac:dyDescent="0.25">
      <c r="A896">
        <v>30101</v>
      </c>
      <c r="B896" s="1" t="s">
        <v>6</v>
      </c>
      <c r="C896" s="1" t="s">
        <v>23</v>
      </c>
      <c r="D896">
        <v>11592</v>
      </c>
      <c r="E896" s="1" t="s">
        <v>1097</v>
      </c>
      <c r="F896">
        <v>0</v>
      </c>
      <c r="H896">
        <v>0</v>
      </c>
      <c r="I896">
        <f>Tabla1[[#This Row],[VENTAS]]+Tabla1[[#This Row],[FISICO]]-Tabla1[[#This Row],[SISTEMA]]</f>
        <v>0</v>
      </c>
    </row>
    <row r="897" spans="1:10" hidden="1" x14ac:dyDescent="0.25">
      <c r="A897">
        <v>30101</v>
      </c>
      <c r="B897" s="1" t="s">
        <v>6</v>
      </c>
      <c r="C897" s="1" t="s">
        <v>23</v>
      </c>
      <c r="D897">
        <v>11692</v>
      </c>
      <c r="E897" s="1" t="s">
        <v>715</v>
      </c>
      <c r="F897">
        <v>0</v>
      </c>
      <c r="H897">
        <v>0</v>
      </c>
      <c r="I897">
        <f>Tabla1[[#This Row],[VENTAS]]+Tabla1[[#This Row],[FISICO]]-Tabla1[[#This Row],[SISTEMA]]</f>
        <v>0</v>
      </c>
    </row>
    <row r="898" spans="1:10" hidden="1" x14ac:dyDescent="0.25">
      <c r="A898">
        <v>30101</v>
      </c>
      <c r="B898" s="1" t="s">
        <v>6</v>
      </c>
      <c r="C898" s="1" t="s">
        <v>23</v>
      </c>
      <c r="D898">
        <v>11726</v>
      </c>
      <c r="E898" s="1" t="s">
        <v>1098</v>
      </c>
      <c r="F898">
        <v>0</v>
      </c>
      <c r="H898">
        <v>0</v>
      </c>
      <c r="I898">
        <f>Tabla1[[#This Row],[VENTAS]]+Tabla1[[#This Row],[FISICO]]-Tabla1[[#This Row],[SISTEMA]]</f>
        <v>0</v>
      </c>
    </row>
    <row r="899" spans="1:10" hidden="1" x14ac:dyDescent="0.25">
      <c r="A899">
        <v>30101</v>
      </c>
      <c r="B899" s="1" t="s">
        <v>6</v>
      </c>
      <c r="C899" s="1" t="s">
        <v>23</v>
      </c>
      <c r="D899">
        <v>11727</v>
      </c>
      <c r="E899" s="1" t="s">
        <v>1099</v>
      </c>
      <c r="F899">
        <v>0</v>
      </c>
      <c r="H899">
        <v>0</v>
      </c>
      <c r="I899">
        <f>Tabla1[[#This Row],[VENTAS]]+Tabla1[[#This Row],[FISICO]]-Tabla1[[#This Row],[SISTEMA]]</f>
        <v>0</v>
      </c>
    </row>
    <row r="900" spans="1:10" hidden="1" x14ac:dyDescent="0.25">
      <c r="A900">
        <v>30101</v>
      </c>
      <c r="B900" s="1" t="s">
        <v>6</v>
      </c>
      <c r="C900" s="1" t="s">
        <v>23</v>
      </c>
      <c r="D900">
        <v>11728</v>
      </c>
      <c r="E900" s="1" t="s">
        <v>1100</v>
      </c>
      <c r="F900">
        <v>0</v>
      </c>
      <c r="H900">
        <v>0</v>
      </c>
      <c r="I900">
        <f>Tabla1[[#This Row],[VENTAS]]+Tabla1[[#This Row],[FISICO]]-Tabla1[[#This Row],[SISTEMA]]</f>
        <v>0</v>
      </c>
    </row>
    <row r="901" spans="1:10" hidden="1" x14ac:dyDescent="0.25">
      <c r="A901">
        <v>30101</v>
      </c>
      <c r="B901" s="1" t="s">
        <v>6</v>
      </c>
      <c r="C901" s="1" t="s">
        <v>23</v>
      </c>
      <c r="D901">
        <v>11729</v>
      </c>
      <c r="E901" s="1" t="s">
        <v>1101</v>
      </c>
      <c r="F901">
        <v>0</v>
      </c>
      <c r="H901">
        <v>0</v>
      </c>
      <c r="I901">
        <f>Tabla1[[#This Row],[VENTAS]]+Tabla1[[#This Row],[FISICO]]-Tabla1[[#This Row],[SISTEMA]]</f>
        <v>0</v>
      </c>
    </row>
    <row r="902" spans="1:10" hidden="1" x14ac:dyDescent="0.25">
      <c r="A902">
        <v>30101</v>
      </c>
      <c r="B902" s="1" t="s">
        <v>6</v>
      </c>
      <c r="C902" s="1" t="s">
        <v>23</v>
      </c>
      <c r="D902">
        <v>12352</v>
      </c>
      <c r="E902" s="1" t="s">
        <v>1102</v>
      </c>
      <c r="F902">
        <v>0</v>
      </c>
      <c r="H902">
        <v>0</v>
      </c>
      <c r="I902">
        <f>Tabla1[[#This Row],[VENTAS]]+Tabla1[[#This Row],[FISICO]]-Tabla1[[#This Row],[SISTEMA]]</f>
        <v>0</v>
      </c>
    </row>
    <row r="903" spans="1:10" hidden="1" x14ac:dyDescent="0.25">
      <c r="A903">
        <v>30101</v>
      </c>
      <c r="B903" s="1" t="s">
        <v>6</v>
      </c>
      <c r="C903" s="1" t="s">
        <v>23</v>
      </c>
      <c r="D903">
        <v>12543</v>
      </c>
      <c r="E903" s="1" t="s">
        <v>1103</v>
      </c>
      <c r="F903">
        <v>0</v>
      </c>
      <c r="H903">
        <v>0</v>
      </c>
      <c r="I903">
        <f>Tabla1[[#This Row],[VENTAS]]+Tabla1[[#This Row],[FISICO]]-Tabla1[[#This Row],[SISTEMA]]</f>
        <v>0</v>
      </c>
    </row>
    <row r="904" spans="1:10" hidden="1" x14ac:dyDescent="0.25">
      <c r="A904">
        <v>30101</v>
      </c>
      <c r="B904" s="1" t="s">
        <v>6</v>
      </c>
      <c r="C904" s="1" t="s">
        <v>23</v>
      </c>
      <c r="D904" s="18">
        <v>12591</v>
      </c>
      <c r="E904" s="19" t="s">
        <v>1104</v>
      </c>
      <c r="F904">
        <v>60</v>
      </c>
      <c r="G904">
        <v>40</v>
      </c>
      <c r="H904">
        <v>7</v>
      </c>
      <c r="I904">
        <f>Tabla1[[#This Row],[VENTAS]]+Tabla1[[#This Row],[FISICO]]-Tabla1[[#This Row],[SISTEMA]]</f>
        <v>-13</v>
      </c>
      <c r="J904" s="18"/>
    </row>
    <row r="905" spans="1:10" hidden="1" x14ac:dyDescent="0.25">
      <c r="A905">
        <v>30101</v>
      </c>
      <c r="B905" s="1" t="s">
        <v>6</v>
      </c>
      <c r="C905" s="1" t="s">
        <v>24</v>
      </c>
      <c r="D905">
        <v>52</v>
      </c>
      <c r="E905" s="1" t="s">
        <v>1105</v>
      </c>
      <c r="F905">
        <v>0</v>
      </c>
      <c r="H905">
        <v>0</v>
      </c>
      <c r="I905">
        <f>Tabla1[[#This Row],[VENTAS]]+Tabla1[[#This Row],[FISICO]]-Tabla1[[#This Row],[SISTEMA]]</f>
        <v>0</v>
      </c>
    </row>
    <row r="906" spans="1:10" hidden="1" x14ac:dyDescent="0.25">
      <c r="A906">
        <v>30101</v>
      </c>
      <c r="B906" s="1" t="s">
        <v>6</v>
      </c>
      <c r="C906" s="1" t="s">
        <v>24</v>
      </c>
      <c r="D906">
        <v>98</v>
      </c>
      <c r="E906" s="1" t="s">
        <v>1106</v>
      </c>
      <c r="F906">
        <v>0</v>
      </c>
      <c r="H906">
        <v>0</v>
      </c>
      <c r="I906">
        <f>Tabla1[[#This Row],[VENTAS]]+Tabla1[[#This Row],[FISICO]]-Tabla1[[#This Row],[SISTEMA]]</f>
        <v>0</v>
      </c>
    </row>
    <row r="907" spans="1:10" hidden="1" x14ac:dyDescent="0.25">
      <c r="A907">
        <v>30101</v>
      </c>
      <c r="B907" s="1" t="s">
        <v>6</v>
      </c>
      <c r="C907" s="1" t="s">
        <v>24</v>
      </c>
      <c r="D907" s="18">
        <v>707</v>
      </c>
      <c r="E907" s="19" t="s">
        <v>1107</v>
      </c>
      <c r="F907">
        <v>7</v>
      </c>
      <c r="G907">
        <v>7</v>
      </c>
      <c r="H907">
        <v>0</v>
      </c>
      <c r="I907">
        <f>Tabla1[[#This Row],[VENTAS]]+Tabla1[[#This Row],[FISICO]]-Tabla1[[#This Row],[SISTEMA]]</f>
        <v>0</v>
      </c>
      <c r="J907" s="18"/>
    </row>
    <row r="908" spans="1:10" hidden="1" x14ac:dyDescent="0.25">
      <c r="A908">
        <v>30101</v>
      </c>
      <c r="B908" s="1" t="s">
        <v>6</v>
      </c>
      <c r="C908" s="1" t="s">
        <v>24</v>
      </c>
      <c r="D908" s="18">
        <v>708</v>
      </c>
      <c r="E908" s="19" t="s">
        <v>1108</v>
      </c>
      <c r="F908">
        <v>10</v>
      </c>
      <c r="G908">
        <v>8</v>
      </c>
      <c r="H908">
        <v>0</v>
      </c>
      <c r="I908">
        <f>Tabla1[[#This Row],[VENTAS]]+Tabla1[[#This Row],[FISICO]]-Tabla1[[#This Row],[SISTEMA]]</f>
        <v>-2</v>
      </c>
      <c r="J908" s="18"/>
    </row>
    <row r="909" spans="1:10" hidden="1" x14ac:dyDescent="0.25">
      <c r="A909">
        <v>30101</v>
      </c>
      <c r="B909" s="1" t="s">
        <v>6</v>
      </c>
      <c r="C909" s="1" t="s">
        <v>24</v>
      </c>
      <c r="D909" s="18">
        <v>710</v>
      </c>
      <c r="E909" s="19" t="s">
        <v>1109</v>
      </c>
      <c r="F909">
        <v>16</v>
      </c>
      <c r="G909">
        <v>16</v>
      </c>
      <c r="H909">
        <v>0</v>
      </c>
      <c r="I909">
        <f>Tabla1[[#This Row],[VENTAS]]+Tabla1[[#This Row],[FISICO]]-Tabla1[[#This Row],[SISTEMA]]</f>
        <v>0</v>
      </c>
      <c r="J909" s="18"/>
    </row>
    <row r="910" spans="1:10" hidden="1" x14ac:dyDescent="0.25">
      <c r="A910">
        <v>30101</v>
      </c>
      <c r="B910" s="1" t="s">
        <v>6</v>
      </c>
      <c r="C910" s="1" t="s">
        <v>24</v>
      </c>
      <c r="D910" s="18">
        <v>711</v>
      </c>
      <c r="E910" s="19" t="s">
        <v>1110</v>
      </c>
      <c r="F910">
        <v>12</v>
      </c>
      <c r="G910">
        <v>12</v>
      </c>
      <c r="H910">
        <v>0</v>
      </c>
      <c r="I910">
        <f>Tabla1[[#This Row],[VENTAS]]+Tabla1[[#This Row],[FISICO]]-Tabla1[[#This Row],[SISTEMA]]</f>
        <v>0</v>
      </c>
      <c r="J910" s="18"/>
    </row>
    <row r="911" spans="1:10" hidden="1" x14ac:dyDescent="0.25">
      <c r="A911">
        <v>30101</v>
      </c>
      <c r="B911" s="1" t="s">
        <v>6</v>
      </c>
      <c r="C911" s="1" t="s">
        <v>24</v>
      </c>
      <c r="D911">
        <v>713</v>
      </c>
      <c r="E911" s="1" t="s">
        <v>1111</v>
      </c>
      <c r="F911">
        <v>22</v>
      </c>
      <c r="G911">
        <v>22</v>
      </c>
      <c r="H911">
        <v>0</v>
      </c>
      <c r="I911">
        <f>Tabla1[[#This Row],[VENTAS]]+Tabla1[[#This Row],[FISICO]]-Tabla1[[#This Row],[SISTEMA]]</f>
        <v>0</v>
      </c>
    </row>
    <row r="912" spans="1:10" hidden="1" x14ac:dyDescent="0.25">
      <c r="A912">
        <v>30101</v>
      </c>
      <c r="B912" s="1" t="s">
        <v>6</v>
      </c>
      <c r="C912" s="1" t="s">
        <v>24</v>
      </c>
      <c r="D912">
        <v>714</v>
      </c>
      <c r="E912" s="1" t="s">
        <v>1112</v>
      </c>
      <c r="F912">
        <v>0</v>
      </c>
      <c r="H912">
        <v>0</v>
      </c>
      <c r="I912">
        <f>Tabla1[[#This Row],[VENTAS]]+Tabla1[[#This Row],[FISICO]]-Tabla1[[#This Row],[SISTEMA]]</f>
        <v>0</v>
      </c>
    </row>
    <row r="913" spans="1:9" hidden="1" x14ac:dyDescent="0.25">
      <c r="A913">
        <v>30101</v>
      </c>
      <c r="B913" s="1" t="s">
        <v>6</v>
      </c>
      <c r="C913" s="1" t="s">
        <v>24</v>
      </c>
      <c r="D913">
        <v>717</v>
      </c>
      <c r="E913" s="1" t="s">
        <v>1113</v>
      </c>
      <c r="F913">
        <v>0</v>
      </c>
      <c r="H913">
        <v>0</v>
      </c>
      <c r="I913">
        <f>Tabla1[[#This Row],[VENTAS]]+Tabla1[[#This Row],[FISICO]]-Tabla1[[#This Row],[SISTEMA]]</f>
        <v>0</v>
      </c>
    </row>
    <row r="914" spans="1:9" hidden="1" x14ac:dyDescent="0.25">
      <c r="A914">
        <v>30101</v>
      </c>
      <c r="B914" s="1" t="s">
        <v>6</v>
      </c>
      <c r="C914" s="1" t="s">
        <v>24</v>
      </c>
      <c r="D914">
        <v>736</v>
      </c>
      <c r="E914" s="1" t="s">
        <v>1114</v>
      </c>
      <c r="F914">
        <v>0</v>
      </c>
      <c r="H914">
        <v>0</v>
      </c>
      <c r="I914">
        <f>Tabla1[[#This Row],[VENTAS]]+Tabla1[[#This Row],[FISICO]]-Tabla1[[#This Row],[SISTEMA]]</f>
        <v>0</v>
      </c>
    </row>
    <row r="915" spans="1:9" hidden="1" x14ac:dyDescent="0.25">
      <c r="A915">
        <v>30101</v>
      </c>
      <c r="B915" s="1" t="s">
        <v>6</v>
      </c>
      <c r="C915" s="1" t="s">
        <v>24</v>
      </c>
      <c r="D915">
        <v>740</v>
      </c>
      <c r="E915" s="1" t="s">
        <v>1115</v>
      </c>
      <c r="F915">
        <v>0</v>
      </c>
      <c r="H915">
        <v>0</v>
      </c>
      <c r="I915">
        <f>Tabla1[[#This Row],[VENTAS]]+Tabla1[[#This Row],[FISICO]]-Tabla1[[#This Row],[SISTEMA]]</f>
        <v>0</v>
      </c>
    </row>
    <row r="916" spans="1:9" hidden="1" x14ac:dyDescent="0.25">
      <c r="A916">
        <v>30101</v>
      </c>
      <c r="B916" s="1" t="s">
        <v>6</v>
      </c>
      <c r="C916" s="1" t="s">
        <v>24</v>
      </c>
      <c r="D916">
        <v>742</v>
      </c>
      <c r="E916" s="1" t="s">
        <v>1116</v>
      </c>
      <c r="F916">
        <v>0</v>
      </c>
      <c r="H916">
        <v>0</v>
      </c>
      <c r="I916">
        <f>Tabla1[[#This Row],[VENTAS]]+Tabla1[[#This Row],[FISICO]]-Tabla1[[#This Row],[SISTEMA]]</f>
        <v>0</v>
      </c>
    </row>
    <row r="917" spans="1:9" hidden="1" x14ac:dyDescent="0.25">
      <c r="A917">
        <v>30101</v>
      </c>
      <c r="B917" s="1" t="s">
        <v>6</v>
      </c>
      <c r="C917" s="1" t="s">
        <v>24</v>
      </c>
      <c r="D917">
        <v>745</v>
      </c>
      <c r="E917" s="1" t="s">
        <v>1117</v>
      </c>
      <c r="F917">
        <v>0</v>
      </c>
      <c r="H917">
        <v>0</v>
      </c>
      <c r="I917">
        <f>Tabla1[[#This Row],[VENTAS]]+Tabla1[[#This Row],[FISICO]]-Tabla1[[#This Row],[SISTEMA]]</f>
        <v>0</v>
      </c>
    </row>
    <row r="918" spans="1:9" hidden="1" x14ac:dyDescent="0.25">
      <c r="A918">
        <v>30101</v>
      </c>
      <c r="B918" s="1" t="s">
        <v>6</v>
      </c>
      <c r="C918" s="1" t="s">
        <v>24</v>
      </c>
      <c r="D918">
        <v>756</v>
      </c>
      <c r="E918" s="1" t="s">
        <v>1118</v>
      </c>
      <c r="F918">
        <v>0</v>
      </c>
      <c r="H918">
        <v>0</v>
      </c>
      <c r="I918">
        <f>Tabla1[[#This Row],[VENTAS]]+Tabla1[[#This Row],[FISICO]]-Tabla1[[#This Row],[SISTEMA]]</f>
        <v>0</v>
      </c>
    </row>
    <row r="919" spans="1:9" hidden="1" x14ac:dyDescent="0.25">
      <c r="A919">
        <v>30101</v>
      </c>
      <c r="B919" s="1" t="s">
        <v>6</v>
      </c>
      <c r="C919" s="1" t="s">
        <v>24</v>
      </c>
      <c r="D919">
        <v>757</v>
      </c>
      <c r="E919" s="1" t="s">
        <v>1119</v>
      </c>
      <c r="F919">
        <v>0</v>
      </c>
      <c r="H919">
        <v>0</v>
      </c>
      <c r="I919">
        <f>Tabla1[[#This Row],[VENTAS]]+Tabla1[[#This Row],[FISICO]]-Tabla1[[#This Row],[SISTEMA]]</f>
        <v>0</v>
      </c>
    </row>
    <row r="920" spans="1:9" hidden="1" x14ac:dyDescent="0.25">
      <c r="A920">
        <v>30101</v>
      </c>
      <c r="B920" s="1" t="s">
        <v>6</v>
      </c>
      <c r="C920" s="1" t="s">
        <v>24</v>
      </c>
      <c r="D920">
        <v>758</v>
      </c>
      <c r="E920" s="1" t="s">
        <v>1120</v>
      </c>
      <c r="F920">
        <v>11</v>
      </c>
      <c r="G920">
        <v>11</v>
      </c>
      <c r="H920">
        <v>0</v>
      </c>
      <c r="I920">
        <f>Tabla1[[#This Row],[VENTAS]]+Tabla1[[#This Row],[FISICO]]-Tabla1[[#This Row],[SISTEMA]]</f>
        <v>0</v>
      </c>
    </row>
    <row r="921" spans="1:9" hidden="1" x14ac:dyDescent="0.25">
      <c r="A921">
        <v>30101</v>
      </c>
      <c r="B921" s="1" t="s">
        <v>6</v>
      </c>
      <c r="C921" s="1" t="s">
        <v>24</v>
      </c>
      <c r="D921">
        <v>759</v>
      </c>
      <c r="E921" s="1" t="s">
        <v>1121</v>
      </c>
      <c r="F921">
        <v>0</v>
      </c>
      <c r="H921">
        <v>0</v>
      </c>
      <c r="I921">
        <f>Tabla1[[#This Row],[VENTAS]]+Tabla1[[#This Row],[FISICO]]-Tabla1[[#This Row],[SISTEMA]]</f>
        <v>0</v>
      </c>
    </row>
    <row r="922" spans="1:9" hidden="1" x14ac:dyDescent="0.25">
      <c r="A922">
        <v>30101</v>
      </c>
      <c r="B922" s="1" t="s">
        <v>6</v>
      </c>
      <c r="C922" s="1" t="s">
        <v>24</v>
      </c>
      <c r="D922">
        <v>760</v>
      </c>
      <c r="E922" s="1" t="s">
        <v>1122</v>
      </c>
      <c r="F922">
        <v>0</v>
      </c>
      <c r="H922">
        <v>0</v>
      </c>
      <c r="I922">
        <f>Tabla1[[#This Row],[VENTAS]]+Tabla1[[#This Row],[FISICO]]-Tabla1[[#This Row],[SISTEMA]]</f>
        <v>0</v>
      </c>
    </row>
    <row r="923" spans="1:9" hidden="1" x14ac:dyDescent="0.25">
      <c r="A923">
        <v>30101</v>
      </c>
      <c r="B923" s="1" t="s">
        <v>6</v>
      </c>
      <c r="C923" s="1" t="s">
        <v>24</v>
      </c>
      <c r="D923">
        <v>761</v>
      </c>
      <c r="E923" s="1" t="s">
        <v>1123</v>
      </c>
      <c r="F923">
        <v>0</v>
      </c>
      <c r="H923">
        <v>0</v>
      </c>
      <c r="I923">
        <f>Tabla1[[#This Row],[VENTAS]]+Tabla1[[#This Row],[FISICO]]-Tabla1[[#This Row],[SISTEMA]]</f>
        <v>0</v>
      </c>
    </row>
    <row r="924" spans="1:9" hidden="1" x14ac:dyDescent="0.25">
      <c r="A924">
        <v>30101</v>
      </c>
      <c r="B924" s="1" t="s">
        <v>6</v>
      </c>
      <c r="C924" s="1" t="s">
        <v>24</v>
      </c>
      <c r="D924">
        <v>762</v>
      </c>
      <c r="E924" s="1" t="s">
        <v>1124</v>
      </c>
      <c r="F924">
        <v>0</v>
      </c>
      <c r="H924">
        <v>0</v>
      </c>
      <c r="I924">
        <f>Tabla1[[#This Row],[VENTAS]]+Tabla1[[#This Row],[FISICO]]-Tabla1[[#This Row],[SISTEMA]]</f>
        <v>0</v>
      </c>
    </row>
    <row r="925" spans="1:9" hidden="1" x14ac:dyDescent="0.25">
      <c r="A925">
        <v>30101</v>
      </c>
      <c r="B925" s="1" t="s">
        <v>6</v>
      </c>
      <c r="C925" s="1" t="s">
        <v>24</v>
      </c>
      <c r="D925">
        <v>763</v>
      </c>
      <c r="E925" s="1" t="s">
        <v>1125</v>
      </c>
      <c r="F925">
        <v>0</v>
      </c>
      <c r="H925">
        <v>0</v>
      </c>
      <c r="I925">
        <f>Tabla1[[#This Row],[VENTAS]]+Tabla1[[#This Row],[FISICO]]-Tabla1[[#This Row],[SISTEMA]]</f>
        <v>0</v>
      </c>
    </row>
    <row r="926" spans="1:9" hidden="1" x14ac:dyDescent="0.25">
      <c r="A926">
        <v>30101</v>
      </c>
      <c r="B926" s="1" t="s">
        <v>6</v>
      </c>
      <c r="C926" s="1" t="s">
        <v>24</v>
      </c>
      <c r="D926">
        <v>764</v>
      </c>
      <c r="E926" s="1" t="s">
        <v>1126</v>
      </c>
      <c r="F926">
        <v>0</v>
      </c>
      <c r="H926">
        <v>0</v>
      </c>
      <c r="I926">
        <f>Tabla1[[#This Row],[VENTAS]]+Tabla1[[#This Row],[FISICO]]-Tabla1[[#This Row],[SISTEMA]]</f>
        <v>0</v>
      </c>
    </row>
    <row r="927" spans="1:9" hidden="1" x14ac:dyDescent="0.25">
      <c r="A927">
        <v>30101</v>
      </c>
      <c r="B927" s="1" t="s">
        <v>6</v>
      </c>
      <c r="C927" s="1" t="s">
        <v>24</v>
      </c>
      <c r="D927">
        <v>765</v>
      </c>
      <c r="E927" s="1" t="s">
        <v>1127</v>
      </c>
      <c r="F927">
        <v>22</v>
      </c>
      <c r="G927">
        <v>20</v>
      </c>
      <c r="H927">
        <v>2</v>
      </c>
      <c r="I927">
        <f>Tabla1[[#This Row],[VENTAS]]+Tabla1[[#This Row],[FISICO]]-Tabla1[[#This Row],[SISTEMA]]</f>
        <v>0</v>
      </c>
    </row>
    <row r="928" spans="1:9" hidden="1" x14ac:dyDescent="0.25">
      <c r="A928">
        <v>30101</v>
      </c>
      <c r="B928" s="1" t="s">
        <v>6</v>
      </c>
      <c r="C928" s="1" t="s">
        <v>24</v>
      </c>
      <c r="D928">
        <v>766</v>
      </c>
      <c r="E928" s="1" t="s">
        <v>1128</v>
      </c>
      <c r="F928">
        <v>10</v>
      </c>
      <c r="G928">
        <v>10</v>
      </c>
      <c r="H928">
        <v>0</v>
      </c>
      <c r="I928">
        <f>Tabla1[[#This Row],[VENTAS]]+Tabla1[[#This Row],[FISICO]]-Tabla1[[#This Row],[SISTEMA]]</f>
        <v>0</v>
      </c>
    </row>
    <row r="929" spans="1:9" hidden="1" x14ac:dyDescent="0.25">
      <c r="A929">
        <v>30101</v>
      </c>
      <c r="B929" s="1" t="s">
        <v>6</v>
      </c>
      <c r="C929" s="1" t="s">
        <v>24</v>
      </c>
      <c r="D929">
        <v>767</v>
      </c>
      <c r="E929" s="1" t="s">
        <v>1129</v>
      </c>
      <c r="F929">
        <v>0</v>
      </c>
      <c r="H929">
        <v>0</v>
      </c>
      <c r="I929">
        <f>Tabla1[[#This Row],[VENTAS]]+Tabla1[[#This Row],[FISICO]]-Tabla1[[#This Row],[SISTEMA]]</f>
        <v>0</v>
      </c>
    </row>
    <row r="930" spans="1:9" hidden="1" x14ac:dyDescent="0.25">
      <c r="A930">
        <v>30101</v>
      </c>
      <c r="B930" s="1" t="s">
        <v>6</v>
      </c>
      <c r="C930" s="1" t="s">
        <v>24</v>
      </c>
      <c r="D930">
        <v>768</v>
      </c>
      <c r="E930" s="1" t="s">
        <v>1130</v>
      </c>
      <c r="F930">
        <v>0</v>
      </c>
      <c r="H930">
        <v>0</v>
      </c>
      <c r="I930">
        <f>Tabla1[[#This Row],[VENTAS]]+Tabla1[[#This Row],[FISICO]]-Tabla1[[#This Row],[SISTEMA]]</f>
        <v>0</v>
      </c>
    </row>
    <row r="931" spans="1:9" hidden="1" x14ac:dyDescent="0.25">
      <c r="A931">
        <v>30101</v>
      </c>
      <c r="B931" s="1" t="s">
        <v>6</v>
      </c>
      <c r="C931" s="1" t="s">
        <v>24</v>
      </c>
      <c r="D931">
        <v>769</v>
      </c>
      <c r="E931" s="1" t="s">
        <v>1131</v>
      </c>
      <c r="F931">
        <v>0</v>
      </c>
      <c r="H931">
        <v>0</v>
      </c>
      <c r="I931">
        <f>Tabla1[[#This Row],[VENTAS]]+Tabla1[[#This Row],[FISICO]]-Tabla1[[#This Row],[SISTEMA]]</f>
        <v>0</v>
      </c>
    </row>
    <row r="932" spans="1:9" hidden="1" x14ac:dyDescent="0.25">
      <c r="A932">
        <v>30101</v>
      </c>
      <c r="B932" s="1" t="s">
        <v>6</v>
      </c>
      <c r="C932" s="1" t="s">
        <v>24</v>
      </c>
      <c r="D932">
        <v>770</v>
      </c>
      <c r="E932" s="1" t="s">
        <v>1132</v>
      </c>
      <c r="F932">
        <v>0</v>
      </c>
      <c r="H932">
        <v>0</v>
      </c>
      <c r="I932">
        <f>Tabla1[[#This Row],[VENTAS]]+Tabla1[[#This Row],[FISICO]]-Tabla1[[#This Row],[SISTEMA]]</f>
        <v>0</v>
      </c>
    </row>
    <row r="933" spans="1:9" hidden="1" x14ac:dyDescent="0.25">
      <c r="A933">
        <v>30101</v>
      </c>
      <c r="B933" s="1" t="s">
        <v>6</v>
      </c>
      <c r="C933" s="1" t="s">
        <v>24</v>
      </c>
      <c r="D933">
        <v>771</v>
      </c>
      <c r="E933" s="1" t="s">
        <v>1133</v>
      </c>
      <c r="F933">
        <v>35</v>
      </c>
      <c r="G933">
        <v>35</v>
      </c>
      <c r="H933">
        <v>0</v>
      </c>
      <c r="I933">
        <f>Tabla1[[#This Row],[VENTAS]]+Tabla1[[#This Row],[FISICO]]-Tabla1[[#This Row],[SISTEMA]]</f>
        <v>0</v>
      </c>
    </row>
    <row r="934" spans="1:9" hidden="1" x14ac:dyDescent="0.25">
      <c r="A934">
        <v>30101</v>
      </c>
      <c r="B934" s="1" t="s">
        <v>6</v>
      </c>
      <c r="C934" s="1" t="s">
        <v>24</v>
      </c>
      <c r="D934">
        <v>772</v>
      </c>
      <c r="E934" s="1" t="s">
        <v>1134</v>
      </c>
      <c r="F934">
        <v>0</v>
      </c>
      <c r="H934">
        <v>0</v>
      </c>
      <c r="I934">
        <f>Tabla1[[#This Row],[VENTAS]]+Tabla1[[#This Row],[FISICO]]-Tabla1[[#This Row],[SISTEMA]]</f>
        <v>0</v>
      </c>
    </row>
    <row r="935" spans="1:9" hidden="1" x14ac:dyDescent="0.25">
      <c r="A935">
        <v>30101</v>
      </c>
      <c r="B935" s="1" t="s">
        <v>6</v>
      </c>
      <c r="C935" s="1" t="s">
        <v>24</v>
      </c>
      <c r="D935">
        <v>773</v>
      </c>
      <c r="E935" s="1" t="s">
        <v>1135</v>
      </c>
      <c r="F935">
        <v>0</v>
      </c>
      <c r="H935">
        <v>0</v>
      </c>
      <c r="I935">
        <f>Tabla1[[#This Row],[VENTAS]]+Tabla1[[#This Row],[FISICO]]-Tabla1[[#This Row],[SISTEMA]]</f>
        <v>0</v>
      </c>
    </row>
    <row r="936" spans="1:9" hidden="1" x14ac:dyDescent="0.25">
      <c r="A936">
        <v>30101</v>
      </c>
      <c r="B936" s="1" t="s">
        <v>6</v>
      </c>
      <c r="C936" s="1" t="s">
        <v>24</v>
      </c>
      <c r="D936">
        <v>774</v>
      </c>
      <c r="E936" s="1" t="s">
        <v>1136</v>
      </c>
      <c r="F936">
        <v>0</v>
      </c>
      <c r="H936">
        <v>0</v>
      </c>
      <c r="I936">
        <f>Tabla1[[#This Row],[VENTAS]]+Tabla1[[#This Row],[FISICO]]-Tabla1[[#This Row],[SISTEMA]]</f>
        <v>0</v>
      </c>
    </row>
    <row r="937" spans="1:9" hidden="1" x14ac:dyDescent="0.25">
      <c r="A937">
        <v>30101</v>
      </c>
      <c r="B937" s="1" t="s">
        <v>6</v>
      </c>
      <c r="C937" s="1" t="s">
        <v>24</v>
      </c>
      <c r="D937">
        <v>775</v>
      </c>
      <c r="E937" s="1" t="s">
        <v>1137</v>
      </c>
      <c r="F937">
        <v>0</v>
      </c>
      <c r="H937">
        <v>0</v>
      </c>
      <c r="I937">
        <f>Tabla1[[#This Row],[VENTAS]]+Tabla1[[#This Row],[FISICO]]-Tabla1[[#This Row],[SISTEMA]]</f>
        <v>0</v>
      </c>
    </row>
    <row r="938" spans="1:9" hidden="1" x14ac:dyDescent="0.25">
      <c r="A938">
        <v>30101</v>
      </c>
      <c r="B938" s="1" t="s">
        <v>6</v>
      </c>
      <c r="C938" s="1" t="s">
        <v>24</v>
      </c>
      <c r="D938">
        <v>776</v>
      </c>
      <c r="E938" s="1" t="s">
        <v>1138</v>
      </c>
      <c r="F938">
        <v>0</v>
      </c>
      <c r="H938">
        <v>0</v>
      </c>
      <c r="I938">
        <f>Tabla1[[#This Row],[VENTAS]]+Tabla1[[#This Row],[FISICO]]-Tabla1[[#This Row],[SISTEMA]]</f>
        <v>0</v>
      </c>
    </row>
    <row r="939" spans="1:9" hidden="1" x14ac:dyDescent="0.25">
      <c r="A939">
        <v>30101</v>
      </c>
      <c r="B939" s="1" t="s">
        <v>6</v>
      </c>
      <c r="C939" s="1" t="s">
        <v>24</v>
      </c>
      <c r="D939">
        <v>777</v>
      </c>
      <c r="E939" s="1" t="s">
        <v>1139</v>
      </c>
      <c r="F939">
        <v>9</v>
      </c>
      <c r="G939">
        <v>9</v>
      </c>
      <c r="H939">
        <v>0</v>
      </c>
      <c r="I939">
        <f>Tabla1[[#This Row],[VENTAS]]+Tabla1[[#This Row],[FISICO]]-Tabla1[[#This Row],[SISTEMA]]</f>
        <v>0</v>
      </c>
    </row>
    <row r="940" spans="1:9" hidden="1" x14ac:dyDescent="0.25">
      <c r="A940">
        <v>30101</v>
      </c>
      <c r="B940" s="1" t="s">
        <v>6</v>
      </c>
      <c r="C940" s="1" t="s">
        <v>24</v>
      </c>
      <c r="D940">
        <v>778</v>
      </c>
      <c r="E940" s="1" t="s">
        <v>1140</v>
      </c>
      <c r="F940">
        <v>0</v>
      </c>
      <c r="H940">
        <v>0</v>
      </c>
      <c r="I940">
        <f>Tabla1[[#This Row],[VENTAS]]+Tabla1[[#This Row],[FISICO]]-Tabla1[[#This Row],[SISTEMA]]</f>
        <v>0</v>
      </c>
    </row>
    <row r="941" spans="1:9" hidden="1" x14ac:dyDescent="0.25">
      <c r="A941">
        <v>30101</v>
      </c>
      <c r="B941" s="1" t="s">
        <v>6</v>
      </c>
      <c r="C941" s="1" t="s">
        <v>24</v>
      </c>
      <c r="D941">
        <v>779</v>
      </c>
      <c r="E941" s="1" t="s">
        <v>1141</v>
      </c>
      <c r="F941">
        <v>8</v>
      </c>
      <c r="G941">
        <v>8</v>
      </c>
      <c r="H941">
        <v>0</v>
      </c>
      <c r="I941">
        <f>Tabla1[[#This Row],[VENTAS]]+Tabla1[[#This Row],[FISICO]]-Tabla1[[#This Row],[SISTEMA]]</f>
        <v>0</v>
      </c>
    </row>
    <row r="942" spans="1:9" hidden="1" x14ac:dyDescent="0.25">
      <c r="A942">
        <v>30101</v>
      </c>
      <c r="B942" s="1" t="s">
        <v>6</v>
      </c>
      <c r="C942" s="1" t="s">
        <v>24</v>
      </c>
      <c r="D942">
        <v>780</v>
      </c>
      <c r="E942" s="1" t="s">
        <v>1142</v>
      </c>
      <c r="F942">
        <v>0</v>
      </c>
      <c r="H942">
        <v>0</v>
      </c>
      <c r="I942">
        <f>Tabla1[[#This Row],[VENTAS]]+Tabla1[[#This Row],[FISICO]]-Tabla1[[#This Row],[SISTEMA]]</f>
        <v>0</v>
      </c>
    </row>
    <row r="943" spans="1:9" hidden="1" x14ac:dyDescent="0.25">
      <c r="A943">
        <v>30101</v>
      </c>
      <c r="B943" s="1" t="s">
        <v>6</v>
      </c>
      <c r="C943" s="1" t="s">
        <v>24</v>
      </c>
      <c r="D943">
        <v>781</v>
      </c>
      <c r="E943" s="1" t="s">
        <v>1143</v>
      </c>
      <c r="F943">
        <v>0</v>
      </c>
      <c r="H943">
        <v>0</v>
      </c>
      <c r="I943">
        <f>Tabla1[[#This Row],[VENTAS]]+Tabla1[[#This Row],[FISICO]]-Tabla1[[#This Row],[SISTEMA]]</f>
        <v>0</v>
      </c>
    </row>
    <row r="944" spans="1:9" hidden="1" x14ac:dyDescent="0.25">
      <c r="A944">
        <v>30101</v>
      </c>
      <c r="B944" s="1" t="s">
        <v>6</v>
      </c>
      <c r="C944" s="1" t="s">
        <v>24</v>
      </c>
      <c r="D944">
        <v>782</v>
      </c>
      <c r="E944" s="1" t="s">
        <v>1144</v>
      </c>
      <c r="F944">
        <v>0</v>
      </c>
      <c r="H944">
        <v>0</v>
      </c>
      <c r="I944">
        <f>Tabla1[[#This Row],[VENTAS]]+Tabla1[[#This Row],[FISICO]]-Tabla1[[#This Row],[SISTEMA]]</f>
        <v>0</v>
      </c>
    </row>
    <row r="945" spans="1:10" hidden="1" x14ac:dyDescent="0.25">
      <c r="A945">
        <v>30101</v>
      </c>
      <c r="B945" s="1" t="s">
        <v>6</v>
      </c>
      <c r="C945" s="1" t="s">
        <v>24</v>
      </c>
      <c r="D945">
        <v>783</v>
      </c>
      <c r="E945" s="1" t="s">
        <v>1145</v>
      </c>
      <c r="F945">
        <v>0</v>
      </c>
      <c r="H945">
        <v>0</v>
      </c>
      <c r="I945">
        <f>Tabla1[[#This Row],[VENTAS]]+Tabla1[[#This Row],[FISICO]]-Tabla1[[#This Row],[SISTEMA]]</f>
        <v>0</v>
      </c>
    </row>
    <row r="946" spans="1:10" hidden="1" x14ac:dyDescent="0.25">
      <c r="A946">
        <v>30101</v>
      </c>
      <c r="B946" s="1" t="s">
        <v>6</v>
      </c>
      <c r="C946" s="1" t="s">
        <v>24</v>
      </c>
      <c r="D946">
        <v>785</v>
      </c>
      <c r="E946" s="1" t="s">
        <v>1146</v>
      </c>
      <c r="F946">
        <v>0</v>
      </c>
      <c r="H946">
        <v>0</v>
      </c>
      <c r="I946">
        <f>Tabla1[[#This Row],[VENTAS]]+Tabla1[[#This Row],[FISICO]]-Tabla1[[#This Row],[SISTEMA]]</f>
        <v>0</v>
      </c>
    </row>
    <row r="947" spans="1:10" hidden="1" x14ac:dyDescent="0.25">
      <c r="A947">
        <v>30101</v>
      </c>
      <c r="B947" s="1" t="s">
        <v>6</v>
      </c>
      <c r="C947" s="1" t="s">
        <v>24</v>
      </c>
      <c r="D947">
        <v>786</v>
      </c>
      <c r="E947" s="1" t="s">
        <v>1147</v>
      </c>
      <c r="F947">
        <v>0</v>
      </c>
      <c r="H947">
        <v>0</v>
      </c>
      <c r="I947">
        <f>Tabla1[[#This Row],[VENTAS]]+Tabla1[[#This Row],[FISICO]]-Tabla1[[#This Row],[SISTEMA]]</f>
        <v>0</v>
      </c>
    </row>
    <row r="948" spans="1:10" hidden="1" x14ac:dyDescent="0.25">
      <c r="A948">
        <v>30101</v>
      </c>
      <c r="B948" s="1" t="s">
        <v>6</v>
      </c>
      <c r="C948" s="1" t="s">
        <v>24</v>
      </c>
      <c r="D948">
        <v>788</v>
      </c>
      <c r="E948" s="1" t="s">
        <v>1148</v>
      </c>
      <c r="F948">
        <v>0</v>
      </c>
      <c r="H948">
        <v>0</v>
      </c>
      <c r="I948">
        <f>Tabla1[[#This Row],[VENTAS]]+Tabla1[[#This Row],[FISICO]]-Tabla1[[#This Row],[SISTEMA]]</f>
        <v>0</v>
      </c>
    </row>
    <row r="949" spans="1:10" hidden="1" x14ac:dyDescent="0.25">
      <c r="A949">
        <v>30101</v>
      </c>
      <c r="B949" s="1" t="s">
        <v>6</v>
      </c>
      <c r="C949" s="1" t="s">
        <v>24</v>
      </c>
      <c r="D949">
        <v>789</v>
      </c>
      <c r="E949" s="1" t="s">
        <v>1149</v>
      </c>
      <c r="F949">
        <v>0</v>
      </c>
      <c r="H949">
        <v>0</v>
      </c>
      <c r="I949">
        <f>Tabla1[[#This Row],[VENTAS]]+Tabla1[[#This Row],[FISICO]]-Tabla1[[#This Row],[SISTEMA]]</f>
        <v>0</v>
      </c>
    </row>
    <row r="950" spans="1:10" hidden="1" x14ac:dyDescent="0.25">
      <c r="A950">
        <v>30101</v>
      </c>
      <c r="B950" s="1" t="s">
        <v>6</v>
      </c>
      <c r="C950" s="1" t="s">
        <v>24</v>
      </c>
      <c r="D950" s="18">
        <v>790</v>
      </c>
      <c r="E950" s="19" t="s">
        <v>1150</v>
      </c>
      <c r="F950">
        <v>42</v>
      </c>
      <c r="G950">
        <v>40</v>
      </c>
      <c r="H950">
        <v>2</v>
      </c>
      <c r="I950">
        <f>Tabla1[[#This Row],[VENTAS]]+Tabla1[[#This Row],[FISICO]]-Tabla1[[#This Row],[SISTEMA]]</f>
        <v>0</v>
      </c>
      <c r="J950" s="18"/>
    </row>
    <row r="951" spans="1:10" hidden="1" x14ac:dyDescent="0.25">
      <c r="A951">
        <v>30101</v>
      </c>
      <c r="B951" s="1" t="s">
        <v>6</v>
      </c>
      <c r="C951" s="1" t="s">
        <v>24</v>
      </c>
      <c r="D951">
        <v>791</v>
      </c>
      <c r="E951" s="1" t="s">
        <v>1151</v>
      </c>
      <c r="F951">
        <v>0</v>
      </c>
      <c r="H951">
        <v>0</v>
      </c>
      <c r="I951">
        <f>Tabla1[[#This Row],[VENTAS]]+Tabla1[[#This Row],[FISICO]]-Tabla1[[#This Row],[SISTEMA]]</f>
        <v>0</v>
      </c>
    </row>
    <row r="952" spans="1:10" hidden="1" x14ac:dyDescent="0.25">
      <c r="A952">
        <v>30101</v>
      </c>
      <c r="B952" s="1" t="s">
        <v>6</v>
      </c>
      <c r="C952" s="1" t="s">
        <v>24</v>
      </c>
      <c r="D952">
        <v>792</v>
      </c>
      <c r="E952" s="1" t="s">
        <v>1152</v>
      </c>
      <c r="F952">
        <v>0</v>
      </c>
      <c r="H952">
        <v>0</v>
      </c>
      <c r="I952">
        <f>Tabla1[[#This Row],[VENTAS]]+Tabla1[[#This Row],[FISICO]]-Tabla1[[#This Row],[SISTEMA]]</f>
        <v>0</v>
      </c>
    </row>
    <row r="953" spans="1:10" hidden="1" x14ac:dyDescent="0.25">
      <c r="A953">
        <v>30101</v>
      </c>
      <c r="B953" s="1" t="s">
        <v>6</v>
      </c>
      <c r="C953" s="1" t="s">
        <v>24</v>
      </c>
      <c r="D953">
        <v>793</v>
      </c>
      <c r="E953" s="1" t="s">
        <v>1153</v>
      </c>
      <c r="F953">
        <v>9</v>
      </c>
      <c r="G953">
        <v>9</v>
      </c>
      <c r="H953">
        <v>0</v>
      </c>
      <c r="I953">
        <f>Tabla1[[#This Row],[VENTAS]]+Tabla1[[#This Row],[FISICO]]-Tabla1[[#This Row],[SISTEMA]]</f>
        <v>0</v>
      </c>
    </row>
    <row r="954" spans="1:10" hidden="1" x14ac:dyDescent="0.25">
      <c r="A954">
        <v>30101</v>
      </c>
      <c r="B954" s="1" t="s">
        <v>6</v>
      </c>
      <c r="C954" s="1" t="s">
        <v>24</v>
      </c>
      <c r="D954">
        <v>794</v>
      </c>
      <c r="E954" s="1" t="s">
        <v>1154</v>
      </c>
      <c r="F954">
        <v>0</v>
      </c>
      <c r="H954">
        <v>0</v>
      </c>
      <c r="I954">
        <f>Tabla1[[#This Row],[VENTAS]]+Tabla1[[#This Row],[FISICO]]-Tabla1[[#This Row],[SISTEMA]]</f>
        <v>0</v>
      </c>
    </row>
    <row r="955" spans="1:10" hidden="1" x14ac:dyDescent="0.25">
      <c r="A955">
        <v>30101</v>
      </c>
      <c r="B955" s="1" t="s">
        <v>6</v>
      </c>
      <c r="C955" s="1" t="s">
        <v>24</v>
      </c>
      <c r="D955">
        <v>795</v>
      </c>
      <c r="E955" s="1" t="s">
        <v>1155</v>
      </c>
      <c r="F955">
        <v>21</v>
      </c>
      <c r="G955">
        <v>21</v>
      </c>
      <c r="H955">
        <v>0</v>
      </c>
      <c r="I955">
        <f>Tabla1[[#This Row],[VENTAS]]+Tabla1[[#This Row],[FISICO]]-Tabla1[[#This Row],[SISTEMA]]</f>
        <v>0</v>
      </c>
    </row>
    <row r="956" spans="1:10" hidden="1" x14ac:dyDescent="0.25">
      <c r="A956">
        <v>30101</v>
      </c>
      <c r="B956" s="1" t="s">
        <v>6</v>
      </c>
      <c r="C956" s="1" t="s">
        <v>24</v>
      </c>
      <c r="D956">
        <v>796</v>
      </c>
      <c r="E956" s="1" t="s">
        <v>1156</v>
      </c>
      <c r="F956">
        <v>0</v>
      </c>
      <c r="H956">
        <v>0</v>
      </c>
      <c r="I956">
        <f>Tabla1[[#This Row],[VENTAS]]+Tabla1[[#This Row],[FISICO]]-Tabla1[[#This Row],[SISTEMA]]</f>
        <v>0</v>
      </c>
    </row>
    <row r="957" spans="1:10" hidden="1" x14ac:dyDescent="0.25">
      <c r="A957">
        <v>30101</v>
      </c>
      <c r="B957" s="1" t="s">
        <v>6</v>
      </c>
      <c r="C957" s="1" t="s">
        <v>24</v>
      </c>
      <c r="D957">
        <v>797</v>
      </c>
      <c r="E957" s="1" t="s">
        <v>1157</v>
      </c>
      <c r="F957">
        <v>0</v>
      </c>
      <c r="H957">
        <v>0</v>
      </c>
      <c r="I957">
        <f>Tabla1[[#This Row],[VENTAS]]+Tabla1[[#This Row],[FISICO]]-Tabla1[[#This Row],[SISTEMA]]</f>
        <v>0</v>
      </c>
    </row>
    <row r="958" spans="1:10" hidden="1" x14ac:dyDescent="0.25">
      <c r="A958">
        <v>30101</v>
      </c>
      <c r="B958" s="1" t="s">
        <v>6</v>
      </c>
      <c r="C958" s="1" t="s">
        <v>24</v>
      </c>
      <c r="D958">
        <v>798</v>
      </c>
      <c r="E958" s="1" t="s">
        <v>1158</v>
      </c>
      <c r="F958">
        <v>0</v>
      </c>
      <c r="H958">
        <v>0</v>
      </c>
      <c r="I958">
        <f>Tabla1[[#This Row],[VENTAS]]+Tabla1[[#This Row],[FISICO]]-Tabla1[[#This Row],[SISTEMA]]</f>
        <v>0</v>
      </c>
    </row>
    <row r="959" spans="1:10" hidden="1" x14ac:dyDescent="0.25">
      <c r="A959">
        <v>30101</v>
      </c>
      <c r="B959" s="1" t="s">
        <v>6</v>
      </c>
      <c r="C959" s="1" t="s">
        <v>24</v>
      </c>
      <c r="D959">
        <v>799</v>
      </c>
      <c r="E959" s="1" t="s">
        <v>1159</v>
      </c>
      <c r="F959">
        <v>4</v>
      </c>
      <c r="G959">
        <v>4</v>
      </c>
      <c r="H959">
        <v>0</v>
      </c>
      <c r="I959">
        <f>Tabla1[[#This Row],[VENTAS]]+Tabla1[[#This Row],[FISICO]]-Tabla1[[#This Row],[SISTEMA]]</f>
        <v>0</v>
      </c>
    </row>
    <row r="960" spans="1:10" hidden="1" x14ac:dyDescent="0.25">
      <c r="A960">
        <v>30101</v>
      </c>
      <c r="B960" s="1" t="s">
        <v>6</v>
      </c>
      <c r="C960" s="1" t="s">
        <v>24</v>
      </c>
      <c r="D960">
        <v>800</v>
      </c>
      <c r="E960" s="1" t="s">
        <v>1160</v>
      </c>
      <c r="F960">
        <v>0</v>
      </c>
      <c r="H960">
        <v>0</v>
      </c>
      <c r="I960">
        <f>Tabla1[[#This Row],[VENTAS]]+Tabla1[[#This Row],[FISICO]]-Tabla1[[#This Row],[SISTEMA]]</f>
        <v>0</v>
      </c>
    </row>
    <row r="961" spans="1:9" hidden="1" x14ac:dyDescent="0.25">
      <c r="A961">
        <v>30101</v>
      </c>
      <c r="B961" s="1" t="s">
        <v>6</v>
      </c>
      <c r="C961" s="1" t="s">
        <v>24</v>
      </c>
      <c r="D961">
        <v>801</v>
      </c>
      <c r="E961" s="1" t="s">
        <v>1161</v>
      </c>
      <c r="F961">
        <v>37</v>
      </c>
      <c r="G961">
        <v>37</v>
      </c>
      <c r="H961">
        <v>0</v>
      </c>
      <c r="I961">
        <f>Tabla1[[#This Row],[VENTAS]]+Tabla1[[#This Row],[FISICO]]-Tabla1[[#This Row],[SISTEMA]]</f>
        <v>0</v>
      </c>
    </row>
    <row r="962" spans="1:9" hidden="1" x14ac:dyDescent="0.25">
      <c r="A962">
        <v>30101</v>
      </c>
      <c r="B962" s="1" t="s">
        <v>6</v>
      </c>
      <c r="C962" s="1" t="s">
        <v>24</v>
      </c>
      <c r="D962">
        <v>802</v>
      </c>
      <c r="E962" s="1" t="s">
        <v>1162</v>
      </c>
      <c r="F962">
        <v>0</v>
      </c>
      <c r="H962">
        <v>0</v>
      </c>
      <c r="I962">
        <f>Tabla1[[#This Row],[VENTAS]]+Tabla1[[#This Row],[FISICO]]-Tabla1[[#This Row],[SISTEMA]]</f>
        <v>0</v>
      </c>
    </row>
    <row r="963" spans="1:9" hidden="1" x14ac:dyDescent="0.25">
      <c r="A963">
        <v>30101</v>
      </c>
      <c r="B963" s="1" t="s">
        <v>6</v>
      </c>
      <c r="C963" s="1" t="s">
        <v>24</v>
      </c>
      <c r="D963">
        <v>803</v>
      </c>
      <c r="E963" s="1" t="s">
        <v>1163</v>
      </c>
      <c r="F963">
        <v>0</v>
      </c>
      <c r="H963">
        <v>0</v>
      </c>
      <c r="I963">
        <f>Tabla1[[#This Row],[VENTAS]]+Tabla1[[#This Row],[FISICO]]-Tabla1[[#This Row],[SISTEMA]]</f>
        <v>0</v>
      </c>
    </row>
    <row r="964" spans="1:9" hidden="1" x14ac:dyDescent="0.25">
      <c r="A964">
        <v>30101</v>
      </c>
      <c r="B964" s="1" t="s">
        <v>6</v>
      </c>
      <c r="C964" s="1" t="s">
        <v>24</v>
      </c>
      <c r="D964">
        <v>804</v>
      </c>
      <c r="E964" s="1" t="s">
        <v>1164</v>
      </c>
      <c r="F964">
        <v>0</v>
      </c>
      <c r="H964">
        <v>0</v>
      </c>
      <c r="I964">
        <f>Tabla1[[#This Row],[VENTAS]]+Tabla1[[#This Row],[FISICO]]-Tabla1[[#This Row],[SISTEMA]]</f>
        <v>0</v>
      </c>
    </row>
    <row r="965" spans="1:9" hidden="1" x14ac:dyDescent="0.25">
      <c r="A965">
        <v>30101</v>
      </c>
      <c r="B965" s="1" t="s">
        <v>6</v>
      </c>
      <c r="C965" s="1" t="s">
        <v>24</v>
      </c>
      <c r="D965">
        <v>805</v>
      </c>
      <c r="E965" s="1" t="s">
        <v>1165</v>
      </c>
      <c r="F965">
        <v>0</v>
      </c>
      <c r="H965">
        <v>0</v>
      </c>
      <c r="I965">
        <f>Tabla1[[#This Row],[VENTAS]]+Tabla1[[#This Row],[FISICO]]-Tabla1[[#This Row],[SISTEMA]]</f>
        <v>0</v>
      </c>
    </row>
    <row r="966" spans="1:9" hidden="1" x14ac:dyDescent="0.25">
      <c r="A966">
        <v>30101</v>
      </c>
      <c r="B966" s="1" t="s">
        <v>6</v>
      </c>
      <c r="C966" s="1" t="s">
        <v>24</v>
      </c>
      <c r="D966">
        <v>806</v>
      </c>
      <c r="E966" s="1" t="s">
        <v>1166</v>
      </c>
      <c r="F966">
        <v>9</v>
      </c>
      <c r="G966">
        <v>9</v>
      </c>
      <c r="H966">
        <v>0</v>
      </c>
      <c r="I966">
        <f>Tabla1[[#This Row],[VENTAS]]+Tabla1[[#This Row],[FISICO]]-Tabla1[[#This Row],[SISTEMA]]</f>
        <v>0</v>
      </c>
    </row>
    <row r="967" spans="1:9" hidden="1" x14ac:dyDescent="0.25">
      <c r="A967">
        <v>30101</v>
      </c>
      <c r="B967" s="1" t="s">
        <v>6</v>
      </c>
      <c r="C967" s="1" t="s">
        <v>24</v>
      </c>
      <c r="D967">
        <v>807</v>
      </c>
      <c r="E967" s="1" t="s">
        <v>1167</v>
      </c>
      <c r="F967">
        <v>0</v>
      </c>
      <c r="H967">
        <v>0</v>
      </c>
      <c r="I967">
        <f>Tabla1[[#This Row],[VENTAS]]+Tabla1[[#This Row],[FISICO]]-Tabla1[[#This Row],[SISTEMA]]</f>
        <v>0</v>
      </c>
    </row>
    <row r="968" spans="1:9" hidden="1" x14ac:dyDescent="0.25">
      <c r="A968">
        <v>30101</v>
      </c>
      <c r="B968" s="1" t="s">
        <v>6</v>
      </c>
      <c r="C968" s="1" t="s">
        <v>24</v>
      </c>
      <c r="D968">
        <v>808</v>
      </c>
      <c r="E968" s="1" t="s">
        <v>1168</v>
      </c>
      <c r="F968">
        <v>0</v>
      </c>
      <c r="H968">
        <v>0</v>
      </c>
      <c r="I968">
        <f>Tabla1[[#This Row],[VENTAS]]+Tabla1[[#This Row],[FISICO]]-Tabla1[[#This Row],[SISTEMA]]</f>
        <v>0</v>
      </c>
    </row>
    <row r="969" spans="1:9" hidden="1" x14ac:dyDescent="0.25">
      <c r="A969">
        <v>30101</v>
      </c>
      <c r="B969" s="1" t="s">
        <v>6</v>
      </c>
      <c r="C969" s="1" t="s">
        <v>24</v>
      </c>
      <c r="D969">
        <v>809</v>
      </c>
      <c r="E969" s="1" t="s">
        <v>1169</v>
      </c>
      <c r="F969">
        <v>0</v>
      </c>
      <c r="H969">
        <v>0</v>
      </c>
      <c r="I969">
        <f>Tabla1[[#This Row],[VENTAS]]+Tabla1[[#This Row],[FISICO]]-Tabla1[[#This Row],[SISTEMA]]</f>
        <v>0</v>
      </c>
    </row>
    <row r="970" spans="1:9" hidden="1" x14ac:dyDescent="0.25">
      <c r="A970">
        <v>30101</v>
      </c>
      <c r="B970" s="1" t="s">
        <v>6</v>
      </c>
      <c r="C970" s="1" t="s">
        <v>24</v>
      </c>
      <c r="D970">
        <v>810</v>
      </c>
      <c r="E970" s="1" t="s">
        <v>1170</v>
      </c>
      <c r="F970">
        <v>29</v>
      </c>
      <c r="G970">
        <v>29</v>
      </c>
      <c r="H970">
        <v>0</v>
      </c>
      <c r="I970">
        <f>Tabla1[[#This Row],[VENTAS]]+Tabla1[[#This Row],[FISICO]]-Tabla1[[#This Row],[SISTEMA]]</f>
        <v>0</v>
      </c>
    </row>
    <row r="971" spans="1:9" hidden="1" x14ac:dyDescent="0.25">
      <c r="A971">
        <v>30101</v>
      </c>
      <c r="B971" s="1" t="s">
        <v>6</v>
      </c>
      <c r="C971" s="1" t="s">
        <v>24</v>
      </c>
      <c r="D971">
        <v>811</v>
      </c>
      <c r="E971" s="1" t="s">
        <v>1171</v>
      </c>
      <c r="F971">
        <v>15</v>
      </c>
      <c r="G971">
        <v>12</v>
      </c>
      <c r="H971">
        <v>3</v>
      </c>
      <c r="I971">
        <f>Tabla1[[#This Row],[VENTAS]]+Tabla1[[#This Row],[FISICO]]-Tabla1[[#This Row],[SISTEMA]]</f>
        <v>0</v>
      </c>
    </row>
    <row r="972" spans="1:9" hidden="1" x14ac:dyDescent="0.25">
      <c r="A972">
        <v>30101</v>
      </c>
      <c r="B972" s="1" t="s">
        <v>6</v>
      </c>
      <c r="C972" s="1" t="s">
        <v>24</v>
      </c>
      <c r="D972">
        <v>812</v>
      </c>
      <c r="E972" s="1" t="s">
        <v>1172</v>
      </c>
      <c r="F972">
        <v>0</v>
      </c>
      <c r="H972">
        <v>0</v>
      </c>
      <c r="I972">
        <f>Tabla1[[#This Row],[VENTAS]]+Tabla1[[#This Row],[FISICO]]-Tabla1[[#This Row],[SISTEMA]]</f>
        <v>0</v>
      </c>
    </row>
    <row r="973" spans="1:9" hidden="1" x14ac:dyDescent="0.25">
      <c r="A973">
        <v>30101</v>
      </c>
      <c r="B973" s="1" t="s">
        <v>6</v>
      </c>
      <c r="C973" s="1" t="s">
        <v>24</v>
      </c>
      <c r="D973">
        <v>813</v>
      </c>
      <c r="E973" s="1" t="s">
        <v>1173</v>
      </c>
      <c r="F973">
        <v>0</v>
      </c>
      <c r="H973">
        <v>0</v>
      </c>
      <c r="I973">
        <f>Tabla1[[#This Row],[VENTAS]]+Tabla1[[#This Row],[FISICO]]-Tabla1[[#This Row],[SISTEMA]]</f>
        <v>0</v>
      </c>
    </row>
    <row r="974" spans="1:9" hidden="1" x14ac:dyDescent="0.25">
      <c r="A974">
        <v>30101</v>
      </c>
      <c r="B974" s="1" t="s">
        <v>6</v>
      </c>
      <c r="C974" s="1" t="s">
        <v>24</v>
      </c>
      <c r="D974">
        <v>814</v>
      </c>
      <c r="E974" s="1" t="s">
        <v>1174</v>
      </c>
      <c r="F974">
        <v>19</v>
      </c>
      <c r="G974">
        <v>19</v>
      </c>
      <c r="H974">
        <v>0</v>
      </c>
      <c r="I974">
        <f>Tabla1[[#This Row],[VENTAS]]+Tabla1[[#This Row],[FISICO]]-Tabla1[[#This Row],[SISTEMA]]</f>
        <v>0</v>
      </c>
    </row>
    <row r="975" spans="1:9" s="30" customFormat="1" hidden="1" x14ac:dyDescent="0.25">
      <c r="A975" s="30">
        <v>30101</v>
      </c>
      <c r="B975" s="31" t="s">
        <v>6</v>
      </c>
      <c r="C975" s="31" t="s">
        <v>24</v>
      </c>
      <c r="D975" s="30">
        <v>815</v>
      </c>
      <c r="E975" s="31" t="s">
        <v>1175</v>
      </c>
      <c r="F975" s="30">
        <v>52</v>
      </c>
      <c r="G975" s="30">
        <v>53</v>
      </c>
      <c r="H975" s="30">
        <v>0</v>
      </c>
      <c r="I975" s="30">
        <f>Tabla1[[#This Row],[VENTAS]]+Tabla1[[#This Row],[FISICO]]-Tabla1[[#This Row],[SISTEMA]]</f>
        <v>1</v>
      </c>
    </row>
    <row r="976" spans="1:9" hidden="1" x14ac:dyDescent="0.25">
      <c r="A976">
        <v>30101</v>
      </c>
      <c r="B976" s="1" t="s">
        <v>6</v>
      </c>
      <c r="C976" s="1" t="s">
        <v>24</v>
      </c>
      <c r="D976">
        <v>816</v>
      </c>
      <c r="E976" s="1" t="s">
        <v>1176</v>
      </c>
      <c r="F976">
        <v>0</v>
      </c>
      <c r="H976">
        <v>0</v>
      </c>
      <c r="I976">
        <f>Tabla1[[#This Row],[VENTAS]]+Tabla1[[#This Row],[FISICO]]-Tabla1[[#This Row],[SISTEMA]]</f>
        <v>0</v>
      </c>
    </row>
    <row r="977" spans="1:10" hidden="1" x14ac:dyDescent="0.25">
      <c r="A977">
        <v>30101</v>
      </c>
      <c r="B977" s="1" t="s">
        <v>6</v>
      </c>
      <c r="C977" s="1" t="s">
        <v>24</v>
      </c>
      <c r="D977">
        <v>817</v>
      </c>
      <c r="E977" s="1" t="s">
        <v>1177</v>
      </c>
      <c r="F977">
        <v>0</v>
      </c>
      <c r="H977">
        <v>0</v>
      </c>
      <c r="I977">
        <f>Tabla1[[#This Row],[VENTAS]]+Tabla1[[#This Row],[FISICO]]-Tabla1[[#This Row],[SISTEMA]]</f>
        <v>0</v>
      </c>
    </row>
    <row r="978" spans="1:10" s="30" customFormat="1" hidden="1" x14ac:dyDescent="0.25">
      <c r="A978" s="30">
        <v>30101</v>
      </c>
      <c r="B978" s="31" t="s">
        <v>6</v>
      </c>
      <c r="C978" s="31" t="s">
        <v>24</v>
      </c>
      <c r="D978" s="30">
        <v>818</v>
      </c>
      <c r="E978" s="31" t="s">
        <v>1178</v>
      </c>
      <c r="F978" s="30">
        <v>11</v>
      </c>
      <c r="G978" s="30">
        <v>12</v>
      </c>
      <c r="H978" s="30">
        <v>0</v>
      </c>
      <c r="I978" s="30">
        <f>Tabla1[[#This Row],[VENTAS]]+Tabla1[[#This Row],[FISICO]]-Tabla1[[#This Row],[SISTEMA]]</f>
        <v>1</v>
      </c>
    </row>
    <row r="979" spans="1:10" hidden="1" x14ac:dyDescent="0.25">
      <c r="A979">
        <v>30101</v>
      </c>
      <c r="B979" s="1" t="s">
        <v>6</v>
      </c>
      <c r="C979" s="1" t="s">
        <v>24</v>
      </c>
      <c r="D979">
        <v>819</v>
      </c>
      <c r="E979" s="1" t="s">
        <v>1179</v>
      </c>
      <c r="F979">
        <v>0</v>
      </c>
      <c r="H979">
        <v>0</v>
      </c>
      <c r="I979">
        <f>Tabla1[[#This Row],[VENTAS]]+Tabla1[[#This Row],[FISICO]]-Tabla1[[#This Row],[SISTEMA]]</f>
        <v>0</v>
      </c>
    </row>
    <row r="980" spans="1:10" hidden="1" x14ac:dyDescent="0.25">
      <c r="A980">
        <v>30101</v>
      </c>
      <c r="B980" s="1" t="s">
        <v>6</v>
      </c>
      <c r="C980" s="1" t="s">
        <v>24</v>
      </c>
      <c r="D980">
        <v>820</v>
      </c>
      <c r="E980" s="1" t="s">
        <v>1180</v>
      </c>
      <c r="F980">
        <v>0</v>
      </c>
      <c r="H980">
        <v>0</v>
      </c>
      <c r="I980">
        <f>Tabla1[[#This Row],[VENTAS]]+Tabla1[[#This Row],[FISICO]]-Tabla1[[#This Row],[SISTEMA]]</f>
        <v>0</v>
      </c>
    </row>
    <row r="981" spans="1:10" hidden="1" x14ac:dyDescent="0.25">
      <c r="A981">
        <v>30101</v>
      </c>
      <c r="B981" s="1" t="s">
        <v>6</v>
      </c>
      <c r="C981" s="1" t="s">
        <v>24</v>
      </c>
      <c r="D981">
        <v>822</v>
      </c>
      <c r="E981" s="1" t="s">
        <v>1181</v>
      </c>
      <c r="F981">
        <v>2</v>
      </c>
      <c r="G981">
        <v>2</v>
      </c>
      <c r="H981">
        <v>0</v>
      </c>
      <c r="I981">
        <f>Tabla1[[#This Row],[VENTAS]]+Tabla1[[#This Row],[FISICO]]-Tabla1[[#This Row],[SISTEMA]]</f>
        <v>0</v>
      </c>
    </row>
    <row r="982" spans="1:10" hidden="1" x14ac:dyDescent="0.25">
      <c r="A982">
        <v>30101</v>
      </c>
      <c r="B982" s="1" t="s">
        <v>6</v>
      </c>
      <c r="C982" s="1" t="s">
        <v>24</v>
      </c>
      <c r="D982">
        <v>825</v>
      </c>
      <c r="E982" s="1" t="s">
        <v>1182</v>
      </c>
      <c r="F982">
        <v>0</v>
      </c>
      <c r="H982">
        <v>0</v>
      </c>
      <c r="I982">
        <f>Tabla1[[#This Row],[VENTAS]]+Tabla1[[#This Row],[FISICO]]-Tabla1[[#This Row],[SISTEMA]]</f>
        <v>0</v>
      </c>
    </row>
    <row r="983" spans="1:10" hidden="1" x14ac:dyDescent="0.25">
      <c r="A983">
        <v>30101</v>
      </c>
      <c r="B983" s="1" t="s">
        <v>6</v>
      </c>
      <c r="C983" s="1" t="s">
        <v>24</v>
      </c>
      <c r="D983">
        <v>826</v>
      </c>
      <c r="E983" s="1" t="s">
        <v>1183</v>
      </c>
      <c r="F983">
        <v>3</v>
      </c>
      <c r="G983">
        <v>3</v>
      </c>
      <c r="H983">
        <v>0</v>
      </c>
      <c r="I983">
        <f>Tabla1[[#This Row],[VENTAS]]+Tabla1[[#This Row],[FISICO]]-Tabla1[[#This Row],[SISTEMA]]</f>
        <v>0</v>
      </c>
    </row>
    <row r="984" spans="1:10" hidden="1" x14ac:dyDescent="0.25">
      <c r="A984">
        <v>30101</v>
      </c>
      <c r="B984" s="1" t="s">
        <v>6</v>
      </c>
      <c r="C984" s="1" t="s">
        <v>24</v>
      </c>
      <c r="D984">
        <v>827</v>
      </c>
      <c r="E984" s="1" t="s">
        <v>1184</v>
      </c>
      <c r="F984">
        <v>0</v>
      </c>
      <c r="H984">
        <v>0</v>
      </c>
      <c r="I984">
        <f>Tabla1[[#This Row],[VENTAS]]+Tabla1[[#This Row],[FISICO]]-Tabla1[[#This Row],[SISTEMA]]</f>
        <v>0</v>
      </c>
    </row>
    <row r="985" spans="1:10" hidden="1" x14ac:dyDescent="0.25">
      <c r="A985">
        <v>30101</v>
      </c>
      <c r="B985" s="1" t="s">
        <v>6</v>
      </c>
      <c r="C985" s="1" t="s">
        <v>24</v>
      </c>
      <c r="D985">
        <v>828</v>
      </c>
      <c r="E985" s="1" t="s">
        <v>1185</v>
      </c>
      <c r="F985">
        <v>16</v>
      </c>
      <c r="G985">
        <v>16</v>
      </c>
      <c r="H985">
        <v>0</v>
      </c>
      <c r="I985">
        <f>Tabla1[[#This Row],[VENTAS]]+Tabla1[[#This Row],[FISICO]]-Tabla1[[#This Row],[SISTEMA]]</f>
        <v>0</v>
      </c>
    </row>
    <row r="986" spans="1:10" hidden="1" x14ac:dyDescent="0.25">
      <c r="A986">
        <v>30101</v>
      </c>
      <c r="B986" s="1" t="s">
        <v>6</v>
      </c>
      <c r="C986" s="1" t="s">
        <v>24</v>
      </c>
      <c r="D986">
        <v>829</v>
      </c>
      <c r="E986" s="1" t="s">
        <v>1186</v>
      </c>
      <c r="F986">
        <v>10</v>
      </c>
      <c r="G986">
        <v>10</v>
      </c>
      <c r="H986">
        <v>0</v>
      </c>
      <c r="I986">
        <f>Tabla1[[#This Row],[VENTAS]]+Tabla1[[#This Row],[FISICO]]-Tabla1[[#This Row],[SISTEMA]]</f>
        <v>0</v>
      </c>
    </row>
    <row r="987" spans="1:10" hidden="1" x14ac:dyDescent="0.25">
      <c r="A987">
        <v>30101</v>
      </c>
      <c r="B987" s="1" t="s">
        <v>6</v>
      </c>
      <c r="C987" s="1" t="s">
        <v>24</v>
      </c>
      <c r="D987">
        <v>830</v>
      </c>
      <c r="E987" s="1" t="s">
        <v>1187</v>
      </c>
      <c r="F987">
        <v>0</v>
      </c>
      <c r="H987">
        <v>0</v>
      </c>
      <c r="I987">
        <f>Tabla1[[#This Row],[VENTAS]]+Tabla1[[#This Row],[FISICO]]-Tabla1[[#This Row],[SISTEMA]]</f>
        <v>0</v>
      </c>
    </row>
    <row r="988" spans="1:10" hidden="1" x14ac:dyDescent="0.25">
      <c r="A988">
        <v>30101</v>
      </c>
      <c r="B988" s="1" t="s">
        <v>6</v>
      </c>
      <c r="C988" s="1" t="s">
        <v>24</v>
      </c>
      <c r="D988">
        <v>831</v>
      </c>
      <c r="E988" s="1" t="s">
        <v>1188</v>
      </c>
      <c r="F988">
        <v>0</v>
      </c>
      <c r="H988">
        <v>0</v>
      </c>
      <c r="I988">
        <f>Tabla1[[#This Row],[VENTAS]]+Tabla1[[#This Row],[FISICO]]-Tabla1[[#This Row],[SISTEMA]]</f>
        <v>0</v>
      </c>
    </row>
    <row r="989" spans="1:10" hidden="1" x14ac:dyDescent="0.25">
      <c r="A989">
        <v>30101</v>
      </c>
      <c r="B989" s="1" t="s">
        <v>6</v>
      </c>
      <c r="C989" s="1" t="s">
        <v>24</v>
      </c>
      <c r="D989">
        <v>832</v>
      </c>
      <c r="E989" s="1" t="s">
        <v>1189</v>
      </c>
      <c r="F989">
        <v>0</v>
      </c>
      <c r="H989">
        <v>0</v>
      </c>
      <c r="I989">
        <f>Tabla1[[#This Row],[VENTAS]]+Tabla1[[#This Row],[FISICO]]-Tabla1[[#This Row],[SISTEMA]]</f>
        <v>0</v>
      </c>
    </row>
    <row r="990" spans="1:10" s="30" customFormat="1" hidden="1" x14ac:dyDescent="0.25">
      <c r="A990" s="30">
        <v>30101</v>
      </c>
      <c r="B990" s="31" t="s">
        <v>6</v>
      </c>
      <c r="C990" s="31" t="s">
        <v>24</v>
      </c>
      <c r="D990" s="30">
        <v>833</v>
      </c>
      <c r="E990" s="31" t="s">
        <v>1190</v>
      </c>
      <c r="F990" s="30">
        <v>0</v>
      </c>
      <c r="G990" s="30">
        <v>1</v>
      </c>
      <c r="H990" s="30">
        <v>0</v>
      </c>
      <c r="I990" s="30">
        <f>Tabla1[[#This Row],[VENTAS]]+Tabla1[[#This Row],[FISICO]]-Tabla1[[#This Row],[SISTEMA]]</f>
        <v>1</v>
      </c>
      <c r="J990" s="30" t="s">
        <v>8352</v>
      </c>
    </row>
    <row r="991" spans="1:10" hidden="1" x14ac:dyDescent="0.25">
      <c r="A991">
        <v>30101</v>
      </c>
      <c r="B991" s="1" t="s">
        <v>6</v>
      </c>
      <c r="C991" s="1" t="s">
        <v>24</v>
      </c>
      <c r="D991">
        <v>834</v>
      </c>
      <c r="E991" s="1" t="s">
        <v>1191</v>
      </c>
      <c r="F991">
        <v>9</v>
      </c>
      <c r="G991">
        <v>9</v>
      </c>
      <c r="H991">
        <v>0</v>
      </c>
      <c r="I991">
        <f>Tabla1[[#This Row],[VENTAS]]+Tabla1[[#This Row],[FISICO]]-Tabla1[[#This Row],[SISTEMA]]</f>
        <v>0</v>
      </c>
    </row>
    <row r="992" spans="1:10" hidden="1" x14ac:dyDescent="0.25">
      <c r="A992">
        <v>30101</v>
      </c>
      <c r="B992" s="1" t="s">
        <v>6</v>
      </c>
      <c r="C992" s="1" t="s">
        <v>24</v>
      </c>
      <c r="D992">
        <v>835</v>
      </c>
      <c r="E992" s="1" t="s">
        <v>1192</v>
      </c>
      <c r="F992">
        <v>0</v>
      </c>
      <c r="H992">
        <v>0</v>
      </c>
      <c r="I992">
        <f>Tabla1[[#This Row],[VENTAS]]+Tabla1[[#This Row],[FISICO]]-Tabla1[[#This Row],[SISTEMA]]</f>
        <v>0</v>
      </c>
    </row>
    <row r="993" spans="1:10" hidden="1" x14ac:dyDescent="0.25">
      <c r="A993">
        <v>30101</v>
      </c>
      <c r="B993" s="1" t="s">
        <v>6</v>
      </c>
      <c r="C993" s="1" t="s">
        <v>24</v>
      </c>
      <c r="D993">
        <v>836</v>
      </c>
      <c r="E993" s="1" t="s">
        <v>1193</v>
      </c>
      <c r="F993">
        <v>0</v>
      </c>
      <c r="H993">
        <v>0</v>
      </c>
      <c r="I993">
        <f>Tabla1[[#This Row],[VENTAS]]+Tabla1[[#This Row],[FISICO]]-Tabla1[[#This Row],[SISTEMA]]</f>
        <v>0</v>
      </c>
    </row>
    <row r="994" spans="1:10" hidden="1" x14ac:dyDescent="0.25">
      <c r="A994">
        <v>30101</v>
      </c>
      <c r="B994" s="1" t="s">
        <v>6</v>
      </c>
      <c r="C994" s="1" t="s">
        <v>24</v>
      </c>
      <c r="D994">
        <v>842</v>
      </c>
      <c r="E994" s="1" t="s">
        <v>1194</v>
      </c>
      <c r="F994">
        <v>0</v>
      </c>
      <c r="H994">
        <v>0</v>
      </c>
      <c r="I994">
        <f>Tabla1[[#This Row],[VENTAS]]+Tabla1[[#This Row],[FISICO]]-Tabla1[[#This Row],[SISTEMA]]</f>
        <v>0</v>
      </c>
    </row>
    <row r="995" spans="1:10" hidden="1" x14ac:dyDescent="0.25">
      <c r="A995">
        <v>30101</v>
      </c>
      <c r="B995" s="1" t="s">
        <v>6</v>
      </c>
      <c r="C995" s="1" t="s">
        <v>24</v>
      </c>
      <c r="D995">
        <v>845</v>
      </c>
      <c r="E995" s="1" t="s">
        <v>1195</v>
      </c>
      <c r="F995">
        <v>0</v>
      </c>
      <c r="H995">
        <v>0</v>
      </c>
      <c r="I995">
        <f>Tabla1[[#This Row],[VENTAS]]+Tabla1[[#This Row],[FISICO]]-Tabla1[[#This Row],[SISTEMA]]</f>
        <v>0</v>
      </c>
    </row>
    <row r="996" spans="1:10" hidden="1" x14ac:dyDescent="0.25">
      <c r="A996">
        <v>30101</v>
      </c>
      <c r="B996" s="1" t="s">
        <v>6</v>
      </c>
      <c r="C996" s="1" t="s">
        <v>24</v>
      </c>
      <c r="D996">
        <v>851</v>
      </c>
      <c r="E996" s="1" t="s">
        <v>1196</v>
      </c>
      <c r="F996">
        <v>0</v>
      </c>
      <c r="H996">
        <v>0</v>
      </c>
      <c r="I996">
        <f>Tabla1[[#This Row],[VENTAS]]+Tabla1[[#This Row],[FISICO]]-Tabla1[[#This Row],[SISTEMA]]</f>
        <v>0</v>
      </c>
    </row>
    <row r="997" spans="1:10" hidden="1" x14ac:dyDescent="0.25">
      <c r="A997">
        <v>30101</v>
      </c>
      <c r="B997" s="1" t="s">
        <v>6</v>
      </c>
      <c r="C997" s="1" t="s">
        <v>24</v>
      </c>
      <c r="D997" s="18">
        <v>853</v>
      </c>
      <c r="E997" s="19" t="s">
        <v>1197</v>
      </c>
      <c r="F997">
        <v>34</v>
      </c>
      <c r="G997">
        <v>34</v>
      </c>
      <c r="H997">
        <v>0</v>
      </c>
      <c r="I997">
        <f>Tabla1[[#This Row],[VENTAS]]+Tabla1[[#This Row],[FISICO]]-Tabla1[[#This Row],[SISTEMA]]</f>
        <v>0</v>
      </c>
      <c r="J997" s="18"/>
    </row>
    <row r="998" spans="1:10" hidden="1" x14ac:dyDescent="0.25">
      <c r="A998">
        <v>30101</v>
      </c>
      <c r="B998" s="1" t="s">
        <v>6</v>
      </c>
      <c r="C998" s="1" t="s">
        <v>24</v>
      </c>
      <c r="D998">
        <v>856</v>
      </c>
      <c r="E998" s="1" t="s">
        <v>1198</v>
      </c>
      <c r="F998">
        <v>8</v>
      </c>
      <c r="G998">
        <v>8</v>
      </c>
      <c r="H998">
        <v>0</v>
      </c>
      <c r="I998">
        <f>Tabla1[[#This Row],[VENTAS]]+Tabla1[[#This Row],[FISICO]]-Tabla1[[#This Row],[SISTEMA]]</f>
        <v>0</v>
      </c>
    </row>
    <row r="999" spans="1:10" hidden="1" x14ac:dyDescent="0.25">
      <c r="A999">
        <v>30101</v>
      </c>
      <c r="B999" s="1" t="s">
        <v>6</v>
      </c>
      <c r="C999" s="1" t="s">
        <v>24</v>
      </c>
      <c r="D999">
        <v>858</v>
      </c>
      <c r="E999" s="1" t="s">
        <v>1199</v>
      </c>
      <c r="F999">
        <v>0</v>
      </c>
      <c r="H999">
        <v>0</v>
      </c>
      <c r="I999">
        <f>Tabla1[[#This Row],[VENTAS]]+Tabla1[[#This Row],[FISICO]]-Tabla1[[#This Row],[SISTEMA]]</f>
        <v>0</v>
      </c>
    </row>
    <row r="1000" spans="1:10" hidden="1" x14ac:dyDescent="0.25">
      <c r="A1000">
        <v>30101</v>
      </c>
      <c r="B1000" s="1" t="s">
        <v>6</v>
      </c>
      <c r="C1000" s="1" t="s">
        <v>24</v>
      </c>
      <c r="D1000">
        <v>861</v>
      </c>
      <c r="E1000" s="1" t="s">
        <v>1200</v>
      </c>
      <c r="F1000">
        <v>27</v>
      </c>
      <c r="G1000">
        <v>27</v>
      </c>
      <c r="H1000">
        <v>0</v>
      </c>
      <c r="I1000">
        <f>Tabla1[[#This Row],[VENTAS]]+Tabla1[[#This Row],[FISICO]]-Tabla1[[#This Row],[SISTEMA]]</f>
        <v>0</v>
      </c>
    </row>
    <row r="1001" spans="1:10" hidden="1" x14ac:dyDescent="0.25">
      <c r="A1001">
        <v>30101</v>
      </c>
      <c r="B1001" s="1" t="s">
        <v>6</v>
      </c>
      <c r="C1001" s="1" t="s">
        <v>24</v>
      </c>
      <c r="D1001">
        <v>865</v>
      </c>
      <c r="E1001" s="1" t="s">
        <v>1201</v>
      </c>
      <c r="F1001">
        <v>0</v>
      </c>
      <c r="H1001">
        <v>0</v>
      </c>
      <c r="I1001">
        <f>Tabla1[[#This Row],[VENTAS]]+Tabla1[[#This Row],[FISICO]]-Tabla1[[#This Row],[SISTEMA]]</f>
        <v>0</v>
      </c>
    </row>
    <row r="1002" spans="1:10" hidden="1" x14ac:dyDescent="0.25">
      <c r="A1002">
        <v>30101</v>
      </c>
      <c r="B1002" s="1" t="s">
        <v>6</v>
      </c>
      <c r="C1002" s="1" t="s">
        <v>24</v>
      </c>
      <c r="D1002">
        <v>870</v>
      </c>
      <c r="E1002" s="1" t="s">
        <v>1202</v>
      </c>
      <c r="F1002">
        <v>0</v>
      </c>
      <c r="H1002">
        <v>0</v>
      </c>
      <c r="I1002">
        <f>Tabla1[[#This Row],[VENTAS]]+Tabla1[[#This Row],[FISICO]]-Tabla1[[#This Row],[SISTEMA]]</f>
        <v>0</v>
      </c>
    </row>
    <row r="1003" spans="1:10" hidden="1" x14ac:dyDescent="0.25">
      <c r="A1003">
        <v>30101</v>
      </c>
      <c r="B1003" s="1" t="s">
        <v>6</v>
      </c>
      <c r="C1003" s="1" t="s">
        <v>24</v>
      </c>
      <c r="D1003">
        <v>871</v>
      </c>
      <c r="E1003" s="1" t="s">
        <v>1203</v>
      </c>
      <c r="F1003">
        <v>0</v>
      </c>
      <c r="H1003">
        <v>0</v>
      </c>
      <c r="I1003">
        <f>Tabla1[[#This Row],[VENTAS]]+Tabla1[[#This Row],[FISICO]]-Tabla1[[#This Row],[SISTEMA]]</f>
        <v>0</v>
      </c>
    </row>
    <row r="1004" spans="1:10" hidden="1" x14ac:dyDescent="0.25">
      <c r="A1004">
        <v>30101</v>
      </c>
      <c r="B1004" s="1" t="s">
        <v>6</v>
      </c>
      <c r="C1004" s="1" t="s">
        <v>24</v>
      </c>
      <c r="D1004">
        <v>874</v>
      </c>
      <c r="E1004" s="1" t="s">
        <v>1204</v>
      </c>
      <c r="F1004">
        <v>0</v>
      </c>
      <c r="H1004">
        <v>0</v>
      </c>
      <c r="I1004">
        <f>Tabla1[[#This Row],[VENTAS]]+Tabla1[[#This Row],[FISICO]]-Tabla1[[#This Row],[SISTEMA]]</f>
        <v>0</v>
      </c>
    </row>
    <row r="1005" spans="1:10" hidden="1" x14ac:dyDescent="0.25">
      <c r="A1005">
        <v>30101</v>
      </c>
      <c r="B1005" s="1" t="s">
        <v>6</v>
      </c>
      <c r="C1005" s="1" t="s">
        <v>24</v>
      </c>
      <c r="D1005">
        <v>876</v>
      </c>
      <c r="E1005" s="1" t="s">
        <v>1205</v>
      </c>
      <c r="F1005">
        <v>0</v>
      </c>
      <c r="H1005">
        <v>0</v>
      </c>
      <c r="I1005">
        <f>Tabla1[[#This Row],[VENTAS]]+Tabla1[[#This Row],[FISICO]]-Tabla1[[#This Row],[SISTEMA]]</f>
        <v>0</v>
      </c>
    </row>
    <row r="1006" spans="1:10" hidden="1" x14ac:dyDescent="0.25">
      <c r="A1006">
        <v>30101</v>
      </c>
      <c r="B1006" s="1" t="s">
        <v>6</v>
      </c>
      <c r="C1006" s="1" t="s">
        <v>24</v>
      </c>
      <c r="D1006">
        <v>879</v>
      </c>
      <c r="E1006" s="1" t="s">
        <v>1206</v>
      </c>
      <c r="F1006">
        <v>0</v>
      </c>
      <c r="H1006">
        <v>0</v>
      </c>
      <c r="I1006">
        <f>Tabla1[[#This Row],[VENTAS]]+Tabla1[[#This Row],[FISICO]]-Tabla1[[#This Row],[SISTEMA]]</f>
        <v>0</v>
      </c>
    </row>
    <row r="1007" spans="1:10" hidden="1" x14ac:dyDescent="0.25">
      <c r="A1007">
        <v>30101</v>
      </c>
      <c r="B1007" s="1" t="s">
        <v>6</v>
      </c>
      <c r="C1007" s="1" t="s">
        <v>24</v>
      </c>
      <c r="D1007">
        <v>885</v>
      </c>
      <c r="E1007" s="1" t="s">
        <v>1207</v>
      </c>
      <c r="F1007">
        <v>0</v>
      </c>
      <c r="H1007">
        <v>0</v>
      </c>
      <c r="I1007">
        <f>Tabla1[[#This Row],[VENTAS]]+Tabla1[[#This Row],[FISICO]]-Tabla1[[#This Row],[SISTEMA]]</f>
        <v>0</v>
      </c>
    </row>
    <row r="1008" spans="1:10" hidden="1" x14ac:dyDescent="0.25">
      <c r="A1008">
        <v>30101</v>
      </c>
      <c r="B1008" s="1" t="s">
        <v>6</v>
      </c>
      <c r="C1008" s="1" t="s">
        <v>24</v>
      </c>
      <c r="D1008">
        <v>890</v>
      </c>
      <c r="E1008" s="1" t="s">
        <v>1208</v>
      </c>
      <c r="F1008">
        <v>0</v>
      </c>
      <c r="H1008">
        <v>0</v>
      </c>
      <c r="I1008">
        <f>Tabla1[[#This Row],[VENTAS]]+Tabla1[[#This Row],[FISICO]]-Tabla1[[#This Row],[SISTEMA]]</f>
        <v>0</v>
      </c>
    </row>
    <row r="1009" spans="1:9" hidden="1" x14ac:dyDescent="0.25">
      <c r="A1009">
        <v>30101</v>
      </c>
      <c r="B1009" s="1" t="s">
        <v>6</v>
      </c>
      <c r="C1009" s="1" t="s">
        <v>24</v>
      </c>
      <c r="D1009">
        <v>892</v>
      </c>
      <c r="E1009" s="1" t="s">
        <v>1209</v>
      </c>
      <c r="F1009">
        <v>24</v>
      </c>
      <c r="G1009">
        <v>24</v>
      </c>
      <c r="H1009">
        <v>0</v>
      </c>
      <c r="I1009">
        <f>Tabla1[[#This Row],[VENTAS]]+Tabla1[[#This Row],[FISICO]]-Tabla1[[#This Row],[SISTEMA]]</f>
        <v>0</v>
      </c>
    </row>
    <row r="1010" spans="1:9" hidden="1" x14ac:dyDescent="0.25">
      <c r="A1010">
        <v>30101</v>
      </c>
      <c r="B1010" s="1" t="s">
        <v>6</v>
      </c>
      <c r="C1010" s="1" t="s">
        <v>24</v>
      </c>
      <c r="D1010">
        <v>894</v>
      </c>
      <c r="E1010" s="1" t="s">
        <v>1210</v>
      </c>
      <c r="F1010">
        <v>3</v>
      </c>
      <c r="G1010">
        <v>3</v>
      </c>
      <c r="H1010">
        <v>0</v>
      </c>
      <c r="I1010">
        <f>Tabla1[[#This Row],[VENTAS]]+Tabla1[[#This Row],[FISICO]]-Tabla1[[#This Row],[SISTEMA]]</f>
        <v>0</v>
      </c>
    </row>
    <row r="1011" spans="1:9" hidden="1" x14ac:dyDescent="0.25">
      <c r="A1011">
        <v>30101</v>
      </c>
      <c r="B1011" s="1" t="s">
        <v>6</v>
      </c>
      <c r="C1011" s="1" t="s">
        <v>24</v>
      </c>
      <c r="D1011">
        <v>895</v>
      </c>
      <c r="E1011" s="1" t="s">
        <v>1211</v>
      </c>
      <c r="F1011">
        <v>9</v>
      </c>
      <c r="G1011">
        <v>9</v>
      </c>
      <c r="H1011">
        <v>0</v>
      </c>
      <c r="I1011">
        <f>Tabla1[[#This Row],[VENTAS]]+Tabla1[[#This Row],[FISICO]]-Tabla1[[#This Row],[SISTEMA]]</f>
        <v>0</v>
      </c>
    </row>
    <row r="1012" spans="1:9" hidden="1" x14ac:dyDescent="0.25">
      <c r="A1012">
        <v>30101</v>
      </c>
      <c r="B1012" s="1" t="s">
        <v>6</v>
      </c>
      <c r="C1012" s="1" t="s">
        <v>24</v>
      </c>
      <c r="D1012">
        <v>896</v>
      </c>
      <c r="E1012" s="1" t="s">
        <v>1212</v>
      </c>
      <c r="F1012">
        <v>0</v>
      </c>
      <c r="H1012">
        <v>0</v>
      </c>
      <c r="I1012">
        <f>Tabla1[[#This Row],[VENTAS]]+Tabla1[[#This Row],[FISICO]]-Tabla1[[#This Row],[SISTEMA]]</f>
        <v>0</v>
      </c>
    </row>
    <row r="1013" spans="1:9" hidden="1" x14ac:dyDescent="0.25">
      <c r="A1013">
        <v>30101</v>
      </c>
      <c r="B1013" s="1" t="s">
        <v>6</v>
      </c>
      <c r="C1013" s="1" t="s">
        <v>24</v>
      </c>
      <c r="D1013">
        <v>898</v>
      </c>
      <c r="E1013" s="1" t="s">
        <v>1213</v>
      </c>
      <c r="F1013">
        <v>8</v>
      </c>
      <c r="G1013">
        <v>8</v>
      </c>
      <c r="H1013">
        <v>0</v>
      </c>
      <c r="I1013">
        <f>Tabla1[[#This Row],[VENTAS]]+Tabla1[[#This Row],[FISICO]]-Tabla1[[#This Row],[SISTEMA]]</f>
        <v>0</v>
      </c>
    </row>
    <row r="1014" spans="1:9" hidden="1" x14ac:dyDescent="0.25">
      <c r="A1014">
        <v>30101</v>
      </c>
      <c r="B1014" s="1" t="s">
        <v>6</v>
      </c>
      <c r="C1014" s="1" t="s">
        <v>24</v>
      </c>
      <c r="D1014">
        <v>899</v>
      </c>
      <c r="E1014" s="1" t="s">
        <v>1214</v>
      </c>
      <c r="F1014">
        <v>0</v>
      </c>
      <c r="H1014">
        <v>0</v>
      </c>
      <c r="I1014">
        <f>Tabla1[[#This Row],[VENTAS]]+Tabla1[[#This Row],[FISICO]]-Tabla1[[#This Row],[SISTEMA]]</f>
        <v>0</v>
      </c>
    </row>
    <row r="1015" spans="1:9" hidden="1" x14ac:dyDescent="0.25">
      <c r="A1015">
        <v>30101</v>
      </c>
      <c r="B1015" s="1" t="s">
        <v>6</v>
      </c>
      <c r="C1015" s="1" t="s">
        <v>24</v>
      </c>
      <c r="D1015">
        <v>900</v>
      </c>
      <c r="E1015" s="1" t="s">
        <v>1215</v>
      </c>
      <c r="F1015">
        <v>0</v>
      </c>
      <c r="H1015">
        <v>0</v>
      </c>
      <c r="I1015">
        <f>Tabla1[[#This Row],[VENTAS]]+Tabla1[[#This Row],[FISICO]]-Tabla1[[#This Row],[SISTEMA]]</f>
        <v>0</v>
      </c>
    </row>
    <row r="1016" spans="1:9" hidden="1" x14ac:dyDescent="0.25">
      <c r="A1016">
        <v>30101</v>
      </c>
      <c r="B1016" s="1" t="s">
        <v>6</v>
      </c>
      <c r="C1016" s="1" t="s">
        <v>24</v>
      </c>
      <c r="D1016">
        <v>901</v>
      </c>
      <c r="E1016" s="1" t="s">
        <v>1216</v>
      </c>
      <c r="F1016">
        <v>16</v>
      </c>
      <c r="G1016">
        <v>16</v>
      </c>
      <c r="H1016">
        <v>0</v>
      </c>
      <c r="I1016">
        <f>Tabla1[[#This Row],[VENTAS]]+Tabla1[[#This Row],[FISICO]]-Tabla1[[#This Row],[SISTEMA]]</f>
        <v>0</v>
      </c>
    </row>
    <row r="1017" spans="1:9" hidden="1" x14ac:dyDescent="0.25">
      <c r="A1017">
        <v>30101</v>
      </c>
      <c r="B1017" s="1" t="s">
        <v>6</v>
      </c>
      <c r="C1017" s="1" t="s">
        <v>24</v>
      </c>
      <c r="D1017">
        <v>902</v>
      </c>
      <c r="E1017" s="1" t="s">
        <v>1217</v>
      </c>
      <c r="F1017">
        <v>0</v>
      </c>
      <c r="H1017">
        <v>0</v>
      </c>
      <c r="I1017">
        <f>Tabla1[[#This Row],[VENTAS]]+Tabla1[[#This Row],[FISICO]]-Tabla1[[#This Row],[SISTEMA]]</f>
        <v>0</v>
      </c>
    </row>
    <row r="1018" spans="1:9" hidden="1" x14ac:dyDescent="0.25">
      <c r="A1018">
        <v>30101</v>
      </c>
      <c r="B1018" s="1" t="s">
        <v>6</v>
      </c>
      <c r="C1018" s="1" t="s">
        <v>24</v>
      </c>
      <c r="D1018">
        <v>903</v>
      </c>
      <c r="E1018" s="1" t="s">
        <v>1218</v>
      </c>
      <c r="F1018">
        <v>0</v>
      </c>
      <c r="H1018">
        <v>0</v>
      </c>
      <c r="I1018">
        <f>Tabla1[[#This Row],[VENTAS]]+Tabla1[[#This Row],[FISICO]]-Tabla1[[#This Row],[SISTEMA]]</f>
        <v>0</v>
      </c>
    </row>
    <row r="1019" spans="1:9" hidden="1" x14ac:dyDescent="0.25">
      <c r="A1019">
        <v>30101</v>
      </c>
      <c r="B1019" s="1" t="s">
        <v>6</v>
      </c>
      <c r="C1019" s="1" t="s">
        <v>24</v>
      </c>
      <c r="D1019">
        <v>904</v>
      </c>
      <c r="E1019" s="1" t="s">
        <v>1219</v>
      </c>
      <c r="F1019">
        <v>0</v>
      </c>
      <c r="H1019">
        <v>0</v>
      </c>
      <c r="I1019">
        <f>Tabla1[[#This Row],[VENTAS]]+Tabla1[[#This Row],[FISICO]]-Tabla1[[#This Row],[SISTEMA]]</f>
        <v>0</v>
      </c>
    </row>
    <row r="1020" spans="1:9" hidden="1" x14ac:dyDescent="0.25">
      <c r="A1020">
        <v>30101</v>
      </c>
      <c r="B1020" s="1" t="s">
        <v>6</v>
      </c>
      <c r="C1020" s="1" t="s">
        <v>24</v>
      </c>
      <c r="D1020">
        <v>905</v>
      </c>
      <c r="E1020" s="1" t="s">
        <v>1220</v>
      </c>
      <c r="F1020">
        <v>0</v>
      </c>
      <c r="H1020">
        <v>0</v>
      </c>
      <c r="I1020">
        <f>Tabla1[[#This Row],[VENTAS]]+Tabla1[[#This Row],[FISICO]]-Tabla1[[#This Row],[SISTEMA]]</f>
        <v>0</v>
      </c>
    </row>
    <row r="1021" spans="1:9" hidden="1" x14ac:dyDescent="0.25">
      <c r="A1021">
        <v>30101</v>
      </c>
      <c r="B1021" s="1" t="s">
        <v>6</v>
      </c>
      <c r="C1021" s="1" t="s">
        <v>24</v>
      </c>
      <c r="D1021">
        <v>906</v>
      </c>
      <c r="E1021" s="1" t="s">
        <v>1221</v>
      </c>
      <c r="F1021">
        <v>0</v>
      </c>
      <c r="H1021">
        <v>0</v>
      </c>
      <c r="I1021">
        <f>Tabla1[[#This Row],[VENTAS]]+Tabla1[[#This Row],[FISICO]]-Tabla1[[#This Row],[SISTEMA]]</f>
        <v>0</v>
      </c>
    </row>
    <row r="1022" spans="1:9" hidden="1" x14ac:dyDescent="0.25">
      <c r="A1022">
        <v>30101</v>
      </c>
      <c r="B1022" s="1" t="s">
        <v>6</v>
      </c>
      <c r="C1022" s="1" t="s">
        <v>24</v>
      </c>
      <c r="D1022">
        <v>907</v>
      </c>
      <c r="E1022" s="1" t="s">
        <v>1222</v>
      </c>
      <c r="F1022">
        <v>0</v>
      </c>
      <c r="H1022">
        <v>0</v>
      </c>
      <c r="I1022">
        <f>Tabla1[[#This Row],[VENTAS]]+Tabla1[[#This Row],[FISICO]]-Tabla1[[#This Row],[SISTEMA]]</f>
        <v>0</v>
      </c>
    </row>
    <row r="1023" spans="1:9" hidden="1" x14ac:dyDescent="0.25">
      <c r="A1023">
        <v>30101</v>
      </c>
      <c r="B1023" s="1" t="s">
        <v>6</v>
      </c>
      <c r="C1023" s="1" t="s">
        <v>24</v>
      </c>
      <c r="D1023">
        <v>908</v>
      </c>
      <c r="E1023" s="1" t="s">
        <v>1223</v>
      </c>
      <c r="F1023">
        <v>0</v>
      </c>
      <c r="H1023">
        <v>0</v>
      </c>
      <c r="I1023">
        <f>Tabla1[[#This Row],[VENTAS]]+Tabla1[[#This Row],[FISICO]]-Tabla1[[#This Row],[SISTEMA]]</f>
        <v>0</v>
      </c>
    </row>
    <row r="1024" spans="1:9" hidden="1" x14ac:dyDescent="0.25">
      <c r="A1024">
        <v>30101</v>
      </c>
      <c r="B1024" s="1" t="s">
        <v>6</v>
      </c>
      <c r="C1024" s="1" t="s">
        <v>24</v>
      </c>
      <c r="D1024">
        <v>912</v>
      </c>
      <c r="E1024" s="1" t="s">
        <v>1224</v>
      </c>
      <c r="F1024">
        <v>0</v>
      </c>
      <c r="H1024">
        <v>0</v>
      </c>
      <c r="I1024">
        <f>Tabla1[[#This Row],[VENTAS]]+Tabla1[[#This Row],[FISICO]]-Tabla1[[#This Row],[SISTEMA]]</f>
        <v>0</v>
      </c>
    </row>
    <row r="1025" spans="1:9" hidden="1" x14ac:dyDescent="0.25">
      <c r="A1025">
        <v>30101</v>
      </c>
      <c r="B1025" s="1" t="s">
        <v>6</v>
      </c>
      <c r="C1025" s="1" t="s">
        <v>24</v>
      </c>
      <c r="D1025">
        <v>915</v>
      </c>
      <c r="E1025" s="1" t="s">
        <v>1225</v>
      </c>
      <c r="F1025">
        <v>0</v>
      </c>
      <c r="H1025">
        <v>0</v>
      </c>
      <c r="I1025">
        <f>Tabla1[[#This Row],[VENTAS]]+Tabla1[[#This Row],[FISICO]]-Tabla1[[#This Row],[SISTEMA]]</f>
        <v>0</v>
      </c>
    </row>
    <row r="1026" spans="1:9" hidden="1" x14ac:dyDescent="0.25">
      <c r="A1026">
        <v>30101</v>
      </c>
      <c r="B1026" s="1" t="s">
        <v>6</v>
      </c>
      <c r="C1026" s="1" t="s">
        <v>24</v>
      </c>
      <c r="D1026">
        <v>917</v>
      </c>
      <c r="E1026" s="1" t="s">
        <v>1226</v>
      </c>
      <c r="F1026">
        <v>0</v>
      </c>
      <c r="H1026">
        <v>0</v>
      </c>
      <c r="I1026">
        <f>Tabla1[[#This Row],[VENTAS]]+Tabla1[[#This Row],[FISICO]]-Tabla1[[#This Row],[SISTEMA]]</f>
        <v>0</v>
      </c>
    </row>
    <row r="1027" spans="1:9" hidden="1" x14ac:dyDescent="0.25">
      <c r="A1027">
        <v>30101</v>
      </c>
      <c r="B1027" s="1" t="s">
        <v>6</v>
      </c>
      <c r="C1027" s="1" t="s">
        <v>24</v>
      </c>
      <c r="D1027">
        <v>920</v>
      </c>
      <c r="E1027" s="1" t="s">
        <v>1227</v>
      </c>
      <c r="F1027">
        <v>0</v>
      </c>
      <c r="H1027">
        <v>0</v>
      </c>
      <c r="I1027">
        <f>Tabla1[[#This Row],[VENTAS]]+Tabla1[[#This Row],[FISICO]]-Tabla1[[#This Row],[SISTEMA]]</f>
        <v>0</v>
      </c>
    </row>
    <row r="1028" spans="1:9" hidden="1" x14ac:dyDescent="0.25">
      <c r="A1028">
        <v>30101</v>
      </c>
      <c r="B1028" s="1" t="s">
        <v>6</v>
      </c>
      <c r="C1028" s="1" t="s">
        <v>24</v>
      </c>
      <c r="D1028">
        <v>925</v>
      </c>
      <c r="E1028" s="1" t="s">
        <v>1228</v>
      </c>
      <c r="F1028">
        <v>0</v>
      </c>
      <c r="H1028">
        <v>0</v>
      </c>
      <c r="I1028">
        <f>Tabla1[[#This Row],[VENTAS]]+Tabla1[[#This Row],[FISICO]]-Tabla1[[#This Row],[SISTEMA]]</f>
        <v>0</v>
      </c>
    </row>
    <row r="1029" spans="1:9" hidden="1" x14ac:dyDescent="0.25">
      <c r="A1029">
        <v>30101</v>
      </c>
      <c r="B1029" s="1" t="s">
        <v>6</v>
      </c>
      <c r="C1029" s="1" t="s">
        <v>24</v>
      </c>
      <c r="D1029">
        <v>927</v>
      </c>
      <c r="E1029" s="1" t="s">
        <v>1229</v>
      </c>
      <c r="F1029">
        <v>0</v>
      </c>
      <c r="H1029">
        <v>0</v>
      </c>
      <c r="I1029">
        <f>Tabla1[[#This Row],[VENTAS]]+Tabla1[[#This Row],[FISICO]]-Tabla1[[#This Row],[SISTEMA]]</f>
        <v>0</v>
      </c>
    </row>
    <row r="1030" spans="1:9" hidden="1" x14ac:dyDescent="0.25">
      <c r="A1030">
        <v>30101</v>
      </c>
      <c r="B1030" s="1" t="s">
        <v>6</v>
      </c>
      <c r="C1030" s="1" t="s">
        <v>24</v>
      </c>
      <c r="D1030">
        <v>929</v>
      </c>
      <c r="E1030" s="1" t="s">
        <v>1230</v>
      </c>
      <c r="F1030">
        <v>0</v>
      </c>
      <c r="H1030">
        <v>0</v>
      </c>
      <c r="I1030">
        <f>Tabla1[[#This Row],[VENTAS]]+Tabla1[[#This Row],[FISICO]]-Tabla1[[#This Row],[SISTEMA]]</f>
        <v>0</v>
      </c>
    </row>
    <row r="1031" spans="1:9" hidden="1" x14ac:dyDescent="0.25">
      <c r="A1031">
        <v>30101</v>
      </c>
      <c r="B1031" s="1" t="s">
        <v>6</v>
      </c>
      <c r="C1031" s="1" t="s">
        <v>24</v>
      </c>
      <c r="D1031">
        <v>931</v>
      </c>
      <c r="E1031" s="1" t="s">
        <v>1231</v>
      </c>
      <c r="F1031">
        <v>0</v>
      </c>
      <c r="H1031">
        <v>0</v>
      </c>
      <c r="I1031">
        <f>Tabla1[[#This Row],[VENTAS]]+Tabla1[[#This Row],[FISICO]]-Tabla1[[#This Row],[SISTEMA]]</f>
        <v>0</v>
      </c>
    </row>
    <row r="1032" spans="1:9" hidden="1" x14ac:dyDescent="0.25">
      <c r="A1032">
        <v>30101</v>
      </c>
      <c r="B1032" s="1" t="s">
        <v>6</v>
      </c>
      <c r="C1032" s="1" t="s">
        <v>24</v>
      </c>
      <c r="D1032">
        <v>935</v>
      </c>
      <c r="E1032" s="1" t="s">
        <v>1232</v>
      </c>
      <c r="F1032">
        <v>3</v>
      </c>
      <c r="G1032">
        <v>3</v>
      </c>
      <c r="H1032">
        <v>0</v>
      </c>
      <c r="I1032">
        <f>Tabla1[[#This Row],[VENTAS]]+Tabla1[[#This Row],[FISICO]]-Tabla1[[#This Row],[SISTEMA]]</f>
        <v>0</v>
      </c>
    </row>
    <row r="1033" spans="1:9" hidden="1" x14ac:dyDescent="0.25">
      <c r="A1033">
        <v>30101</v>
      </c>
      <c r="B1033" s="1" t="s">
        <v>6</v>
      </c>
      <c r="C1033" s="1" t="s">
        <v>24</v>
      </c>
      <c r="D1033">
        <v>937</v>
      </c>
      <c r="E1033" s="1" t="s">
        <v>1233</v>
      </c>
      <c r="F1033">
        <v>0</v>
      </c>
      <c r="H1033">
        <v>0</v>
      </c>
      <c r="I1033">
        <f>Tabla1[[#This Row],[VENTAS]]+Tabla1[[#This Row],[FISICO]]-Tabla1[[#This Row],[SISTEMA]]</f>
        <v>0</v>
      </c>
    </row>
    <row r="1034" spans="1:9" hidden="1" x14ac:dyDescent="0.25">
      <c r="A1034">
        <v>30101</v>
      </c>
      <c r="B1034" s="1" t="s">
        <v>6</v>
      </c>
      <c r="C1034" s="1" t="s">
        <v>24</v>
      </c>
      <c r="D1034">
        <v>938</v>
      </c>
      <c r="E1034" s="1" t="s">
        <v>1234</v>
      </c>
      <c r="F1034">
        <v>0</v>
      </c>
      <c r="H1034">
        <v>0</v>
      </c>
      <c r="I1034">
        <f>Tabla1[[#This Row],[VENTAS]]+Tabla1[[#This Row],[FISICO]]-Tabla1[[#This Row],[SISTEMA]]</f>
        <v>0</v>
      </c>
    </row>
    <row r="1035" spans="1:9" hidden="1" x14ac:dyDescent="0.25">
      <c r="A1035">
        <v>30101</v>
      </c>
      <c r="B1035" s="1" t="s">
        <v>6</v>
      </c>
      <c r="C1035" s="1" t="s">
        <v>24</v>
      </c>
      <c r="D1035">
        <v>940</v>
      </c>
      <c r="E1035" s="1" t="s">
        <v>1235</v>
      </c>
      <c r="F1035">
        <v>0</v>
      </c>
      <c r="H1035">
        <v>0</v>
      </c>
      <c r="I1035">
        <f>Tabla1[[#This Row],[VENTAS]]+Tabla1[[#This Row],[FISICO]]-Tabla1[[#This Row],[SISTEMA]]</f>
        <v>0</v>
      </c>
    </row>
    <row r="1036" spans="1:9" hidden="1" x14ac:dyDescent="0.25">
      <c r="A1036">
        <v>30101</v>
      </c>
      <c r="B1036" s="1" t="s">
        <v>6</v>
      </c>
      <c r="C1036" s="1" t="s">
        <v>24</v>
      </c>
      <c r="D1036">
        <v>941</v>
      </c>
      <c r="E1036" s="1" t="s">
        <v>1236</v>
      </c>
      <c r="F1036">
        <v>0</v>
      </c>
      <c r="H1036">
        <v>0</v>
      </c>
      <c r="I1036">
        <f>Tabla1[[#This Row],[VENTAS]]+Tabla1[[#This Row],[FISICO]]-Tabla1[[#This Row],[SISTEMA]]</f>
        <v>0</v>
      </c>
    </row>
    <row r="1037" spans="1:9" hidden="1" x14ac:dyDescent="0.25">
      <c r="A1037">
        <v>30101</v>
      </c>
      <c r="B1037" s="1" t="s">
        <v>6</v>
      </c>
      <c r="C1037" s="1" t="s">
        <v>24</v>
      </c>
      <c r="D1037">
        <v>943</v>
      </c>
      <c r="E1037" s="1" t="s">
        <v>1237</v>
      </c>
      <c r="F1037">
        <v>0</v>
      </c>
      <c r="H1037">
        <v>0</v>
      </c>
      <c r="I1037">
        <f>Tabla1[[#This Row],[VENTAS]]+Tabla1[[#This Row],[FISICO]]-Tabla1[[#This Row],[SISTEMA]]</f>
        <v>0</v>
      </c>
    </row>
    <row r="1038" spans="1:9" hidden="1" x14ac:dyDescent="0.25">
      <c r="A1038">
        <v>30101</v>
      </c>
      <c r="B1038" s="1" t="s">
        <v>6</v>
      </c>
      <c r="C1038" s="1" t="s">
        <v>24</v>
      </c>
      <c r="D1038">
        <v>944</v>
      </c>
      <c r="E1038" s="1" t="s">
        <v>1238</v>
      </c>
      <c r="F1038">
        <v>0</v>
      </c>
      <c r="H1038">
        <v>0</v>
      </c>
      <c r="I1038">
        <f>Tabla1[[#This Row],[VENTAS]]+Tabla1[[#This Row],[FISICO]]-Tabla1[[#This Row],[SISTEMA]]</f>
        <v>0</v>
      </c>
    </row>
    <row r="1039" spans="1:9" hidden="1" x14ac:dyDescent="0.25">
      <c r="A1039">
        <v>30101</v>
      </c>
      <c r="B1039" s="1" t="s">
        <v>6</v>
      </c>
      <c r="C1039" s="1" t="s">
        <v>24</v>
      </c>
      <c r="D1039">
        <v>947</v>
      </c>
      <c r="E1039" s="1" t="s">
        <v>1239</v>
      </c>
      <c r="F1039">
        <v>0</v>
      </c>
      <c r="H1039">
        <v>0</v>
      </c>
      <c r="I1039">
        <f>Tabla1[[#This Row],[VENTAS]]+Tabla1[[#This Row],[FISICO]]-Tabla1[[#This Row],[SISTEMA]]</f>
        <v>0</v>
      </c>
    </row>
    <row r="1040" spans="1:9" hidden="1" x14ac:dyDescent="0.25">
      <c r="A1040">
        <v>30101</v>
      </c>
      <c r="B1040" s="1" t="s">
        <v>6</v>
      </c>
      <c r="C1040" s="1" t="s">
        <v>24</v>
      </c>
      <c r="D1040">
        <v>948</v>
      </c>
      <c r="E1040" s="1" t="s">
        <v>1240</v>
      </c>
      <c r="F1040">
        <v>0</v>
      </c>
      <c r="H1040">
        <v>0</v>
      </c>
      <c r="I1040">
        <f>Tabla1[[#This Row],[VENTAS]]+Tabla1[[#This Row],[FISICO]]-Tabla1[[#This Row],[SISTEMA]]</f>
        <v>0</v>
      </c>
    </row>
    <row r="1041" spans="1:9" hidden="1" x14ac:dyDescent="0.25">
      <c r="A1041">
        <v>30101</v>
      </c>
      <c r="B1041" s="1" t="s">
        <v>6</v>
      </c>
      <c r="C1041" s="1" t="s">
        <v>24</v>
      </c>
      <c r="D1041">
        <v>951</v>
      </c>
      <c r="E1041" s="1" t="s">
        <v>1241</v>
      </c>
      <c r="F1041">
        <v>0</v>
      </c>
      <c r="H1041">
        <v>0</v>
      </c>
      <c r="I1041">
        <f>Tabla1[[#This Row],[VENTAS]]+Tabla1[[#This Row],[FISICO]]-Tabla1[[#This Row],[SISTEMA]]</f>
        <v>0</v>
      </c>
    </row>
    <row r="1042" spans="1:9" hidden="1" x14ac:dyDescent="0.25">
      <c r="A1042">
        <v>30101</v>
      </c>
      <c r="B1042" s="1" t="s">
        <v>6</v>
      </c>
      <c r="C1042" s="1" t="s">
        <v>24</v>
      </c>
      <c r="D1042">
        <v>952</v>
      </c>
      <c r="E1042" s="1" t="s">
        <v>1242</v>
      </c>
      <c r="F1042">
        <v>7</v>
      </c>
      <c r="G1042">
        <v>7</v>
      </c>
      <c r="H1042">
        <v>0</v>
      </c>
      <c r="I1042">
        <f>Tabla1[[#This Row],[VENTAS]]+Tabla1[[#This Row],[FISICO]]-Tabla1[[#This Row],[SISTEMA]]</f>
        <v>0</v>
      </c>
    </row>
    <row r="1043" spans="1:9" hidden="1" x14ac:dyDescent="0.25">
      <c r="A1043">
        <v>30101</v>
      </c>
      <c r="B1043" s="1" t="s">
        <v>6</v>
      </c>
      <c r="C1043" s="1" t="s">
        <v>24</v>
      </c>
      <c r="D1043">
        <v>958</v>
      </c>
      <c r="E1043" s="1" t="s">
        <v>1243</v>
      </c>
      <c r="F1043">
        <v>0</v>
      </c>
      <c r="H1043">
        <v>0</v>
      </c>
      <c r="I1043">
        <f>Tabla1[[#This Row],[VENTAS]]+Tabla1[[#This Row],[FISICO]]-Tabla1[[#This Row],[SISTEMA]]</f>
        <v>0</v>
      </c>
    </row>
    <row r="1044" spans="1:9" hidden="1" x14ac:dyDescent="0.25">
      <c r="A1044">
        <v>30101</v>
      </c>
      <c r="B1044" s="1" t="s">
        <v>6</v>
      </c>
      <c r="C1044" s="1" t="s">
        <v>24</v>
      </c>
      <c r="D1044">
        <v>959</v>
      </c>
      <c r="E1044" s="1" t="s">
        <v>1244</v>
      </c>
      <c r="F1044">
        <v>0</v>
      </c>
      <c r="H1044">
        <v>0</v>
      </c>
      <c r="I1044">
        <f>Tabla1[[#This Row],[VENTAS]]+Tabla1[[#This Row],[FISICO]]-Tabla1[[#This Row],[SISTEMA]]</f>
        <v>0</v>
      </c>
    </row>
    <row r="1045" spans="1:9" hidden="1" x14ac:dyDescent="0.25">
      <c r="A1045">
        <v>30101</v>
      </c>
      <c r="B1045" s="1" t="s">
        <v>6</v>
      </c>
      <c r="C1045" s="1" t="s">
        <v>24</v>
      </c>
      <c r="D1045">
        <v>962</v>
      </c>
      <c r="E1045" s="1" t="s">
        <v>1245</v>
      </c>
      <c r="F1045">
        <v>0</v>
      </c>
      <c r="H1045">
        <v>0</v>
      </c>
      <c r="I1045">
        <f>Tabla1[[#This Row],[VENTAS]]+Tabla1[[#This Row],[FISICO]]-Tabla1[[#This Row],[SISTEMA]]</f>
        <v>0</v>
      </c>
    </row>
    <row r="1046" spans="1:9" hidden="1" x14ac:dyDescent="0.25">
      <c r="A1046">
        <v>30101</v>
      </c>
      <c r="B1046" s="1" t="s">
        <v>6</v>
      </c>
      <c r="C1046" s="1" t="s">
        <v>24</v>
      </c>
      <c r="D1046">
        <v>963</v>
      </c>
      <c r="E1046" s="1" t="s">
        <v>1246</v>
      </c>
      <c r="F1046">
        <v>0</v>
      </c>
      <c r="H1046">
        <v>0</v>
      </c>
      <c r="I1046">
        <f>Tabla1[[#This Row],[VENTAS]]+Tabla1[[#This Row],[FISICO]]-Tabla1[[#This Row],[SISTEMA]]</f>
        <v>0</v>
      </c>
    </row>
    <row r="1047" spans="1:9" hidden="1" x14ac:dyDescent="0.25">
      <c r="A1047">
        <v>30101</v>
      </c>
      <c r="B1047" s="1" t="s">
        <v>6</v>
      </c>
      <c r="C1047" s="1" t="s">
        <v>24</v>
      </c>
      <c r="D1047">
        <v>966</v>
      </c>
      <c r="E1047" s="1" t="s">
        <v>1247</v>
      </c>
      <c r="F1047">
        <v>0</v>
      </c>
      <c r="H1047">
        <v>0</v>
      </c>
      <c r="I1047">
        <f>Tabla1[[#This Row],[VENTAS]]+Tabla1[[#This Row],[FISICO]]-Tabla1[[#This Row],[SISTEMA]]</f>
        <v>0</v>
      </c>
    </row>
    <row r="1048" spans="1:9" hidden="1" x14ac:dyDescent="0.25">
      <c r="A1048">
        <v>30101</v>
      </c>
      <c r="B1048" s="1" t="s">
        <v>6</v>
      </c>
      <c r="C1048" s="1" t="s">
        <v>24</v>
      </c>
      <c r="D1048">
        <v>977</v>
      </c>
      <c r="E1048" s="1" t="s">
        <v>1248</v>
      </c>
      <c r="F1048">
        <v>0</v>
      </c>
      <c r="H1048">
        <v>0</v>
      </c>
      <c r="I1048">
        <f>Tabla1[[#This Row],[VENTAS]]+Tabla1[[#This Row],[FISICO]]-Tabla1[[#This Row],[SISTEMA]]</f>
        <v>0</v>
      </c>
    </row>
    <row r="1049" spans="1:9" hidden="1" x14ac:dyDescent="0.25">
      <c r="A1049">
        <v>30101</v>
      </c>
      <c r="B1049" s="1" t="s">
        <v>6</v>
      </c>
      <c r="C1049" s="1" t="s">
        <v>24</v>
      </c>
      <c r="D1049">
        <v>981</v>
      </c>
      <c r="E1049" s="1" t="s">
        <v>1249</v>
      </c>
      <c r="F1049">
        <v>0</v>
      </c>
      <c r="H1049">
        <v>0</v>
      </c>
      <c r="I1049">
        <f>Tabla1[[#This Row],[VENTAS]]+Tabla1[[#This Row],[FISICO]]-Tabla1[[#This Row],[SISTEMA]]</f>
        <v>0</v>
      </c>
    </row>
    <row r="1050" spans="1:9" hidden="1" x14ac:dyDescent="0.25">
      <c r="A1050">
        <v>30101</v>
      </c>
      <c r="B1050" s="1" t="s">
        <v>6</v>
      </c>
      <c r="C1050" s="1" t="s">
        <v>24</v>
      </c>
      <c r="D1050">
        <v>984</v>
      </c>
      <c r="E1050" s="1" t="s">
        <v>1250</v>
      </c>
      <c r="F1050">
        <v>0</v>
      </c>
      <c r="H1050">
        <v>0</v>
      </c>
      <c r="I1050">
        <f>Tabla1[[#This Row],[VENTAS]]+Tabla1[[#This Row],[FISICO]]-Tabla1[[#This Row],[SISTEMA]]</f>
        <v>0</v>
      </c>
    </row>
    <row r="1051" spans="1:9" hidden="1" x14ac:dyDescent="0.25">
      <c r="A1051">
        <v>30101</v>
      </c>
      <c r="B1051" s="1" t="s">
        <v>6</v>
      </c>
      <c r="C1051" s="1" t="s">
        <v>24</v>
      </c>
      <c r="D1051">
        <v>985</v>
      </c>
      <c r="E1051" s="1" t="s">
        <v>1251</v>
      </c>
      <c r="F1051">
        <v>0</v>
      </c>
      <c r="H1051">
        <v>0</v>
      </c>
      <c r="I1051">
        <f>Tabla1[[#This Row],[VENTAS]]+Tabla1[[#This Row],[FISICO]]-Tabla1[[#This Row],[SISTEMA]]</f>
        <v>0</v>
      </c>
    </row>
    <row r="1052" spans="1:9" hidden="1" x14ac:dyDescent="0.25">
      <c r="A1052">
        <v>30101</v>
      </c>
      <c r="B1052" s="1" t="s">
        <v>6</v>
      </c>
      <c r="C1052" s="1" t="s">
        <v>24</v>
      </c>
      <c r="D1052">
        <v>986</v>
      </c>
      <c r="E1052" s="1" t="s">
        <v>1252</v>
      </c>
      <c r="F1052">
        <v>0</v>
      </c>
      <c r="H1052">
        <v>0</v>
      </c>
      <c r="I1052">
        <f>Tabla1[[#This Row],[VENTAS]]+Tabla1[[#This Row],[FISICO]]-Tabla1[[#This Row],[SISTEMA]]</f>
        <v>0</v>
      </c>
    </row>
    <row r="1053" spans="1:9" hidden="1" x14ac:dyDescent="0.25">
      <c r="A1053">
        <v>30101</v>
      </c>
      <c r="B1053" s="1" t="s">
        <v>6</v>
      </c>
      <c r="C1053" s="1" t="s">
        <v>24</v>
      </c>
      <c r="D1053">
        <v>988</v>
      </c>
      <c r="E1053" s="1" t="s">
        <v>1253</v>
      </c>
      <c r="F1053">
        <v>0</v>
      </c>
      <c r="H1053">
        <v>0</v>
      </c>
      <c r="I1053">
        <f>Tabla1[[#This Row],[VENTAS]]+Tabla1[[#This Row],[FISICO]]-Tabla1[[#This Row],[SISTEMA]]</f>
        <v>0</v>
      </c>
    </row>
    <row r="1054" spans="1:9" hidden="1" x14ac:dyDescent="0.25">
      <c r="A1054">
        <v>30101</v>
      </c>
      <c r="B1054" s="1" t="s">
        <v>6</v>
      </c>
      <c r="C1054" s="1" t="s">
        <v>24</v>
      </c>
      <c r="D1054">
        <v>989</v>
      </c>
      <c r="E1054" s="1" t="s">
        <v>1254</v>
      </c>
      <c r="F1054">
        <v>0</v>
      </c>
      <c r="H1054">
        <v>0</v>
      </c>
      <c r="I1054">
        <f>Tabla1[[#This Row],[VENTAS]]+Tabla1[[#This Row],[FISICO]]-Tabla1[[#This Row],[SISTEMA]]</f>
        <v>0</v>
      </c>
    </row>
    <row r="1055" spans="1:9" s="30" customFormat="1" hidden="1" x14ac:dyDescent="0.25">
      <c r="A1055" s="30">
        <v>30101</v>
      </c>
      <c r="B1055" s="31" t="s">
        <v>6</v>
      </c>
      <c r="C1055" s="31" t="s">
        <v>24</v>
      </c>
      <c r="D1055" s="30">
        <v>990</v>
      </c>
      <c r="E1055" s="31" t="s">
        <v>1255</v>
      </c>
      <c r="F1055" s="30">
        <v>0</v>
      </c>
      <c r="G1055" s="30">
        <v>1</v>
      </c>
      <c r="H1055" s="30">
        <v>0</v>
      </c>
      <c r="I1055" s="30">
        <f>Tabla1[[#This Row],[VENTAS]]+Tabla1[[#This Row],[FISICO]]-Tabla1[[#This Row],[SISTEMA]]</f>
        <v>1</v>
      </c>
    </row>
    <row r="1056" spans="1:9" hidden="1" x14ac:dyDescent="0.25">
      <c r="A1056">
        <v>30101</v>
      </c>
      <c r="B1056" s="1" t="s">
        <v>6</v>
      </c>
      <c r="C1056" s="1" t="s">
        <v>24</v>
      </c>
      <c r="D1056">
        <v>991</v>
      </c>
      <c r="E1056" s="1" t="s">
        <v>1256</v>
      </c>
      <c r="F1056">
        <v>0</v>
      </c>
      <c r="H1056">
        <v>0</v>
      </c>
      <c r="I1056">
        <f>Tabla1[[#This Row],[VENTAS]]+Tabla1[[#This Row],[FISICO]]-Tabla1[[#This Row],[SISTEMA]]</f>
        <v>0</v>
      </c>
    </row>
    <row r="1057" spans="1:10" hidden="1" x14ac:dyDescent="0.25">
      <c r="A1057">
        <v>30101</v>
      </c>
      <c r="B1057" s="1" t="s">
        <v>6</v>
      </c>
      <c r="C1057" s="1" t="s">
        <v>24</v>
      </c>
      <c r="D1057" s="18">
        <v>994</v>
      </c>
      <c r="E1057" s="19" t="s">
        <v>1257</v>
      </c>
      <c r="F1057">
        <v>17</v>
      </c>
      <c r="G1057">
        <v>16</v>
      </c>
      <c r="H1057">
        <v>0</v>
      </c>
      <c r="I1057">
        <f>Tabla1[[#This Row],[VENTAS]]+Tabla1[[#This Row],[FISICO]]-Tabla1[[#This Row],[SISTEMA]]</f>
        <v>-1</v>
      </c>
      <c r="J1057" s="18"/>
    </row>
    <row r="1058" spans="1:10" hidden="1" x14ac:dyDescent="0.25">
      <c r="A1058">
        <v>30101</v>
      </c>
      <c r="B1058" s="1" t="s">
        <v>6</v>
      </c>
      <c r="C1058" s="1" t="s">
        <v>24</v>
      </c>
      <c r="D1058">
        <v>1001</v>
      </c>
      <c r="E1058" s="1" t="s">
        <v>1258</v>
      </c>
      <c r="F1058">
        <v>0</v>
      </c>
      <c r="H1058">
        <v>0</v>
      </c>
      <c r="I1058">
        <f>Tabla1[[#This Row],[VENTAS]]+Tabla1[[#This Row],[FISICO]]-Tabla1[[#This Row],[SISTEMA]]</f>
        <v>0</v>
      </c>
    </row>
    <row r="1059" spans="1:10" hidden="1" x14ac:dyDescent="0.25">
      <c r="A1059">
        <v>30101</v>
      </c>
      <c r="B1059" s="1" t="s">
        <v>6</v>
      </c>
      <c r="C1059" s="1" t="s">
        <v>24</v>
      </c>
      <c r="D1059">
        <v>1004</v>
      </c>
      <c r="E1059" s="1" t="s">
        <v>1259</v>
      </c>
      <c r="F1059">
        <v>0</v>
      </c>
      <c r="H1059">
        <v>0</v>
      </c>
      <c r="I1059">
        <f>Tabla1[[#This Row],[VENTAS]]+Tabla1[[#This Row],[FISICO]]-Tabla1[[#This Row],[SISTEMA]]</f>
        <v>0</v>
      </c>
    </row>
    <row r="1060" spans="1:10" hidden="1" x14ac:dyDescent="0.25">
      <c r="A1060">
        <v>30101</v>
      </c>
      <c r="B1060" s="1" t="s">
        <v>6</v>
      </c>
      <c r="C1060" s="1" t="s">
        <v>24</v>
      </c>
      <c r="D1060">
        <v>1010</v>
      </c>
      <c r="E1060" s="1" t="s">
        <v>1260</v>
      </c>
      <c r="F1060">
        <v>0</v>
      </c>
      <c r="H1060">
        <v>0</v>
      </c>
      <c r="I1060">
        <f>Tabla1[[#This Row],[VENTAS]]+Tabla1[[#This Row],[FISICO]]-Tabla1[[#This Row],[SISTEMA]]</f>
        <v>0</v>
      </c>
    </row>
    <row r="1061" spans="1:10" hidden="1" x14ac:dyDescent="0.25">
      <c r="A1061">
        <v>30101</v>
      </c>
      <c r="B1061" s="1" t="s">
        <v>6</v>
      </c>
      <c r="C1061" s="1" t="s">
        <v>24</v>
      </c>
      <c r="D1061">
        <v>1014</v>
      </c>
      <c r="E1061" s="1" t="s">
        <v>1261</v>
      </c>
      <c r="F1061">
        <v>42</v>
      </c>
      <c r="G1061">
        <v>42</v>
      </c>
      <c r="H1061">
        <v>0</v>
      </c>
      <c r="I1061">
        <f>Tabla1[[#This Row],[VENTAS]]+Tabla1[[#This Row],[FISICO]]-Tabla1[[#This Row],[SISTEMA]]</f>
        <v>0</v>
      </c>
    </row>
    <row r="1062" spans="1:10" hidden="1" x14ac:dyDescent="0.25">
      <c r="A1062">
        <v>30101</v>
      </c>
      <c r="B1062" s="1" t="s">
        <v>6</v>
      </c>
      <c r="C1062" s="1" t="s">
        <v>24</v>
      </c>
      <c r="D1062">
        <v>1015</v>
      </c>
      <c r="E1062" s="1" t="s">
        <v>1262</v>
      </c>
      <c r="F1062">
        <v>56</v>
      </c>
      <c r="G1062">
        <v>56</v>
      </c>
      <c r="H1062">
        <v>0</v>
      </c>
      <c r="I1062">
        <f>Tabla1[[#This Row],[VENTAS]]+Tabla1[[#This Row],[FISICO]]-Tabla1[[#This Row],[SISTEMA]]</f>
        <v>0</v>
      </c>
    </row>
    <row r="1063" spans="1:10" hidden="1" x14ac:dyDescent="0.25">
      <c r="A1063">
        <v>30101</v>
      </c>
      <c r="B1063" s="1" t="s">
        <v>6</v>
      </c>
      <c r="C1063" s="1" t="s">
        <v>24</v>
      </c>
      <c r="D1063">
        <v>1016</v>
      </c>
      <c r="E1063" s="1" t="s">
        <v>1263</v>
      </c>
      <c r="F1063">
        <v>0</v>
      </c>
      <c r="H1063">
        <v>0</v>
      </c>
      <c r="I1063">
        <f>Tabla1[[#This Row],[VENTAS]]+Tabla1[[#This Row],[FISICO]]-Tabla1[[#This Row],[SISTEMA]]</f>
        <v>0</v>
      </c>
    </row>
    <row r="1064" spans="1:10" hidden="1" x14ac:dyDescent="0.25">
      <c r="A1064">
        <v>30101</v>
      </c>
      <c r="B1064" s="1" t="s">
        <v>6</v>
      </c>
      <c r="C1064" s="1" t="s">
        <v>24</v>
      </c>
      <c r="D1064">
        <v>1017</v>
      </c>
      <c r="E1064" s="1" t="s">
        <v>1264</v>
      </c>
      <c r="F1064">
        <v>69</v>
      </c>
      <c r="G1064">
        <v>69</v>
      </c>
      <c r="H1064">
        <v>0</v>
      </c>
      <c r="I1064">
        <f>Tabla1[[#This Row],[VENTAS]]+Tabla1[[#This Row],[FISICO]]-Tabla1[[#This Row],[SISTEMA]]</f>
        <v>0</v>
      </c>
    </row>
    <row r="1065" spans="1:10" hidden="1" x14ac:dyDescent="0.25">
      <c r="A1065">
        <v>30101</v>
      </c>
      <c r="B1065" s="1" t="s">
        <v>6</v>
      </c>
      <c r="C1065" s="1" t="s">
        <v>24</v>
      </c>
      <c r="D1065">
        <v>1019</v>
      </c>
      <c r="E1065" s="1" t="s">
        <v>1265</v>
      </c>
      <c r="F1065">
        <v>0</v>
      </c>
      <c r="H1065">
        <v>0</v>
      </c>
      <c r="I1065">
        <f>Tabla1[[#This Row],[VENTAS]]+Tabla1[[#This Row],[FISICO]]-Tabla1[[#This Row],[SISTEMA]]</f>
        <v>0</v>
      </c>
    </row>
    <row r="1066" spans="1:10" hidden="1" x14ac:dyDescent="0.25">
      <c r="A1066">
        <v>30101</v>
      </c>
      <c r="B1066" s="1" t="s">
        <v>6</v>
      </c>
      <c r="C1066" s="1" t="s">
        <v>24</v>
      </c>
      <c r="D1066">
        <v>1021</v>
      </c>
      <c r="E1066" s="1" t="s">
        <v>1266</v>
      </c>
      <c r="F1066">
        <v>0</v>
      </c>
      <c r="H1066">
        <v>0</v>
      </c>
      <c r="I1066">
        <f>Tabla1[[#This Row],[VENTAS]]+Tabla1[[#This Row],[FISICO]]-Tabla1[[#This Row],[SISTEMA]]</f>
        <v>0</v>
      </c>
    </row>
    <row r="1067" spans="1:10" hidden="1" x14ac:dyDescent="0.25">
      <c r="A1067">
        <v>30101</v>
      </c>
      <c r="B1067" s="1" t="s">
        <v>6</v>
      </c>
      <c r="C1067" s="1" t="s">
        <v>24</v>
      </c>
      <c r="D1067">
        <v>1023</v>
      </c>
      <c r="E1067" s="1" t="s">
        <v>1267</v>
      </c>
      <c r="F1067">
        <v>40</v>
      </c>
      <c r="G1067">
        <v>39</v>
      </c>
      <c r="H1067">
        <v>1</v>
      </c>
      <c r="I1067">
        <f>Tabla1[[#This Row],[VENTAS]]+Tabla1[[#This Row],[FISICO]]-Tabla1[[#This Row],[SISTEMA]]</f>
        <v>0</v>
      </c>
    </row>
    <row r="1068" spans="1:10" hidden="1" x14ac:dyDescent="0.25">
      <c r="A1068">
        <v>30101</v>
      </c>
      <c r="B1068" s="1" t="s">
        <v>6</v>
      </c>
      <c r="C1068" s="1" t="s">
        <v>24</v>
      </c>
      <c r="D1068">
        <v>1027</v>
      </c>
      <c r="E1068" s="1" t="s">
        <v>1268</v>
      </c>
      <c r="F1068">
        <v>0</v>
      </c>
      <c r="H1068">
        <v>0</v>
      </c>
      <c r="I1068">
        <f>Tabla1[[#This Row],[VENTAS]]+Tabla1[[#This Row],[FISICO]]-Tabla1[[#This Row],[SISTEMA]]</f>
        <v>0</v>
      </c>
    </row>
    <row r="1069" spans="1:10" hidden="1" x14ac:dyDescent="0.25">
      <c r="A1069">
        <v>30101</v>
      </c>
      <c r="B1069" s="1" t="s">
        <v>6</v>
      </c>
      <c r="C1069" s="1" t="s">
        <v>24</v>
      </c>
      <c r="D1069">
        <v>1032</v>
      </c>
      <c r="E1069" s="1" t="s">
        <v>1269</v>
      </c>
      <c r="F1069">
        <v>0</v>
      </c>
      <c r="H1069">
        <v>0</v>
      </c>
      <c r="I1069">
        <f>Tabla1[[#This Row],[VENTAS]]+Tabla1[[#This Row],[FISICO]]-Tabla1[[#This Row],[SISTEMA]]</f>
        <v>0</v>
      </c>
    </row>
    <row r="1070" spans="1:10" hidden="1" x14ac:dyDescent="0.25">
      <c r="A1070">
        <v>30101</v>
      </c>
      <c r="B1070" s="1" t="s">
        <v>6</v>
      </c>
      <c r="C1070" s="1" t="s">
        <v>24</v>
      </c>
      <c r="D1070">
        <v>1037</v>
      </c>
      <c r="E1070" s="1" t="s">
        <v>1270</v>
      </c>
      <c r="F1070">
        <v>23</v>
      </c>
      <c r="G1070">
        <v>23</v>
      </c>
      <c r="H1070">
        <v>0</v>
      </c>
      <c r="I1070">
        <f>Tabla1[[#This Row],[VENTAS]]+Tabla1[[#This Row],[FISICO]]-Tabla1[[#This Row],[SISTEMA]]</f>
        <v>0</v>
      </c>
    </row>
    <row r="1071" spans="1:10" hidden="1" x14ac:dyDescent="0.25">
      <c r="A1071">
        <v>30101</v>
      </c>
      <c r="B1071" s="1" t="s">
        <v>6</v>
      </c>
      <c r="C1071" s="1" t="s">
        <v>24</v>
      </c>
      <c r="D1071">
        <v>1043</v>
      </c>
      <c r="E1071" s="1" t="s">
        <v>1271</v>
      </c>
      <c r="F1071">
        <v>37</v>
      </c>
      <c r="G1071">
        <v>37</v>
      </c>
      <c r="H1071">
        <v>0</v>
      </c>
      <c r="I1071">
        <f>Tabla1[[#This Row],[VENTAS]]+Tabla1[[#This Row],[FISICO]]-Tabla1[[#This Row],[SISTEMA]]</f>
        <v>0</v>
      </c>
    </row>
    <row r="1072" spans="1:10" hidden="1" x14ac:dyDescent="0.25">
      <c r="A1072">
        <v>30101</v>
      </c>
      <c r="B1072" s="1" t="s">
        <v>6</v>
      </c>
      <c r="C1072" s="1" t="s">
        <v>24</v>
      </c>
      <c r="D1072">
        <v>1055</v>
      </c>
      <c r="E1072" s="1" t="s">
        <v>1272</v>
      </c>
      <c r="F1072">
        <v>0</v>
      </c>
      <c r="H1072">
        <v>0</v>
      </c>
      <c r="I1072">
        <f>Tabla1[[#This Row],[VENTAS]]+Tabla1[[#This Row],[FISICO]]-Tabla1[[#This Row],[SISTEMA]]</f>
        <v>0</v>
      </c>
    </row>
    <row r="1073" spans="1:10" hidden="1" x14ac:dyDescent="0.25">
      <c r="A1073">
        <v>30101</v>
      </c>
      <c r="B1073" s="1" t="s">
        <v>6</v>
      </c>
      <c r="C1073" s="1" t="s">
        <v>24</v>
      </c>
      <c r="D1073">
        <v>1059</v>
      </c>
      <c r="E1073" s="1" t="s">
        <v>1273</v>
      </c>
      <c r="F1073">
        <v>0</v>
      </c>
      <c r="H1073">
        <v>0</v>
      </c>
      <c r="I1073">
        <f>Tabla1[[#This Row],[VENTAS]]+Tabla1[[#This Row],[FISICO]]-Tabla1[[#This Row],[SISTEMA]]</f>
        <v>0</v>
      </c>
    </row>
    <row r="1074" spans="1:10" hidden="1" x14ac:dyDescent="0.25">
      <c r="A1074">
        <v>30101</v>
      </c>
      <c r="B1074" s="1" t="s">
        <v>6</v>
      </c>
      <c r="C1074" s="1" t="s">
        <v>24</v>
      </c>
      <c r="D1074" s="18">
        <v>1060</v>
      </c>
      <c r="E1074" s="19" t="s">
        <v>1274</v>
      </c>
      <c r="F1074">
        <v>3</v>
      </c>
      <c r="G1074">
        <v>0</v>
      </c>
      <c r="H1074">
        <v>0</v>
      </c>
      <c r="I1074">
        <f>Tabla1[[#This Row],[VENTAS]]+Tabla1[[#This Row],[FISICO]]-Tabla1[[#This Row],[SISTEMA]]</f>
        <v>-3</v>
      </c>
      <c r="J1074" s="18"/>
    </row>
    <row r="1075" spans="1:10" hidden="1" x14ac:dyDescent="0.25">
      <c r="A1075">
        <v>30101</v>
      </c>
      <c r="B1075" s="1" t="s">
        <v>6</v>
      </c>
      <c r="C1075" s="1" t="s">
        <v>24</v>
      </c>
      <c r="D1075">
        <v>1062</v>
      </c>
      <c r="E1075" s="1" t="s">
        <v>1275</v>
      </c>
      <c r="F1075">
        <v>0</v>
      </c>
      <c r="H1075">
        <v>0</v>
      </c>
      <c r="I1075">
        <f>Tabla1[[#This Row],[VENTAS]]+Tabla1[[#This Row],[FISICO]]-Tabla1[[#This Row],[SISTEMA]]</f>
        <v>0</v>
      </c>
    </row>
    <row r="1076" spans="1:10" hidden="1" x14ac:dyDescent="0.25">
      <c r="A1076">
        <v>30101</v>
      </c>
      <c r="B1076" s="1" t="s">
        <v>6</v>
      </c>
      <c r="C1076" s="1" t="s">
        <v>24</v>
      </c>
      <c r="D1076">
        <v>1065</v>
      </c>
      <c r="E1076" s="1" t="s">
        <v>1276</v>
      </c>
      <c r="F1076">
        <v>13</v>
      </c>
      <c r="G1076">
        <v>8</v>
      </c>
      <c r="H1076">
        <v>5</v>
      </c>
      <c r="I1076">
        <f>Tabla1[[#This Row],[VENTAS]]+Tabla1[[#This Row],[FISICO]]-Tabla1[[#This Row],[SISTEMA]]</f>
        <v>0</v>
      </c>
    </row>
    <row r="1077" spans="1:10" hidden="1" x14ac:dyDescent="0.25">
      <c r="A1077">
        <v>30101</v>
      </c>
      <c r="B1077" s="1" t="s">
        <v>6</v>
      </c>
      <c r="C1077" s="1" t="s">
        <v>24</v>
      </c>
      <c r="D1077">
        <v>1066</v>
      </c>
      <c r="E1077" s="1" t="s">
        <v>1277</v>
      </c>
      <c r="F1077">
        <v>0</v>
      </c>
      <c r="H1077">
        <v>0</v>
      </c>
      <c r="I1077">
        <f>Tabla1[[#This Row],[VENTAS]]+Tabla1[[#This Row],[FISICO]]-Tabla1[[#This Row],[SISTEMA]]</f>
        <v>0</v>
      </c>
    </row>
    <row r="1078" spans="1:10" hidden="1" x14ac:dyDescent="0.25">
      <c r="A1078">
        <v>30101</v>
      </c>
      <c r="B1078" s="1" t="s">
        <v>6</v>
      </c>
      <c r="C1078" s="1" t="s">
        <v>24</v>
      </c>
      <c r="D1078">
        <v>1070</v>
      </c>
      <c r="E1078" s="1" t="s">
        <v>1278</v>
      </c>
      <c r="F1078">
        <v>19</v>
      </c>
      <c r="G1078">
        <v>18</v>
      </c>
      <c r="H1078">
        <v>1</v>
      </c>
      <c r="I1078">
        <f>Tabla1[[#This Row],[VENTAS]]+Tabla1[[#This Row],[FISICO]]-Tabla1[[#This Row],[SISTEMA]]</f>
        <v>0</v>
      </c>
    </row>
    <row r="1079" spans="1:10" hidden="1" x14ac:dyDescent="0.25">
      <c r="A1079">
        <v>30101</v>
      </c>
      <c r="B1079" s="1" t="s">
        <v>6</v>
      </c>
      <c r="C1079" s="1" t="s">
        <v>24</v>
      </c>
      <c r="D1079">
        <v>1071</v>
      </c>
      <c r="E1079" s="1" t="s">
        <v>1279</v>
      </c>
      <c r="F1079">
        <v>0</v>
      </c>
      <c r="H1079">
        <v>0</v>
      </c>
      <c r="I1079">
        <f>Tabla1[[#This Row],[VENTAS]]+Tabla1[[#This Row],[FISICO]]-Tabla1[[#This Row],[SISTEMA]]</f>
        <v>0</v>
      </c>
    </row>
    <row r="1080" spans="1:10" hidden="1" x14ac:dyDescent="0.25">
      <c r="A1080">
        <v>30101</v>
      </c>
      <c r="B1080" s="1" t="s">
        <v>6</v>
      </c>
      <c r="C1080" s="1" t="s">
        <v>24</v>
      </c>
      <c r="D1080">
        <v>1077</v>
      </c>
      <c r="E1080" s="1" t="s">
        <v>1280</v>
      </c>
      <c r="F1080">
        <v>0</v>
      </c>
      <c r="H1080">
        <v>0</v>
      </c>
      <c r="I1080">
        <f>Tabla1[[#This Row],[VENTAS]]+Tabla1[[#This Row],[FISICO]]-Tabla1[[#This Row],[SISTEMA]]</f>
        <v>0</v>
      </c>
    </row>
    <row r="1081" spans="1:10" hidden="1" x14ac:dyDescent="0.25">
      <c r="A1081">
        <v>30101</v>
      </c>
      <c r="B1081" s="1" t="s">
        <v>6</v>
      </c>
      <c r="C1081" s="1" t="s">
        <v>24</v>
      </c>
      <c r="D1081" s="18">
        <v>1078</v>
      </c>
      <c r="E1081" s="19" t="s">
        <v>1281</v>
      </c>
      <c r="F1081">
        <v>98</v>
      </c>
      <c r="G1081">
        <v>96</v>
      </c>
      <c r="H1081">
        <v>0</v>
      </c>
      <c r="I1081">
        <f>Tabla1[[#This Row],[VENTAS]]+Tabla1[[#This Row],[FISICO]]-Tabla1[[#This Row],[SISTEMA]]</f>
        <v>-2</v>
      </c>
      <c r="J1081" s="18"/>
    </row>
    <row r="1082" spans="1:10" hidden="1" x14ac:dyDescent="0.25">
      <c r="A1082">
        <v>30101</v>
      </c>
      <c r="B1082" s="1" t="s">
        <v>6</v>
      </c>
      <c r="C1082" s="1" t="s">
        <v>24</v>
      </c>
      <c r="D1082">
        <v>1086</v>
      </c>
      <c r="E1082" s="1" t="s">
        <v>1282</v>
      </c>
      <c r="F1082">
        <v>12</v>
      </c>
      <c r="G1082">
        <f>4+8</f>
        <v>12</v>
      </c>
      <c r="H1082">
        <v>0</v>
      </c>
      <c r="I1082">
        <f>Tabla1[[#This Row],[VENTAS]]+Tabla1[[#This Row],[FISICO]]-Tabla1[[#This Row],[SISTEMA]]</f>
        <v>0</v>
      </c>
    </row>
    <row r="1083" spans="1:10" hidden="1" x14ac:dyDescent="0.25">
      <c r="A1083">
        <v>30101</v>
      </c>
      <c r="B1083" s="1" t="s">
        <v>6</v>
      </c>
      <c r="C1083" s="1" t="s">
        <v>24</v>
      </c>
      <c r="D1083">
        <v>1092</v>
      </c>
      <c r="E1083" s="1" t="s">
        <v>1283</v>
      </c>
      <c r="F1083">
        <v>0</v>
      </c>
      <c r="H1083">
        <v>0</v>
      </c>
      <c r="I1083">
        <f>Tabla1[[#This Row],[VENTAS]]+Tabla1[[#This Row],[FISICO]]-Tabla1[[#This Row],[SISTEMA]]</f>
        <v>0</v>
      </c>
    </row>
    <row r="1084" spans="1:10" hidden="1" x14ac:dyDescent="0.25">
      <c r="A1084">
        <v>30101</v>
      </c>
      <c r="B1084" s="1" t="s">
        <v>6</v>
      </c>
      <c r="C1084" s="1" t="s">
        <v>24</v>
      </c>
      <c r="D1084">
        <v>1100</v>
      </c>
      <c r="E1084" s="1" t="s">
        <v>1284</v>
      </c>
      <c r="F1084">
        <v>0</v>
      </c>
      <c r="H1084">
        <v>0</v>
      </c>
      <c r="I1084">
        <f>Tabla1[[#This Row],[VENTAS]]+Tabla1[[#This Row],[FISICO]]-Tabla1[[#This Row],[SISTEMA]]</f>
        <v>0</v>
      </c>
    </row>
    <row r="1085" spans="1:10" hidden="1" x14ac:dyDescent="0.25">
      <c r="A1085">
        <v>30101</v>
      </c>
      <c r="B1085" s="1" t="s">
        <v>6</v>
      </c>
      <c r="C1085" s="1" t="s">
        <v>24</v>
      </c>
      <c r="D1085">
        <v>1106</v>
      </c>
      <c r="E1085" s="1" t="s">
        <v>1285</v>
      </c>
      <c r="F1085">
        <v>0</v>
      </c>
      <c r="H1085">
        <v>0</v>
      </c>
      <c r="I1085">
        <f>Tabla1[[#This Row],[VENTAS]]+Tabla1[[#This Row],[FISICO]]-Tabla1[[#This Row],[SISTEMA]]</f>
        <v>0</v>
      </c>
    </row>
    <row r="1086" spans="1:10" hidden="1" x14ac:dyDescent="0.25">
      <c r="A1086">
        <v>30101</v>
      </c>
      <c r="B1086" s="1" t="s">
        <v>6</v>
      </c>
      <c r="C1086" s="1" t="s">
        <v>24</v>
      </c>
      <c r="D1086">
        <v>1110</v>
      </c>
      <c r="E1086" s="1" t="s">
        <v>1286</v>
      </c>
      <c r="F1086">
        <v>0</v>
      </c>
      <c r="H1086">
        <v>0</v>
      </c>
      <c r="I1086">
        <f>Tabla1[[#This Row],[VENTAS]]+Tabla1[[#This Row],[FISICO]]-Tabla1[[#This Row],[SISTEMA]]</f>
        <v>0</v>
      </c>
    </row>
    <row r="1087" spans="1:10" hidden="1" x14ac:dyDescent="0.25">
      <c r="A1087">
        <v>30101</v>
      </c>
      <c r="B1087" s="1" t="s">
        <v>6</v>
      </c>
      <c r="C1087" s="1" t="s">
        <v>24</v>
      </c>
      <c r="D1087">
        <v>1115</v>
      </c>
      <c r="E1087" s="1" t="s">
        <v>1287</v>
      </c>
      <c r="F1087">
        <v>0</v>
      </c>
      <c r="H1087">
        <v>0</v>
      </c>
      <c r="I1087">
        <f>Tabla1[[#This Row],[VENTAS]]+Tabla1[[#This Row],[FISICO]]-Tabla1[[#This Row],[SISTEMA]]</f>
        <v>0</v>
      </c>
    </row>
    <row r="1088" spans="1:10" hidden="1" x14ac:dyDescent="0.25">
      <c r="A1088">
        <v>30101</v>
      </c>
      <c r="B1088" s="1" t="s">
        <v>6</v>
      </c>
      <c r="C1088" s="1" t="s">
        <v>24</v>
      </c>
      <c r="D1088">
        <v>1118</v>
      </c>
      <c r="E1088" s="1" t="s">
        <v>1288</v>
      </c>
      <c r="F1088">
        <v>0</v>
      </c>
      <c r="H1088">
        <v>0</v>
      </c>
      <c r="I1088">
        <f>Tabla1[[#This Row],[VENTAS]]+Tabla1[[#This Row],[FISICO]]-Tabla1[[#This Row],[SISTEMA]]</f>
        <v>0</v>
      </c>
    </row>
    <row r="1089" spans="1:9" hidden="1" x14ac:dyDescent="0.25">
      <c r="A1089">
        <v>30101</v>
      </c>
      <c r="B1089" s="1" t="s">
        <v>6</v>
      </c>
      <c r="C1089" s="1" t="s">
        <v>24</v>
      </c>
      <c r="D1089">
        <v>1122</v>
      </c>
      <c r="E1089" s="1" t="s">
        <v>1289</v>
      </c>
      <c r="F1089">
        <v>0</v>
      </c>
      <c r="H1089">
        <v>0</v>
      </c>
      <c r="I1089">
        <f>Tabla1[[#This Row],[VENTAS]]+Tabla1[[#This Row],[FISICO]]-Tabla1[[#This Row],[SISTEMA]]</f>
        <v>0</v>
      </c>
    </row>
    <row r="1090" spans="1:9" hidden="1" x14ac:dyDescent="0.25">
      <c r="A1090">
        <v>30101</v>
      </c>
      <c r="B1090" s="1" t="s">
        <v>6</v>
      </c>
      <c r="C1090" s="1" t="s">
        <v>24</v>
      </c>
      <c r="D1090">
        <v>1126</v>
      </c>
      <c r="E1090" s="1" t="s">
        <v>1290</v>
      </c>
      <c r="F1090">
        <v>0</v>
      </c>
      <c r="H1090">
        <v>0</v>
      </c>
      <c r="I1090">
        <f>Tabla1[[#This Row],[VENTAS]]+Tabla1[[#This Row],[FISICO]]-Tabla1[[#This Row],[SISTEMA]]</f>
        <v>0</v>
      </c>
    </row>
    <row r="1091" spans="1:9" hidden="1" x14ac:dyDescent="0.25">
      <c r="A1091">
        <v>30101</v>
      </c>
      <c r="B1091" s="1" t="s">
        <v>6</v>
      </c>
      <c r="C1091" s="1" t="s">
        <v>24</v>
      </c>
      <c r="D1091">
        <v>1132</v>
      </c>
      <c r="E1091" s="1" t="s">
        <v>1291</v>
      </c>
      <c r="F1091">
        <v>0</v>
      </c>
      <c r="H1091">
        <v>0</v>
      </c>
      <c r="I1091">
        <f>Tabla1[[#This Row],[VENTAS]]+Tabla1[[#This Row],[FISICO]]-Tabla1[[#This Row],[SISTEMA]]</f>
        <v>0</v>
      </c>
    </row>
    <row r="1092" spans="1:9" hidden="1" x14ac:dyDescent="0.25">
      <c r="A1092">
        <v>30101</v>
      </c>
      <c r="B1092" s="1" t="s">
        <v>6</v>
      </c>
      <c r="C1092" s="1" t="s">
        <v>24</v>
      </c>
      <c r="D1092">
        <v>1135</v>
      </c>
      <c r="E1092" s="1" t="s">
        <v>1292</v>
      </c>
      <c r="F1092">
        <v>24</v>
      </c>
      <c r="G1092">
        <v>24</v>
      </c>
      <c r="H1092">
        <v>0</v>
      </c>
      <c r="I1092">
        <f>Tabla1[[#This Row],[VENTAS]]+Tabla1[[#This Row],[FISICO]]-Tabla1[[#This Row],[SISTEMA]]</f>
        <v>0</v>
      </c>
    </row>
    <row r="1093" spans="1:9" hidden="1" x14ac:dyDescent="0.25">
      <c r="A1093">
        <v>30101</v>
      </c>
      <c r="B1093" s="1" t="s">
        <v>6</v>
      </c>
      <c r="C1093" s="1" t="s">
        <v>24</v>
      </c>
      <c r="D1093">
        <v>1137</v>
      </c>
      <c r="E1093" s="1" t="s">
        <v>1293</v>
      </c>
      <c r="F1093">
        <v>0</v>
      </c>
      <c r="H1093">
        <v>0</v>
      </c>
      <c r="I1093">
        <f>Tabla1[[#This Row],[VENTAS]]+Tabla1[[#This Row],[FISICO]]-Tabla1[[#This Row],[SISTEMA]]</f>
        <v>0</v>
      </c>
    </row>
    <row r="1094" spans="1:9" hidden="1" x14ac:dyDescent="0.25">
      <c r="A1094">
        <v>30101</v>
      </c>
      <c r="B1094" s="1" t="s">
        <v>6</v>
      </c>
      <c r="C1094" s="1" t="s">
        <v>24</v>
      </c>
      <c r="D1094">
        <v>1139</v>
      </c>
      <c r="E1094" s="1" t="s">
        <v>1294</v>
      </c>
      <c r="F1094">
        <v>0</v>
      </c>
      <c r="H1094">
        <v>0</v>
      </c>
      <c r="I1094">
        <f>Tabla1[[#This Row],[VENTAS]]+Tabla1[[#This Row],[FISICO]]-Tabla1[[#This Row],[SISTEMA]]</f>
        <v>0</v>
      </c>
    </row>
    <row r="1095" spans="1:9" hidden="1" x14ac:dyDescent="0.25">
      <c r="A1095">
        <v>30101</v>
      </c>
      <c r="B1095" s="1" t="s">
        <v>6</v>
      </c>
      <c r="C1095" s="1" t="s">
        <v>24</v>
      </c>
      <c r="D1095">
        <v>1143</v>
      </c>
      <c r="E1095" s="1" t="s">
        <v>1295</v>
      </c>
      <c r="F1095">
        <v>0</v>
      </c>
      <c r="H1095">
        <v>0</v>
      </c>
      <c r="I1095">
        <f>Tabla1[[#This Row],[VENTAS]]+Tabla1[[#This Row],[FISICO]]-Tabla1[[#This Row],[SISTEMA]]</f>
        <v>0</v>
      </c>
    </row>
    <row r="1096" spans="1:9" hidden="1" x14ac:dyDescent="0.25">
      <c r="A1096">
        <v>30101</v>
      </c>
      <c r="B1096" s="1" t="s">
        <v>6</v>
      </c>
      <c r="C1096" s="1" t="s">
        <v>24</v>
      </c>
      <c r="D1096">
        <v>1149</v>
      </c>
      <c r="E1096" s="1" t="s">
        <v>1296</v>
      </c>
      <c r="F1096">
        <v>0</v>
      </c>
      <c r="H1096">
        <v>0</v>
      </c>
      <c r="I1096">
        <f>Tabla1[[#This Row],[VENTAS]]+Tabla1[[#This Row],[FISICO]]-Tabla1[[#This Row],[SISTEMA]]</f>
        <v>0</v>
      </c>
    </row>
    <row r="1097" spans="1:9" hidden="1" x14ac:dyDescent="0.25">
      <c r="A1097">
        <v>30101</v>
      </c>
      <c r="B1097" s="1" t="s">
        <v>6</v>
      </c>
      <c r="C1097" s="1" t="s">
        <v>24</v>
      </c>
      <c r="D1097">
        <v>1153</v>
      </c>
      <c r="E1097" s="1" t="s">
        <v>1297</v>
      </c>
      <c r="F1097">
        <v>0</v>
      </c>
      <c r="H1097">
        <v>0</v>
      </c>
      <c r="I1097">
        <f>Tabla1[[#This Row],[VENTAS]]+Tabla1[[#This Row],[FISICO]]-Tabla1[[#This Row],[SISTEMA]]</f>
        <v>0</v>
      </c>
    </row>
    <row r="1098" spans="1:9" hidden="1" x14ac:dyDescent="0.25">
      <c r="A1098">
        <v>30101</v>
      </c>
      <c r="B1098" s="1" t="s">
        <v>6</v>
      </c>
      <c r="C1098" s="1" t="s">
        <v>24</v>
      </c>
      <c r="D1098">
        <v>1155</v>
      </c>
      <c r="E1098" s="1" t="s">
        <v>1298</v>
      </c>
      <c r="F1098">
        <v>0</v>
      </c>
      <c r="H1098">
        <v>0</v>
      </c>
      <c r="I1098">
        <f>Tabla1[[#This Row],[VENTAS]]+Tabla1[[#This Row],[FISICO]]-Tabla1[[#This Row],[SISTEMA]]</f>
        <v>0</v>
      </c>
    </row>
    <row r="1099" spans="1:9" hidden="1" x14ac:dyDescent="0.25">
      <c r="A1099">
        <v>30101</v>
      </c>
      <c r="B1099" s="1" t="s">
        <v>6</v>
      </c>
      <c r="C1099" s="1" t="s">
        <v>24</v>
      </c>
      <c r="D1099">
        <v>1158</v>
      </c>
      <c r="E1099" s="1" t="s">
        <v>1299</v>
      </c>
      <c r="F1099">
        <v>0</v>
      </c>
      <c r="H1099">
        <v>0</v>
      </c>
      <c r="I1099">
        <f>Tabla1[[#This Row],[VENTAS]]+Tabla1[[#This Row],[FISICO]]-Tabla1[[#This Row],[SISTEMA]]</f>
        <v>0</v>
      </c>
    </row>
    <row r="1100" spans="1:9" hidden="1" x14ac:dyDescent="0.25">
      <c r="A1100">
        <v>30101</v>
      </c>
      <c r="B1100" s="1" t="s">
        <v>6</v>
      </c>
      <c r="C1100" s="1" t="s">
        <v>24</v>
      </c>
      <c r="D1100">
        <v>1164</v>
      </c>
      <c r="E1100" s="1" t="s">
        <v>1300</v>
      </c>
      <c r="F1100">
        <v>0</v>
      </c>
      <c r="H1100">
        <v>0</v>
      </c>
      <c r="I1100">
        <f>Tabla1[[#This Row],[VENTAS]]+Tabla1[[#This Row],[FISICO]]-Tabla1[[#This Row],[SISTEMA]]</f>
        <v>0</v>
      </c>
    </row>
    <row r="1101" spans="1:9" hidden="1" x14ac:dyDescent="0.25">
      <c r="A1101">
        <v>30101</v>
      </c>
      <c r="B1101" s="1" t="s">
        <v>6</v>
      </c>
      <c r="C1101" s="1" t="s">
        <v>24</v>
      </c>
      <c r="D1101">
        <v>1165</v>
      </c>
      <c r="E1101" s="1" t="s">
        <v>1301</v>
      </c>
      <c r="F1101">
        <v>22</v>
      </c>
      <c r="G1101">
        <v>22</v>
      </c>
      <c r="H1101">
        <v>0</v>
      </c>
      <c r="I1101">
        <f>Tabla1[[#This Row],[VENTAS]]+Tabla1[[#This Row],[FISICO]]-Tabla1[[#This Row],[SISTEMA]]</f>
        <v>0</v>
      </c>
    </row>
    <row r="1102" spans="1:9" hidden="1" x14ac:dyDescent="0.25">
      <c r="A1102">
        <v>30101</v>
      </c>
      <c r="B1102" s="1" t="s">
        <v>6</v>
      </c>
      <c r="C1102" s="1" t="s">
        <v>24</v>
      </c>
      <c r="D1102">
        <v>1168</v>
      </c>
      <c r="E1102" s="1" t="s">
        <v>1302</v>
      </c>
      <c r="F1102">
        <v>13</v>
      </c>
      <c r="G1102">
        <v>13</v>
      </c>
      <c r="H1102">
        <v>0</v>
      </c>
      <c r="I1102">
        <f>Tabla1[[#This Row],[VENTAS]]+Tabla1[[#This Row],[FISICO]]-Tabla1[[#This Row],[SISTEMA]]</f>
        <v>0</v>
      </c>
    </row>
    <row r="1103" spans="1:9" hidden="1" x14ac:dyDescent="0.25">
      <c r="A1103">
        <v>30101</v>
      </c>
      <c r="B1103" s="1" t="s">
        <v>6</v>
      </c>
      <c r="C1103" s="1" t="s">
        <v>24</v>
      </c>
      <c r="D1103">
        <v>1171</v>
      </c>
      <c r="E1103" s="1" t="s">
        <v>1303</v>
      </c>
      <c r="F1103">
        <v>2</v>
      </c>
      <c r="G1103">
        <v>2</v>
      </c>
      <c r="H1103">
        <v>0</v>
      </c>
      <c r="I1103">
        <f>Tabla1[[#This Row],[VENTAS]]+Tabla1[[#This Row],[FISICO]]-Tabla1[[#This Row],[SISTEMA]]</f>
        <v>0</v>
      </c>
    </row>
    <row r="1104" spans="1:9" hidden="1" x14ac:dyDescent="0.25">
      <c r="A1104">
        <v>30101</v>
      </c>
      <c r="B1104" s="1" t="s">
        <v>6</v>
      </c>
      <c r="C1104" s="1" t="s">
        <v>24</v>
      </c>
      <c r="D1104">
        <v>1173</v>
      </c>
      <c r="E1104" s="1" t="s">
        <v>1304</v>
      </c>
      <c r="F1104">
        <v>0</v>
      </c>
      <c r="H1104">
        <v>0</v>
      </c>
      <c r="I1104">
        <f>Tabla1[[#This Row],[VENTAS]]+Tabla1[[#This Row],[FISICO]]-Tabla1[[#This Row],[SISTEMA]]</f>
        <v>0</v>
      </c>
    </row>
    <row r="1105" spans="1:10" hidden="1" x14ac:dyDescent="0.25">
      <c r="A1105">
        <v>30101</v>
      </c>
      <c r="B1105" s="1" t="s">
        <v>6</v>
      </c>
      <c r="C1105" s="1" t="s">
        <v>24</v>
      </c>
      <c r="D1105">
        <v>1175</v>
      </c>
      <c r="E1105" s="1" t="s">
        <v>1305</v>
      </c>
      <c r="F1105">
        <v>0</v>
      </c>
      <c r="H1105">
        <v>0</v>
      </c>
      <c r="I1105">
        <f>Tabla1[[#This Row],[VENTAS]]+Tabla1[[#This Row],[FISICO]]-Tabla1[[#This Row],[SISTEMA]]</f>
        <v>0</v>
      </c>
    </row>
    <row r="1106" spans="1:10" hidden="1" x14ac:dyDescent="0.25">
      <c r="A1106">
        <v>30101</v>
      </c>
      <c r="B1106" s="1" t="s">
        <v>6</v>
      </c>
      <c r="C1106" s="1" t="s">
        <v>24</v>
      </c>
      <c r="D1106">
        <v>1177</v>
      </c>
      <c r="E1106" s="1" t="s">
        <v>1306</v>
      </c>
      <c r="F1106">
        <v>2</v>
      </c>
      <c r="G1106">
        <v>2</v>
      </c>
      <c r="H1106">
        <v>0</v>
      </c>
      <c r="I1106">
        <f>Tabla1[[#This Row],[VENTAS]]+Tabla1[[#This Row],[FISICO]]-Tabla1[[#This Row],[SISTEMA]]</f>
        <v>0</v>
      </c>
    </row>
    <row r="1107" spans="1:10" hidden="1" x14ac:dyDescent="0.25">
      <c r="A1107">
        <v>30101</v>
      </c>
      <c r="B1107" s="1" t="s">
        <v>6</v>
      </c>
      <c r="C1107" s="1" t="s">
        <v>24</v>
      </c>
      <c r="D1107">
        <v>1179</v>
      </c>
      <c r="E1107" s="1" t="s">
        <v>715</v>
      </c>
      <c r="F1107">
        <v>0</v>
      </c>
      <c r="H1107">
        <v>0</v>
      </c>
      <c r="I1107">
        <f>Tabla1[[#This Row],[VENTAS]]+Tabla1[[#This Row],[FISICO]]-Tabla1[[#This Row],[SISTEMA]]</f>
        <v>0</v>
      </c>
    </row>
    <row r="1108" spans="1:10" hidden="1" x14ac:dyDescent="0.25">
      <c r="A1108">
        <v>30101</v>
      </c>
      <c r="B1108" s="1" t="s">
        <v>6</v>
      </c>
      <c r="C1108" s="1" t="s">
        <v>24</v>
      </c>
      <c r="D1108">
        <v>1182</v>
      </c>
      <c r="E1108" s="1" t="s">
        <v>1307</v>
      </c>
      <c r="F1108">
        <v>0</v>
      </c>
      <c r="H1108">
        <v>0</v>
      </c>
      <c r="I1108">
        <f>Tabla1[[#This Row],[VENTAS]]+Tabla1[[#This Row],[FISICO]]-Tabla1[[#This Row],[SISTEMA]]</f>
        <v>0</v>
      </c>
    </row>
    <row r="1109" spans="1:10" hidden="1" x14ac:dyDescent="0.25">
      <c r="A1109">
        <v>30101</v>
      </c>
      <c r="B1109" s="1" t="s">
        <v>6</v>
      </c>
      <c r="C1109" s="1" t="s">
        <v>24</v>
      </c>
      <c r="D1109">
        <v>1185</v>
      </c>
      <c r="E1109" s="1" t="s">
        <v>1308</v>
      </c>
      <c r="F1109">
        <v>0</v>
      </c>
      <c r="H1109">
        <v>0</v>
      </c>
      <c r="I1109">
        <f>Tabla1[[#This Row],[VENTAS]]+Tabla1[[#This Row],[FISICO]]-Tabla1[[#This Row],[SISTEMA]]</f>
        <v>0</v>
      </c>
    </row>
    <row r="1110" spans="1:10" hidden="1" x14ac:dyDescent="0.25">
      <c r="A1110">
        <v>30101</v>
      </c>
      <c r="B1110" s="1" t="s">
        <v>6</v>
      </c>
      <c r="C1110" s="1" t="s">
        <v>24</v>
      </c>
      <c r="D1110" s="18">
        <v>1188</v>
      </c>
      <c r="E1110" s="19" t="s">
        <v>1309</v>
      </c>
      <c r="F1110">
        <v>2</v>
      </c>
      <c r="G1110">
        <v>0</v>
      </c>
      <c r="H1110">
        <v>0</v>
      </c>
      <c r="I1110">
        <f>Tabla1[[#This Row],[VENTAS]]+Tabla1[[#This Row],[FISICO]]-Tabla1[[#This Row],[SISTEMA]]</f>
        <v>-2</v>
      </c>
      <c r="J1110" s="18"/>
    </row>
    <row r="1111" spans="1:10" hidden="1" x14ac:dyDescent="0.25">
      <c r="A1111">
        <v>30101</v>
      </c>
      <c r="B1111" s="1" t="s">
        <v>6</v>
      </c>
      <c r="C1111" s="1" t="s">
        <v>24</v>
      </c>
      <c r="D1111" s="18">
        <v>1192</v>
      </c>
      <c r="E1111" s="19" t="s">
        <v>1310</v>
      </c>
      <c r="F1111">
        <v>1</v>
      </c>
      <c r="G1111">
        <v>0</v>
      </c>
      <c r="H1111">
        <v>0</v>
      </c>
      <c r="I1111">
        <f>Tabla1[[#This Row],[VENTAS]]+Tabla1[[#This Row],[FISICO]]-Tabla1[[#This Row],[SISTEMA]]</f>
        <v>-1</v>
      </c>
      <c r="J1111" s="18"/>
    </row>
    <row r="1112" spans="1:10" hidden="1" x14ac:dyDescent="0.25">
      <c r="A1112">
        <v>30101</v>
      </c>
      <c r="B1112" s="1" t="s">
        <v>6</v>
      </c>
      <c r="C1112" s="1" t="s">
        <v>24</v>
      </c>
      <c r="D1112">
        <v>1194</v>
      </c>
      <c r="E1112" s="1" t="s">
        <v>1311</v>
      </c>
      <c r="F1112">
        <v>0</v>
      </c>
      <c r="H1112">
        <v>0</v>
      </c>
      <c r="I1112">
        <f>Tabla1[[#This Row],[VENTAS]]+Tabla1[[#This Row],[FISICO]]-Tabla1[[#This Row],[SISTEMA]]</f>
        <v>0</v>
      </c>
    </row>
    <row r="1113" spans="1:10" hidden="1" x14ac:dyDescent="0.25">
      <c r="A1113">
        <v>30101</v>
      </c>
      <c r="B1113" s="1" t="s">
        <v>6</v>
      </c>
      <c r="C1113" s="1" t="s">
        <v>24</v>
      </c>
      <c r="D1113" s="18">
        <v>1196</v>
      </c>
      <c r="E1113" s="19" t="s">
        <v>1312</v>
      </c>
      <c r="F1113">
        <v>21</v>
      </c>
      <c r="G1113">
        <v>20</v>
      </c>
      <c r="H1113">
        <v>0</v>
      </c>
      <c r="I1113">
        <f>Tabla1[[#This Row],[VENTAS]]+Tabla1[[#This Row],[FISICO]]-Tabla1[[#This Row],[SISTEMA]]</f>
        <v>-1</v>
      </c>
      <c r="J1113" s="18"/>
    </row>
    <row r="1114" spans="1:10" hidden="1" x14ac:dyDescent="0.25">
      <c r="A1114">
        <v>30101</v>
      </c>
      <c r="B1114" s="1" t="s">
        <v>6</v>
      </c>
      <c r="C1114" s="1" t="s">
        <v>24</v>
      </c>
      <c r="D1114">
        <v>1197</v>
      </c>
      <c r="E1114" s="1" t="s">
        <v>1313</v>
      </c>
      <c r="F1114">
        <v>0</v>
      </c>
      <c r="H1114">
        <v>0</v>
      </c>
      <c r="I1114">
        <f>Tabla1[[#This Row],[VENTAS]]+Tabla1[[#This Row],[FISICO]]-Tabla1[[#This Row],[SISTEMA]]</f>
        <v>0</v>
      </c>
    </row>
    <row r="1115" spans="1:10" hidden="1" x14ac:dyDescent="0.25">
      <c r="A1115">
        <v>30101</v>
      </c>
      <c r="B1115" s="1" t="s">
        <v>6</v>
      </c>
      <c r="C1115" s="1" t="s">
        <v>24</v>
      </c>
      <c r="D1115">
        <v>1198</v>
      </c>
      <c r="E1115" s="1" t="s">
        <v>1314</v>
      </c>
      <c r="F1115">
        <v>0</v>
      </c>
      <c r="H1115">
        <v>0</v>
      </c>
      <c r="I1115">
        <f>Tabla1[[#This Row],[VENTAS]]+Tabla1[[#This Row],[FISICO]]-Tabla1[[#This Row],[SISTEMA]]</f>
        <v>0</v>
      </c>
    </row>
    <row r="1116" spans="1:10" hidden="1" x14ac:dyDescent="0.25">
      <c r="A1116">
        <v>30101</v>
      </c>
      <c r="B1116" s="1" t="s">
        <v>6</v>
      </c>
      <c r="C1116" s="1" t="s">
        <v>24</v>
      </c>
      <c r="D1116">
        <v>1200</v>
      </c>
      <c r="E1116" s="1" t="s">
        <v>1315</v>
      </c>
      <c r="F1116">
        <v>0</v>
      </c>
      <c r="H1116">
        <v>0</v>
      </c>
      <c r="I1116">
        <f>Tabla1[[#This Row],[VENTAS]]+Tabla1[[#This Row],[FISICO]]-Tabla1[[#This Row],[SISTEMA]]</f>
        <v>0</v>
      </c>
    </row>
    <row r="1117" spans="1:10" hidden="1" x14ac:dyDescent="0.25">
      <c r="A1117">
        <v>30101</v>
      </c>
      <c r="B1117" s="1" t="s">
        <v>6</v>
      </c>
      <c r="C1117" s="1" t="s">
        <v>24</v>
      </c>
      <c r="D1117">
        <v>1203</v>
      </c>
      <c r="E1117" s="1" t="s">
        <v>1316</v>
      </c>
      <c r="F1117">
        <v>0</v>
      </c>
      <c r="H1117">
        <v>0</v>
      </c>
      <c r="I1117">
        <f>Tabla1[[#This Row],[VENTAS]]+Tabla1[[#This Row],[FISICO]]-Tabla1[[#This Row],[SISTEMA]]</f>
        <v>0</v>
      </c>
    </row>
    <row r="1118" spans="1:10" hidden="1" x14ac:dyDescent="0.25">
      <c r="A1118">
        <v>30101</v>
      </c>
      <c r="B1118" s="1" t="s">
        <v>6</v>
      </c>
      <c r="C1118" s="1" t="s">
        <v>24</v>
      </c>
      <c r="D1118">
        <v>1204</v>
      </c>
      <c r="E1118" s="1" t="s">
        <v>1317</v>
      </c>
      <c r="F1118">
        <v>0</v>
      </c>
      <c r="H1118">
        <v>0</v>
      </c>
      <c r="I1118">
        <f>Tabla1[[#This Row],[VENTAS]]+Tabla1[[#This Row],[FISICO]]-Tabla1[[#This Row],[SISTEMA]]</f>
        <v>0</v>
      </c>
    </row>
    <row r="1119" spans="1:10" hidden="1" x14ac:dyDescent="0.25">
      <c r="A1119">
        <v>30101</v>
      </c>
      <c r="B1119" s="1" t="s">
        <v>6</v>
      </c>
      <c r="C1119" s="1" t="s">
        <v>24</v>
      </c>
      <c r="D1119">
        <v>1207</v>
      </c>
      <c r="E1119" s="1" t="s">
        <v>1318</v>
      </c>
      <c r="F1119">
        <v>0</v>
      </c>
      <c r="H1119">
        <v>0</v>
      </c>
      <c r="I1119">
        <f>Tabla1[[#This Row],[VENTAS]]+Tabla1[[#This Row],[FISICO]]-Tabla1[[#This Row],[SISTEMA]]</f>
        <v>0</v>
      </c>
    </row>
    <row r="1120" spans="1:10" hidden="1" x14ac:dyDescent="0.25">
      <c r="A1120">
        <v>30101</v>
      </c>
      <c r="B1120" s="1" t="s">
        <v>6</v>
      </c>
      <c r="C1120" s="1" t="s">
        <v>24</v>
      </c>
      <c r="D1120">
        <v>1208</v>
      </c>
      <c r="E1120" s="1" t="s">
        <v>1319</v>
      </c>
      <c r="F1120">
        <v>0</v>
      </c>
      <c r="H1120">
        <v>0</v>
      </c>
      <c r="I1120">
        <f>Tabla1[[#This Row],[VENTAS]]+Tabla1[[#This Row],[FISICO]]-Tabla1[[#This Row],[SISTEMA]]</f>
        <v>0</v>
      </c>
    </row>
    <row r="1121" spans="1:10" hidden="1" x14ac:dyDescent="0.25">
      <c r="A1121">
        <v>30101</v>
      </c>
      <c r="B1121" s="1" t="s">
        <v>6</v>
      </c>
      <c r="C1121" s="1" t="s">
        <v>24</v>
      </c>
      <c r="D1121">
        <v>1209</v>
      </c>
      <c r="E1121" s="1" t="s">
        <v>1320</v>
      </c>
      <c r="F1121">
        <v>0</v>
      </c>
      <c r="H1121">
        <v>0</v>
      </c>
      <c r="I1121">
        <f>Tabla1[[#This Row],[VENTAS]]+Tabla1[[#This Row],[FISICO]]-Tabla1[[#This Row],[SISTEMA]]</f>
        <v>0</v>
      </c>
    </row>
    <row r="1122" spans="1:10" hidden="1" x14ac:dyDescent="0.25">
      <c r="A1122">
        <v>30101</v>
      </c>
      <c r="B1122" s="1" t="s">
        <v>6</v>
      </c>
      <c r="C1122" s="1" t="s">
        <v>24</v>
      </c>
      <c r="D1122">
        <v>1210</v>
      </c>
      <c r="E1122" s="1" t="s">
        <v>1321</v>
      </c>
      <c r="F1122">
        <v>0</v>
      </c>
      <c r="H1122">
        <v>0</v>
      </c>
      <c r="I1122">
        <f>Tabla1[[#This Row],[VENTAS]]+Tabla1[[#This Row],[FISICO]]-Tabla1[[#This Row],[SISTEMA]]</f>
        <v>0</v>
      </c>
    </row>
    <row r="1123" spans="1:10" hidden="1" x14ac:dyDescent="0.25">
      <c r="A1123">
        <v>30101</v>
      </c>
      <c r="B1123" s="1" t="s">
        <v>6</v>
      </c>
      <c r="C1123" s="1" t="s">
        <v>24</v>
      </c>
      <c r="D1123">
        <v>1228</v>
      </c>
      <c r="E1123" s="1" t="s">
        <v>1322</v>
      </c>
      <c r="F1123">
        <v>0</v>
      </c>
      <c r="H1123">
        <v>0</v>
      </c>
      <c r="I1123">
        <f>Tabla1[[#This Row],[VENTAS]]+Tabla1[[#This Row],[FISICO]]-Tabla1[[#This Row],[SISTEMA]]</f>
        <v>0</v>
      </c>
    </row>
    <row r="1124" spans="1:10" hidden="1" x14ac:dyDescent="0.25">
      <c r="A1124">
        <v>30101</v>
      </c>
      <c r="B1124" s="1" t="s">
        <v>6</v>
      </c>
      <c r="C1124" s="1" t="s">
        <v>24</v>
      </c>
      <c r="D1124">
        <v>1229</v>
      </c>
      <c r="E1124" s="1" t="s">
        <v>1323</v>
      </c>
      <c r="F1124">
        <v>0</v>
      </c>
      <c r="H1124">
        <v>0</v>
      </c>
      <c r="I1124">
        <f>Tabla1[[#This Row],[VENTAS]]+Tabla1[[#This Row],[FISICO]]-Tabla1[[#This Row],[SISTEMA]]</f>
        <v>0</v>
      </c>
    </row>
    <row r="1125" spans="1:10" hidden="1" x14ac:dyDescent="0.25">
      <c r="A1125">
        <v>30101</v>
      </c>
      <c r="B1125" s="1" t="s">
        <v>6</v>
      </c>
      <c r="C1125" s="1" t="s">
        <v>24</v>
      </c>
      <c r="D1125">
        <v>1230</v>
      </c>
      <c r="E1125" s="1" t="s">
        <v>1324</v>
      </c>
      <c r="F1125">
        <v>0</v>
      </c>
      <c r="H1125">
        <v>0</v>
      </c>
      <c r="I1125">
        <f>Tabla1[[#This Row],[VENTAS]]+Tabla1[[#This Row],[FISICO]]-Tabla1[[#This Row],[SISTEMA]]</f>
        <v>0</v>
      </c>
    </row>
    <row r="1126" spans="1:10" hidden="1" x14ac:dyDescent="0.25">
      <c r="A1126">
        <v>30101</v>
      </c>
      <c r="B1126" s="1" t="s">
        <v>6</v>
      </c>
      <c r="C1126" s="1" t="s">
        <v>24</v>
      </c>
      <c r="D1126">
        <v>1231</v>
      </c>
      <c r="E1126" s="1" t="s">
        <v>1325</v>
      </c>
      <c r="F1126">
        <v>0</v>
      </c>
      <c r="H1126">
        <v>0</v>
      </c>
      <c r="I1126">
        <f>Tabla1[[#This Row],[VENTAS]]+Tabla1[[#This Row],[FISICO]]-Tabla1[[#This Row],[SISTEMA]]</f>
        <v>0</v>
      </c>
    </row>
    <row r="1127" spans="1:10" hidden="1" x14ac:dyDescent="0.25">
      <c r="A1127">
        <v>30101</v>
      </c>
      <c r="B1127" s="1" t="s">
        <v>6</v>
      </c>
      <c r="C1127" s="1" t="s">
        <v>24</v>
      </c>
      <c r="D1127">
        <v>1232</v>
      </c>
      <c r="E1127" s="1" t="s">
        <v>1326</v>
      </c>
      <c r="F1127">
        <v>4</v>
      </c>
      <c r="G1127">
        <v>4</v>
      </c>
      <c r="H1127">
        <v>0</v>
      </c>
      <c r="I1127">
        <f>Tabla1[[#This Row],[VENTAS]]+Tabla1[[#This Row],[FISICO]]-Tabla1[[#This Row],[SISTEMA]]</f>
        <v>0</v>
      </c>
    </row>
    <row r="1128" spans="1:10" hidden="1" x14ac:dyDescent="0.25">
      <c r="A1128">
        <v>30101</v>
      </c>
      <c r="B1128" s="1" t="s">
        <v>6</v>
      </c>
      <c r="C1128" s="1" t="s">
        <v>24</v>
      </c>
      <c r="D1128">
        <v>1234</v>
      </c>
      <c r="E1128" s="1" t="s">
        <v>1327</v>
      </c>
      <c r="F1128">
        <v>0</v>
      </c>
      <c r="H1128">
        <v>0</v>
      </c>
      <c r="I1128">
        <f>Tabla1[[#This Row],[VENTAS]]+Tabla1[[#This Row],[FISICO]]-Tabla1[[#This Row],[SISTEMA]]</f>
        <v>0</v>
      </c>
    </row>
    <row r="1129" spans="1:10" hidden="1" x14ac:dyDescent="0.25">
      <c r="A1129">
        <v>30101</v>
      </c>
      <c r="B1129" s="1" t="s">
        <v>6</v>
      </c>
      <c r="C1129" s="1" t="s">
        <v>24</v>
      </c>
      <c r="D1129" s="18">
        <v>1235</v>
      </c>
      <c r="E1129" s="19" t="s">
        <v>1328</v>
      </c>
      <c r="F1129">
        <v>3</v>
      </c>
      <c r="G1129">
        <v>2</v>
      </c>
      <c r="H1129">
        <v>1</v>
      </c>
      <c r="I1129">
        <f>Tabla1[[#This Row],[VENTAS]]+Tabla1[[#This Row],[FISICO]]-Tabla1[[#This Row],[SISTEMA]]</f>
        <v>0</v>
      </c>
      <c r="J1129" s="18"/>
    </row>
    <row r="1130" spans="1:10" hidden="1" x14ac:dyDescent="0.25">
      <c r="A1130">
        <v>30101</v>
      </c>
      <c r="B1130" s="1" t="s">
        <v>6</v>
      </c>
      <c r="C1130" s="1" t="s">
        <v>24</v>
      </c>
      <c r="D1130">
        <v>1236</v>
      </c>
      <c r="E1130" s="1" t="s">
        <v>1329</v>
      </c>
      <c r="F1130">
        <v>0</v>
      </c>
      <c r="H1130">
        <v>0</v>
      </c>
      <c r="I1130">
        <f>Tabla1[[#This Row],[VENTAS]]+Tabla1[[#This Row],[FISICO]]-Tabla1[[#This Row],[SISTEMA]]</f>
        <v>0</v>
      </c>
    </row>
    <row r="1131" spans="1:10" hidden="1" x14ac:dyDescent="0.25">
      <c r="A1131">
        <v>30101</v>
      </c>
      <c r="B1131" s="1" t="s">
        <v>6</v>
      </c>
      <c r="C1131" s="1" t="s">
        <v>24</v>
      </c>
      <c r="D1131">
        <v>1238</v>
      </c>
      <c r="E1131" s="1" t="s">
        <v>1330</v>
      </c>
      <c r="F1131">
        <v>0</v>
      </c>
      <c r="H1131">
        <v>0</v>
      </c>
      <c r="I1131">
        <f>Tabla1[[#This Row],[VENTAS]]+Tabla1[[#This Row],[FISICO]]-Tabla1[[#This Row],[SISTEMA]]</f>
        <v>0</v>
      </c>
    </row>
    <row r="1132" spans="1:10" hidden="1" x14ac:dyDescent="0.25">
      <c r="A1132">
        <v>30101</v>
      </c>
      <c r="B1132" s="1" t="s">
        <v>6</v>
      </c>
      <c r="C1132" s="1" t="s">
        <v>24</v>
      </c>
      <c r="D1132">
        <v>1239</v>
      </c>
      <c r="E1132" s="1" t="s">
        <v>1331</v>
      </c>
      <c r="F1132">
        <v>0</v>
      </c>
      <c r="H1132">
        <v>0</v>
      </c>
      <c r="I1132">
        <f>Tabla1[[#This Row],[VENTAS]]+Tabla1[[#This Row],[FISICO]]-Tabla1[[#This Row],[SISTEMA]]</f>
        <v>0</v>
      </c>
    </row>
    <row r="1133" spans="1:10" hidden="1" x14ac:dyDescent="0.25">
      <c r="A1133">
        <v>30101</v>
      </c>
      <c r="B1133" s="1" t="s">
        <v>6</v>
      </c>
      <c r="C1133" s="1" t="s">
        <v>24</v>
      </c>
      <c r="D1133">
        <v>1240</v>
      </c>
      <c r="E1133" s="1" t="s">
        <v>1332</v>
      </c>
      <c r="F1133">
        <v>0</v>
      </c>
      <c r="H1133">
        <v>0</v>
      </c>
      <c r="I1133">
        <f>Tabla1[[#This Row],[VENTAS]]+Tabla1[[#This Row],[FISICO]]-Tabla1[[#This Row],[SISTEMA]]</f>
        <v>0</v>
      </c>
    </row>
    <row r="1134" spans="1:10" hidden="1" x14ac:dyDescent="0.25">
      <c r="A1134">
        <v>30101</v>
      </c>
      <c r="B1134" s="1" t="s">
        <v>6</v>
      </c>
      <c r="C1134" s="1" t="s">
        <v>24</v>
      </c>
      <c r="D1134">
        <v>1242</v>
      </c>
      <c r="E1134" s="1" t="s">
        <v>1333</v>
      </c>
      <c r="F1134">
        <v>0</v>
      </c>
      <c r="H1134">
        <v>0</v>
      </c>
      <c r="I1134">
        <f>Tabla1[[#This Row],[VENTAS]]+Tabla1[[#This Row],[FISICO]]-Tabla1[[#This Row],[SISTEMA]]</f>
        <v>0</v>
      </c>
    </row>
    <row r="1135" spans="1:10" hidden="1" x14ac:dyDescent="0.25">
      <c r="A1135">
        <v>30101</v>
      </c>
      <c r="B1135" s="1" t="s">
        <v>6</v>
      </c>
      <c r="C1135" s="1" t="s">
        <v>24</v>
      </c>
      <c r="D1135">
        <v>1243</v>
      </c>
      <c r="E1135" s="1" t="s">
        <v>1334</v>
      </c>
      <c r="F1135">
        <v>0</v>
      </c>
      <c r="H1135">
        <v>0</v>
      </c>
      <c r="I1135">
        <f>Tabla1[[#This Row],[VENTAS]]+Tabla1[[#This Row],[FISICO]]-Tabla1[[#This Row],[SISTEMA]]</f>
        <v>0</v>
      </c>
    </row>
    <row r="1136" spans="1:10" hidden="1" x14ac:dyDescent="0.25">
      <c r="A1136">
        <v>30101</v>
      </c>
      <c r="B1136" s="1" t="s">
        <v>6</v>
      </c>
      <c r="C1136" s="1" t="s">
        <v>24</v>
      </c>
      <c r="D1136">
        <v>1245</v>
      </c>
      <c r="E1136" s="1" t="s">
        <v>1335</v>
      </c>
      <c r="F1136">
        <v>0</v>
      </c>
      <c r="H1136">
        <v>0</v>
      </c>
      <c r="I1136">
        <f>Tabla1[[#This Row],[VENTAS]]+Tabla1[[#This Row],[FISICO]]-Tabla1[[#This Row],[SISTEMA]]</f>
        <v>0</v>
      </c>
    </row>
    <row r="1137" spans="1:10" hidden="1" x14ac:dyDescent="0.25">
      <c r="A1137">
        <v>30101</v>
      </c>
      <c r="B1137" s="1" t="s">
        <v>6</v>
      </c>
      <c r="C1137" s="1" t="s">
        <v>24</v>
      </c>
      <c r="D1137">
        <v>1246</v>
      </c>
      <c r="E1137" s="1" t="s">
        <v>1336</v>
      </c>
      <c r="F1137">
        <v>2</v>
      </c>
      <c r="G1137">
        <v>2</v>
      </c>
      <c r="H1137">
        <v>0</v>
      </c>
      <c r="I1137">
        <f>Tabla1[[#This Row],[VENTAS]]+Tabla1[[#This Row],[FISICO]]-Tabla1[[#This Row],[SISTEMA]]</f>
        <v>0</v>
      </c>
    </row>
    <row r="1138" spans="1:10" hidden="1" x14ac:dyDescent="0.25">
      <c r="A1138">
        <v>30101</v>
      </c>
      <c r="B1138" s="1" t="s">
        <v>6</v>
      </c>
      <c r="C1138" s="1" t="s">
        <v>24</v>
      </c>
      <c r="D1138" s="18">
        <v>1247</v>
      </c>
      <c r="E1138" s="19" t="s">
        <v>1337</v>
      </c>
      <c r="F1138">
        <v>11</v>
      </c>
      <c r="G1138">
        <v>10</v>
      </c>
      <c r="H1138">
        <v>0</v>
      </c>
      <c r="I1138">
        <f>Tabla1[[#This Row],[VENTAS]]+Tabla1[[#This Row],[FISICO]]-Tabla1[[#This Row],[SISTEMA]]</f>
        <v>-1</v>
      </c>
      <c r="J1138" s="18"/>
    </row>
    <row r="1139" spans="1:10" hidden="1" x14ac:dyDescent="0.25">
      <c r="A1139">
        <v>30101</v>
      </c>
      <c r="B1139" s="1" t="s">
        <v>6</v>
      </c>
      <c r="C1139" s="1" t="s">
        <v>24</v>
      </c>
      <c r="D1139">
        <v>1248</v>
      </c>
      <c r="E1139" s="1" t="s">
        <v>1338</v>
      </c>
      <c r="F1139">
        <v>0</v>
      </c>
      <c r="H1139">
        <v>0</v>
      </c>
      <c r="I1139">
        <f>Tabla1[[#This Row],[VENTAS]]+Tabla1[[#This Row],[FISICO]]-Tabla1[[#This Row],[SISTEMA]]</f>
        <v>0</v>
      </c>
    </row>
    <row r="1140" spans="1:10" hidden="1" x14ac:dyDescent="0.25">
      <c r="A1140">
        <v>30101</v>
      </c>
      <c r="B1140" s="1" t="s">
        <v>6</v>
      </c>
      <c r="C1140" s="1" t="s">
        <v>24</v>
      </c>
      <c r="D1140">
        <v>1250</v>
      </c>
      <c r="E1140" s="1" t="s">
        <v>1339</v>
      </c>
      <c r="F1140">
        <v>0</v>
      </c>
      <c r="H1140">
        <v>0</v>
      </c>
      <c r="I1140">
        <f>Tabla1[[#This Row],[VENTAS]]+Tabla1[[#This Row],[FISICO]]-Tabla1[[#This Row],[SISTEMA]]</f>
        <v>0</v>
      </c>
    </row>
    <row r="1141" spans="1:10" hidden="1" x14ac:dyDescent="0.25">
      <c r="A1141">
        <v>30101</v>
      </c>
      <c r="B1141" s="1" t="s">
        <v>6</v>
      </c>
      <c r="C1141" s="1" t="s">
        <v>24</v>
      </c>
      <c r="D1141" s="18">
        <v>1251</v>
      </c>
      <c r="E1141" s="19" t="s">
        <v>1340</v>
      </c>
      <c r="F1141">
        <v>14</v>
      </c>
      <c r="G1141">
        <v>13</v>
      </c>
      <c r="H1141">
        <v>0</v>
      </c>
      <c r="I1141">
        <f>Tabla1[[#This Row],[VENTAS]]+Tabla1[[#This Row],[FISICO]]-Tabla1[[#This Row],[SISTEMA]]</f>
        <v>-1</v>
      </c>
      <c r="J1141" s="18"/>
    </row>
    <row r="1142" spans="1:10" hidden="1" x14ac:dyDescent="0.25">
      <c r="A1142">
        <v>30101</v>
      </c>
      <c r="B1142" s="1" t="s">
        <v>6</v>
      </c>
      <c r="C1142" s="1" t="s">
        <v>24</v>
      </c>
      <c r="D1142">
        <v>1253</v>
      </c>
      <c r="E1142" s="1" t="s">
        <v>1341</v>
      </c>
      <c r="F1142">
        <v>0</v>
      </c>
      <c r="H1142">
        <v>0</v>
      </c>
      <c r="I1142">
        <f>Tabla1[[#This Row],[VENTAS]]+Tabla1[[#This Row],[FISICO]]-Tabla1[[#This Row],[SISTEMA]]</f>
        <v>0</v>
      </c>
    </row>
    <row r="1143" spans="1:10" hidden="1" x14ac:dyDescent="0.25">
      <c r="A1143">
        <v>30101</v>
      </c>
      <c r="B1143" s="1" t="s">
        <v>6</v>
      </c>
      <c r="C1143" s="1" t="s">
        <v>24</v>
      </c>
      <c r="D1143">
        <v>1254</v>
      </c>
      <c r="E1143" s="1" t="s">
        <v>1342</v>
      </c>
      <c r="F1143">
        <v>0</v>
      </c>
      <c r="H1143">
        <v>0</v>
      </c>
      <c r="I1143">
        <f>Tabla1[[#This Row],[VENTAS]]+Tabla1[[#This Row],[FISICO]]-Tabla1[[#This Row],[SISTEMA]]</f>
        <v>0</v>
      </c>
    </row>
    <row r="1144" spans="1:10" hidden="1" x14ac:dyDescent="0.25">
      <c r="A1144">
        <v>30101</v>
      </c>
      <c r="B1144" s="1" t="s">
        <v>6</v>
      </c>
      <c r="C1144" s="1" t="s">
        <v>24</v>
      </c>
      <c r="D1144">
        <v>1255</v>
      </c>
      <c r="E1144" s="1" t="s">
        <v>1343</v>
      </c>
      <c r="F1144">
        <v>0</v>
      </c>
      <c r="H1144">
        <v>0</v>
      </c>
      <c r="I1144">
        <f>Tabla1[[#This Row],[VENTAS]]+Tabla1[[#This Row],[FISICO]]-Tabla1[[#This Row],[SISTEMA]]</f>
        <v>0</v>
      </c>
    </row>
    <row r="1145" spans="1:10" hidden="1" x14ac:dyDescent="0.25">
      <c r="A1145">
        <v>30101</v>
      </c>
      <c r="B1145" s="1" t="s">
        <v>6</v>
      </c>
      <c r="C1145" s="1" t="s">
        <v>24</v>
      </c>
      <c r="D1145">
        <v>1256</v>
      </c>
      <c r="E1145" s="1" t="s">
        <v>1344</v>
      </c>
      <c r="F1145">
        <v>0</v>
      </c>
      <c r="H1145">
        <v>0</v>
      </c>
      <c r="I1145">
        <f>Tabla1[[#This Row],[VENTAS]]+Tabla1[[#This Row],[FISICO]]-Tabla1[[#This Row],[SISTEMA]]</f>
        <v>0</v>
      </c>
    </row>
    <row r="1146" spans="1:10" hidden="1" x14ac:dyDescent="0.25">
      <c r="A1146">
        <v>30101</v>
      </c>
      <c r="B1146" s="1" t="s">
        <v>6</v>
      </c>
      <c r="C1146" s="1" t="s">
        <v>24</v>
      </c>
      <c r="D1146">
        <v>1257</v>
      </c>
      <c r="E1146" s="1" t="s">
        <v>1345</v>
      </c>
      <c r="F1146">
        <v>0</v>
      </c>
      <c r="H1146">
        <v>0</v>
      </c>
      <c r="I1146">
        <f>Tabla1[[#This Row],[VENTAS]]+Tabla1[[#This Row],[FISICO]]-Tabla1[[#This Row],[SISTEMA]]</f>
        <v>0</v>
      </c>
    </row>
    <row r="1147" spans="1:10" hidden="1" x14ac:dyDescent="0.25">
      <c r="A1147">
        <v>30101</v>
      </c>
      <c r="B1147" s="1" t="s">
        <v>6</v>
      </c>
      <c r="C1147" s="1" t="s">
        <v>24</v>
      </c>
      <c r="D1147">
        <v>1258</v>
      </c>
      <c r="E1147" s="1" t="s">
        <v>1346</v>
      </c>
      <c r="F1147">
        <v>0</v>
      </c>
      <c r="H1147">
        <v>0</v>
      </c>
      <c r="I1147">
        <f>Tabla1[[#This Row],[VENTAS]]+Tabla1[[#This Row],[FISICO]]-Tabla1[[#This Row],[SISTEMA]]</f>
        <v>0</v>
      </c>
    </row>
    <row r="1148" spans="1:10" hidden="1" x14ac:dyDescent="0.25">
      <c r="A1148">
        <v>30101</v>
      </c>
      <c r="B1148" s="1" t="s">
        <v>6</v>
      </c>
      <c r="C1148" s="1" t="s">
        <v>24</v>
      </c>
      <c r="D1148">
        <v>1259</v>
      </c>
      <c r="E1148" s="1" t="s">
        <v>1347</v>
      </c>
      <c r="F1148">
        <v>0</v>
      </c>
      <c r="H1148">
        <v>0</v>
      </c>
      <c r="I1148">
        <f>Tabla1[[#This Row],[VENTAS]]+Tabla1[[#This Row],[FISICO]]-Tabla1[[#This Row],[SISTEMA]]</f>
        <v>0</v>
      </c>
    </row>
    <row r="1149" spans="1:10" hidden="1" x14ac:dyDescent="0.25">
      <c r="A1149">
        <v>30101</v>
      </c>
      <c r="B1149" s="1" t="s">
        <v>6</v>
      </c>
      <c r="C1149" s="1" t="s">
        <v>24</v>
      </c>
      <c r="D1149">
        <v>1260</v>
      </c>
      <c r="E1149" s="1" t="s">
        <v>1348</v>
      </c>
      <c r="F1149">
        <v>0</v>
      </c>
      <c r="H1149">
        <v>0</v>
      </c>
      <c r="I1149">
        <f>Tabla1[[#This Row],[VENTAS]]+Tabla1[[#This Row],[FISICO]]-Tabla1[[#This Row],[SISTEMA]]</f>
        <v>0</v>
      </c>
    </row>
    <row r="1150" spans="1:10" hidden="1" x14ac:dyDescent="0.25">
      <c r="A1150">
        <v>30101</v>
      </c>
      <c r="B1150" s="1" t="s">
        <v>6</v>
      </c>
      <c r="C1150" s="1" t="s">
        <v>24</v>
      </c>
      <c r="D1150">
        <v>1261</v>
      </c>
      <c r="E1150" s="1" t="s">
        <v>1349</v>
      </c>
      <c r="F1150">
        <v>0</v>
      </c>
      <c r="H1150">
        <v>0</v>
      </c>
      <c r="I1150">
        <f>Tabla1[[#This Row],[VENTAS]]+Tabla1[[#This Row],[FISICO]]-Tabla1[[#This Row],[SISTEMA]]</f>
        <v>0</v>
      </c>
    </row>
    <row r="1151" spans="1:10" hidden="1" x14ac:dyDescent="0.25">
      <c r="A1151">
        <v>30101</v>
      </c>
      <c r="B1151" s="1" t="s">
        <v>6</v>
      </c>
      <c r="C1151" s="1" t="s">
        <v>24</v>
      </c>
      <c r="D1151">
        <v>1262</v>
      </c>
      <c r="E1151" s="1" t="s">
        <v>1350</v>
      </c>
      <c r="F1151">
        <v>0</v>
      </c>
      <c r="H1151">
        <v>0</v>
      </c>
      <c r="I1151">
        <f>Tabla1[[#This Row],[VENTAS]]+Tabla1[[#This Row],[FISICO]]-Tabla1[[#This Row],[SISTEMA]]</f>
        <v>0</v>
      </c>
    </row>
    <row r="1152" spans="1:10" hidden="1" x14ac:dyDescent="0.25">
      <c r="A1152">
        <v>30101</v>
      </c>
      <c r="B1152" s="1" t="s">
        <v>6</v>
      </c>
      <c r="C1152" s="1" t="s">
        <v>24</v>
      </c>
      <c r="D1152">
        <v>1264</v>
      </c>
      <c r="E1152" s="1" t="s">
        <v>1351</v>
      </c>
      <c r="F1152">
        <v>0</v>
      </c>
      <c r="H1152">
        <v>0</v>
      </c>
      <c r="I1152">
        <f>Tabla1[[#This Row],[VENTAS]]+Tabla1[[#This Row],[FISICO]]-Tabla1[[#This Row],[SISTEMA]]</f>
        <v>0</v>
      </c>
    </row>
    <row r="1153" spans="1:9" hidden="1" x14ac:dyDescent="0.25">
      <c r="A1153">
        <v>30101</v>
      </c>
      <c r="B1153" s="1" t="s">
        <v>6</v>
      </c>
      <c r="C1153" s="1" t="s">
        <v>24</v>
      </c>
      <c r="D1153">
        <v>1265</v>
      </c>
      <c r="E1153" s="1" t="s">
        <v>1352</v>
      </c>
      <c r="F1153">
        <v>0</v>
      </c>
      <c r="H1153">
        <v>0</v>
      </c>
      <c r="I1153">
        <f>Tabla1[[#This Row],[VENTAS]]+Tabla1[[#This Row],[FISICO]]-Tabla1[[#This Row],[SISTEMA]]</f>
        <v>0</v>
      </c>
    </row>
    <row r="1154" spans="1:9" hidden="1" x14ac:dyDescent="0.25">
      <c r="A1154">
        <v>30101</v>
      </c>
      <c r="B1154" s="1" t="s">
        <v>6</v>
      </c>
      <c r="C1154" s="1" t="s">
        <v>24</v>
      </c>
      <c r="D1154">
        <v>1266</v>
      </c>
      <c r="E1154" s="1" t="s">
        <v>1353</v>
      </c>
      <c r="F1154">
        <v>0</v>
      </c>
      <c r="H1154">
        <v>0</v>
      </c>
      <c r="I1154">
        <f>Tabla1[[#This Row],[VENTAS]]+Tabla1[[#This Row],[FISICO]]-Tabla1[[#This Row],[SISTEMA]]</f>
        <v>0</v>
      </c>
    </row>
    <row r="1155" spans="1:9" hidden="1" x14ac:dyDescent="0.25">
      <c r="A1155">
        <v>30101</v>
      </c>
      <c r="B1155" s="1" t="s">
        <v>6</v>
      </c>
      <c r="C1155" s="1" t="s">
        <v>24</v>
      </c>
      <c r="D1155">
        <v>1267</v>
      </c>
      <c r="E1155" s="1" t="s">
        <v>1354</v>
      </c>
      <c r="F1155">
        <v>0</v>
      </c>
      <c r="H1155">
        <v>0</v>
      </c>
      <c r="I1155">
        <f>Tabla1[[#This Row],[VENTAS]]+Tabla1[[#This Row],[FISICO]]-Tabla1[[#This Row],[SISTEMA]]</f>
        <v>0</v>
      </c>
    </row>
    <row r="1156" spans="1:9" hidden="1" x14ac:dyDescent="0.25">
      <c r="A1156">
        <v>30101</v>
      </c>
      <c r="B1156" s="1" t="s">
        <v>6</v>
      </c>
      <c r="C1156" s="1" t="s">
        <v>24</v>
      </c>
      <c r="D1156">
        <v>1268</v>
      </c>
      <c r="E1156" s="1" t="s">
        <v>1355</v>
      </c>
      <c r="F1156">
        <v>0</v>
      </c>
      <c r="H1156">
        <v>0</v>
      </c>
      <c r="I1156">
        <f>Tabla1[[#This Row],[VENTAS]]+Tabla1[[#This Row],[FISICO]]-Tabla1[[#This Row],[SISTEMA]]</f>
        <v>0</v>
      </c>
    </row>
    <row r="1157" spans="1:9" hidden="1" x14ac:dyDescent="0.25">
      <c r="A1157">
        <v>30101</v>
      </c>
      <c r="B1157" s="1" t="s">
        <v>6</v>
      </c>
      <c r="C1157" s="1" t="s">
        <v>24</v>
      </c>
      <c r="D1157">
        <v>1269</v>
      </c>
      <c r="E1157" s="1" t="s">
        <v>1356</v>
      </c>
      <c r="F1157">
        <v>0</v>
      </c>
      <c r="H1157">
        <v>0</v>
      </c>
      <c r="I1157">
        <f>Tabla1[[#This Row],[VENTAS]]+Tabla1[[#This Row],[FISICO]]-Tabla1[[#This Row],[SISTEMA]]</f>
        <v>0</v>
      </c>
    </row>
    <row r="1158" spans="1:9" hidden="1" x14ac:dyDescent="0.25">
      <c r="A1158">
        <v>30101</v>
      </c>
      <c r="B1158" s="1" t="s">
        <v>6</v>
      </c>
      <c r="C1158" s="1" t="s">
        <v>24</v>
      </c>
      <c r="D1158">
        <v>1270</v>
      </c>
      <c r="E1158" s="1" t="s">
        <v>1357</v>
      </c>
      <c r="F1158">
        <v>0</v>
      </c>
      <c r="H1158">
        <v>0</v>
      </c>
      <c r="I1158">
        <f>Tabla1[[#This Row],[VENTAS]]+Tabla1[[#This Row],[FISICO]]-Tabla1[[#This Row],[SISTEMA]]</f>
        <v>0</v>
      </c>
    </row>
    <row r="1159" spans="1:9" hidden="1" x14ac:dyDescent="0.25">
      <c r="A1159">
        <v>30101</v>
      </c>
      <c r="B1159" s="1" t="s">
        <v>6</v>
      </c>
      <c r="C1159" s="1" t="s">
        <v>24</v>
      </c>
      <c r="D1159">
        <v>1271</v>
      </c>
      <c r="E1159" s="1" t="s">
        <v>1358</v>
      </c>
      <c r="F1159">
        <v>0</v>
      </c>
      <c r="H1159">
        <v>0</v>
      </c>
      <c r="I1159">
        <f>Tabla1[[#This Row],[VENTAS]]+Tabla1[[#This Row],[FISICO]]-Tabla1[[#This Row],[SISTEMA]]</f>
        <v>0</v>
      </c>
    </row>
    <row r="1160" spans="1:9" hidden="1" x14ac:dyDescent="0.25">
      <c r="A1160">
        <v>30101</v>
      </c>
      <c r="B1160" s="1" t="s">
        <v>6</v>
      </c>
      <c r="C1160" s="1" t="s">
        <v>24</v>
      </c>
      <c r="D1160">
        <v>1272</v>
      </c>
      <c r="E1160" s="1" t="s">
        <v>1359</v>
      </c>
      <c r="F1160">
        <v>0</v>
      </c>
      <c r="H1160">
        <v>0</v>
      </c>
      <c r="I1160">
        <f>Tabla1[[#This Row],[VENTAS]]+Tabla1[[#This Row],[FISICO]]-Tabla1[[#This Row],[SISTEMA]]</f>
        <v>0</v>
      </c>
    </row>
    <row r="1161" spans="1:9" hidden="1" x14ac:dyDescent="0.25">
      <c r="A1161">
        <v>30101</v>
      </c>
      <c r="B1161" s="1" t="s">
        <v>6</v>
      </c>
      <c r="C1161" s="1" t="s">
        <v>24</v>
      </c>
      <c r="D1161">
        <v>1273</v>
      </c>
      <c r="E1161" s="1" t="s">
        <v>1360</v>
      </c>
      <c r="F1161">
        <v>0</v>
      </c>
      <c r="H1161">
        <v>0</v>
      </c>
      <c r="I1161">
        <f>Tabla1[[#This Row],[VENTAS]]+Tabla1[[#This Row],[FISICO]]-Tabla1[[#This Row],[SISTEMA]]</f>
        <v>0</v>
      </c>
    </row>
    <row r="1162" spans="1:9" hidden="1" x14ac:dyDescent="0.25">
      <c r="A1162">
        <v>30101</v>
      </c>
      <c r="B1162" s="1" t="s">
        <v>6</v>
      </c>
      <c r="C1162" s="1" t="s">
        <v>24</v>
      </c>
      <c r="D1162">
        <v>1274</v>
      </c>
      <c r="E1162" s="1" t="s">
        <v>1361</v>
      </c>
      <c r="F1162">
        <v>5</v>
      </c>
      <c r="G1162">
        <v>5</v>
      </c>
      <c r="H1162">
        <v>0</v>
      </c>
      <c r="I1162">
        <f>Tabla1[[#This Row],[VENTAS]]+Tabla1[[#This Row],[FISICO]]-Tabla1[[#This Row],[SISTEMA]]</f>
        <v>0</v>
      </c>
    </row>
    <row r="1163" spans="1:9" hidden="1" x14ac:dyDescent="0.25">
      <c r="A1163">
        <v>30101</v>
      </c>
      <c r="B1163" s="1" t="s">
        <v>6</v>
      </c>
      <c r="C1163" s="1" t="s">
        <v>24</v>
      </c>
      <c r="D1163">
        <v>1275</v>
      </c>
      <c r="E1163" s="1" t="s">
        <v>1362</v>
      </c>
      <c r="F1163">
        <v>0</v>
      </c>
      <c r="H1163">
        <v>0</v>
      </c>
      <c r="I1163">
        <f>Tabla1[[#This Row],[VENTAS]]+Tabla1[[#This Row],[FISICO]]-Tabla1[[#This Row],[SISTEMA]]</f>
        <v>0</v>
      </c>
    </row>
    <row r="1164" spans="1:9" hidden="1" x14ac:dyDescent="0.25">
      <c r="A1164">
        <v>30101</v>
      </c>
      <c r="B1164" s="1" t="s">
        <v>6</v>
      </c>
      <c r="C1164" s="1" t="s">
        <v>24</v>
      </c>
      <c r="D1164">
        <v>1276</v>
      </c>
      <c r="E1164" s="1" t="s">
        <v>1363</v>
      </c>
      <c r="F1164">
        <v>0</v>
      </c>
      <c r="H1164">
        <v>0</v>
      </c>
      <c r="I1164">
        <f>Tabla1[[#This Row],[VENTAS]]+Tabla1[[#This Row],[FISICO]]-Tabla1[[#This Row],[SISTEMA]]</f>
        <v>0</v>
      </c>
    </row>
    <row r="1165" spans="1:9" hidden="1" x14ac:dyDescent="0.25">
      <c r="A1165">
        <v>30101</v>
      </c>
      <c r="B1165" s="1" t="s">
        <v>6</v>
      </c>
      <c r="C1165" s="1" t="s">
        <v>24</v>
      </c>
      <c r="D1165">
        <v>1277</v>
      </c>
      <c r="E1165" s="1" t="s">
        <v>1364</v>
      </c>
      <c r="F1165">
        <v>0</v>
      </c>
      <c r="H1165">
        <v>0</v>
      </c>
      <c r="I1165">
        <f>Tabla1[[#This Row],[VENTAS]]+Tabla1[[#This Row],[FISICO]]-Tabla1[[#This Row],[SISTEMA]]</f>
        <v>0</v>
      </c>
    </row>
    <row r="1166" spans="1:9" hidden="1" x14ac:dyDescent="0.25">
      <c r="A1166">
        <v>30101</v>
      </c>
      <c r="B1166" s="1" t="s">
        <v>6</v>
      </c>
      <c r="C1166" s="1" t="s">
        <v>24</v>
      </c>
      <c r="D1166">
        <v>1278</v>
      </c>
      <c r="E1166" s="1" t="s">
        <v>1365</v>
      </c>
      <c r="F1166">
        <v>0</v>
      </c>
      <c r="H1166">
        <v>0</v>
      </c>
      <c r="I1166">
        <f>Tabla1[[#This Row],[VENTAS]]+Tabla1[[#This Row],[FISICO]]-Tabla1[[#This Row],[SISTEMA]]</f>
        <v>0</v>
      </c>
    </row>
    <row r="1167" spans="1:9" hidden="1" x14ac:dyDescent="0.25">
      <c r="A1167">
        <v>30101</v>
      </c>
      <c r="B1167" s="1" t="s">
        <v>6</v>
      </c>
      <c r="C1167" s="1" t="s">
        <v>24</v>
      </c>
      <c r="D1167">
        <v>1279</v>
      </c>
      <c r="E1167" s="1" t="s">
        <v>1366</v>
      </c>
      <c r="F1167">
        <v>16</v>
      </c>
      <c r="G1167">
        <v>16</v>
      </c>
      <c r="H1167">
        <v>0</v>
      </c>
      <c r="I1167">
        <f>Tabla1[[#This Row],[VENTAS]]+Tabla1[[#This Row],[FISICO]]-Tabla1[[#This Row],[SISTEMA]]</f>
        <v>0</v>
      </c>
    </row>
    <row r="1168" spans="1:9" hidden="1" x14ac:dyDescent="0.25">
      <c r="A1168">
        <v>30101</v>
      </c>
      <c r="B1168" s="1" t="s">
        <v>6</v>
      </c>
      <c r="C1168" s="1" t="s">
        <v>24</v>
      </c>
      <c r="D1168">
        <v>1280</v>
      </c>
      <c r="E1168" s="1" t="s">
        <v>1367</v>
      </c>
      <c r="F1168">
        <v>0</v>
      </c>
      <c r="H1168">
        <v>0</v>
      </c>
      <c r="I1168">
        <f>Tabla1[[#This Row],[VENTAS]]+Tabla1[[#This Row],[FISICO]]-Tabla1[[#This Row],[SISTEMA]]</f>
        <v>0</v>
      </c>
    </row>
    <row r="1169" spans="1:9" hidden="1" x14ac:dyDescent="0.25">
      <c r="A1169">
        <v>30101</v>
      </c>
      <c r="B1169" s="1" t="s">
        <v>6</v>
      </c>
      <c r="C1169" s="1" t="s">
        <v>24</v>
      </c>
      <c r="D1169">
        <v>1281</v>
      </c>
      <c r="E1169" s="1" t="s">
        <v>1368</v>
      </c>
      <c r="F1169">
        <v>0</v>
      </c>
      <c r="H1169">
        <v>0</v>
      </c>
      <c r="I1169">
        <f>Tabla1[[#This Row],[VENTAS]]+Tabla1[[#This Row],[FISICO]]-Tabla1[[#This Row],[SISTEMA]]</f>
        <v>0</v>
      </c>
    </row>
    <row r="1170" spans="1:9" hidden="1" x14ac:dyDescent="0.25">
      <c r="A1170">
        <v>30101</v>
      </c>
      <c r="B1170" s="1" t="s">
        <v>6</v>
      </c>
      <c r="C1170" s="1" t="s">
        <v>24</v>
      </c>
      <c r="D1170">
        <v>1282</v>
      </c>
      <c r="E1170" s="1" t="s">
        <v>1369</v>
      </c>
      <c r="F1170">
        <v>0</v>
      </c>
      <c r="H1170">
        <v>0</v>
      </c>
      <c r="I1170">
        <f>Tabla1[[#This Row],[VENTAS]]+Tabla1[[#This Row],[FISICO]]-Tabla1[[#This Row],[SISTEMA]]</f>
        <v>0</v>
      </c>
    </row>
    <row r="1171" spans="1:9" hidden="1" x14ac:dyDescent="0.25">
      <c r="A1171">
        <v>30101</v>
      </c>
      <c r="B1171" s="1" t="s">
        <v>6</v>
      </c>
      <c r="C1171" s="1" t="s">
        <v>24</v>
      </c>
      <c r="D1171">
        <v>1283</v>
      </c>
      <c r="E1171" s="1" t="s">
        <v>1370</v>
      </c>
      <c r="F1171">
        <v>0</v>
      </c>
      <c r="H1171">
        <v>0</v>
      </c>
      <c r="I1171">
        <f>Tabla1[[#This Row],[VENTAS]]+Tabla1[[#This Row],[FISICO]]-Tabla1[[#This Row],[SISTEMA]]</f>
        <v>0</v>
      </c>
    </row>
    <row r="1172" spans="1:9" hidden="1" x14ac:dyDescent="0.25">
      <c r="A1172">
        <v>30101</v>
      </c>
      <c r="B1172" s="1" t="s">
        <v>6</v>
      </c>
      <c r="C1172" s="1" t="s">
        <v>24</v>
      </c>
      <c r="D1172">
        <v>1284</v>
      </c>
      <c r="E1172" s="1" t="s">
        <v>1371</v>
      </c>
      <c r="F1172">
        <v>0</v>
      </c>
      <c r="H1172">
        <v>0</v>
      </c>
      <c r="I1172">
        <f>Tabla1[[#This Row],[VENTAS]]+Tabla1[[#This Row],[FISICO]]-Tabla1[[#This Row],[SISTEMA]]</f>
        <v>0</v>
      </c>
    </row>
    <row r="1173" spans="1:9" hidden="1" x14ac:dyDescent="0.25">
      <c r="A1173">
        <v>30101</v>
      </c>
      <c r="B1173" s="1" t="s">
        <v>6</v>
      </c>
      <c r="C1173" s="1" t="s">
        <v>24</v>
      </c>
      <c r="D1173">
        <v>1285</v>
      </c>
      <c r="E1173" s="1" t="s">
        <v>1372</v>
      </c>
      <c r="F1173">
        <v>23</v>
      </c>
      <c r="G1173">
        <v>23</v>
      </c>
      <c r="H1173">
        <v>0</v>
      </c>
      <c r="I1173">
        <f>Tabla1[[#This Row],[VENTAS]]+Tabla1[[#This Row],[FISICO]]-Tabla1[[#This Row],[SISTEMA]]</f>
        <v>0</v>
      </c>
    </row>
    <row r="1174" spans="1:9" hidden="1" x14ac:dyDescent="0.25">
      <c r="A1174">
        <v>30101</v>
      </c>
      <c r="B1174" s="1" t="s">
        <v>6</v>
      </c>
      <c r="C1174" s="1" t="s">
        <v>24</v>
      </c>
      <c r="D1174">
        <v>1286</v>
      </c>
      <c r="E1174" s="1" t="s">
        <v>1373</v>
      </c>
      <c r="F1174">
        <v>20</v>
      </c>
      <c r="G1174">
        <v>20</v>
      </c>
      <c r="H1174">
        <v>0</v>
      </c>
      <c r="I1174">
        <f>Tabla1[[#This Row],[VENTAS]]+Tabla1[[#This Row],[FISICO]]-Tabla1[[#This Row],[SISTEMA]]</f>
        <v>0</v>
      </c>
    </row>
    <row r="1175" spans="1:9" hidden="1" x14ac:dyDescent="0.25">
      <c r="A1175">
        <v>30101</v>
      </c>
      <c r="B1175" s="1" t="s">
        <v>6</v>
      </c>
      <c r="C1175" s="1" t="s">
        <v>24</v>
      </c>
      <c r="D1175">
        <v>1287</v>
      </c>
      <c r="E1175" s="1" t="s">
        <v>1374</v>
      </c>
      <c r="F1175">
        <v>0</v>
      </c>
      <c r="H1175">
        <v>0</v>
      </c>
      <c r="I1175">
        <f>Tabla1[[#This Row],[VENTAS]]+Tabla1[[#This Row],[FISICO]]-Tabla1[[#This Row],[SISTEMA]]</f>
        <v>0</v>
      </c>
    </row>
    <row r="1176" spans="1:9" hidden="1" x14ac:dyDescent="0.25">
      <c r="A1176">
        <v>30101</v>
      </c>
      <c r="B1176" s="1" t="s">
        <v>6</v>
      </c>
      <c r="C1176" s="1" t="s">
        <v>24</v>
      </c>
      <c r="D1176">
        <v>1288</v>
      </c>
      <c r="E1176" s="1" t="s">
        <v>1375</v>
      </c>
      <c r="F1176">
        <v>0</v>
      </c>
      <c r="H1176">
        <v>0</v>
      </c>
      <c r="I1176">
        <f>Tabla1[[#This Row],[VENTAS]]+Tabla1[[#This Row],[FISICO]]-Tabla1[[#This Row],[SISTEMA]]</f>
        <v>0</v>
      </c>
    </row>
    <row r="1177" spans="1:9" hidden="1" x14ac:dyDescent="0.25">
      <c r="A1177">
        <v>30101</v>
      </c>
      <c r="B1177" s="1" t="s">
        <v>6</v>
      </c>
      <c r="C1177" s="1" t="s">
        <v>24</v>
      </c>
      <c r="D1177">
        <v>1290</v>
      </c>
      <c r="E1177" s="1" t="s">
        <v>1376</v>
      </c>
      <c r="F1177">
        <v>0</v>
      </c>
      <c r="H1177">
        <v>0</v>
      </c>
      <c r="I1177">
        <f>Tabla1[[#This Row],[VENTAS]]+Tabla1[[#This Row],[FISICO]]-Tabla1[[#This Row],[SISTEMA]]</f>
        <v>0</v>
      </c>
    </row>
    <row r="1178" spans="1:9" hidden="1" x14ac:dyDescent="0.25">
      <c r="A1178">
        <v>30101</v>
      </c>
      <c r="B1178" s="1" t="s">
        <v>6</v>
      </c>
      <c r="C1178" s="1" t="s">
        <v>24</v>
      </c>
      <c r="D1178">
        <v>1291</v>
      </c>
      <c r="E1178" s="1" t="s">
        <v>1377</v>
      </c>
      <c r="F1178">
        <v>0</v>
      </c>
      <c r="H1178">
        <v>0</v>
      </c>
      <c r="I1178">
        <f>Tabla1[[#This Row],[VENTAS]]+Tabla1[[#This Row],[FISICO]]-Tabla1[[#This Row],[SISTEMA]]</f>
        <v>0</v>
      </c>
    </row>
    <row r="1179" spans="1:9" hidden="1" x14ac:dyDescent="0.25">
      <c r="A1179">
        <v>30101</v>
      </c>
      <c r="B1179" s="1" t="s">
        <v>6</v>
      </c>
      <c r="C1179" s="1" t="s">
        <v>24</v>
      </c>
      <c r="D1179">
        <v>1294</v>
      </c>
      <c r="E1179" s="1" t="s">
        <v>1378</v>
      </c>
      <c r="F1179">
        <v>0</v>
      </c>
      <c r="H1179">
        <v>0</v>
      </c>
      <c r="I1179">
        <f>Tabla1[[#This Row],[VENTAS]]+Tabla1[[#This Row],[FISICO]]-Tabla1[[#This Row],[SISTEMA]]</f>
        <v>0</v>
      </c>
    </row>
    <row r="1180" spans="1:9" hidden="1" x14ac:dyDescent="0.25">
      <c r="A1180">
        <v>30101</v>
      </c>
      <c r="B1180" s="1" t="s">
        <v>6</v>
      </c>
      <c r="C1180" s="1" t="s">
        <v>24</v>
      </c>
      <c r="D1180">
        <v>1296</v>
      </c>
      <c r="E1180" s="1" t="s">
        <v>1379</v>
      </c>
      <c r="F1180">
        <v>0</v>
      </c>
      <c r="H1180">
        <v>0</v>
      </c>
      <c r="I1180">
        <f>Tabla1[[#This Row],[VENTAS]]+Tabla1[[#This Row],[FISICO]]-Tabla1[[#This Row],[SISTEMA]]</f>
        <v>0</v>
      </c>
    </row>
    <row r="1181" spans="1:9" hidden="1" x14ac:dyDescent="0.25">
      <c r="A1181">
        <v>30101</v>
      </c>
      <c r="B1181" s="1" t="s">
        <v>6</v>
      </c>
      <c r="C1181" s="1" t="s">
        <v>24</v>
      </c>
      <c r="D1181">
        <v>1297</v>
      </c>
      <c r="E1181" s="1" t="s">
        <v>1380</v>
      </c>
      <c r="F1181">
        <v>0</v>
      </c>
      <c r="H1181">
        <v>0</v>
      </c>
      <c r="I1181">
        <f>Tabla1[[#This Row],[VENTAS]]+Tabla1[[#This Row],[FISICO]]-Tabla1[[#This Row],[SISTEMA]]</f>
        <v>0</v>
      </c>
    </row>
    <row r="1182" spans="1:9" hidden="1" x14ac:dyDescent="0.25">
      <c r="A1182">
        <v>30101</v>
      </c>
      <c r="B1182" s="1" t="s">
        <v>6</v>
      </c>
      <c r="C1182" s="1" t="s">
        <v>24</v>
      </c>
      <c r="D1182">
        <v>1299</v>
      </c>
      <c r="E1182" s="1" t="s">
        <v>1381</v>
      </c>
      <c r="F1182">
        <v>0</v>
      </c>
      <c r="H1182">
        <v>0</v>
      </c>
      <c r="I1182">
        <f>Tabla1[[#This Row],[VENTAS]]+Tabla1[[#This Row],[FISICO]]-Tabla1[[#This Row],[SISTEMA]]</f>
        <v>0</v>
      </c>
    </row>
    <row r="1183" spans="1:9" hidden="1" x14ac:dyDescent="0.25">
      <c r="A1183">
        <v>30101</v>
      </c>
      <c r="B1183" s="1" t="s">
        <v>6</v>
      </c>
      <c r="C1183" s="1" t="s">
        <v>24</v>
      </c>
      <c r="D1183">
        <v>1301</v>
      </c>
      <c r="E1183" s="1" t="s">
        <v>1382</v>
      </c>
      <c r="F1183">
        <v>0</v>
      </c>
      <c r="H1183">
        <v>0</v>
      </c>
      <c r="I1183">
        <f>Tabla1[[#This Row],[VENTAS]]+Tabla1[[#This Row],[FISICO]]-Tabla1[[#This Row],[SISTEMA]]</f>
        <v>0</v>
      </c>
    </row>
    <row r="1184" spans="1:9" hidden="1" x14ac:dyDescent="0.25">
      <c r="A1184">
        <v>30101</v>
      </c>
      <c r="B1184" s="1" t="s">
        <v>6</v>
      </c>
      <c r="C1184" s="1" t="s">
        <v>24</v>
      </c>
      <c r="D1184">
        <v>1303</v>
      </c>
      <c r="E1184" s="1" t="s">
        <v>1383</v>
      </c>
      <c r="F1184">
        <v>0</v>
      </c>
      <c r="H1184">
        <v>0</v>
      </c>
      <c r="I1184">
        <f>Tabla1[[#This Row],[VENTAS]]+Tabla1[[#This Row],[FISICO]]-Tabla1[[#This Row],[SISTEMA]]</f>
        <v>0</v>
      </c>
    </row>
    <row r="1185" spans="1:9" hidden="1" x14ac:dyDescent="0.25">
      <c r="A1185">
        <v>30101</v>
      </c>
      <c r="B1185" s="1" t="s">
        <v>6</v>
      </c>
      <c r="C1185" s="1" t="s">
        <v>24</v>
      </c>
      <c r="D1185">
        <v>1305</v>
      </c>
      <c r="E1185" s="1" t="s">
        <v>1384</v>
      </c>
      <c r="F1185">
        <v>0</v>
      </c>
      <c r="H1185">
        <v>0</v>
      </c>
      <c r="I1185">
        <f>Tabla1[[#This Row],[VENTAS]]+Tabla1[[#This Row],[FISICO]]-Tabla1[[#This Row],[SISTEMA]]</f>
        <v>0</v>
      </c>
    </row>
    <row r="1186" spans="1:9" hidden="1" x14ac:dyDescent="0.25">
      <c r="A1186">
        <v>30101</v>
      </c>
      <c r="B1186" s="1" t="s">
        <v>6</v>
      </c>
      <c r="C1186" s="1" t="s">
        <v>24</v>
      </c>
      <c r="D1186">
        <v>1308</v>
      </c>
      <c r="E1186" s="1" t="s">
        <v>1385</v>
      </c>
      <c r="F1186">
        <v>0</v>
      </c>
      <c r="H1186">
        <v>0</v>
      </c>
      <c r="I1186">
        <f>Tabla1[[#This Row],[VENTAS]]+Tabla1[[#This Row],[FISICO]]-Tabla1[[#This Row],[SISTEMA]]</f>
        <v>0</v>
      </c>
    </row>
    <row r="1187" spans="1:9" hidden="1" x14ac:dyDescent="0.25">
      <c r="A1187">
        <v>30101</v>
      </c>
      <c r="B1187" s="1" t="s">
        <v>6</v>
      </c>
      <c r="C1187" s="1" t="s">
        <v>24</v>
      </c>
      <c r="D1187">
        <v>1309</v>
      </c>
      <c r="E1187" s="1" t="s">
        <v>1386</v>
      </c>
      <c r="F1187">
        <v>0</v>
      </c>
      <c r="H1187">
        <v>0</v>
      </c>
      <c r="I1187">
        <f>Tabla1[[#This Row],[VENTAS]]+Tabla1[[#This Row],[FISICO]]-Tabla1[[#This Row],[SISTEMA]]</f>
        <v>0</v>
      </c>
    </row>
    <row r="1188" spans="1:9" hidden="1" x14ac:dyDescent="0.25">
      <c r="A1188">
        <v>30101</v>
      </c>
      <c r="B1188" s="1" t="s">
        <v>6</v>
      </c>
      <c r="C1188" s="1" t="s">
        <v>24</v>
      </c>
      <c r="D1188">
        <v>1311</v>
      </c>
      <c r="E1188" s="1" t="s">
        <v>1387</v>
      </c>
      <c r="F1188">
        <v>0</v>
      </c>
      <c r="H1188">
        <v>0</v>
      </c>
      <c r="I1188">
        <f>Tabla1[[#This Row],[VENTAS]]+Tabla1[[#This Row],[FISICO]]-Tabla1[[#This Row],[SISTEMA]]</f>
        <v>0</v>
      </c>
    </row>
    <row r="1189" spans="1:9" hidden="1" x14ac:dyDescent="0.25">
      <c r="A1189">
        <v>30101</v>
      </c>
      <c r="B1189" s="1" t="s">
        <v>6</v>
      </c>
      <c r="C1189" s="1" t="s">
        <v>24</v>
      </c>
      <c r="D1189">
        <v>1312</v>
      </c>
      <c r="E1189" s="1" t="s">
        <v>1388</v>
      </c>
      <c r="F1189">
        <v>21</v>
      </c>
      <c r="G1189">
        <v>21</v>
      </c>
      <c r="H1189">
        <v>0</v>
      </c>
      <c r="I1189">
        <f>Tabla1[[#This Row],[VENTAS]]+Tabla1[[#This Row],[FISICO]]-Tabla1[[#This Row],[SISTEMA]]</f>
        <v>0</v>
      </c>
    </row>
    <row r="1190" spans="1:9" hidden="1" x14ac:dyDescent="0.25">
      <c r="A1190">
        <v>30101</v>
      </c>
      <c r="B1190" s="1" t="s">
        <v>6</v>
      </c>
      <c r="C1190" s="1" t="s">
        <v>24</v>
      </c>
      <c r="D1190">
        <v>1313</v>
      </c>
      <c r="E1190" s="1" t="s">
        <v>1389</v>
      </c>
      <c r="F1190">
        <v>0</v>
      </c>
      <c r="H1190">
        <v>0</v>
      </c>
      <c r="I1190">
        <f>Tabla1[[#This Row],[VENTAS]]+Tabla1[[#This Row],[FISICO]]-Tabla1[[#This Row],[SISTEMA]]</f>
        <v>0</v>
      </c>
    </row>
    <row r="1191" spans="1:9" hidden="1" x14ac:dyDescent="0.25">
      <c r="A1191">
        <v>30101</v>
      </c>
      <c r="B1191" s="1" t="s">
        <v>6</v>
      </c>
      <c r="C1191" s="1" t="s">
        <v>24</v>
      </c>
      <c r="D1191">
        <v>1314</v>
      </c>
      <c r="E1191" s="1" t="s">
        <v>1390</v>
      </c>
      <c r="F1191">
        <v>0</v>
      </c>
      <c r="H1191">
        <v>0</v>
      </c>
      <c r="I1191">
        <f>Tabla1[[#This Row],[VENTAS]]+Tabla1[[#This Row],[FISICO]]-Tabla1[[#This Row],[SISTEMA]]</f>
        <v>0</v>
      </c>
    </row>
    <row r="1192" spans="1:9" hidden="1" x14ac:dyDescent="0.25">
      <c r="A1192">
        <v>30101</v>
      </c>
      <c r="B1192" s="1" t="s">
        <v>6</v>
      </c>
      <c r="C1192" s="1" t="s">
        <v>24</v>
      </c>
      <c r="D1192">
        <v>1315</v>
      </c>
      <c r="E1192" s="1" t="s">
        <v>1391</v>
      </c>
      <c r="F1192">
        <v>0</v>
      </c>
      <c r="H1192">
        <v>0</v>
      </c>
      <c r="I1192">
        <f>Tabla1[[#This Row],[VENTAS]]+Tabla1[[#This Row],[FISICO]]-Tabla1[[#This Row],[SISTEMA]]</f>
        <v>0</v>
      </c>
    </row>
    <row r="1193" spans="1:9" hidden="1" x14ac:dyDescent="0.25">
      <c r="A1193">
        <v>30101</v>
      </c>
      <c r="B1193" s="1" t="s">
        <v>6</v>
      </c>
      <c r="C1193" s="1" t="s">
        <v>24</v>
      </c>
      <c r="D1193">
        <v>1316</v>
      </c>
      <c r="E1193" s="1" t="s">
        <v>1392</v>
      </c>
      <c r="F1193">
        <v>0</v>
      </c>
      <c r="H1193">
        <v>0</v>
      </c>
      <c r="I1193">
        <f>Tabla1[[#This Row],[VENTAS]]+Tabla1[[#This Row],[FISICO]]-Tabla1[[#This Row],[SISTEMA]]</f>
        <v>0</v>
      </c>
    </row>
    <row r="1194" spans="1:9" hidden="1" x14ac:dyDescent="0.25">
      <c r="A1194">
        <v>30101</v>
      </c>
      <c r="B1194" s="1" t="s">
        <v>6</v>
      </c>
      <c r="C1194" s="1" t="s">
        <v>24</v>
      </c>
      <c r="D1194">
        <v>1317</v>
      </c>
      <c r="E1194" s="1" t="s">
        <v>1393</v>
      </c>
      <c r="F1194">
        <v>0</v>
      </c>
      <c r="H1194">
        <v>0</v>
      </c>
      <c r="I1194">
        <f>Tabla1[[#This Row],[VENTAS]]+Tabla1[[#This Row],[FISICO]]-Tabla1[[#This Row],[SISTEMA]]</f>
        <v>0</v>
      </c>
    </row>
    <row r="1195" spans="1:9" hidden="1" x14ac:dyDescent="0.25">
      <c r="A1195">
        <v>30101</v>
      </c>
      <c r="B1195" s="1" t="s">
        <v>6</v>
      </c>
      <c r="C1195" s="1" t="s">
        <v>24</v>
      </c>
      <c r="D1195">
        <v>1319</v>
      </c>
      <c r="E1195" s="1" t="s">
        <v>1394</v>
      </c>
      <c r="F1195">
        <v>10</v>
      </c>
      <c r="G1195">
        <v>9</v>
      </c>
      <c r="H1195">
        <v>1</v>
      </c>
      <c r="I1195">
        <f>Tabla1[[#This Row],[VENTAS]]+Tabla1[[#This Row],[FISICO]]-Tabla1[[#This Row],[SISTEMA]]</f>
        <v>0</v>
      </c>
    </row>
    <row r="1196" spans="1:9" hidden="1" x14ac:dyDescent="0.25">
      <c r="A1196">
        <v>30101</v>
      </c>
      <c r="B1196" s="1" t="s">
        <v>6</v>
      </c>
      <c r="C1196" s="1" t="s">
        <v>24</v>
      </c>
      <c r="D1196">
        <v>1320</v>
      </c>
      <c r="E1196" s="1" t="s">
        <v>1395</v>
      </c>
      <c r="F1196">
        <v>0</v>
      </c>
      <c r="H1196">
        <v>0</v>
      </c>
      <c r="I1196">
        <f>Tabla1[[#This Row],[VENTAS]]+Tabla1[[#This Row],[FISICO]]-Tabla1[[#This Row],[SISTEMA]]</f>
        <v>0</v>
      </c>
    </row>
    <row r="1197" spans="1:9" hidden="1" x14ac:dyDescent="0.25">
      <c r="A1197">
        <v>30101</v>
      </c>
      <c r="B1197" s="1" t="s">
        <v>6</v>
      </c>
      <c r="C1197" s="1" t="s">
        <v>24</v>
      </c>
      <c r="D1197">
        <v>1322</v>
      </c>
      <c r="E1197" s="1" t="s">
        <v>1396</v>
      </c>
      <c r="F1197">
        <v>0</v>
      </c>
      <c r="H1197">
        <v>0</v>
      </c>
      <c r="I1197">
        <f>Tabla1[[#This Row],[VENTAS]]+Tabla1[[#This Row],[FISICO]]-Tabla1[[#This Row],[SISTEMA]]</f>
        <v>0</v>
      </c>
    </row>
    <row r="1198" spans="1:9" hidden="1" x14ac:dyDescent="0.25">
      <c r="A1198">
        <v>30101</v>
      </c>
      <c r="B1198" s="1" t="s">
        <v>6</v>
      </c>
      <c r="C1198" s="1" t="s">
        <v>24</v>
      </c>
      <c r="D1198">
        <v>1324</v>
      </c>
      <c r="E1198" s="1" t="s">
        <v>1397</v>
      </c>
      <c r="F1198">
        <v>0</v>
      </c>
      <c r="H1198">
        <v>0</v>
      </c>
      <c r="I1198">
        <f>Tabla1[[#This Row],[VENTAS]]+Tabla1[[#This Row],[FISICO]]-Tabla1[[#This Row],[SISTEMA]]</f>
        <v>0</v>
      </c>
    </row>
    <row r="1199" spans="1:9" hidden="1" x14ac:dyDescent="0.25">
      <c r="A1199">
        <v>30101</v>
      </c>
      <c r="B1199" s="1" t="s">
        <v>6</v>
      </c>
      <c r="C1199" s="1" t="s">
        <v>24</v>
      </c>
      <c r="D1199">
        <v>1325</v>
      </c>
      <c r="E1199" s="1" t="s">
        <v>1398</v>
      </c>
      <c r="F1199">
        <v>0</v>
      </c>
      <c r="H1199">
        <v>0</v>
      </c>
      <c r="I1199">
        <f>Tabla1[[#This Row],[VENTAS]]+Tabla1[[#This Row],[FISICO]]-Tabla1[[#This Row],[SISTEMA]]</f>
        <v>0</v>
      </c>
    </row>
    <row r="1200" spans="1:9" hidden="1" x14ac:dyDescent="0.25">
      <c r="A1200">
        <v>30101</v>
      </c>
      <c r="B1200" s="1" t="s">
        <v>6</v>
      </c>
      <c r="C1200" s="1" t="s">
        <v>24</v>
      </c>
      <c r="D1200">
        <v>1326</v>
      </c>
      <c r="E1200" s="1" t="s">
        <v>1399</v>
      </c>
      <c r="F1200">
        <v>0</v>
      </c>
      <c r="H1200">
        <v>0</v>
      </c>
      <c r="I1200">
        <f>Tabla1[[#This Row],[VENTAS]]+Tabla1[[#This Row],[FISICO]]-Tabla1[[#This Row],[SISTEMA]]</f>
        <v>0</v>
      </c>
    </row>
    <row r="1201" spans="1:9" hidden="1" x14ac:dyDescent="0.25">
      <c r="A1201">
        <v>30101</v>
      </c>
      <c r="B1201" s="1" t="s">
        <v>6</v>
      </c>
      <c r="C1201" s="1" t="s">
        <v>24</v>
      </c>
      <c r="D1201">
        <v>1327</v>
      </c>
      <c r="E1201" s="1" t="s">
        <v>1400</v>
      </c>
      <c r="F1201">
        <v>0</v>
      </c>
      <c r="H1201">
        <v>0</v>
      </c>
      <c r="I1201">
        <f>Tabla1[[#This Row],[VENTAS]]+Tabla1[[#This Row],[FISICO]]-Tabla1[[#This Row],[SISTEMA]]</f>
        <v>0</v>
      </c>
    </row>
    <row r="1202" spans="1:9" hidden="1" x14ac:dyDescent="0.25">
      <c r="A1202">
        <v>30101</v>
      </c>
      <c r="B1202" s="1" t="s">
        <v>6</v>
      </c>
      <c r="C1202" s="1" t="s">
        <v>24</v>
      </c>
      <c r="D1202">
        <v>1328</v>
      </c>
      <c r="E1202" s="1" t="s">
        <v>1401</v>
      </c>
      <c r="F1202">
        <v>0</v>
      </c>
      <c r="H1202">
        <v>0</v>
      </c>
      <c r="I1202">
        <f>Tabla1[[#This Row],[VENTAS]]+Tabla1[[#This Row],[FISICO]]-Tabla1[[#This Row],[SISTEMA]]</f>
        <v>0</v>
      </c>
    </row>
    <row r="1203" spans="1:9" hidden="1" x14ac:dyDescent="0.25">
      <c r="A1203">
        <v>30101</v>
      </c>
      <c r="B1203" s="1" t="s">
        <v>6</v>
      </c>
      <c r="C1203" s="1" t="s">
        <v>24</v>
      </c>
      <c r="D1203">
        <v>1329</v>
      </c>
      <c r="E1203" s="1" t="s">
        <v>1402</v>
      </c>
      <c r="F1203">
        <v>0</v>
      </c>
      <c r="H1203">
        <v>0</v>
      </c>
      <c r="I1203">
        <f>Tabla1[[#This Row],[VENTAS]]+Tabla1[[#This Row],[FISICO]]-Tabla1[[#This Row],[SISTEMA]]</f>
        <v>0</v>
      </c>
    </row>
    <row r="1204" spans="1:9" hidden="1" x14ac:dyDescent="0.25">
      <c r="A1204">
        <v>30101</v>
      </c>
      <c r="B1204" s="1" t="s">
        <v>6</v>
      </c>
      <c r="C1204" s="1" t="s">
        <v>24</v>
      </c>
      <c r="D1204">
        <v>1330</v>
      </c>
      <c r="E1204" s="1" t="s">
        <v>1403</v>
      </c>
      <c r="F1204">
        <v>0</v>
      </c>
      <c r="H1204">
        <v>0</v>
      </c>
      <c r="I1204">
        <f>Tabla1[[#This Row],[VENTAS]]+Tabla1[[#This Row],[FISICO]]-Tabla1[[#This Row],[SISTEMA]]</f>
        <v>0</v>
      </c>
    </row>
    <row r="1205" spans="1:9" hidden="1" x14ac:dyDescent="0.25">
      <c r="A1205">
        <v>30101</v>
      </c>
      <c r="B1205" s="1" t="s">
        <v>6</v>
      </c>
      <c r="C1205" s="1" t="s">
        <v>24</v>
      </c>
      <c r="D1205">
        <v>1331</v>
      </c>
      <c r="E1205" s="1" t="s">
        <v>1404</v>
      </c>
      <c r="F1205">
        <v>0</v>
      </c>
      <c r="H1205">
        <v>0</v>
      </c>
      <c r="I1205">
        <f>Tabla1[[#This Row],[VENTAS]]+Tabla1[[#This Row],[FISICO]]-Tabla1[[#This Row],[SISTEMA]]</f>
        <v>0</v>
      </c>
    </row>
    <row r="1206" spans="1:9" hidden="1" x14ac:dyDescent="0.25">
      <c r="A1206">
        <v>30101</v>
      </c>
      <c r="B1206" s="1" t="s">
        <v>6</v>
      </c>
      <c r="C1206" s="1" t="s">
        <v>24</v>
      </c>
      <c r="D1206">
        <v>1332</v>
      </c>
      <c r="E1206" s="1" t="s">
        <v>1405</v>
      </c>
      <c r="F1206">
        <v>0</v>
      </c>
      <c r="H1206">
        <v>0</v>
      </c>
      <c r="I1206">
        <f>Tabla1[[#This Row],[VENTAS]]+Tabla1[[#This Row],[FISICO]]-Tabla1[[#This Row],[SISTEMA]]</f>
        <v>0</v>
      </c>
    </row>
    <row r="1207" spans="1:9" hidden="1" x14ac:dyDescent="0.25">
      <c r="A1207">
        <v>30101</v>
      </c>
      <c r="B1207" s="1" t="s">
        <v>6</v>
      </c>
      <c r="C1207" s="1" t="s">
        <v>24</v>
      </c>
      <c r="D1207">
        <v>1333</v>
      </c>
      <c r="E1207" s="1" t="s">
        <v>1406</v>
      </c>
      <c r="F1207">
        <v>0</v>
      </c>
      <c r="H1207">
        <v>0</v>
      </c>
      <c r="I1207">
        <f>Tabla1[[#This Row],[VENTAS]]+Tabla1[[#This Row],[FISICO]]-Tabla1[[#This Row],[SISTEMA]]</f>
        <v>0</v>
      </c>
    </row>
    <row r="1208" spans="1:9" hidden="1" x14ac:dyDescent="0.25">
      <c r="A1208">
        <v>30101</v>
      </c>
      <c r="B1208" s="1" t="s">
        <v>6</v>
      </c>
      <c r="C1208" s="1" t="s">
        <v>24</v>
      </c>
      <c r="D1208">
        <v>1334</v>
      </c>
      <c r="E1208" s="1" t="s">
        <v>1407</v>
      </c>
      <c r="F1208">
        <v>0</v>
      </c>
      <c r="H1208">
        <v>0</v>
      </c>
      <c r="I1208">
        <f>Tabla1[[#This Row],[VENTAS]]+Tabla1[[#This Row],[FISICO]]-Tabla1[[#This Row],[SISTEMA]]</f>
        <v>0</v>
      </c>
    </row>
    <row r="1209" spans="1:9" hidden="1" x14ac:dyDescent="0.25">
      <c r="A1209">
        <v>30101</v>
      </c>
      <c r="B1209" s="1" t="s">
        <v>6</v>
      </c>
      <c r="C1209" s="1" t="s">
        <v>24</v>
      </c>
      <c r="D1209">
        <v>1335</v>
      </c>
      <c r="E1209" s="1" t="s">
        <v>1408</v>
      </c>
      <c r="F1209">
        <v>0</v>
      </c>
      <c r="H1209">
        <v>0</v>
      </c>
      <c r="I1209">
        <f>Tabla1[[#This Row],[VENTAS]]+Tabla1[[#This Row],[FISICO]]-Tabla1[[#This Row],[SISTEMA]]</f>
        <v>0</v>
      </c>
    </row>
    <row r="1210" spans="1:9" hidden="1" x14ac:dyDescent="0.25">
      <c r="A1210">
        <v>30101</v>
      </c>
      <c r="B1210" s="1" t="s">
        <v>6</v>
      </c>
      <c r="C1210" s="1" t="s">
        <v>24</v>
      </c>
      <c r="D1210">
        <v>1336</v>
      </c>
      <c r="E1210" s="1" t="s">
        <v>1409</v>
      </c>
      <c r="F1210">
        <v>0</v>
      </c>
      <c r="H1210">
        <v>0</v>
      </c>
      <c r="I1210">
        <f>Tabla1[[#This Row],[VENTAS]]+Tabla1[[#This Row],[FISICO]]-Tabla1[[#This Row],[SISTEMA]]</f>
        <v>0</v>
      </c>
    </row>
    <row r="1211" spans="1:9" hidden="1" x14ac:dyDescent="0.25">
      <c r="A1211">
        <v>30101</v>
      </c>
      <c r="B1211" s="1" t="s">
        <v>6</v>
      </c>
      <c r="C1211" s="1" t="s">
        <v>24</v>
      </c>
      <c r="D1211">
        <v>1337</v>
      </c>
      <c r="E1211" s="1" t="s">
        <v>1410</v>
      </c>
      <c r="F1211">
        <v>0</v>
      </c>
      <c r="H1211">
        <v>0</v>
      </c>
      <c r="I1211">
        <f>Tabla1[[#This Row],[VENTAS]]+Tabla1[[#This Row],[FISICO]]-Tabla1[[#This Row],[SISTEMA]]</f>
        <v>0</v>
      </c>
    </row>
    <row r="1212" spans="1:9" hidden="1" x14ac:dyDescent="0.25">
      <c r="A1212">
        <v>30101</v>
      </c>
      <c r="B1212" s="1" t="s">
        <v>6</v>
      </c>
      <c r="C1212" s="1" t="s">
        <v>24</v>
      </c>
      <c r="D1212">
        <v>1338</v>
      </c>
      <c r="E1212" s="1" t="s">
        <v>1411</v>
      </c>
      <c r="F1212">
        <v>0</v>
      </c>
      <c r="H1212">
        <v>0</v>
      </c>
      <c r="I1212">
        <f>Tabla1[[#This Row],[VENTAS]]+Tabla1[[#This Row],[FISICO]]-Tabla1[[#This Row],[SISTEMA]]</f>
        <v>0</v>
      </c>
    </row>
    <row r="1213" spans="1:9" hidden="1" x14ac:dyDescent="0.25">
      <c r="A1213">
        <v>30101</v>
      </c>
      <c r="B1213" s="1" t="s">
        <v>6</v>
      </c>
      <c r="C1213" s="1" t="s">
        <v>24</v>
      </c>
      <c r="D1213">
        <v>1339</v>
      </c>
      <c r="E1213" s="1" t="s">
        <v>1412</v>
      </c>
      <c r="F1213">
        <v>0</v>
      </c>
      <c r="H1213">
        <v>0</v>
      </c>
      <c r="I1213">
        <f>Tabla1[[#This Row],[VENTAS]]+Tabla1[[#This Row],[FISICO]]-Tabla1[[#This Row],[SISTEMA]]</f>
        <v>0</v>
      </c>
    </row>
    <row r="1214" spans="1:9" hidden="1" x14ac:dyDescent="0.25">
      <c r="A1214">
        <v>30101</v>
      </c>
      <c r="B1214" s="1" t="s">
        <v>6</v>
      </c>
      <c r="C1214" s="1" t="s">
        <v>24</v>
      </c>
      <c r="D1214">
        <v>1340</v>
      </c>
      <c r="E1214" s="1" t="s">
        <v>1413</v>
      </c>
      <c r="F1214">
        <v>0</v>
      </c>
      <c r="H1214">
        <v>0</v>
      </c>
      <c r="I1214">
        <f>Tabla1[[#This Row],[VENTAS]]+Tabla1[[#This Row],[FISICO]]-Tabla1[[#This Row],[SISTEMA]]</f>
        <v>0</v>
      </c>
    </row>
    <row r="1215" spans="1:9" hidden="1" x14ac:dyDescent="0.25">
      <c r="A1215">
        <v>30101</v>
      </c>
      <c r="B1215" s="1" t="s">
        <v>6</v>
      </c>
      <c r="C1215" s="1" t="s">
        <v>24</v>
      </c>
      <c r="D1215">
        <v>1341</v>
      </c>
      <c r="E1215" s="1" t="s">
        <v>1414</v>
      </c>
      <c r="F1215">
        <v>0</v>
      </c>
      <c r="H1215">
        <v>0</v>
      </c>
      <c r="I1215">
        <f>Tabla1[[#This Row],[VENTAS]]+Tabla1[[#This Row],[FISICO]]-Tabla1[[#This Row],[SISTEMA]]</f>
        <v>0</v>
      </c>
    </row>
    <row r="1216" spans="1:9" hidden="1" x14ac:dyDescent="0.25">
      <c r="A1216">
        <v>30101</v>
      </c>
      <c r="B1216" s="1" t="s">
        <v>6</v>
      </c>
      <c r="C1216" s="1" t="s">
        <v>24</v>
      </c>
      <c r="D1216">
        <v>1342</v>
      </c>
      <c r="E1216" s="1" t="s">
        <v>1415</v>
      </c>
      <c r="F1216">
        <v>0</v>
      </c>
      <c r="H1216">
        <v>0</v>
      </c>
      <c r="I1216">
        <f>Tabla1[[#This Row],[VENTAS]]+Tabla1[[#This Row],[FISICO]]-Tabla1[[#This Row],[SISTEMA]]</f>
        <v>0</v>
      </c>
    </row>
    <row r="1217" spans="1:9" hidden="1" x14ac:dyDescent="0.25">
      <c r="A1217">
        <v>30101</v>
      </c>
      <c r="B1217" s="1" t="s">
        <v>6</v>
      </c>
      <c r="C1217" s="1" t="s">
        <v>24</v>
      </c>
      <c r="D1217">
        <v>1343</v>
      </c>
      <c r="E1217" s="1" t="s">
        <v>1416</v>
      </c>
      <c r="F1217">
        <v>0</v>
      </c>
      <c r="H1217">
        <v>0</v>
      </c>
      <c r="I1217">
        <f>Tabla1[[#This Row],[VENTAS]]+Tabla1[[#This Row],[FISICO]]-Tabla1[[#This Row],[SISTEMA]]</f>
        <v>0</v>
      </c>
    </row>
    <row r="1218" spans="1:9" hidden="1" x14ac:dyDescent="0.25">
      <c r="A1218">
        <v>30101</v>
      </c>
      <c r="B1218" s="1" t="s">
        <v>6</v>
      </c>
      <c r="C1218" s="1" t="s">
        <v>24</v>
      </c>
      <c r="D1218">
        <v>1344</v>
      </c>
      <c r="E1218" s="1" t="s">
        <v>1417</v>
      </c>
      <c r="F1218">
        <v>0</v>
      </c>
      <c r="H1218">
        <v>0</v>
      </c>
      <c r="I1218">
        <f>Tabla1[[#This Row],[VENTAS]]+Tabla1[[#This Row],[FISICO]]-Tabla1[[#This Row],[SISTEMA]]</f>
        <v>0</v>
      </c>
    </row>
    <row r="1219" spans="1:9" hidden="1" x14ac:dyDescent="0.25">
      <c r="A1219">
        <v>30101</v>
      </c>
      <c r="B1219" s="1" t="s">
        <v>6</v>
      </c>
      <c r="C1219" s="1" t="s">
        <v>24</v>
      </c>
      <c r="D1219">
        <v>1345</v>
      </c>
      <c r="E1219" s="1" t="s">
        <v>1418</v>
      </c>
      <c r="F1219">
        <v>0</v>
      </c>
      <c r="H1219">
        <v>0</v>
      </c>
      <c r="I1219">
        <f>Tabla1[[#This Row],[VENTAS]]+Tabla1[[#This Row],[FISICO]]-Tabla1[[#This Row],[SISTEMA]]</f>
        <v>0</v>
      </c>
    </row>
    <row r="1220" spans="1:9" hidden="1" x14ac:dyDescent="0.25">
      <c r="A1220">
        <v>30101</v>
      </c>
      <c r="B1220" s="1" t="s">
        <v>6</v>
      </c>
      <c r="C1220" s="1" t="s">
        <v>24</v>
      </c>
      <c r="D1220">
        <v>1346</v>
      </c>
      <c r="E1220" s="1" t="s">
        <v>1419</v>
      </c>
      <c r="F1220">
        <v>0</v>
      </c>
      <c r="H1220">
        <v>0</v>
      </c>
      <c r="I1220">
        <f>Tabla1[[#This Row],[VENTAS]]+Tabla1[[#This Row],[FISICO]]-Tabla1[[#This Row],[SISTEMA]]</f>
        <v>0</v>
      </c>
    </row>
    <row r="1221" spans="1:9" hidden="1" x14ac:dyDescent="0.25">
      <c r="A1221">
        <v>30101</v>
      </c>
      <c r="B1221" s="1" t="s">
        <v>6</v>
      </c>
      <c r="C1221" s="1" t="s">
        <v>24</v>
      </c>
      <c r="D1221">
        <v>1347</v>
      </c>
      <c r="E1221" s="1" t="s">
        <v>1420</v>
      </c>
      <c r="F1221">
        <v>0</v>
      </c>
      <c r="H1221">
        <v>0</v>
      </c>
      <c r="I1221">
        <f>Tabla1[[#This Row],[VENTAS]]+Tabla1[[#This Row],[FISICO]]-Tabla1[[#This Row],[SISTEMA]]</f>
        <v>0</v>
      </c>
    </row>
    <row r="1222" spans="1:9" hidden="1" x14ac:dyDescent="0.25">
      <c r="A1222">
        <v>30101</v>
      </c>
      <c r="B1222" s="1" t="s">
        <v>6</v>
      </c>
      <c r="C1222" s="1" t="s">
        <v>24</v>
      </c>
      <c r="D1222">
        <v>1348</v>
      </c>
      <c r="E1222" s="1" t="s">
        <v>1421</v>
      </c>
      <c r="F1222">
        <v>0</v>
      </c>
      <c r="H1222">
        <v>0</v>
      </c>
      <c r="I1222">
        <f>Tabla1[[#This Row],[VENTAS]]+Tabla1[[#This Row],[FISICO]]-Tabla1[[#This Row],[SISTEMA]]</f>
        <v>0</v>
      </c>
    </row>
    <row r="1223" spans="1:9" hidden="1" x14ac:dyDescent="0.25">
      <c r="A1223">
        <v>30101</v>
      </c>
      <c r="B1223" s="1" t="s">
        <v>6</v>
      </c>
      <c r="C1223" s="1" t="s">
        <v>24</v>
      </c>
      <c r="D1223">
        <v>1349</v>
      </c>
      <c r="E1223" s="1" t="s">
        <v>1422</v>
      </c>
      <c r="F1223">
        <v>0</v>
      </c>
      <c r="H1223">
        <v>0</v>
      </c>
      <c r="I1223">
        <f>Tabla1[[#This Row],[VENTAS]]+Tabla1[[#This Row],[FISICO]]-Tabla1[[#This Row],[SISTEMA]]</f>
        <v>0</v>
      </c>
    </row>
    <row r="1224" spans="1:9" hidden="1" x14ac:dyDescent="0.25">
      <c r="A1224">
        <v>30101</v>
      </c>
      <c r="B1224" s="1" t="s">
        <v>6</v>
      </c>
      <c r="C1224" s="1" t="s">
        <v>24</v>
      </c>
      <c r="D1224">
        <v>1350</v>
      </c>
      <c r="E1224" s="1" t="s">
        <v>1423</v>
      </c>
      <c r="F1224">
        <v>0</v>
      </c>
      <c r="H1224">
        <v>0</v>
      </c>
      <c r="I1224">
        <f>Tabla1[[#This Row],[VENTAS]]+Tabla1[[#This Row],[FISICO]]-Tabla1[[#This Row],[SISTEMA]]</f>
        <v>0</v>
      </c>
    </row>
    <row r="1225" spans="1:9" hidden="1" x14ac:dyDescent="0.25">
      <c r="A1225">
        <v>30101</v>
      </c>
      <c r="B1225" s="1" t="s">
        <v>6</v>
      </c>
      <c r="C1225" s="1" t="s">
        <v>24</v>
      </c>
      <c r="D1225">
        <v>1351</v>
      </c>
      <c r="E1225" s="1" t="s">
        <v>1424</v>
      </c>
      <c r="F1225">
        <v>0</v>
      </c>
      <c r="H1225">
        <v>0</v>
      </c>
      <c r="I1225">
        <f>Tabla1[[#This Row],[VENTAS]]+Tabla1[[#This Row],[FISICO]]-Tabla1[[#This Row],[SISTEMA]]</f>
        <v>0</v>
      </c>
    </row>
    <row r="1226" spans="1:9" hidden="1" x14ac:dyDescent="0.25">
      <c r="A1226">
        <v>30101</v>
      </c>
      <c r="B1226" s="1" t="s">
        <v>6</v>
      </c>
      <c r="C1226" s="1" t="s">
        <v>24</v>
      </c>
      <c r="D1226">
        <v>1352</v>
      </c>
      <c r="E1226" s="1" t="s">
        <v>1425</v>
      </c>
      <c r="F1226">
        <v>0</v>
      </c>
      <c r="H1226">
        <v>0</v>
      </c>
      <c r="I1226">
        <f>Tabla1[[#This Row],[VENTAS]]+Tabla1[[#This Row],[FISICO]]-Tabla1[[#This Row],[SISTEMA]]</f>
        <v>0</v>
      </c>
    </row>
    <row r="1227" spans="1:9" hidden="1" x14ac:dyDescent="0.25">
      <c r="A1227">
        <v>30101</v>
      </c>
      <c r="B1227" s="1" t="s">
        <v>6</v>
      </c>
      <c r="C1227" s="1" t="s">
        <v>24</v>
      </c>
      <c r="D1227">
        <v>1354</v>
      </c>
      <c r="E1227" s="1" t="s">
        <v>1426</v>
      </c>
      <c r="F1227">
        <v>0</v>
      </c>
      <c r="H1227">
        <v>0</v>
      </c>
      <c r="I1227">
        <f>Tabla1[[#This Row],[VENTAS]]+Tabla1[[#This Row],[FISICO]]-Tabla1[[#This Row],[SISTEMA]]</f>
        <v>0</v>
      </c>
    </row>
    <row r="1228" spans="1:9" hidden="1" x14ac:dyDescent="0.25">
      <c r="A1228">
        <v>30101</v>
      </c>
      <c r="B1228" s="1" t="s">
        <v>6</v>
      </c>
      <c r="C1228" s="1" t="s">
        <v>24</v>
      </c>
      <c r="D1228">
        <v>1355</v>
      </c>
      <c r="E1228" s="1" t="s">
        <v>1427</v>
      </c>
      <c r="F1228">
        <v>0</v>
      </c>
      <c r="H1228">
        <v>0</v>
      </c>
      <c r="I1228">
        <f>Tabla1[[#This Row],[VENTAS]]+Tabla1[[#This Row],[FISICO]]-Tabla1[[#This Row],[SISTEMA]]</f>
        <v>0</v>
      </c>
    </row>
    <row r="1229" spans="1:9" hidden="1" x14ac:dyDescent="0.25">
      <c r="A1229">
        <v>30101</v>
      </c>
      <c r="B1229" s="1" t="s">
        <v>6</v>
      </c>
      <c r="C1229" s="1" t="s">
        <v>24</v>
      </c>
      <c r="D1229">
        <v>1356</v>
      </c>
      <c r="E1229" s="1" t="s">
        <v>1428</v>
      </c>
      <c r="F1229">
        <v>10</v>
      </c>
      <c r="G1229">
        <v>10</v>
      </c>
      <c r="H1229">
        <v>0</v>
      </c>
      <c r="I1229">
        <f>Tabla1[[#This Row],[VENTAS]]+Tabla1[[#This Row],[FISICO]]-Tabla1[[#This Row],[SISTEMA]]</f>
        <v>0</v>
      </c>
    </row>
    <row r="1230" spans="1:9" hidden="1" x14ac:dyDescent="0.25">
      <c r="A1230">
        <v>30101</v>
      </c>
      <c r="B1230" s="1" t="s">
        <v>6</v>
      </c>
      <c r="C1230" s="1" t="s">
        <v>24</v>
      </c>
      <c r="D1230">
        <v>1357</v>
      </c>
      <c r="E1230" s="1" t="s">
        <v>1429</v>
      </c>
      <c r="F1230">
        <v>0</v>
      </c>
      <c r="H1230">
        <v>0</v>
      </c>
      <c r="I1230">
        <f>Tabla1[[#This Row],[VENTAS]]+Tabla1[[#This Row],[FISICO]]-Tabla1[[#This Row],[SISTEMA]]</f>
        <v>0</v>
      </c>
    </row>
    <row r="1231" spans="1:9" hidden="1" x14ac:dyDescent="0.25">
      <c r="A1231">
        <v>30101</v>
      </c>
      <c r="B1231" s="1" t="s">
        <v>6</v>
      </c>
      <c r="C1231" s="1" t="s">
        <v>24</v>
      </c>
      <c r="D1231">
        <v>1359</v>
      </c>
      <c r="E1231" s="1" t="s">
        <v>1430</v>
      </c>
      <c r="F1231">
        <v>0</v>
      </c>
      <c r="H1231">
        <v>0</v>
      </c>
      <c r="I1231">
        <f>Tabla1[[#This Row],[VENTAS]]+Tabla1[[#This Row],[FISICO]]-Tabla1[[#This Row],[SISTEMA]]</f>
        <v>0</v>
      </c>
    </row>
    <row r="1232" spans="1:9" hidden="1" x14ac:dyDescent="0.25">
      <c r="A1232">
        <v>30101</v>
      </c>
      <c r="B1232" s="1" t="s">
        <v>6</v>
      </c>
      <c r="C1232" s="1" t="s">
        <v>24</v>
      </c>
      <c r="D1232">
        <v>1361</v>
      </c>
      <c r="E1232" s="1" t="s">
        <v>1431</v>
      </c>
      <c r="F1232">
        <v>0</v>
      </c>
      <c r="H1232">
        <v>0</v>
      </c>
      <c r="I1232">
        <f>Tabla1[[#This Row],[VENTAS]]+Tabla1[[#This Row],[FISICO]]-Tabla1[[#This Row],[SISTEMA]]</f>
        <v>0</v>
      </c>
    </row>
    <row r="1233" spans="1:10" hidden="1" x14ac:dyDescent="0.25">
      <c r="A1233">
        <v>30101</v>
      </c>
      <c r="B1233" s="1" t="s">
        <v>6</v>
      </c>
      <c r="C1233" s="1" t="s">
        <v>24</v>
      </c>
      <c r="D1233">
        <v>1371</v>
      </c>
      <c r="E1233" s="1" t="s">
        <v>1432</v>
      </c>
      <c r="F1233">
        <v>0</v>
      </c>
      <c r="H1233">
        <v>0</v>
      </c>
      <c r="I1233">
        <f>Tabla1[[#This Row],[VENTAS]]+Tabla1[[#This Row],[FISICO]]-Tabla1[[#This Row],[SISTEMA]]</f>
        <v>0</v>
      </c>
    </row>
    <row r="1234" spans="1:10" hidden="1" x14ac:dyDescent="0.25">
      <c r="A1234">
        <v>30101</v>
      </c>
      <c r="B1234" s="1" t="s">
        <v>6</v>
      </c>
      <c r="C1234" s="1" t="s">
        <v>24</v>
      </c>
      <c r="D1234">
        <v>1373</v>
      </c>
      <c r="E1234" s="1" t="s">
        <v>1433</v>
      </c>
      <c r="F1234">
        <v>0</v>
      </c>
      <c r="H1234">
        <v>0</v>
      </c>
      <c r="I1234">
        <f>Tabla1[[#This Row],[VENTAS]]+Tabla1[[#This Row],[FISICO]]-Tabla1[[#This Row],[SISTEMA]]</f>
        <v>0</v>
      </c>
    </row>
    <row r="1235" spans="1:10" hidden="1" x14ac:dyDescent="0.25">
      <c r="A1235">
        <v>30101</v>
      </c>
      <c r="B1235" s="1" t="s">
        <v>6</v>
      </c>
      <c r="C1235" s="1" t="s">
        <v>24</v>
      </c>
      <c r="D1235">
        <v>1374</v>
      </c>
      <c r="E1235" s="1" t="s">
        <v>1434</v>
      </c>
      <c r="F1235">
        <v>21</v>
      </c>
      <c r="G1235">
        <v>21</v>
      </c>
      <c r="H1235">
        <v>0</v>
      </c>
      <c r="I1235">
        <f>Tabla1[[#This Row],[VENTAS]]+Tabla1[[#This Row],[FISICO]]-Tabla1[[#This Row],[SISTEMA]]</f>
        <v>0</v>
      </c>
    </row>
    <row r="1236" spans="1:10" hidden="1" x14ac:dyDescent="0.25">
      <c r="A1236">
        <v>30101</v>
      </c>
      <c r="B1236" s="1" t="s">
        <v>6</v>
      </c>
      <c r="C1236" s="1" t="s">
        <v>24</v>
      </c>
      <c r="D1236">
        <v>1385</v>
      </c>
      <c r="E1236" s="1" t="s">
        <v>1435</v>
      </c>
      <c r="F1236">
        <v>13</v>
      </c>
      <c r="G1236">
        <v>13</v>
      </c>
      <c r="H1236">
        <v>0</v>
      </c>
      <c r="I1236">
        <f>Tabla1[[#This Row],[VENTAS]]+Tabla1[[#This Row],[FISICO]]-Tabla1[[#This Row],[SISTEMA]]</f>
        <v>0</v>
      </c>
    </row>
    <row r="1237" spans="1:10" hidden="1" x14ac:dyDescent="0.25">
      <c r="A1237">
        <v>30101</v>
      </c>
      <c r="B1237" s="1" t="s">
        <v>6</v>
      </c>
      <c r="C1237" s="1" t="s">
        <v>24</v>
      </c>
      <c r="D1237">
        <v>1387</v>
      </c>
      <c r="E1237" s="1" t="s">
        <v>1436</v>
      </c>
      <c r="F1237">
        <v>0</v>
      </c>
      <c r="H1237">
        <v>0</v>
      </c>
      <c r="I1237">
        <f>Tabla1[[#This Row],[VENTAS]]+Tabla1[[#This Row],[FISICO]]-Tabla1[[#This Row],[SISTEMA]]</f>
        <v>0</v>
      </c>
    </row>
    <row r="1238" spans="1:10" hidden="1" x14ac:dyDescent="0.25">
      <c r="A1238">
        <v>30101</v>
      </c>
      <c r="B1238" s="1" t="s">
        <v>6</v>
      </c>
      <c r="C1238" s="1" t="s">
        <v>24</v>
      </c>
      <c r="D1238">
        <v>1389</v>
      </c>
      <c r="E1238" s="1" t="s">
        <v>1437</v>
      </c>
      <c r="F1238">
        <v>0</v>
      </c>
      <c r="H1238">
        <v>0</v>
      </c>
      <c r="I1238">
        <f>Tabla1[[#This Row],[VENTAS]]+Tabla1[[#This Row],[FISICO]]-Tabla1[[#This Row],[SISTEMA]]</f>
        <v>0</v>
      </c>
    </row>
    <row r="1239" spans="1:10" hidden="1" x14ac:dyDescent="0.25">
      <c r="A1239">
        <v>30101</v>
      </c>
      <c r="B1239" s="1" t="s">
        <v>6</v>
      </c>
      <c r="C1239" s="1" t="s">
        <v>24</v>
      </c>
      <c r="D1239" s="18">
        <v>1390</v>
      </c>
      <c r="E1239" s="19" t="s">
        <v>1438</v>
      </c>
      <c r="F1239">
        <v>13</v>
      </c>
      <c r="G1239">
        <v>11</v>
      </c>
      <c r="H1239">
        <v>2</v>
      </c>
      <c r="I1239">
        <f>Tabla1[[#This Row],[VENTAS]]+Tabla1[[#This Row],[FISICO]]-Tabla1[[#This Row],[SISTEMA]]</f>
        <v>0</v>
      </c>
      <c r="J1239" s="18"/>
    </row>
    <row r="1240" spans="1:10" hidden="1" x14ac:dyDescent="0.25">
      <c r="A1240">
        <v>30101</v>
      </c>
      <c r="B1240" s="1" t="s">
        <v>6</v>
      </c>
      <c r="C1240" s="1" t="s">
        <v>24</v>
      </c>
      <c r="D1240">
        <v>1393</v>
      </c>
      <c r="E1240" s="1" t="s">
        <v>1439</v>
      </c>
      <c r="F1240">
        <v>25</v>
      </c>
      <c r="G1240">
        <v>24</v>
      </c>
      <c r="H1240">
        <v>1</v>
      </c>
      <c r="I1240">
        <f>Tabla1[[#This Row],[VENTAS]]+Tabla1[[#This Row],[FISICO]]-Tabla1[[#This Row],[SISTEMA]]</f>
        <v>0</v>
      </c>
    </row>
    <row r="1241" spans="1:10" hidden="1" x14ac:dyDescent="0.25">
      <c r="A1241">
        <v>30101</v>
      </c>
      <c r="B1241" s="1" t="s">
        <v>6</v>
      </c>
      <c r="C1241" s="1" t="s">
        <v>24</v>
      </c>
      <c r="D1241">
        <v>1395</v>
      </c>
      <c r="E1241" s="1" t="s">
        <v>1440</v>
      </c>
      <c r="F1241">
        <v>0</v>
      </c>
      <c r="H1241">
        <v>0</v>
      </c>
      <c r="I1241">
        <f>Tabla1[[#This Row],[VENTAS]]+Tabla1[[#This Row],[FISICO]]-Tabla1[[#This Row],[SISTEMA]]</f>
        <v>0</v>
      </c>
    </row>
    <row r="1242" spans="1:10" hidden="1" x14ac:dyDescent="0.25">
      <c r="A1242">
        <v>30101</v>
      </c>
      <c r="B1242" s="1" t="s">
        <v>6</v>
      </c>
      <c r="C1242" s="1" t="s">
        <v>24</v>
      </c>
      <c r="D1242">
        <v>1399</v>
      </c>
      <c r="E1242" s="1" t="s">
        <v>1441</v>
      </c>
      <c r="F1242">
        <v>0</v>
      </c>
      <c r="H1242">
        <v>0</v>
      </c>
      <c r="I1242">
        <f>Tabla1[[#This Row],[VENTAS]]+Tabla1[[#This Row],[FISICO]]-Tabla1[[#This Row],[SISTEMA]]</f>
        <v>0</v>
      </c>
    </row>
    <row r="1243" spans="1:10" hidden="1" x14ac:dyDescent="0.25">
      <c r="A1243">
        <v>30101</v>
      </c>
      <c r="B1243" s="1" t="s">
        <v>6</v>
      </c>
      <c r="C1243" s="1" t="s">
        <v>24</v>
      </c>
      <c r="D1243">
        <v>1400</v>
      </c>
      <c r="E1243" s="1" t="s">
        <v>1442</v>
      </c>
      <c r="F1243">
        <v>0</v>
      </c>
      <c r="H1243">
        <v>0</v>
      </c>
      <c r="I1243">
        <f>Tabla1[[#This Row],[VENTAS]]+Tabla1[[#This Row],[FISICO]]-Tabla1[[#This Row],[SISTEMA]]</f>
        <v>0</v>
      </c>
    </row>
    <row r="1244" spans="1:10" hidden="1" x14ac:dyDescent="0.25">
      <c r="A1244">
        <v>30101</v>
      </c>
      <c r="B1244" s="1" t="s">
        <v>6</v>
      </c>
      <c r="C1244" s="1" t="s">
        <v>24</v>
      </c>
      <c r="D1244">
        <v>1401</v>
      </c>
      <c r="E1244" s="1" t="s">
        <v>1443</v>
      </c>
      <c r="F1244">
        <v>0</v>
      </c>
      <c r="H1244">
        <v>0</v>
      </c>
      <c r="I1244">
        <f>Tabla1[[#This Row],[VENTAS]]+Tabla1[[#This Row],[FISICO]]-Tabla1[[#This Row],[SISTEMA]]</f>
        <v>0</v>
      </c>
    </row>
    <row r="1245" spans="1:10" hidden="1" x14ac:dyDescent="0.25">
      <c r="A1245">
        <v>30101</v>
      </c>
      <c r="B1245" s="1" t="s">
        <v>6</v>
      </c>
      <c r="C1245" s="1" t="s">
        <v>24</v>
      </c>
      <c r="D1245">
        <v>1404</v>
      </c>
      <c r="E1245" s="1" t="s">
        <v>1444</v>
      </c>
      <c r="F1245">
        <v>0</v>
      </c>
      <c r="H1245">
        <v>0</v>
      </c>
      <c r="I1245">
        <f>Tabla1[[#This Row],[VENTAS]]+Tabla1[[#This Row],[FISICO]]-Tabla1[[#This Row],[SISTEMA]]</f>
        <v>0</v>
      </c>
    </row>
    <row r="1246" spans="1:10" hidden="1" x14ac:dyDescent="0.25">
      <c r="A1246">
        <v>30101</v>
      </c>
      <c r="B1246" s="1" t="s">
        <v>6</v>
      </c>
      <c r="C1246" s="1" t="s">
        <v>24</v>
      </c>
      <c r="D1246">
        <v>1408</v>
      </c>
      <c r="E1246" s="1" t="s">
        <v>1445</v>
      </c>
      <c r="F1246">
        <v>0</v>
      </c>
      <c r="H1246">
        <v>0</v>
      </c>
      <c r="I1246">
        <f>Tabla1[[#This Row],[VENTAS]]+Tabla1[[#This Row],[FISICO]]-Tabla1[[#This Row],[SISTEMA]]</f>
        <v>0</v>
      </c>
    </row>
    <row r="1247" spans="1:10" s="30" customFormat="1" hidden="1" x14ac:dyDescent="0.25">
      <c r="A1247" s="30">
        <v>30101</v>
      </c>
      <c r="B1247" s="31" t="s">
        <v>6</v>
      </c>
      <c r="C1247" s="31" t="s">
        <v>24</v>
      </c>
      <c r="D1247" s="30">
        <v>1411</v>
      </c>
      <c r="E1247" s="31" t="s">
        <v>1446</v>
      </c>
      <c r="F1247" s="30">
        <v>30</v>
      </c>
      <c r="G1247" s="30">
        <v>34</v>
      </c>
      <c r="H1247" s="30">
        <v>0</v>
      </c>
      <c r="I1247" s="30">
        <f>Tabla1[[#This Row],[VENTAS]]+Tabla1[[#This Row],[FISICO]]-Tabla1[[#This Row],[SISTEMA]]</f>
        <v>4</v>
      </c>
    </row>
    <row r="1248" spans="1:10" s="34" customFormat="1" x14ac:dyDescent="0.25">
      <c r="A1248" s="34">
        <v>30101</v>
      </c>
      <c r="B1248" s="35" t="s">
        <v>6</v>
      </c>
      <c r="C1248" s="35" t="s">
        <v>24</v>
      </c>
      <c r="D1248" s="36">
        <v>1415</v>
      </c>
      <c r="E1248" s="37" t="s">
        <v>1447</v>
      </c>
      <c r="F1248" s="34">
        <v>24</v>
      </c>
      <c r="G1248" s="34">
        <v>0</v>
      </c>
      <c r="H1248" s="34">
        <v>0</v>
      </c>
      <c r="I1248" s="34">
        <f>Tabla1[[#This Row],[VENTAS]]+Tabla1[[#This Row],[FISICO]]-Tabla1[[#This Row],[SISTEMA]]</f>
        <v>-24</v>
      </c>
      <c r="J1248" s="36" t="s">
        <v>8324</v>
      </c>
    </row>
    <row r="1249" spans="1:9" hidden="1" x14ac:dyDescent="0.25">
      <c r="A1249">
        <v>30101</v>
      </c>
      <c r="B1249" s="1" t="s">
        <v>6</v>
      </c>
      <c r="C1249" s="1" t="s">
        <v>24</v>
      </c>
      <c r="D1249">
        <v>1417</v>
      </c>
      <c r="E1249" s="1" t="s">
        <v>1448</v>
      </c>
      <c r="F1249">
        <v>4</v>
      </c>
      <c r="G1249">
        <v>4</v>
      </c>
      <c r="H1249">
        <v>0</v>
      </c>
      <c r="I1249">
        <f>Tabla1[[#This Row],[VENTAS]]+Tabla1[[#This Row],[FISICO]]-Tabla1[[#This Row],[SISTEMA]]</f>
        <v>0</v>
      </c>
    </row>
    <row r="1250" spans="1:9" hidden="1" x14ac:dyDescent="0.25">
      <c r="A1250">
        <v>30101</v>
      </c>
      <c r="B1250" s="1" t="s">
        <v>6</v>
      </c>
      <c r="C1250" s="1" t="s">
        <v>24</v>
      </c>
      <c r="D1250">
        <v>1420</v>
      </c>
      <c r="E1250" s="1" t="s">
        <v>1449</v>
      </c>
      <c r="F1250">
        <v>2</v>
      </c>
      <c r="G1250">
        <v>2</v>
      </c>
      <c r="H1250">
        <v>0</v>
      </c>
      <c r="I1250">
        <f>Tabla1[[#This Row],[VENTAS]]+Tabla1[[#This Row],[FISICO]]-Tabla1[[#This Row],[SISTEMA]]</f>
        <v>0</v>
      </c>
    </row>
    <row r="1251" spans="1:9" hidden="1" x14ac:dyDescent="0.25">
      <c r="A1251">
        <v>30101</v>
      </c>
      <c r="B1251" s="1" t="s">
        <v>6</v>
      </c>
      <c r="C1251" s="1" t="s">
        <v>24</v>
      </c>
      <c r="D1251">
        <v>1421</v>
      </c>
      <c r="E1251" s="1" t="s">
        <v>1450</v>
      </c>
      <c r="F1251">
        <v>0</v>
      </c>
      <c r="H1251">
        <v>0</v>
      </c>
      <c r="I1251">
        <f>Tabla1[[#This Row],[VENTAS]]+Tabla1[[#This Row],[FISICO]]-Tabla1[[#This Row],[SISTEMA]]</f>
        <v>0</v>
      </c>
    </row>
    <row r="1252" spans="1:9" hidden="1" x14ac:dyDescent="0.25">
      <c r="A1252">
        <v>30101</v>
      </c>
      <c r="B1252" s="1" t="s">
        <v>6</v>
      </c>
      <c r="C1252" s="1" t="s">
        <v>24</v>
      </c>
      <c r="D1252">
        <v>1422</v>
      </c>
      <c r="E1252" s="1" t="s">
        <v>1451</v>
      </c>
      <c r="F1252">
        <v>2</v>
      </c>
      <c r="G1252">
        <v>2</v>
      </c>
      <c r="H1252">
        <v>0</v>
      </c>
      <c r="I1252">
        <f>Tabla1[[#This Row],[VENTAS]]+Tabla1[[#This Row],[FISICO]]-Tabla1[[#This Row],[SISTEMA]]</f>
        <v>0</v>
      </c>
    </row>
    <row r="1253" spans="1:9" hidden="1" x14ac:dyDescent="0.25">
      <c r="A1253">
        <v>30101</v>
      </c>
      <c r="B1253" s="1" t="s">
        <v>6</v>
      </c>
      <c r="C1253" s="1" t="s">
        <v>24</v>
      </c>
      <c r="D1253">
        <v>1423</v>
      </c>
      <c r="E1253" s="1" t="s">
        <v>1452</v>
      </c>
      <c r="F1253">
        <v>0</v>
      </c>
      <c r="H1253">
        <v>0</v>
      </c>
      <c r="I1253">
        <f>Tabla1[[#This Row],[VENTAS]]+Tabla1[[#This Row],[FISICO]]-Tabla1[[#This Row],[SISTEMA]]</f>
        <v>0</v>
      </c>
    </row>
    <row r="1254" spans="1:9" hidden="1" x14ac:dyDescent="0.25">
      <c r="A1254">
        <v>30101</v>
      </c>
      <c r="B1254" s="1" t="s">
        <v>6</v>
      </c>
      <c r="C1254" s="1" t="s">
        <v>24</v>
      </c>
      <c r="D1254">
        <v>1425</v>
      </c>
      <c r="E1254" s="1" t="s">
        <v>1453</v>
      </c>
      <c r="F1254">
        <v>0</v>
      </c>
      <c r="H1254">
        <v>0</v>
      </c>
      <c r="I1254">
        <f>Tabla1[[#This Row],[VENTAS]]+Tabla1[[#This Row],[FISICO]]-Tabla1[[#This Row],[SISTEMA]]</f>
        <v>0</v>
      </c>
    </row>
    <row r="1255" spans="1:9" hidden="1" x14ac:dyDescent="0.25">
      <c r="A1255">
        <v>30101</v>
      </c>
      <c r="B1255" s="1" t="s">
        <v>6</v>
      </c>
      <c r="C1255" s="1" t="s">
        <v>24</v>
      </c>
      <c r="D1255">
        <v>1426</v>
      </c>
      <c r="E1255" s="1" t="s">
        <v>1454</v>
      </c>
      <c r="F1255">
        <v>0</v>
      </c>
      <c r="H1255">
        <v>0</v>
      </c>
      <c r="I1255">
        <f>Tabla1[[#This Row],[VENTAS]]+Tabla1[[#This Row],[FISICO]]-Tabla1[[#This Row],[SISTEMA]]</f>
        <v>0</v>
      </c>
    </row>
    <row r="1256" spans="1:9" hidden="1" x14ac:dyDescent="0.25">
      <c r="A1256">
        <v>30101</v>
      </c>
      <c r="B1256" s="1" t="s">
        <v>6</v>
      </c>
      <c r="C1256" s="1" t="s">
        <v>24</v>
      </c>
      <c r="D1256">
        <v>1427</v>
      </c>
      <c r="E1256" s="1" t="s">
        <v>1455</v>
      </c>
      <c r="F1256">
        <v>0</v>
      </c>
      <c r="H1256">
        <v>0</v>
      </c>
      <c r="I1256">
        <f>Tabla1[[#This Row],[VENTAS]]+Tabla1[[#This Row],[FISICO]]-Tabla1[[#This Row],[SISTEMA]]</f>
        <v>0</v>
      </c>
    </row>
    <row r="1257" spans="1:9" hidden="1" x14ac:dyDescent="0.25">
      <c r="A1257">
        <v>30101</v>
      </c>
      <c r="B1257" s="1" t="s">
        <v>6</v>
      </c>
      <c r="C1257" s="1" t="s">
        <v>24</v>
      </c>
      <c r="D1257">
        <v>1428</v>
      </c>
      <c r="E1257" s="1" t="s">
        <v>1456</v>
      </c>
      <c r="F1257">
        <v>0</v>
      </c>
      <c r="H1257">
        <v>0</v>
      </c>
      <c r="I1257">
        <f>Tabla1[[#This Row],[VENTAS]]+Tabla1[[#This Row],[FISICO]]-Tabla1[[#This Row],[SISTEMA]]</f>
        <v>0</v>
      </c>
    </row>
    <row r="1258" spans="1:9" hidden="1" x14ac:dyDescent="0.25">
      <c r="A1258">
        <v>30101</v>
      </c>
      <c r="B1258" s="1" t="s">
        <v>6</v>
      </c>
      <c r="C1258" s="1" t="s">
        <v>24</v>
      </c>
      <c r="D1258">
        <v>1429</v>
      </c>
      <c r="E1258" s="1" t="s">
        <v>1457</v>
      </c>
      <c r="F1258">
        <v>0</v>
      </c>
      <c r="H1258">
        <v>0</v>
      </c>
      <c r="I1258">
        <f>Tabla1[[#This Row],[VENTAS]]+Tabla1[[#This Row],[FISICO]]-Tabla1[[#This Row],[SISTEMA]]</f>
        <v>0</v>
      </c>
    </row>
    <row r="1259" spans="1:9" hidden="1" x14ac:dyDescent="0.25">
      <c r="A1259">
        <v>30101</v>
      </c>
      <c r="B1259" s="1" t="s">
        <v>6</v>
      </c>
      <c r="C1259" s="1" t="s">
        <v>24</v>
      </c>
      <c r="D1259">
        <v>1430</v>
      </c>
      <c r="E1259" s="1" t="s">
        <v>1458</v>
      </c>
      <c r="F1259">
        <v>0</v>
      </c>
      <c r="H1259">
        <v>0</v>
      </c>
      <c r="I1259">
        <f>Tabla1[[#This Row],[VENTAS]]+Tabla1[[#This Row],[FISICO]]-Tabla1[[#This Row],[SISTEMA]]</f>
        <v>0</v>
      </c>
    </row>
    <row r="1260" spans="1:9" hidden="1" x14ac:dyDescent="0.25">
      <c r="A1260">
        <v>30101</v>
      </c>
      <c r="B1260" s="1" t="s">
        <v>6</v>
      </c>
      <c r="C1260" s="1" t="s">
        <v>24</v>
      </c>
      <c r="D1260">
        <v>1431</v>
      </c>
      <c r="E1260" s="1" t="s">
        <v>1459</v>
      </c>
      <c r="F1260">
        <v>19</v>
      </c>
      <c r="G1260">
        <v>19</v>
      </c>
      <c r="H1260">
        <v>0</v>
      </c>
      <c r="I1260">
        <f>Tabla1[[#This Row],[VENTAS]]+Tabla1[[#This Row],[FISICO]]-Tabla1[[#This Row],[SISTEMA]]</f>
        <v>0</v>
      </c>
    </row>
    <row r="1261" spans="1:9" hidden="1" x14ac:dyDescent="0.25">
      <c r="A1261">
        <v>30101</v>
      </c>
      <c r="B1261" s="1" t="s">
        <v>6</v>
      </c>
      <c r="C1261" s="1" t="s">
        <v>24</v>
      </c>
      <c r="D1261">
        <v>1432</v>
      </c>
      <c r="E1261" s="1" t="s">
        <v>1460</v>
      </c>
      <c r="F1261">
        <v>0</v>
      </c>
      <c r="H1261">
        <v>0</v>
      </c>
      <c r="I1261">
        <f>Tabla1[[#This Row],[VENTAS]]+Tabla1[[#This Row],[FISICO]]-Tabla1[[#This Row],[SISTEMA]]</f>
        <v>0</v>
      </c>
    </row>
    <row r="1262" spans="1:9" hidden="1" x14ac:dyDescent="0.25">
      <c r="A1262">
        <v>30101</v>
      </c>
      <c r="B1262" s="1" t="s">
        <v>6</v>
      </c>
      <c r="C1262" s="1" t="s">
        <v>24</v>
      </c>
      <c r="D1262">
        <v>1434</v>
      </c>
      <c r="E1262" s="1" t="s">
        <v>1461</v>
      </c>
      <c r="F1262">
        <v>0</v>
      </c>
      <c r="H1262">
        <v>0</v>
      </c>
      <c r="I1262">
        <f>Tabla1[[#This Row],[VENTAS]]+Tabla1[[#This Row],[FISICO]]-Tabla1[[#This Row],[SISTEMA]]</f>
        <v>0</v>
      </c>
    </row>
    <row r="1263" spans="1:9" s="30" customFormat="1" hidden="1" x14ac:dyDescent="0.25">
      <c r="A1263" s="30">
        <v>30101</v>
      </c>
      <c r="B1263" s="31" t="s">
        <v>6</v>
      </c>
      <c r="C1263" s="31" t="s">
        <v>24</v>
      </c>
      <c r="D1263" s="30">
        <v>1438</v>
      </c>
      <c r="E1263" s="31" t="s">
        <v>1462</v>
      </c>
      <c r="F1263" s="30">
        <v>18</v>
      </c>
      <c r="G1263" s="30">
        <v>19</v>
      </c>
      <c r="H1263" s="30">
        <v>0</v>
      </c>
      <c r="I1263" s="30">
        <f>Tabla1[[#This Row],[VENTAS]]+Tabla1[[#This Row],[FISICO]]-Tabla1[[#This Row],[SISTEMA]]</f>
        <v>1</v>
      </c>
    </row>
    <row r="1264" spans="1:9" hidden="1" x14ac:dyDescent="0.25">
      <c r="A1264">
        <v>30101</v>
      </c>
      <c r="B1264" s="1" t="s">
        <v>6</v>
      </c>
      <c r="C1264" s="1" t="s">
        <v>24</v>
      </c>
      <c r="D1264">
        <v>1439</v>
      </c>
      <c r="E1264" s="1" t="s">
        <v>1463</v>
      </c>
      <c r="F1264">
        <v>0</v>
      </c>
      <c r="H1264">
        <v>0</v>
      </c>
      <c r="I1264">
        <f>Tabla1[[#This Row],[VENTAS]]+Tabla1[[#This Row],[FISICO]]-Tabla1[[#This Row],[SISTEMA]]</f>
        <v>0</v>
      </c>
    </row>
    <row r="1265" spans="1:9" hidden="1" x14ac:dyDescent="0.25">
      <c r="A1265">
        <v>30101</v>
      </c>
      <c r="B1265" s="1" t="s">
        <v>6</v>
      </c>
      <c r="C1265" s="1" t="s">
        <v>24</v>
      </c>
      <c r="D1265">
        <v>1450</v>
      </c>
      <c r="E1265" s="1" t="s">
        <v>1464</v>
      </c>
      <c r="F1265">
        <v>0</v>
      </c>
      <c r="H1265">
        <v>0</v>
      </c>
      <c r="I1265">
        <f>Tabla1[[#This Row],[VENTAS]]+Tabla1[[#This Row],[FISICO]]-Tabla1[[#This Row],[SISTEMA]]</f>
        <v>0</v>
      </c>
    </row>
    <row r="1266" spans="1:9" hidden="1" x14ac:dyDescent="0.25">
      <c r="A1266">
        <v>30101</v>
      </c>
      <c r="B1266" s="1" t="s">
        <v>6</v>
      </c>
      <c r="C1266" s="1" t="s">
        <v>24</v>
      </c>
      <c r="D1266">
        <v>1452</v>
      </c>
      <c r="E1266" s="1" t="s">
        <v>1465</v>
      </c>
      <c r="F1266">
        <v>0</v>
      </c>
      <c r="H1266">
        <v>0</v>
      </c>
      <c r="I1266">
        <f>Tabla1[[#This Row],[VENTAS]]+Tabla1[[#This Row],[FISICO]]-Tabla1[[#This Row],[SISTEMA]]</f>
        <v>0</v>
      </c>
    </row>
    <row r="1267" spans="1:9" hidden="1" x14ac:dyDescent="0.25">
      <c r="A1267">
        <v>30101</v>
      </c>
      <c r="B1267" s="1" t="s">
        <v>6</v>
      </c>
      <c r="C1267" s="1" t="s">
        <v>24</v>
      </c>
      <c r="D1267">
        <v>1454</v>
      </c>
      <c r="E1267" s="1" t="s">
        <v>1466</v>
      </c>
      <c r="F1267">
        <v>0</v>
      </c>
      <c r="H1267">
        <v>0</v>
      </c>
      <c r="I1267">
        <f>Tabla1[[#This Row],[VENTAS]]+Tabla1[[#This Row],[FISICO]]-Tabla1[[#This Row],[SISTEMA]]</f>
        <v>0</v>
      </c>
    </row>
    <row r="1268" spans="1:9" hidden="1" x14ac:dyDescent="0.25">
      <c r="A1268">
        <v>30101</v>
      </c>
      <c r="B1268" s="1" t="s">
        <v>6</v>
      </c>
      <c r="C1268" s="1" t="s">
        <v>24</v>
      </c>
      <c r="D1268">
        <v>1455</v>
      </c>
      <c r="E1268" s="1" t="s">
        <v>1467</v>
      </c>
      <c r="F1268">
        <v>0</v>
      </c>
      <c r="H1268">
        <v>0</v>
      </c>
      <c r="I1268">
        <f>Tabla1[[#This Row],[VENTAS]]+Tabla1[[#This Row],[FISICO]]-Tabla1[[#This Row],[SISTEMA]]</f>
        <v>0</v>
      </c>
    </row>
    <row r="1269" spans="1:9" hidden="1" x14ac:dyDescent="0.25">
      <c r="A1269">
        <v>30101</v>
      </c>
      <c r="B1269" s="1" t="s">
        <v>6</v>
      </c>
      <c r="C1269" s="1" t="s">
        <v>24</v>
      </c>
      <c r="D1269">
        <v>1456</v>
      </c>
      <c r="E1269" s="1" t="s">
        <v>1468</v>
      </c>
      <c r="F1269">
        <v>0</v>
      </c>
      <c r="H1269">
        <v>0</v>
      </c>
      <c r="I1269">
        <f>Tabla1[[#This Row],[VENTAS]]+Tabla1[[#This Row],[FISICO]]-Tabla1[[#This Row],[SISTEMA]]</f>
        <v>0</v>
      </c>
    </row>
    <row r="1270" spans="1:9" hidden="1" x14ac:dyDescent="0.25">
      <c r="A1270">
        <v>30101</v>
      </c>
      <c r="B1270" s="1" t="s">
        <v>6</v>
      </c>
      <c r="C1270" s="1" t="s">
        <v>24</v>
      </c>
      <c r="D1270">
        <v>1457</v>
      </c>
      <c r="E1270" s="1" t="s">
        <v>1469</v>
      </c>
      <c r="F1270">
        <v>0</v>
      </c>
      <c r="H1270">
        <v>0</v>
      </c>
      <c r="I1270">
        <f>Tabla1[[#This Row],[VENTAS]]+Tabla1[[#This Row],[FISICO]]-Tabla1[[#This Row],[SISTEMA]]</f>
        <v>0</v>
      </c>
    </row>
    <row r="1271" spans="1:9" hidden="1" x14ac:dyDescent="0.25">
      <c r="A1271">
        <v>30101</v>
      </c>
      <c r="B1271" s="1" t="s">
        <v>6</v>
      </c>
      <c r="C1271" s="1" t="s">
        <v>24</v>
      </c>
      <c r="D1271">
        <v>1458</v>
      </c>
      <c r="E1271" s="1" t="s">
        <v>1470</v>
      </c>
      <c r="F1271">
        <v>42</v>
      </c>
      <c r="G1271">
        <v>41</v>
      </c>
      <c r="H1271">
        <v>1</v>
      </c>
      <c r="I1271">
        <f>Tabla1[[#This Row],[VENTAS]]+Tabla1[[#This Row],[FISICO]]-Tabla1[[#This Row],[SISTEMA]]</f>
        <v>0</v>
      </c>
    </row>
    <row r="1272" spans="1:9" hidden="1" x14ac:dyDescent="0.25">
      <c r="A1272">
        <v>30101</v>
      </c>
      <c r="B1272" s="1" t="s">
        <v>6</v>
      </c>
      <c r="C1272" s="1" t="s">
        <v>24</v>
      </c>
      <c r="D1272">
        <v>1460</v>
      </c>
      <c r="E1272" s="1" t="s">
        <v>1471</v>
      </c>
      <c r="F1272">
        <v>0</v>
      </c>
      <c r="H1272">
        <v>0</v>
      </c>
      <c r="I1272">
        <f>Tabla1[[#This Row],[VENTAS]]+Tabla1[[#This Row],[FISICO]]-Tabla1[[#This Row],[SISTEMA]]</f>
        <v>0</v>
      </c>
    </row>
    <row r="1273" spans="1:9" hidden="1" x14ac:dyDescent="0.25">
      <c r="A1273">
        <v>30101</v>
      </c>
      <c r="B1273" s="1" t="s">
        <v>6</v>
      </c>
      <c r="C1273" s="1" t="s">
        <v>24</v>
      </c>
      <c r="D1273">
        <v>1464</v>
      </c>
      <c r="E1273" s="1" t="s">
        <v>1472</v>
      </c>
      <c r="F1273">
        <v>0</v>
      </c>
      <c r="H1273">
        <v>0</v>
      </c>
      <c r="I1273">
        <f>Tabla1[[#This Row],[VENTAS]]+Tabla1[[#This Row],[FISICO]]-Tabla1[[#This Row],[SISTEMA]]</f>
        <v>0</v>
      </c>
    </row>
    <row r="1274" spans="1:9" hidden="1" x14ac:dyDescent="0.25">
      <c r="A1274">
        <v>30101</v>
      </c>
      <c r="B1274" s="1" t="s">
        <v>6</v>
      </c>
      <c r="C1274" s="1" t="s">
        <v>24</v>
      </c>
      <c r="D1274">
        <v>1465</v>
      </c>
      <c r="E1274" s="1" t="s">
        <v>1473</v>
      </c>
      <c r="F1274">
        <v>0</v>
      </c>
      <c r="H1274">
        <v>0</v>
      </c>
      <c r="I1274">
        <f>Tabla1[[#This Row],[VENTAS]]+Tabla1[[#This Row],[FISICO]]-Tabla1[[#This Row],[SISTEMA]]</f>
        <v>0</v>
      </c>
    </row>
    <row r="1275" spans="1:9" hidden="1" x14ac:dyDescent="0.25">
      <c r="A1275">
        <v>30101</v>
      </c>
      <c r="B1275" s="1" t="s">
        <v>6</v>
      </c>
      <c r="C1275" s="1" t="s">
        <v>24</v>
      </c>
      <c r="D1275">
        <v>1474</v>
      </c>
      <c r="E1275" s="1" t="s">
        <v>1474</v>
      </c>
      <c r="F1275">
        <v>0</v>
      </c>
      <c r="H1275">
        <v>0</v>
      </c>
      <c r="I1275">
        <f>Tabla1[[#This Row],[VENTAS]]+Tabla1[[#This Row],[FISICO]]-Tabla1[[#This Row],[SISTEMA]]</f>
        <v>0</v>
      </c>
    </row>
    <row r="1276" spans="1:9" hidden="1" x14ac:dyDescent="0.25">
      <c r="A1276">
        <v>30101</v>
      </c>
      <c r="B1276" s="1" t="s">
        <v>6</v>
      </c>
      <c r="C1276" s="1" t="s">
        <v>24</v>
      </c>
      <c r="D1276">
        <v>1475</v>
      </c>
      <c r="E1276" s="1" t="s">
        <v>1475</v>
      </c>
      <c r="F1276">
        <v>0</v>
      </c>
      <c r="H1276">
        <v>0</v>
      </c>
      <c r="I1276">
        <f>Tabla1[[#This Row],[VENTAS]]+Tabla1[[#This Row],[FISICO]]-Tabla1[[#This Row],[SISTEMA]]</f>
        <v>0</v>
      </c>
    </row>
    <row r="1277" spans="1:9" hidden="1" x14ac:dyDescent="0.25">
      <c r="A1277">
        <v>30101</v>
      </c>
      <c r="B1277" s="1" t="s">
        <v>6</v>
      </c>
      <c r="C1277" s="1" t="s">
        <v>24</v>
      </c>
      <c r="D1277">
        <v>1477</v>
      </c>
      <c r="E1277" s="1" t="s">
        <v>1476</v>
      </c>
      <c r="F1277">
        <v>14</v>
      </c>
      <c r="G1277">
        <v>13</v>
      </c>
      <c r="H1277">
        <v>1</v>
      </c>
      <c r="I1277">
        <f>Tabla1[[#This Row],[VENTAS]]+Tabla1[[#This Row],[FISICO]]-Tabla1[[#This Row],[SISTEMA]]</f>
        <v>0</v>
      </c>
    </row>
    <row r="1278" spans="1:9" hidden="1" x14ac:dyDescent="0.25">
      <c r="A1278">
        <v>30101</v>
      </c>
      <c r="B1278" s="1" t="s">
        <v>6</v>
      </c>
      <c r="C1278" s="1" t="s">
        <v>24</v>
      </c>
      <c r="D1278">
        <v>1478</v>
      </c>
      <c r="E1278" s="1" t="s">
        <v>1477</v>
      </c>
      <c r="F1278">
        <v>0</v>
      </c>
      <c r="H1278">
        <v>0</v>
      </c>
      <c r="I1278">
        <f>Tabla1[[#This Row],[VENTAS]]+Tabla1[[#This Row],[FISICO]]-Tabla1[[#This Row],[SISTEMA]]</f>
        <v>0</v>
      </c>
    </row>
    <row r="1279" spans="1:9" hidden="1" x14ac:dyDescent="0.25">
      <c r="A1279">
        <v>30101</v>
      </c>
      <c r="B1279" s="1" t="s">
        <v>6</v>
      </c>
      <c r="C1279" s="1" t="s">
        <v>24</v>
      </c>
      <c r="D1279">
        <v>1479</v>
      </c>
      <c r="E1279" s="1" t="s">
        <v>1478</v>
      </c>
      <c r="F1279">
        <v>0</v>
      </c>
      <c r="H1279">
        <v>0</v>
      </c>
      <c r="I1279">
        <f>Tabla1[[#This Row],[VENTAS]]+Tabla1[[#This Row],[FISICO]]-Tabla1[[#This Row],[SISTEMA]]</f>
        <v>0</v>
      </c>
    </row>
    <row r="1280" spans="1:9" hidden="1" x14ac:dyDescent="0.25">
      <c r="A1280">
        <v>30101</v>
      </c>
      <c r="B1280" s="1" t="s">
        <v>6</v>
      </c>
      <c r="C1280" s="1" t="s">
        <v>24</v>
      </c>
      <c r="D1280">
        <v>1480</v>
      </c>
      <c r="E1280" s="1" t="s">
        <v>1479</v>
      </c>
      <c r="F1280">
        <v>0</v>
      </c>
      <c r="H1280">
        <v>0</v>
      </c>
      <c r="I1280">
        <f>Tabla1[[#This Row],[VENTAS]]+Tabla1[[#This Row],[FISICO]]-Tabla1[[#This Row],[SISTEMA]]</f>
        <v>0</v>
      </c>
    </row>
    <row r="1281" spans="1:9" hidden="1" x14ac:dyDescent="0.25">
      <c r="A1281">
        <v>30101</v>
      </c>
      <c r="B1281" s="1" t="s">
        <v>6</v>
      </c>
      <c r="C1281" s="1" t="s">
        <v>24</v>
      </c>
      <c r="D1281">
        <v>1482</v>
      </c>
      <c r="E1281" s="1" t="s">
        <v>1480</v>
      </c>
      <c r="F1281">
        <v>0</v>
      </c>
      <c r="H1281">
        <v>0</v>
      </c>
      <c r="I1281">
        <f>Tabla1[[#This Row],[VENTAS]]+Tabla1[[#This Row],[FISICO]]-Tabla1[[#This Row],[SISTEMA]]</f>
        <v>0</v>
      </c>
    </row>
    <row r="1282" spans="1:9" hidden="1" x14ac:dyDescent="0.25">
      <c r="A1282">
        <v>30101</v>
      </c>
      <c r="B1282" s="1" t="s">
        <v>6</v>
      </c>
      <c r="C1282" s="1" t="s">
        <v>24</v>
      </c>
      <c r="D1282">
        <v>1483</v>
      </c>
      <c r="E1282" s="1" t="s">
        <v>1481</v>
      </c>
      <c r="F1282">
        <v>0</v>
      </c>
      <c r="H1282">
        <v>0</v>
      </c>
      <c r="I1282">
        <f>Tabla1[[#This Row],[VENTAS]]+Tabla1[[#This Row],[FISICO]]-Tabla1[[#This Row],[SISTEMA]]</f>
        <v>0</v>
      </c>
    </row>
    <row r="1283" spans="1:9" hidden="1" x14ac:dyDescent="0.25">
      <c r="A1283">
        <v>30101</v>
      </c>
      <c r="B1283" s="1" t="s">
        <v>6</v>
      </c>
      <c r="C1283" s="1" t="s">
        <v>24</v>
      </c>
      <c r="D1283">
        <v>1484</v>
      </c>
      <c r="E1283" s="1" t="s">
        <v>1482</v>
      </c>
      <c r="F1283">
        <v>0</v>
      </c>
      <c r="H1283">
        <v>0</v>
      </c>
      <c r="I1283">
        <f>Tabla1[[#This Row],[VENTAS]]+Tabla1[[#This Row],[FISICO]]-Tabla1[[#This Row],[SISTEMA]]</f>
        <v>0</v>
      </c>
    </row>
    <row r="1284" spans="1:9" hidden="1" x14ac:dyDescent="0.25">
      <c r="A1284">
        <v>30101</v>
      </c>
      <c r="B1284" s="1" t="s">
        <v>6</v>
      </c>
      <c r="C1284" s="1" t="s">
        <v>24</v>
      </c>
      <c r="D1284">
        <v>1485</v>
      </c>
      <c r="E1284" s="1" t="s">
        <v>1483</v>
      </c>
      <c r="F1284">
        <v>0</v>
      </c>
      <c r="H1284">
        <v>0</v>
      </c>
      <c r="I1284">
        <f>Tabla1[[#This Row],[VENTAS]]+Tabla1[[#This Row],[FISICO]]-Tabla1[[#This Row],[SISTEMA]]</f>
        <v>0</v>
      </c>
    </row>
    <row r="1285" spans="1:9" hidden="1" x14ac:dyDescent="0.25">
      <c r="A1285">
        <v>30101</v>
      </c>
      <c r="B1285" s="1" t="s">
        <v>6</v>
      </c>
      <c r="C1285" s="1" t="s">
        <v>24</v>
      </c>
      <c r="D1285">
        <v>1486</v>
      </c>
      <c r="E1285" s="1" t="s">
        <v>1484</v>
      </c>
      <c r="F1285">
        <v>0</v>
      </c>
      <c r="H1285">
        <v>0</v>
      </c>
      <c r="I1285">
        <f>Tabla1[[#This Row],[VENTAS]]+Tabla1[[#This Row],[FISICO]]-Tabla1[[#This Row],[SISTEMA]]</f>
        <v>0</v>
      </c>
    </row>
    <row r="1286" spans="1:9" hidden="1" x14ac:dyDescent="0.25">
      <c r="A1286">
        <v>30101</v>
      </c>
      <c r="B1286" s="1" t="s">
        <v>6</v>
      </c>
      <c r="C1286" s="1" t="s">
        <v>24</v>
      </c>
      <c r="D1286">
        <v>1487</v>
      </c>
      <c r="E1286" s="1" t="s">
        <v>1485</v>
      </c>
      <c r="F1286">
        <v>0</v>
      </c>
      <c r="H1286">
        <v>0</v>
      </c>
      <c r="I1286">
        <f>Tabla1[[#This Row],[VENTAS]]+Tabla1[[#This Row],[FISICO]]-Tabla1[[#This Row],[SISTEMA]]</f>
        <v>0</v>
      </c>
    </row>
    <row r="1287" spans="1:9" hidden="1" x14ac:dyDescent="0.25">
      <c r="A1287">
        <v>30101</v>
      </c>
      <c r="B1287" s="1" t="s">
        <v>6</v>
      </c>
      <c r="C1287" s="1" t="s">
        <v>24</v>
      </c>
      <c r="D1287">
        <v>1488</v>
      </c>
      <c r="E1287" s="1" t="s">
        <v>1486</v>
      </c>
      <c r="F1287">
        <v>0</v>
      </c>
      <c r="H1287">
        <v>0</v>
      </c>
      <c r="I1287">
        <f>Tabla1[[#This Row],[VENTAS]]+Tabla1[[#This Row],[FISICO]]-Tabla1[[#This Row],[SISTEMA]]</f>
        <v>0</v>
      </c>
    </row>
    <row r="1288" spans="1:9" hidden="1" x14ac:dyDescent="0.25">
      <c r="A1288">
        <v>30101</v>
      </c>
      <c r="B1288" s="1" t="s">
        <v>6</v>
      </c>
      <c r="C1288" s="1" t="s">
        <v>24</v>
      </c>
      <c r="D1288">
        <v>1489</v>
      </c>
      <c r="E1288" s="1" t="s">
        <v>1487</v>
      </c>
      <c r="F1288">
        <v>0</v>
      </c>
      <c r="H1288">
        <v>0</v>
      </c>
      <c r="I1288">
        <f>Tabla1[[#This Row],[VENTAS]]+Tabla1[[#This Row],[FISICO]]-Tabla1[[#This Row],[SISTEMA]]</f>
        <v>0</v>
      </c>
    </row>
    <row r="1289" spans="1:9" hidden="1" x14ac:dyDescent="0.25">
      <c r="A1289">
        <v>30101</v>
      </c>
      <c r="B1289" s="1" t="s">
        <v>6</v>
      </c>
      <c r="C1289" s="1" t="s">
        <v>24</v>
      </c>
      <c r="D1289">
        <v>1490</v>
      </c>
      <c r="E1289" s="1" t="s">
        <v>1488</v>
      </c>
      <c r="F1289">
        <v>0</v>
      </c>
      <c r="H1289">
        <v>0</v>
      </c>
      <c r="I1289">
        <f>Tabla1[[#This Row],[VENTAS]]+Tabla1[[#This Row],[FISICO]]-Tabla1[[#This Row],[SISTEMA]]</f>
        <v>0</v>
      </c>
    </row>
    <row r="1290" spans="1:9" hidden="1" x14ac:dyDescent="0.25">
      <c r="A1290">
        <v>30101</v>
      </c>
      <c r="B1290" s="1" t="s">
        <v>6</v>
      </c>
      <c r="C1290" s="1" t="s">
        <v>24</v>
      </c>
      <c r="D1290">
        <v>1491</v>
      </c>
      <c r="E1290" s="1" t="s">
        <v>1489</v>
      </c>
      <c r="F1290">
        <v>0</v>
      </c>
      <c r="H1290">
        <v>0</v>
      </c>
      <c r="I1290">
        <f>Tabla1[[#This Row],[VENTAS]]+Tabla1[[#This Row],[FISICO]]-Tabla1[[#This Row],[SISTEMA]]</f>
        <v>0</v>
      </c>
    </row>
    <row r="1291" spans="1:9" hidden="1" x14ac:dyDescent="0.25">
      <c r="A1291">
        <v>30101</v>
      </c>
      <c r="B1291" s="1" t="s">
        <v>6</v>
      </c>
      <c r="C1291" s="1" t="s">
        <v>24</v>
      </c>
      <c r="D1291">
        <v>1492</v>
      </c>
      <c r="E1291" s="1" t="s">
        <v>1490</v>
      </c>
      <c r="F1291">
        <v>0</v>
      </c>
      <c r="H1291">
        <v>0</v>
      </c>
      <c r="I1291">
        <f>Tabla1[[#This Row],[VENTAS]]+Tabla1[[#This Row],[FISICO]]-Tabla1[[#This Row],[SISTEMA]]</f>
        <v>0</v>
      </c>
    </row>
    <row r="1292" spans="1:9" hidden="1" x14ac:dyDescent="0.25">
      <c r="A1292">
        <v>30101</v>
      </c>
      <c r="B1292" s="1" t="s">
        <v>6</v>
      </c>
      <c r="C1292" s="1" t="s">
        <v>24</v>
      </c>
      <c r="D1292">
        <v>1493</v>
      </c>
      <c r="E1292" s="1" t="s">
        <v>1491</v>
      </c>
      <c r="F1292">
        <v>0</v>
      </c>
      <c r="H1292">
        <v>0</v>
      </c>
      <c r="I1292">
        <f>Tabla1[[#This Row],[VENTAS]]+Tabla1[[#This Row],[FISICO]]-Tabla1[[#This Row],[SISTEMA]]</f>
        <v>0</v>
      </c>
    </row>
    <row r="1293" spans="1:9" hidden="1" x14ac:dyDescent="0.25">
      <c r="A1293">
        <v>30101</v>
      </c>
      <c r="B1293" s="1" t="s">
        <v>6</v>
      </c>
      <c r="C1293" s="1" t="s">
        <v>24</v>
      </c>
      <c r="D1293">
        <v>1495</v>
      </c>
      <c r="E1293" s="1" t="s">
        <v>1492</v>
      </c>
      <c r="F1293">
        <v>7</v>
      </c>
      <c r="G1293">
        <v>7</v>
      </c>
      <c r="H1293">
        <v>0</v>
      </c>
      <c r="I1293">
        <f>Tabla1[[#This Row],[VENTAS]]+Tabla1[[#This Row],[FISICO]]-Tabla1[[#This Row],[SISTEMA]]</f>
        <v>0</v>
      </c>
    </row>
    <row r="1294" spans="1:9" hidden="1" x14ac:dyDescent="0.25">
      <c r="A1294">
        <v>30101</v>
      </c>
      <c r="B1294" s="1" t="s">
        <v>6</v>
      </c>
      <c r="C1294" s="1" t="s">
        <v>24</v>
      </c>
      <c r="D1294">
        <v>1498</v>
      </c>
      <c r="E1294" s="1" t="s">
        <v>1493</v>
      </c>
      <c r="F1294">
        <v>0</v>
      </c>
      <c r="H1294">
        <v>0</v>
      </c>
      <c r="I1294">
        <f>Tabla1[[#This Row],[VENTAS]]+Tabla1[[#This Row],[FISICO]]-Tabla1[[#This Row],[SISTEMA]]</f>
        <v>0</v>
      </c>
    </row>
    <row r="1295" spans="1:9" hidden="1" x14ac:dyDescent="0.25">
      <c r="A1295">
        <v>30101</v>
      </c>
      <c r="B1295" s="1" t="s">
        <v>6</v>
      </c>
      <c r="C1295" s="1" t="s">
        <v>24</v>
      </c>
      <c r="D1295">
        <v>1500</v>
      </c>
      <c r="E1295" s="1" t="s">
        <v>1494</v>
      </c>
      <c r="F1295">
        <v>0</v>
      </c>
      <c r="H1295">
        <v>0</v>
      </c>
      <c r="I1295">
        <f>Tabla1[[#This Row],[VENTAS]]+Tabla1[[#This Row],[FISICO]]-Tabla1[[#This Row],[SISTEMA]]</f>
        <v>0</v>
      </c>
    </row>
    <row r="1296" spans="1:9" hidden="1" x14ac:dyDescent="0.25">
      <c r="A1296">
        <v>30101</v>
      </c>
      <c r="B1296" s="1" t="s">
        <v>6</v>
      </c>
      <c r="C1296" s="1" t="s">
        <v>24</v>
      </c>
      <c r="D1296">
        <v>1508</v>
      </c>
      <c r="E1296" s="1" t="s">
        <v>1495</v>
      </c>
      <c r="F1296">
        <v>0</v>
      </c>
      <c r="H1296">
        <v>0</v>
      </c>
      <c r="I1296">
        <f>Tabla1[[#This Row],[VENTAS]]+Tabla1[[#This Row],[FISICO]]-Tabla1[[#This Row],[SISTEMA]]</f>
        <v>0</v>
      </c>
    </row>
    <row r="1297" spans="1:10" hidden="1" x14ac:dyDescent="0.25">
      <c r="A1297">
        <v>30101</v>
      </c>
      <c r="B1297" s="1" t="s">
        <v>6</v>
      </c>
      <c r="C1297" s="1" t="s">
        <v>24</v>
      </c>
      <c r="D1297">
        <v>1509</v>
      </c>
      <c r="E1297" s="1" t="s">
        <v>1496</v>
      </c>
      <c r="F1297">
        <v>0</v>
      </c>
      <c r="H1297">
        <v>0</v>
      </c>
      <c r="I1297">
        <f>Tabla1[[#This Row],[VENTAS]]+Tabla1[[#This Row],[FISICO]]-Tabla1[[#This Row],[SISTEMA]]</f>
        <v>0</v>
      </c>
    </row>
    <row r="1298" spans="1:10" hidden="1" x14ac:dyDescent="0.25">
      <c r="A1298">
        <v>30101</v>
      </c>
      <c r="B1298" s="1" t="s">
        <v>6</v>
      </c>
      <c r="C1298" s="1" t="s">
        <v>24</v>
      </c>
      <c r="D1298">
        <v>1510</v>
      </c>
      <c r="E1298" s="1" t="s">
        <v>1497</v>
      </c>
      <c r="F1298">
        <v>0</v>
      </c>
      <c r="H1298">
        <v>0</v>
      </c>
      <c r="I1298">
        <f>Tabla1[[#This Row],[VENTAS]]+Tabla1[[#This Row],[FISICO]]-Tabla1[[#This Row],[SISTEMA]]</f>
        <v>0</v>
      </c>
    </row>
    <row r="1299" spans="1:10" hidden="1" x14ac:dyDescent="0.25">
      <c r="A1299">
        <v>30101</v>
      </c>
      <c r="B1299" s="1" t="s">
        <v>6</v>
      </c>
      <c r="C1299" s="1" t="s">
        <v>24</v>
      </c>
      <c r="D1299">
        <v>1511</v>
      </c>
      <c r="E1299" s="1" t="s">
        <v>1498</v>
      </c>
      <c r="F1299">
        <v>0</v>
      </c>
      <c r="H1299">
        <v>0</v>
      </c>
      <c r="I1299">
        <f>Tabla1[[#This Row],[VENTAS]]+Tabla1[[#This Row],[FISICO]]-Tabla1[[#This Row],[SISTEMA]]</f>
        <v>0</v>
      </c>
    </row>
    <row r="1300" spans="1:10" hidden="1" x14ac:dyDescent="0.25">
      <c r="A1300">
        <v>30101</v>
      </c>
      <c r="B1300" s="1" t="s">
        <v>6</v>
      </c>
      <c r="C1300" s="1" t="s">
        <v>24</v>
      </c>
      <c r="D1300">
        <v>1512</v>
      </c>
      <c r="E1300" s="1" t="s">
        <v>1499</v>
      </c>
      <c r="F1300">
        <v>0</v>
      </c>
      <c r="H1300">
        <v>0</v>
      </c>
      <c r="I1300">
        <f>Tabla1[[#This Row],[VENTAS]]+Tabla1[[#This Row],[FISICO]]-Tabla1[[#This Row],[SISTEMA]]</f>
        <v>0</v>
      </c>
    </row>
    <row r="1301" spans="1:10" s="30" customFormat="1" hidden="1" x14ac:dyDescent="0.25">
      <c r="A1301" s="30">
        <v>30101</v>
      </c>
      <c r="B1301" s="31" t="s">
        <v>6</v>
      </c>
      <c r="C1301" s="31" t="s">
        <v>24</v>
      </c>
      <c r="D1301" s="32">
        <v>1519</v>
      </c>
      <c r="E1301" s="33" t="s">
        <v>1500</v>
      </c>
      <c r="F1301" s="30">
        <v>24</v>
      </c>
      <c r="G1301" s="30">
        <v>25</v>
      </c>
      <c r="H1301" s="30">
        <v>0</v>
      </c>
      <c r="I1301" s="30">
        <f>Tabla1[[#This Row],[VENTAS]]+Tabla1[[#This Row],[FISICO]]-Tabla1[[#This Row],[SISTEMA]]</f>
        <v>1</v>
      </c>
      <c r="J1301" s="32" t="s">
        <v>8359</v>
      </c>
    </row>
    <row r="1302" spans="1:10" s="30" customFormat="1" hidden="1" x14ac:dyDescent="0.25">
      <c r="A1302" s="30">
        <v>30101</v>
      </c>
      <c r="B1302" s="31" t="s">
        <v>6</v>
      </c>
      <c r="C1302" s="31" t="s">
        <v>24</v>
      </c>
      <c r="D1302" s="30">
        <v>1520</v>
      </c>
      <c r="E1302" s="31" t="s">
        <v>1501</v>
      </c>
      <c r="F1302" s="30">
        <v>12</v>
      </c>
      <c r="G1302" s="30">
        <v>25</v>
      </c>
      <c r="H1302" s="30">
        <v>0</v>
      </c>
      <c r="I1302" s="30">
        <f>Tabla1[[#This Row],[VENTAS]]+Tabla1[[#This Row],[FISICO]]-Tabla1[[#This Row],[SISTEMA]]</f>
        <v>13</v>
      </c>
    </row>
    <row r="1303" spans="1:10" hidden="1" x14ac:dyDescent="0.25">
      <c r="A1303">
        <v>30101</v>
      </c>
      <c r="B1303" s="1" t="s">
        <v>6</v>
      </c>
      <c r="C1303" s="1" t="s">
        <v>24</v>
      </c>
      <c r="D1303">
        <v>1521</v>
      </c>
      <c r="E1303" s="1" t="s">
        <v>1502</v>
      </c>
      <c r="F1303">
        <v>0</v>
      </c>
      <c r="H1303">
        <v>0</v>
      </c>
      <c r="I1303">
        <f>Tabla1[[#This Row],[VENTAS]]+Tabla1[[#This Row],[FISICO]]-Tabla1[[#This Row],[SISTEMA]]</f>
        <v>0</v>
      </c>
    </row>
    <row r="1304" spans="1:10" hidden="1" x14ac:dyDescent="0.25">
      <c r="A1304">
        <v>30101</v>
      </c>
      <c r="B1304" s="1" t="s">
        <v>6</v>
      </c>
      <c r="C1304" s="1" t="s">
        <v>24</v>
      </c>
      <c r="D1304">
        <v>1522</v>
      </c>
      <c r="E1304" s="1" t="s">
        <v>1503</v>
      </c>
      <c r="F1304">
        <v>0</v>
      </c>
      <c r="H1304">
        <v>0</v>
      </c>
      <c r="I1304">
        <f>Tabla1[[#This Row],[VENTAS]]+Tabla1[[#This Row],[FISICO]]-Tabla1[[#This Row],[SISTEMA]]</f>
        <v>0</v>
      </c>
    </row>
    <row r="1305" spans="1:10" hidden="1" x14ac:dyDescent="0.25">
      <c r="A1305">
        <v>30101</v>
      </c>
      <c r="B1305" s="1" t="s">
        <v>6</v>
      </c>
      <c r="C1305" s="1" t="s">
        <v>24</v>
      </c>
      <c r="D1305">
        <v>1523</v>
      </c>
      <c r="E1305" s="1" t="s">
        <v>1504</v>
      </c>
      <c r="F1305">
        <v>10</v>
      </c>
      <c r="G1305">
        <v>10</v>
      </c>
      <c r="H1305">
        <v>0</v>
      </c>
      <c r="I1305">
        <f>Tabla1[[#This Row],[VENTAS]]+Tabla1[[#This Row],[FISICO]]-Tabla1[[#This Row],[SISTEMA]]</f>
        <v>0</v>
      </c>
    </row>
    <row r="1306" spans="1:10" hidden="1" x14ac:dyDescent="0.25">
      <c r="A1306">
        <v>30101</v>
      </c>
      <c r="B1306" s="1" t="s">
        <v>6</v>
      </c>
      <c r="C1306" s="1" t="s">
        <v>24</v>
      </c>
      <c r="D1306">
        <v>1527</v>
      </c>
      <c r="E1306" s="1" t="s">
        <v>1505</v>
      </c>
      <c r="F1306">
        <v>0</v>
      </c>
      <c r="H1306">
        <v>0</v>
      </c>
      <c r="I1306">
        <f>Tabla1[[#This Row],[VENTAS]]+Tabla1[[#This Row],[FISICO]]-Tabla1[[#This Row],[SISTEMA]]</f>
        <v>0</v>
      </c>
    </row>
    <row r="1307" spans="1:10" s="30" customFormat="1" hidden="1" x14ac:dyDescent="0.25">
      <c r="A1307" s="30">
        <v>30101</v>
      </c>
      <c r="B1307" s="31" t="s">
        <v>6</v>
      </c>
      <c r="C1307" s="31" t="s">
        <v>24</v>
      </c>
      <c r="D1307" s="30">
        <v>1528</v>
      </c>
      <c r="E1307" s="31" t="s">
        <v>1506</v>
      </c>
      <c r="F1307" s="30">
        <v>2</v>
      </c>
      <c r="G1307" s="30">
        <v>3</v>
      </c>
      <c r="H1307" s="30">
        <v>0</v>
      </c>
      <c r="I1307" s="30">
        <f>Tabla1[[#This Row],[VENTAS]]+Tabla1[[#This Row],[FISICO]]-Tabla1[[#This Row],[SISTEMA]]</f>
        <v>1</v>
      </c>
    </row>
    <row r="1308" spans="1:10" hidden="1" x14ac:dyDescent="0.25">
      <c r="A1308">
        <v>30101</v>
      </c>
      <c r="B1308" s="1" t="s">
        <v>6</v>
      </c>
      <c r="C1308" s="1" t="s">
        <v>24</v>
      </c>
      <c r="D1308" s="18">
        <v>1529</v>
      </c>
      <c r="E1308" s="19" t="s">
        <v>1507</v>
      </c>
      <c r="F1308">
        <v>3</v>
      </c>
      <c r="G1308">
        <v>3</v>
      </c>
      <c r="H1308">
        <v>0</v>
      </c>
      <c r="I1308">
        <f>Tabla1[[#This Row],[VENTAS]]+Tabla1[[#This Row],[FISICO]]-Tabla1[[#This Row],[SISTEMA]]</f>
        <v>0</v>
      </c>
      <c r="J1308" s="18"/>
    </row>
    <row r="1309" spans="1:10" hidden="1" x14ac:dyDescent="0.25">
      <c r="A1309">
        <v>30101</v>
      </c>
      <c r="B1309" s="1" t="s">
        <v>6</v>
      </c>
      <c r="C1309" s="1" t="s">
        <v>24</v>
      </c>
      <c r="D1309">
        <v>1530</v>
      </c>
      <c r="E1309" s="1" t="s">
        <v>1508</v>
      </c>
      <c r="F1309">
        <v>5</v>
      </c>
      <c r="G1309">
        <v>5</v>
      </c>
      <c r="H1309">
        <v>0</v>
      </c>
      <c r="I1309">
        <f>Tabla1[[#This Row],[VENTAS]]+Tabla1[[#This Row],[FISICO]]-Tabla1[[#This Row],[SISTEMA]]</f>
        <v>0</v>
      </c>
    </row>
    <row r="1310" spans="1:10" hidden="1" x14ac:dyDescent="0.25">
      <c r="A1310">
        <v>30101</v>
      </c>
      <c r="B1310" s="1" t="s">
        <v>6</v>
      </c>
      <c r="C1310" s="1" t="s">
        <v>24</v>
      </c>
      <c r="D1310">
        <v>1577</v>
      </c>
      <c r="E1310" s="1" t="s">
        <v>1509</v>
      </c>
      <c r="F1310">
        <v>0</v>
      </c>
      <c r="H1310">
        <v>0</v>
      </c>
      <c r="I1310">
        <f>Tabla1[[#This Row],[VENTAS]]+Tabla1[[#This Row],[FISICO]]-Tabla1[[#This Row],[SISTEMA]]</f>
        <v>0</v>
      </c>
    </row>
    <row r="1311" spans="1:10" hidden="1" x14ac:dyDescent="0.25">
      <c r="A1311">
        <v>30101</v>
      </c>
      <c r="B1311" s="1" t="s">
        <v>6</v>
      </c>
      <c r="C1311" s="1" t="s">
        <v>24</v>
      </c>
      <c r="D1311">
        <v>1601</v>
      </c>
      <c r="E1311" s="1" t="s">
        <v>1510</v>
      </c>
      <c r="F1311">
        <v>0</v>
      </c>
      <c r="H1311">
        <v>0</v>
      </c>
      <c r="I1311">
        <f>Tabla1[[#This Row],[VENTAS]]+Tabla1[[#This Row],[FISICO]]-Tabla1[[#This Row],[SISTEMA]]</f>
        <v>0</v>
      </c>
    </row>
    <row r="1312" spans="1:10" hidden="1" x14ac:dyDescent="0.25">
      <c r="A1312">
        <v>30101</v>
      </c>
      <c r="B1312" s="1" t="s">
        <v>6</v>
      </c>
      <c r="C1312" s="1" t="s">
        <v>24</v>
      </c>
      <c r="D1312">
        <v>1630</v>
      </c>
      <c r="E1312" s="1" t="s">
        <v>1511</v>
      </c>
      <c r="F1312">
        <v>19</v>
      </c>
      <c r="G1312">
        <v>18</v>
      </c>
      <c r="H1312">
        <v>1</v>
      </c>
      <c r="I1312">
        <f>Tabla1[[#This Row],[VENTAS]]+Tabla1[[#This Row],[FISICO]]-Tabla1[[#This Row],[SISTEMA]]</f>
        <v>0</v>
      </c>
    </row>
    <row r="1313" spans="1:9" hidden="1" x14ac:dyDescent="0.25">
      <c r="A1313">
        <v>30101</v>
      </c>
      <c r="B1313" s="1" t="s">
        <v>6</v>
      </c>
      <c r="C1313" s="1" t="s">
        <v>24</v>
      </c>
      <c r="D1313">
        <v>1882</v>
      </c>
      <c r="E1313" s="1" t="s">
        <v>1512</v>
      </c>
      <c r="F1313">
        <v>16</v>
      </c>
      <c r="G1313">
        <v>15</v>
      </c>
      <c r="H1313">
        <v>1</v>
      </c>
      <c r="I1313">
        <f>Tabla1[[#This Row],[VENTAS]]+Tabla1[[#This Row],[FISICO]]-Tabla1[[#This Row],[SISTEMA]]</f>
        <v>0</v>
      </c>
    </row>
    <row r="1314" spans="1:9" hidden="1" x14ac:dyDescent="0.25">
      <c r="A1314">
        <v>30101</v>
      </c>
      <c r="B1314" s="1" t="s">
        <v>6</v>
      </c>
      <c r="C1314" s="1" t="s">
        <v>24</v>
      </c>
      <c r="D1314">
        <v>1884</v>
      </c>
      <c r="E1314" s="1" t="s">
        <v>1513</v>
      </c>
      <c r="F1314">
        <v>0</v>
      </c>
      <c r="H1314">
        <v>0</v>
      </c>
      <c r="I1314">
        <f>Tabla1[[#This Row],[VENTAS]]+Tabla1[[#This Row],[FISICO]]-Tabla1[[#This Row],[SISTEMA]]</f>
        <v>0</v>
      </c>
    </row>
    <row r="1315" spans="1:9" hidden="1" x14ac:dyDescent="0.25">
      <c r="A1315">
        <v>30101</v>
      </c>
      <c r="B1315" s="1" t="s">
        <v>6</v>
      </c>
      <c r="C1315" s="1" t="s">
        <v>24</v>
      </c>
      <c r="D1315">
        <v>1888</v>
      </c>
      <c r="E1315" s="1" t="s">
        <v>1514</v>
      </c>
      <c r="F1315">
        <v>0</v>
      </c>
      <c r="H1315">
        <v>0</v>
      </c>
      <c r="I1315">
        <f>Tabla1[[#This Row],[VENTAS]]+Tabla1[[#This Row],[FISICO]]-Tabla1[[#This Row],[SISTEMA]]</f>
        <v>0</v>
      </c>
    </row>
    <row r="1316" spans="1:9" hidden="1" x14ac:dyDescent="0.25">
      <c r="A1316">
        <v>30101</v>
      </c>
      <c r="B1316" s="1" t="s">
        <v>6</v>
      </c>
      <c r="C1316" s="1" t="s">
        <v>24</v>
      </c>
      <c r="D1316">
        <v>1891</v>
      </c>
      <c r="E1316" s="1" t="s">
        <v>1515</v>
      </c>
      <c r="F1316">
        <v>18</v>
      </c>
      <c r="G1316">
        <v>18</v>
      </c>
      <c r="H1316">
        <v>0</v>
      </c>
      <c r="I1316">
        <f>Tabla1[[#This Row],[VENTAS]]+Tabla1[[#This Row],[FISICO]]-Tabla1[[#This Row],[SISTEMA]]</f>
        <v>0</v>
      </c>
    </row>
    <row r="1317" spans="1:9" hidden="1" x14ac:dyDescent="0.25">
      <c r="A1317">
        <v>30101</v>
      </c>
      <c r="B1317" s="1" t="s">
        <v>6</v>
      </c>
      <c r="C1317" s="1" t="s">
        <v>24</v>
      </c>
      <c r="D1317">
        <v>1892</v>
      </c>
      <c r="E1317" s="1" t="s">
        <v>1516</v>
      </c>
      <c r="F1317">
        <v>0</v>
      </c>
      <c r="H1317">
        <v>0</v>
      </c>
      <c r="I1317">
        <f>Tabla1[[#This Row],[VENTAS]]+Tabla1[[#This Row],[FISICO]]-Tabla1[[#This Row],[SISTEMA]]</f>
        <v>0</v>
      </c>
    </row>
    <row r="1318" spans="1:9" hidden="1" x14ac:dyDescent="0.25">
      <c r="A1318">
        <v>30101</v>
      </c>
      <c r="B1318" s="1" t="s">
        <v>6</v>
      </c>
      <c r="C1318" s="1" t="s">
        <v>24</v>
      </c>
      <c r="D1318">
        <v>1896</v>
      </c>
      <c r="E1318" s="1" t="s">
        <v>1517</v>
      </c>
      <c r="F1318">
        <v>0</v>
      </c>
      <c r="H1318">
        <v>0</v>
      </c>
      <c r="I1318">
        <f>Tabla1[[#This Row],[VENTAS]]+Tabla1[[#This Row],[FISICO]]-Tabla1[[#This Row],[SISTEMA]]</f>
        <v>0</v>
      </c>
    </row>
    <row r="1319" spans="1:9" hidden="1" x14ac:dyDescent="0.25">
      <c r="A1319">
        <v>30101</v>
      </c>
      <c r="B1319" s="1" t="s">
        <v>6</v>
      </c>
      <c r="C1319" s="1" t="s">
        <v>24</v>
      </c>
      <c r="D1319">
        <v>1899</v>
      </c>
      <c r="E1319" s="1" t="s">
        <v>1518</v>
      </c>
      <c r="F1319">
        <v>0</v>
      </c>
      <c r="H1319">
        <v>0</v>
      </c>
      <c r="I1319">
        <f>Tabla1[[#This Row],[VENTAS]]+Tabla1[[#This Row],[FISICO]]-Tabla1[[#This Row],[SISTEMA]]</f>
        <v>0</v>
      </c>
    </row>
    <row r="1320" spans="1:9" hidden="1" x14ac:dyDescent="0.25">
      <c r="A1320">
        <v>30101</v>
      </c>
      <c r="B1320" s="1" t="s">
        <v>6</v>
      </c>
      <c r="C1320" s="1" t="s">
        <v>24</v>
      </c>
      <c r="D1320">
        <v>1903</v>
      </c>
      <c r="E1320" s="1" t="s">
        <v>1519</v>
      </c>
      <c r="F1320">
        <v>0</v>
      </c>
      <c r="H1320">
        <v>0</v>
      </c>
      <c r="I1320">
        <f>Tabla1[[#This Row],[VENTAS]]+Tabla1[[#This Row],[FISICO]]-Tabla1[[#This Row],[SISTEMA]]</f>
        <v>0</v>
      </c>
    </row>
    <row r="1321" spans="1:9" hidden="1" x14ac:dyDescent="0.25">
      <c r="A1321">
        <v>30101</v>
      </c>
      <c r="B1321" s="1" t="s">
        <v>6</v>
      </c>
      <c r="C1321" s="1" t="s">
        <v>24</v>
      </c>
      <c r="D1321">
        <v>1905</v>
      </c>
      <c r="E1321" s="1" t="s">
        <v>1520</v>
      </c>
      <c r="F1321">
        <v>0</v>
      </c>
      <c r="H1321">
        <v>0</v>
      </c>
      <c r="I1321">
        <f>Tabla1[[#This Row],[VENTAS]]+Tabla1[[#This Row],[FISICO]]-Tabla1[[#This Row],[SISTEMA]]</f>
        <v>0</v>
      </c>
    </row>
    <row r="1322" spans="1:9" hidden="1" x14ac:dyDescent="0.25">
      <c r="A1322">
        <v>30101</v>
      </c>
      <c r="B1322" s="1" t="s">
        <v>6</v>
      </c>
      <c r="C1322" s="1" t="s">
        <v>24</v>
      </c>
      <c r="D1322">
        <v>1907</v>
      </c>
      <c r="E1322" s="1" t="s">
        <v>1521</v>
      </c>
      <c r="F1322">
        <v>0</v>
      </c>
      <c r="H1322">
        <v>0</v>
      </c>
      <c r="I1322">
        <f>Tabla1[[#This Row],[VENTAS]]+Tabla1[[#This Row],[FISICO]]-Tabla1[[#This Row],[SISTEMA]]</f>
        <v>0</v>
      </c>
    </row>
    <row r="1323" spans="1:9" hidden="1" x14ac:dyDescent="0.25">
      <c r="A1323">
        <v>30101</v>
      </c>
      <c r="B1323" s="1" t="s">
        <v>6</v>
      </c>
      <c r="C1323" s="1" t="s">
        <v>24</v>
      </c>
      <c r="D1323">
        <v>1908</v>
      </c>
      <c r="E1323" s="1" t="s">
        <v>1522</v>
      </c>
      <c r="F1323">
        <v>0</v>
      </c>
      <c r="H1323">
        <v>0</v>
      </c>
      <c r="I1323">
        <f>Tabla1[[#This Row],[VENTAS]]+Tabla1[[#This Row],[FISICO]]-Tabla1[[#This Row],[SISTEMA]]</f>
        <v>0</v>
      </c>
    </row>
    <row r="1324" spans="1:9" hidden="1" x14ac:dyDescent="0.25">
      <c r="A1324">
        <v>30101</v>
      </c>
      <c r="B1324" s="1" t="s">
        <v>6</v>
      </c>
      <c r="C1324" s="1" t="s">
        <v>24</v>
      </c>
      <c r="D1324">
        <v>1909</v>
      </c>
      <c r="E1324" s="1" t="s">
        <v>1523</v>
      </c>
      <c r="F1324">
        <v>0</v>
      </c>
      <c r="H1324">
        <v>0</v>
      </c>
      <c r="I1324">
        <f>Tabla1[[#This Row],[VENTAS]]+Tabla1[[#This Row],[FISICO]]-Tabla1[[#This Row],[SISTEMA]]</f>
        <v>0</v>
      </c>
    </row>
    <row r="1325" spans="1:9" hidden="1" x14ac:dyDescent="0.25">
      <c r="A1325">
        <v>30101</v>
      </c>
      <c r="B1325" s="1" t="s">
        <v>6</v>
      </c>
      <c r="C1325" s="1" t="s">
        <v>24</v>
      </c>
      <c r="D1325">
        <v>1912</v>
      </c>
      <c r="E1325" s="1" t="s">
        <v>1524</v>
      </c>
      <c r="F1325">
        <v>0</v>
      </c>
      <c r="H1325">
        <v>0</v>
      </c>
      <c r="I1325">
        <f>Tabla1[[#This Row],[VENTAS]]+Tabla1[[#This Row],[FISICO]]-Tabla1[[#This Row],[SISTEMA]]</f>
        <v>0</v>
      </c>
    </row>
    <row r="1326" spans="1:9" hidden="1" x14ac:dyDescent="0.25">
      <c r="A1326">
        <v>30101</v>
      </c>
      <c r="B1326" s="1" t="s">
        <v>6</v>
      </c>
      <c r="C1326" s="1" t="s">
        <v>24</v>
      </c>
      <c r="D1326">
        <v>1924</v>
      </c>
      <c r="E1326" s="1" t="s">
        <v>1525</v>
      </c>
      <c r="F1326">
        <v>0</v>
      </c>
      <c r="H1326">
        <v>0</v>
      </c>
      <c r="I1326">
        <f>Tabla1[[#This Row],[VENTAS]]+Tabla1[[#This Row],[FISICO]]-Tabla1[[#This Row],[SISTEMA]]</f>
        <v>0</v>
      </c>
    </row>
    <row r="1327" spans="1:9" hidden="1" x14ac:dyDescent="0.25">
      <c r="A1327">
        <v>30101</v>
      </c>
      <c r="B1327" s="1" t="s">
        <v>6</v>
      </c>
      <c r="C1327" s="1" t="s">
        <v>24</v>
      </c>
      <c r="D1327">
        <v>1925</v>
      </c>
      <c r="E1327" s="1" t="s">
        <v>1526</v>
      </c>
      <c r="F1327">
        <v>0</v>
      </c>
      <c r="H1327">
        <v>0</v>
      </c>
      <c r="I1327">
        <f>Tabla1[[#This Row],[VENTAS]]+Tabla1[[#This Row],[FISICO]]-Tabla1[[#This Row],[SISTEMA]]</f>
        <v>0</v>
      </c>
    </row>
    <row r="1328" spans="1:9" hidden="1" x14ac:dyDescent="0.25">
      <c r="A1328">
        <v>30101</v>
      </c>
      <c r="B1328" s="1" t="s">
        <v>6</v>
      </c>
      <c r="C1328" s="1" t="s">
        <v>24</v>
      </c>
      <c r="D1328">
        <v>1929</v>
      </c>
      <c r="E1328" s="1" t="s">
        <v>1527</v>
      </c>
      <c r="F1328">
        <v>0</v>
      </c>
      <c r="H1328">
        <v>0</v>
      </c>
      <c r="I1328">
        <f>Tabla1[[#This Row],[VENTAS]]+Tabla1[[#This Row],[FISICO]]-Tabla1[[#This Row],[SISTEMA]]</f>
        <v>0</v>
      </c>
    </row>
    <row r="1329" spans="1:10" hidden="1" x14ac:dyDescent="0.25">
      <c r="A1329">
        <v>30101</v>
      </c>
      <c r="B1329" s="1" t="s">
        <v>6</v>
      </c>
      <c r="C1329" s="1" t="s">
        <v>24</v>
      </c>
      <c r="D1329">
        <v>1932</v>
      </c>
      <c r="E1329" s="1" t="s">
        <v>1528</v>
      </c>
      <c r="F1329">
        <v>0</v>
      </c>
      <c r="H1329">
        <v>0</v>
      </c>
      <c r="I1329">
        <f>Tabla1[[#This Row],[VENTAS]]+Tabla1[[#This Row],[FISICO]]-Tabla1[[#This Row],[SISTEMA]]</f>
        <v>0</v>
      </c>
    </row>
    <row r="1330" spans="1:10" hidden="1" x14ac:dyDescent="0.25">
      <c r="A1330">
        <v>30101</v>
      </c>
      <c r="B1330" s="1" t="s">
        <v>6</v>
      </c>
      <c r="C1330" s="1" t="s">
        <v>24</v>
      </c>
      <c r="D1330">
        <v>1935</v>
      </c>
      <c r="E1330" s="1" t="s">
        <v>1529</v>
      </c>
      <c r="F1330">
        <v>0</v>
      </c>
      <c r="H1330">
        <v>0</v>
      </c>
      <c r="I1330">
        <f>Tabla1[[#This Row],[VENTAS]]+Tabla1[[#This Row],[FISICO]]-Tabla1[[#This Row],[SISTEMA]]</f>
        <v>0</v>
      </c>
    </row>
    <row r="1331" spans="1:10" hidden="1" x14ac:dyDescent="0.25">
      <c r="A1331">
        <v>30101</v>
      </c>
      <c r="B1331" s="1" t="s">
        <v>6</v>
      </c>
      <c r="C1331" s="1" t="s">
        <v>24</v>
      </c>
      <c r="D1331">
        <v>1938</v>
      </c>
      <c r="E1331" s="1" t="s">
        <v>1530</v>
      </c>
      <c r="F1331">
        <v>0</v>
      </c>
      <c r="H1331">
        <v>0</v>
      </c>
      <c r="I1331">
        <f>Tabla1[[#This Row],[VENTAS]]+Tabla1[[#This Row],[FISICO]]-Tabla1[[#This Row],[SISTEMA]]</f>
        <v>0</v>
      </c>
    </row>
    <row r="1332" spans="1:10" hidden="1" x14ac:dyDescent="0.25">
      <c r="A1332">
        <v>30101</v>
      </c>
      <c r="B1332" s="1" t="s">
        <v>6</v>
      </c>
      <c r="C1332" s="1" t="s">
        <v>24</v>
      </c>
      <c r="D1332">
        <v>1940</v>
      </c>
      <c r="E1332" s="1" t="s">
        <v>1531</v>
      </c>
      <c r="F1332">
        <v>0</v>
      </c>
      <c r="H1332">
        <v>0</v>
      </c>
      <c r="I1332">
        <f>Tabla1[[#This Row],[VENTAS]]+Tabla1[[#This Row],[FISICO]]-Tabla1[[#This Row],[SISTEMA]]</f>
        <v>0</v>
      </c>
    </row>
    <row r="1333" spans="1:10" hidden="1" x14ac:dyDescent="0.25">
      <c r="A1333">
        <v>30101</v>
      </c>
      <c r="B1333" s="1" t="s">
        <v>6</v>
      </c>
      <c r="C1333" s="1" t="s">
        <v>24</v>
      </c>
      <c r="D1333">
        <v>1942</v>
      </c>
      <c r="E1333" s="1" t="s">
        <v>1532</v>
      </c>
      <c r="F1333">
        <v>0</v>
      </c>
      <c r="H1333">
        <v>0</v>
      </c>
      <c r="I1333">
        <f>Tabla1[[#This Row],[VENTAS]]+Tabla1[[#This Row],[FISICO]]-Tabla1[[#This Row],[SISTEMA]]</f>
        <v>0</v>
      </c>
    </row>
    <row r="1334" spans="1:10" hidden="1" x14ac:dyDescent="0.25">
      <c r="A1334">
        <v>30101</v>
      </c>
      <c r="B1334" s="1" t="s">
        <v>6</v>
      </c>
      <c r="C1334" s="1" t="s">
        <v>24</v>
      </c>
      <c r="D1334">
        <v>1946</v>
      </c>
      <c r="E1334" s="1" t="s">
        <v>1533</v>
      </c>
      <c r="F1334">
        <v>0</v>
      </c>
      <c r="H1334">
        <v>0</v>
      </c>
      <c r="I1334">
        <f>Tabla1[[#This Row],[VENTAS]]+Tabla1[[#This Row],[FISICO]]-Tabla1[[#This Row],[SISTEMA]]</f>
        <v>0</v>
      </c>
    </row>
    <row r="1335" spans="1:10" hidden="1" x14ac:dyDescent="0.25">
      <c r="A1335">
        <v>30101</v>
      </c>
      <c r="B1335" s="1" t="s">
        <v>6</v>
      </c>
      <c r="C1335" s="1" t="s">
        <v>24</v>
      </c>
      <c r="D1335">
        <v>1949</v>
      </c>
      <c r="E1335" s="1" t="s">
        <v>1534</v>
      </c>
      <c r="F1335">
        <v>0</v>
      </c>
      <c r="H1335">
        <v>0</v>
      </c>
      <c r="I1335">
        <f>Tabla1[[#This Row],[VENTAS]]+Tabla1[[#This Row],[FISICO]]-Tabla1[[#This Row],[SISTEMA]]</f>
        <v>0</v>
      </c>
    </row>
    <row r="1336" spans="1:10" hidden="1" x14ac:dyDescent="0.25">
      <c r="A1336">
        <v>30101</v>
      </c>
      <c r="B1336" s="1" t="s">
        <v>6</v>
      </c>
      <c r="C1336" s="1" t="s">
        <v>24</v>
      </c>
      <c r="D1336">
        <v>1952</v>
      </c>
      <c r="E1336" s="1" t="s">
        <v>1535</v>
      </c>
      <c r="F1336">
        <v>0</v>
      </c>
      <c r="H1336">
        <v>0</v>
      </c>
      <c r="I1336">
        <f>Tabla1[[#This Row],[VENTAS]]+Tabla1[[#This Row],[FISICO]]-Tabla1[[#This Row],[SISTEMA]]</f>
        <v>0</v>
      </c>
    </row>
    <row r="1337" spans="1:10" hidden="1" x14ac:dyDescent="0.25">
      <c r="A1337">
        <v>30101</v>
      </c>
      <c r="B1337" s="1" t="s">
        <v>6</v>
      </c>
      <c r="C1337" s="1" t="s">
        <v>24</v>
      </c>
      <c r="D1337">
        <v>1955</v>
      </c>
      <c r="E1337" s="1" t="s">
        <v>1536</v>
      </c>
      <c r="F1337">
        <v>0</v>
      </c>
      <c r="H1337">
        <v>0</v>
      </c>
      <c r="I1337">
        <f>Tabla1[[#This Row],[VENTAS]]+Tabla1[[#This Row],[FISICO]]-Tabla1[[#This Row],[SISTEMA]]</f>
        <v>0</v>
      </c>
    </row>
    <row r="1338" spans="1:10" hidden="1" x14ac:dyDescent="0.25">
      <c r="A1338">
        <v>30101</v>
      </c>
      <c r="B1338" s="1" t="s">
        <v>6</v>
      </c>
      <c r="C1338" s="1" t="s">
        <v>24</v>
      </c>
      <c r="D1338">
        <v>1958</v>
      </c>
      <c r="E1338" s="1" t="s">
        <v>1537</v>
      </c>
      <c r="F1338">
        <v>0</v>
      </c>
      <c r="H1338">
        <v>0</v>
      </c>
      <c r="I1338">
        <f>Tabla1[[#This Row],[VENTAS]]+Tabla1[[#This Row],[FISICO]]-Tabla1[[#This Row],[SISTEMA]]</f>
        <v>0</v>
      </c>
    </row>
    <row r="1339" spans="1:10" hidden="1" x14ac:dyDescent="0.25">
      <c r="A1339">
        <v>30101</v>
      </c>
      <c r="B1339" s="1" t="s">
        <v>6</v>
      </c>
      <c r="C1339" s="1" t="s">
        <v>24</v>
      </c>
      <c r="D1339">
        <v>1959</v>
      </c>
      <c r="E1339" s="1" t="s">
        <v>1538</v>
      </c>
      <c r="F1339">
        <v>0</v>
      </c>
      <c r="H1339">
        <v>0</v>
      </c>
      <c r="I1339">
        <f>Tabla1[[#This Row],[VENTAS]]+Tabla1[[#This Row],[FISICO]]-Tabla1[[#This Row],[SISTEMA]]</f>
        <v>0</v>
      </c>
    </row>
    <row r="1340" spans="1:10" hidden="1" x14ac:dyDescent="0.25">
      <c r="A1340">
        <v>30101</v>
      </c>
      <c r="B1340" s="1" t="s">
        <v>6</v>
      </c>
      <c r="C1340" s="1" t="s">
        <v>24</v>
      </c>
      <c r="D1340">
        <v>1960</v>
      </c>
      <c r="E1340" s="1" t="s">
        <v>1539</v>
      </c>
      <c r="F1340">
        <v>0</v>
      </c>
      <c r="H1340">
        <v>0</v>
      </c>
      <c r="I1340">
        <f>Tabla1[[#This Row],[VENTAS]]+Tabla1[[#This Row],[FISICO]]-Tabla1[[#This Row],[SISTEMA]]</f>
        <v>0</v>
      </c>
    </row>
    <row r="1341" spans="1:10" hidden="1" x14ac:dyDescent="0.25">
      <c r="A1341">
        <v>30101</v>
      </c>
      <c r="B1341" s="1" t="s">
        <v>6</v>
      </c>
      <c r="C1341" s="1" t="s">
        <v>24</v>
      </c>
      <c r="D1341">
        <v>1962</v>
      </c>
      <c r="E1341" s="1" t="s">
        <v>1540</v>
      </c>
      <c r="F1341">
        <v>0</v>
      </c>
      <c r="H1341">
        <v>0</v>
      </c>
      <c r="I1341">
        <f>Tabla1[[#This Row],[VENTAS]]+Tabla1[[#This Row],[FISICO]]-Tabla1[[#This Row],[SISTEMA]]</f>
        <v>0</v>
      </c>
    </row>
    <row r="1342" spans="1:10" hidden="1" x14ac:dyDescent="0.25">
      <c r="A1342">
        <v>30101</v>
      </c>
      <c r="B1342" s="1" t="s">
        <v>6</v>
      </c>
      <c r="C1342" s="1" t="s">
        <v>24</v>
      </c>
      <c r="D1342">
        <v>1988</v>
      </c>
      <c r="E1342" s="1" t="s">
        <v>1541</v>
      </c>
      <c r="F1342">
        <v>0</v>
      </c>
      <c r="H1342">
        <v>0</v>
      </c>
      <c r="I1342">
        <f>Tabla1[[#This Row],[VENTAS]]+Tabla1[[#This Row],[FISICO]]-Tabla1[[#This Row],[SISTEMA]]</f>
        <v>0</v>
      </c>
    </row>
    <row r="1343" spans="1:10" hidden="1" x14ac:dyDescent="0.25">
      <c r="A1343">
        <v>30101</v>
      </c>
      <c r="B1343" s="1" t="s">
        <v>6</v>
      </c>
      <c r="C1343" s="1" t="s">
        <v>24</v>
      </c>
      <c r="D1343">
        <v>2001</v>
      </c>
      <c r="E1343" s="1" t="s">
        <v>1542</v>
      </c>
      <c r="F1343">
        <v>0</v>
      </c>
      <c r="H1343">
        <v>0</v>
      </c>
      <c r="I1343">
        <f>Tabla1[[#This Row],[VENTAS]]+Tabla1[[#This Row],[FISICO]]-Tabla1[[#This Row],[SISTEMA]]</f>
        <v>0</v>
      </c>
    </row>
    <row r="1344" spans="1:10" hidden="1" x14ac:dyDescent="0.25">
      <c r="A1344">
        <v>30101</v>
      </c>
      <c r="B1344" s="1" t="s">
        <v>6</v>
      </c>
      <c r="C1344" s="1" t="s">
        <v>24</v>
      </c>
      <c r="D1344" s="18">
        <v>2002</v>
      </c>
      <c r="E1344" s="19" t="s">
        <v>1543</v>
      </c>
      <c r="F1344">
        <v>28</v>
      </c>
      <c r="G1344">
        <v>21</v>
      </c>
      <c r="H1344">
        <v>1</v>
      </c>
      <c r="I1344">
        <f>Tabla1[[#This Row],[VENTAS]]+Tabla1[[#This Row],[FISICO]]-Tabla1[[#This Row],[SISTEMA]]</f>
        <v>-6</v>
      </c>
      <c r="J1344" s="18"/>
    </row>
    <row r="1345" spans="1:10" hidden="1" x14ac:dyDescent="0.25">
      <c r="A1345">
        <v>30101</v>
      </c>
      <c r="B1345" s="1" t="s">
        <v>6</v>
      </c>
      <c r="C1345" s="1" t="s">
        <v>24</v>
      </c>
      <c r="D1345">
        <v>2030</v>
      </c>
      <c r="E1345" s="1" t="s">
        <v>1544</v>
      </c>
      <c r="F1345">
        <v>0</v>
      </c>
      <c r="H1345">
        <v>0</v>
      </c>
      <c r="I1345">
        <f>Tabla1[[#This Row],[VENTAS]]+Tabla1[[#This Row],[FISICO]]-Tabla1[[#This Row],[SISTEMA]]</f>
        <v>0</v>
      </c>
    </row>
    <row r="1346" spans="1:10" hidden="1" x14ac:dyDescent="0.25">
      <c r="A1346">
        <v>30101</v>
      </c>
      <c r="B1346" s="1" t="s">
        <v>6</v>
      </c>
      <c r="C1346" s="1" t="s">
        <v>24</v>
      </c>
      <c r="D1346" s="18">
        <v>2031</v>
      </c>
      <c r="E1346" s="19" t="s">
        <v>1545</v>
      </c>
      <c r="F1346">
        <v>1</v>
      </c>
      <c r="G1346">
        <v>0</v>
      </c>
      <c r="H1346">
        <v>0</v>
      </c>
      <c r="I1346">
        <f>Tabla1[[#This Row],[VENTAS]]+Tabla1[[#This Row],[FISICO]]-Tabla1[[#This Row],[SISTEMA]]</f>
        <v>-1</v>
      </c>
      <c r="J1346" s="18"/>
    </row>
    <row r="1347" spans="1:10" hidden="1" x14ac:dyDescent="0.25">
      <c r="A1347">
        <v>30101</v>
      </c>
      <c r="B1347" s="1" t="s">
        <v>6</v>
      </c>
      <c r="C1347" s="1" t="s">
        <v>24</v>
      </c>
      <c r="D1347">
        <v>2032</v>
      </c>
      <c r="E1347" s="1" t="s">
        <v>1546</v>
      </c>
      <c r="F1347">
        <v>0</v>
      </c>
      <c r="H1347">
        <v>0</v>
      </c>
      <c r="I1347">
        <f>Tabla1[[#This Row],[VENTAS]]+Tabla1[[#This Row],[FISICO]]-Tabla1[[#This Row],[SISTEMA]]</f>
        <v>0</v>
      </c>
    </row>
    <row r="1348" spans="1:10" hidden="1" x14ac:dyDescent="0.25">
      <c r="A1348">
        <v>30101</v>
      </c>
      <c r="B1348" s="1" t="s">
        <v>6</v>
      </c>
      <c r="C1348" s="1" t="s">
        <v>24</v>
      </c>
      <c r="D1348">
        <v>2033</v>
      </c>
      <c r="E1348" s="1" t="s">
        <v>1547</v>
      </c>
      <c r="F1348">
        <v>639</v>
      </c>
      <c r="G1348">
        <v>593</v>
      </c>
      <c r="H1348">
        <v>46</v>
      </c>
      <c r="I1348">
        <f>Tabla1[[#This Row],[VENTAS]]+Tabla1[[#This Row],[FISICO]]-Tabla1[[#This Row],[SISTEMA]]</f>
        <v>0</v>
      </c>
    </row>
    <row r="1349" spans="1:10" hidden="1" x14ac:dyDescent="0.25">
      <c r="A1349">
        <v>30101</v>
      </c>
      <c r="B1349" s="1" t="s">
        <v>6</v>
      </c>
      <c r="C1349" s="1" t="s">
        <v>24</v>
      </c>
      <c r="D1349">
        <v>2034</v>
      </c>
      <c r="E1349" s="1" t="s">
        <v>1548</v>
      </c>
      <c r="F1349">
        <v>0</v>
      </c>
      <c r="H1349">
        <v>0</v>
      </c>
      <c r="I1349">
        <f>Tabla1[[#This Row],[VENTAS]]+Tabla1[[#This Row],[FISICO]]-Tabla1[[#This Row],[SISTEMA]]</f>
        <v>0</v>
      </c>
    </row>
    <row r="1350" spans="1:10" hidden="1" x14ac:dyDescent="0.25">
      <c r="A1350">
        <v>30101</v>
      </c>
      <c r="B1350" s="1" t="s">
        <v>6</v>
      </c>
      <c r="C1350" s="1" t="s">
        <v>24</v>
      </c>
      <c r="D1350">
        <v>2037</v>
      </c>
      <c r="E1350" s="1" t="s">
        <v>1549</v>
      </c>
      <c r="F1350">
        <v>0</v>
      </c>
      <c r="H1350">
        <v>0</v>
      </c>
      <c r="I1350">
        <f>Tabla1[[#This Row],[VENTAS]]+Tabla1[[#This Row],[FISICO]]-Tabla1[[#This Row],[SISTEMA]]</f>
        <v>0</v>
      </c>
    </row>
    <row r="1351" spans="1:10" s="30" customFormat="1" hidden="1" x14ac:dyDescent="0.25">
      <c r="A1351" s="30">
        <v>30101</v>
      </c>
      <c r="B1351" s="31" t="s">
        <v>6</v>
      </c>
      <c r="C1351" s="31" t="s">
        <v>24</v>
      </c>
      <c r="D1351" s="32">
        <v>2131</v>
      </c>
      <c r="E1351" s="33" t="s">
        <v>1550</v>
      </c>
      <c r="F1351" s="30">
        <v>-1</v>
      </c>
      <c r="G1351" s="30">
        <v>0</v>
      </c>
      <c r="H1351" s="30">
        <v>0</v>
      </c>
      <c r="I1351" s="30">
        <f>Tabla1[[#This Row],[VENTAS]]+Tabla1[[#This Row],[FISICO]]-Tabla1[[#This Row],[SISTEMA]]</f>
        <v>1</v>
      </c>
      <c r="J1351" s="32"/>
    </row>
    <row r="1352" spans="1:10" hidden="1" x14ac:dyDescent="0.25">
      <c r="A1352">
        <v>30101</v>
      </c>
      <c r="B1352" s="1" t="s">
        <v>6</v>
      </c>
      <c r="C1352" s="1" t="s">
        <v>24</v>
      </c>
      <c r="D1352">
        <v>2183</v>
      </c>
      <c r="E1352" s="1" t="s">
        <v>1551</v>
      </c>
      <c r="F1352">
        <v>0</v>
      </c>
      <c r="H1352">
        <v>0</v>
      </c>
      <c r="I1352">
        <f>Tabla1[[#This Row],[VENTAS]]+Tabla1[[#This Row],[FISICO]]-Tabla1[[#This Row],[SISTEMA]]</f>
        <v>0</v>
      </c>
    </row>
    <row r="1353" spans="1:10" hidden="1" x14ac:dyDescent="0.25">
      <c r="A1353">
        <v>30101</v>
      </c>
      <c r="B1353" s="1" t="s">
        <v>6</v>
      </c>
      <c r="C1353" s="1" t="s">
        <v>24</v>
      </c>
      <c r="D1353">
        <v>2190</v>
      </c>
      <c r="E1353" s="1" t="s">
        <v>1552</v>
      </c>
      <c r="F1353">
        <v>0</v>
      </c>
      <c r="H1353">
        <v>0</v>
      </c>
      <c r="I1353">
        <f>Tabla1[[#This Row],[VENTAS]]+Tabla1[[#This Row],[FISICO]]-Tabla1[[#This Row],[SISTEMA]]</f>
        <v>0</v>
      </c>
    </row>
    <row r="1354" spans="1:10" hidden="1" x14ac:dyDescent="0.25">
      <c r="A1354">
        <v>30101</v>
      </c>
      <c r="B1354" s="1" t="s">
        <v>6</v>
      </c>
      <c r="C1354" s="1" t="s">
        <v>24</v>
      </c>
      <c r="D1354">
        <v>2193</v>
      </c>
      <c r="E1354" s="1" t="s">
        <v>1553</v>
      </c>
      <c r="F1354">
        <v>0</v>
      </c>
      <c r="H1354">
        <v>0</v>
      </c>
      <c r="I1354">
        <f>Tabla1[[#This Row],[VENTAS]]+Tabla1[[#This Row],[FISICO]]-Tabla1[[#This Row],[SISTEMA]]</f>
        <v>0</v>
      </c>
    </row>
    <row r="1355" spans="1:10" hidden="1" x14ac:dyDescent="0.25">
      <c r="A1355">
        <v>30101</v>
      </c>
      <c r="B1355" s="1" t="s">
        <v>6</v>
      </c>
      <c r="C1355" s="1" t="s">
        <v>24</v>
      </c>
      <c r="D1355">
        <v>2197</v>
      </c>
      <c r="E1355" s="1" t="s">
        <v>1554</v>
      </c>
      <c r="F1355">
        <v>0</v>
      </c>
      <c r="H1355">
        <v>0</v>
      </c>
      <c r="I1355">
        <f>Tabla1[[#This Row],[VENTAS]]+Tabla1[[#This Row],[FISICO]]-Tabla1[[#This Row],[SISTEMA]]</f>
        <v>0</v>
      </c>
    </row>
    <row r="1356" spans="1:10" hidden="1" x14ac:dyDescent="0.25">
      <c r="A1356">
        <v>30101</v>
      </c>
      <c r="B1356" s="1" t="s">
        <v>6</v>
      </c>
      <c r="C1356" s="1" t="s">
        <v>24</v>
      </c>
      <c r="D1356">
        <v>2198</v>
      </c>
      <c r="E1356" s="1" t="s">
        <v>1555</v>
      </c>
      <c r="F1356">
        <v>0</v>
      </c>
      <c r="H1356">
        <v>0</v>
      </c>
      <c r="I1356">
        <f>Tabla1[[#This Row],[VENTAS]]+Tabla1[[#This Row],[FISICO]]-Tabla1[[#This Row],[SISTEMA]]</f>
        <v>0</v>
      </c>
    </row>
    <row r="1357" spans="1:10" hidden="1" x14ac:dyDescent="0.25">
      <c r="A1357">
        <v>30101</v>
      </c>
      <c r="B1357" s="1" t="s">
        <v>6</v>
      </c>
      <c r="C1357" s="1" t="s">
        <v>24</v>
      </c>
      <c r="D1357">
        <v>2199</v>
      </c>
      <c r="E1357" s="1" t="s">
        <v>1556</v>
      </c>
      <c r="F1357">
        <v>0</v>
      </c>
      <c r="H1357">
        <v>0</v>
      </c>
      <c r="I1357">
        <f>Tabla1[[#This Row],[VENTAS]]+Tabla1[[#This Row],[FISICO]]-Tabla1[[#This Row],[SISTEMA]]</f>
        <v>0</v>
      </c>
    </row>
    <row r="1358" spans="1:10" hidden="1" x14ac:dyDescent="0.25">
      <c r="A1358">
        <v>30101</v>
      </c>
      <c r="B1358" s="1" t="s">
        <v>6</v>
      </c>
      <c r="C1358" s="1" t="s">
        <v>24</v>
      </c>
      <c r="D1358">
        <v>2201</v>
      </c>
      <c r="E1358" s="1" t="s">
        <v>1557</v>
      </c>
      <c r="F1358">
        <v>0</v>
      </c>
      <c r="H1358">
        <v>0</v>
      </c>
      <c r="I1358">
        <f>Tabla1[[#This Row],[VENTAS]]+Tabla1[[#This Row],[FISICO]]-Tabla1[[#This Row],[SISTEMA]]</f>
        <v>0</v>
      </c>
    </row>
    <row r="1359" spans="1:10" hidden="1" x14ac:dyDescent="0.25">
      <c r="A1359">
        <v>30101</v>
      </c>
      <c r="B1359" s="1" t="s">
        <v>6</v>
      </c>
      <c r="C1359" s="1" t="s">
        <v>24</v>
      </c>
      <c r="D1359">
        <v>2202</v>
      </c>
      <c r="E1359" s="1" t="s">
        <v>1558</v>
      </c>
      <c r="F1359">
        <v>0</v>
      </c>
      <c r="H1359">
        <v>0</v>
      </c>
      <c r="I1359">
        <f>Tabla1[[#This Row],[VENTAS]]+Tabla1[[#This Row],[FISICO]]-Tabla1[[#This Row],[SISTEMA]]</f>
        <v>0</v>
      </c>
    </row>
    <row r="1360" spans="1:10" hidden="1" x14ac:dyDescent="0.25">
      <c r="A1360">
        <v>30101</v>
      </c>
      <c r="B1360" s="1" t="s">
        <v>6</v>
      </c>
      <c r="C1360" s="1" t="s">
        <v>24</v>
      </c>
      <c r="D1360">
        <v>2203</v>
      </c>
      <c r="E1360" s="1" t="s">
        <v>1559</v>
      </c>
      <c r="F1360">
        <v>0</v>
      </c>
      <c r="H1360">
        <v>0</v>
      </c>
      <c r="I1360">
        <f>Tabla1[[#This Row],[VENTAS]]+Tabla1[[#This Row],[FISICO]]-Tabla1[[#This Row],[SISTEMA]]</f>
        <v>0</v>
      </c>
    </row>
    <row r="1361" spans="1:10" hidden="1" x14ac:dyDescent="0.25">
      <c r="A1361">
        <v>30101</v>
      </c>
      <c r="B1361" s="1" t="s">
        <v>6</v>
      </c>
      <c r="C1361" s="1" t="s">
        <v>24</v>
      </c>
      <c r="D1361">
        <v>2204</v>
      </c>
      <c r="E1361" s="1" t="s">
        <v>1560</v>
      </c>
      <c r="F1361">
        <v>0</v>
      </c>
      <c r="H1361">
        <v>0</v>
      </c>
      <c r="I1361">
        <f>Tabla1[[#This Row],[VENTAS]]+Tabla1[[#This Row],[FISICO]]-Tabla1[[#This Row],[SISTEMA]]</f>
        <v>0</v>
      </c>
    </row>
    <row r="1362" spans="1:10" hidden="1" x14ac:dyDescent="0.25">
      <c r="A1362">
        <v>30101</v>
      </c>
      <c r="B1362" s="1" t="s">
        <v>6</v>
      </c>
      <c r="C1362" s="1" t="s">
        <v>24</v>
      </c>
      <c r="D1362">
        <v>2205</v>
      </c>
      <c r="E1362" s="1" t="s">
        <v>1561</v>
      </c>
      <c r="F1362">
        <v>0</v>
      </c>
      <c r="H1362">
        <v>0</v>
      </c>
      <c r="I1362">
        <f>Tabla1[[#This Row],[VENTAS]]+Tabla1[[#This Row],[FISICO]]-Tabla1[[#This Row],[SISTEMA]]</f>
        <v>0</v>
      </c>
    </row>
    <row r="1363" spans="1:10" hidden="1" x14ac:dyDescent="0.25">
      <c r="A1363">
        <v>30101</v>
      </c>
      <c r="B1363" s="1" t="s">
        <v>6</v>
      </c>
      <c r="C1363" s="1" t="s">
        <v>24</v>
      </c>
      <c r="D1363">
        <v>2206</v>
      </c>
      <c r="E1363" s="1" t="s">
        <v>1562</v>
      </c>
      <c r="F1363">
        <v>0</v>
      </c>
      <c r="H1363">
        <v>0</v>
      </c>
      <c r="I1363">
        <f>Tabla1[[#This Row],[VENTAS]]+Tabla1[[#This Row],[FISICO]]-Tabla1[[#This Row],[SISTEMA]]</f>
        <v>0</v>
      </c>
    </row>
    <row r="1364" spans="1:10" hidden="1" x14ac:dyDescent="0.25">
      <c r="A1364">
        <v>30101</v>
      </c>
      <c r="B1364" s="1" t="s">
        <v>6</v>
      </c>
      <c r="C1364" s="1" t="s">
        <v>24</v>
      </c>
      <c r="D1364">
        <v>2207</v>
      </c>
      <c r="E1364" s="1" t="s">
        <v>1563</v>
      </c>
      <c r="F1364">
        <v>0</v>
      </c>
      <c r="H1364">
        <v>0</v>
      </c>
      <c r="I1364">
        <f>Tabla1[[#This Row],[VENTAS]]+Tabla1[[#This Row],[FISICO]]-Tabla1[[#This Row],[SISTEMA]]</f>
        <v>0</v>
      </c>
    </row>
    <row r="1365" spans="1:10" s="30" customFormat="1" hidden="1" x14ac:dyDescent="0.25">
      <c r="A1365" s="30">
        <v>30101</v>
      </c>
      <c r="B1365" s="31" t="s">
        <v>6</v>
      </c>
      <c r="C1365" s="31" t="s">
        <v>24</v>
      </c>
      <c r="D1365" s="32">
        <v>2227</v>
      </c>
      <c r="E1365" s="33" t="s">
        <v>1564</v>
      </c>
      <c r="F1365" s="30">
        <v>268</v>
      </c>
      <c r="G1365" s="30">
        <v>246</v>
      </c>
      <c r="H1365" s="30">
        <v>47</v>
      </c>
      <c r="I1365" s="30">
        <f>Tabla1[[#This Row],[VENTAS]]+Tabla1[[#This Row],[FISICO]]-Tabla1[[#This Row],[SISTEMA]]</f>
        <v>25</v>
      </c>
      <c r="J1365" s="32"/>
    </row>
    <row r="1366" spans="1:10" hidden="1" x14ac:dyDescent="0.25">
      <c r="A1366">
        <v>30101</v>
      </c>
      <c r="B1366" s="1" t="s">
        <v>6</v>
      </c>
      <c r="C1366" s="1" t="s">
        <v>24</v>
      </c>
      <c r="D1366">
        <v>2245</v>
      </c>
      <c r="E1366" s="1" t="s">
        <v>1565</v>
      </c>
      <c r="F1366">
        <v>25</v>
      </c>
      <c r="G1366">
        <v>25</v>
      </c>
      <c r="H1366">
        <v>0</v>
      </c>
      <c r="I1366">
        <f>Tabla1[[#This Row],[VENTAS]]+Tabla1[[#This Row],[FISICO]]-Tabla1[[#This Row],[SISTEMA]]</f>
        <v>0</v>
      </c>
    </row>
    <row r="1367" spans="1:10" hidden="1" x14ac:dyDescent="0.25">
      <c r="A1367">
        <v>30101</v>
      </c>
      <c r="B1367" s="1" t="s">
        <v>6</v>
      </c>
      <c r="C1367" s="1" t="s">
        <v>24</v>
      </c>
      <c r="D1367">
        <v>2255</v>
      </c>
      <c r="E1367" s="1" t="s">
        <v>1566</v>
      </c>
      <c r="F1367">
        <v>0</v>
      </c>
      <c r="H1367">
        <v>0</v>
      </c>
      <c r="I1367">
        <f>Tabla1[[#This Row],[VENTAS]]+Tabla1[[#This Row],[FISICO]]-Tabla1[[#This Row],[SISTEMA]]</f>
        <v>0</v>
      </c>
    </row>
    <row r="1368" spans="1:10" hidden="1" x14ac:dyDescent="0.25">
      <c r="A1368">
        <v>30101</v>
      </c>
      <c r="B1368" s="1" t="s">
        <v>6</v>
      </c>
      <c r="C1368" s="1" t="s">
        <v>24</v>
      </c>
      <c r="D1368">
        <v>2265</v>
      </c>
      <c r="E1368" s="1" t="s">
        <v>1567</v>
      </c>
      <c r="F1368">
        <v>0</v>
      </c>
      <c r="H1368">
        <v>0</v>
      </c>
      <c r="I1368">
        <f>Tabla1[[#This Row],[VENTAS]]+Tabla1[[#This Row],[FISICO]]-Tabla1[[#This Row],[SISTEMA]]</f>
        <v>0</v>
      </c>
    </row>
    <row r="1369" spans="1:10" hidden="1" x14ac:dyDescent="0.25">
      <c r="A1369">
        <v>30101</v>
      </c>
      <c r="B1369" s="1" t="s">
        <v>6</v>
      </c>
      <c r="C1369" s="1" t="s">
        <v>24</v>
      </c>
      <c r="D1369">
        <v>2266</v>
      </c>
      <c r="E1369" s="1" t="s">
        <v>1568</v>
      </c>
      <c r="F1369">
        <v>0</v>
      </c>
      <c r="H1369">
        <v>0</v>
      </c>
      <c r="I1369">
        <f>Tabla1[[#This Row],[VENTAS]]+Tabla1[[#This Row],[FISICO]]-Tabla1[[#This Row],[SISTEMA]]</f>
        <v>0</v>
      </c>
    </row>
    <row r="1370" spans="1:10" hidden="1" x14ac:dyDescent="0.25">
      <c r="A1370">
        <v>30101</v>
      </c>
      <c r="B1370" s="1" t="s">
        <v>6</v>
      </c>
      <c r="C1370" s="1" t="s">
        <v>24</v>
      </c>
      <c r="D1370">
        <v>2302</v>
      </c>
      <c r="E1370" s="1" t="s">
        <v>1569</v>
      </c>
      <c r="F1370">
        <v>0</v>
      </c>
      <c r="H1370">
        <v>0</v>
      </c>
      <c r="I1370">
        <f>Tabla1[[#This Row],[VENTAS]]+Tabla1[[#This Row],[FISICO]]-Tabla1[[#This Row],[SISTEMA]]</f>
        <v>0</v>
      </c>
    </row>
    <row r="1371" spans="1:10" hidden="1" x14ac:dyDescent="0.25">
      <c r="A1371">
        <v>30101</v>
      </c>
      <c r="B1371" s="1" t="s">
        <v>6</v>
      </c>
      <c r="C1371" s="1" t="s">
        <v>24</v>
      </c>
      <c r="D1371">
        <v>2327</v>
      </c>
      <c r="E1371" s="1" t="s">
        <v>1570</v>
      </c>
      <c r="F1371">
        <v>0</v>
      </c>
      <c r="H1371">
        <v>0</v>
      </c>
      <c r="I1371">
        <f>Tabla1[[#This Row],[VENTAS]]+Tabla1[[#This Row],[FISICO]]-Tabla1[[#This Row],[SISTEMA]]</f>
        <v>0</v>
      </c>
    </row>
    <row r="1372" spans="1:10" hidden="1" x14ac:dyDescent="0.25">
      <c r="A1372">
        <v>30101</v>
      </c>
      <c r="B1372" s="1" t="s">
        <v>6</v>
      </c>
      <c r="C1372" s="1" t="s">
        <v>24</v>
      </c>
      <c r="D1372">
        <v>2338</v>
      </c>
      <c r="E1372" s="1" t="s">
        <v>1571</v>
      </c>
      <c r="F1372">
        <v>0</v>
      </c>
      <c r="H1372">
        <v>0</v>
      </c>
      <c r="I1372">
        <f>Tabla1[[#This Row],[VENTAS]]+Tabla1[[#This Row],[FISICO]]-Tabla1[[#This Row],[SISTEMA]]</f>
        <v>0</v>
      </c>
    </row>
    <row r="1373" spans="1:10" hidden="1" x14ac:dyDescent="0.25">
      <c r="A1373">
        <v>30101</v>
      </c>
      <c r="B1373" s="1" t="s">
        <v>6</v>
      </c>
      <c r="C1373" s="1" t="s">
        <v>24</v>
      </c>
      <c r="D1373">
        <v>2341</v>
      </c>
      <c r="E1373" s="1" t="s">
        <v>1572</v>
      </c>
      <c r="F1373">
        <v>0</v>
      </c>
      <c r="H1373">
        <v>0</v>
      </c>
      <c r="I1373">
        <f>Tabla1[[#This Row],[VENTAS]]+Tabla1[[#This Row],[FISICO]]-Tabla1[[#This Row],[SISTEMA]]</f>
        <v>0</v>
      </c>
    </row>
    <row r="1374" spans="1:10" hidden="1" x14ac:dyDescent="0.25">
      <c r="A1374">
        <v>30101</v>
      </c>
      <c r="B1374" s="1" t="s">
        <v>6</v>
      </c>
      <c r="C1374" s="1" t="s">
        <v>24</v>
      </c>
      <c r="D1374">
        <v>2351</v>
      </c>
      <c r="E1374" s="1" t="s">
        <v>1573</v>
      </c>
      <c r="F1374">
        <v>0</v>
      </c>
      <c r="H1374">
        <v>0</v>
      </c>
      <c r="I1374">
        <f>Tabla1[[#This Row],[VENTAS]]+Tabla1[[#This Row],[FISICO]]-Tabla1[[#This Row],[SISTEMA]]</f>
        <v>0</v>
      </c>
    </row>
    <row r="1375" spans="1:10" hidden="1" x14ac:dyDescent="0.25">
      <c r="A1375">
        <v>30101</v>
      </c>
      <c r="B1375" s="1" t="s">
        <v>6</v>
      </c>
      <c r="C1375" s="1" t="s">
        <v>24</v>
      </c>
      <c r="D1375">
        <v>2366</v>
      </c>
      <c r="E1375" s="1" t="s">
        <v>1574</v>
      </c>
      <c r="F1375">
        <v>0</v>
      </c>
      <c r="H1375">
        <v>0</v>
      </c>
      <c r="I1375">
        <f>Tabla1[[#This Row],[VENTAS]]+Tabla1[[#This Row],[FISICO]]-Tabla1[[#This Row],[SISTEMA]]</f>
        <v>0</v>
      </c>
    </row>
    <row r="1376" spans="1:10" hidden="1" x14ac:dyDescent="0.25">
      <c r="A1376">
        <v>30101</v>
      </c>
      <c r="B1376" s="1" t="s">
        <v>6</v>
      </c>
      <c r="C1376" s="1" t="s">
        <v>24</v>
      </c>
      <c r="D1376">
        <v>2381</v>
      </c>
      <c r="E1376" s="1" t="s">
        <v>1575</v>
      </c>
      <c r="F1376">
        <v>0</v>
      </c>
      <c r="H1376">
        <v>0</v>
      </c>
      <c r="I1376">
        <f>Tabla1[[#This Row],[VENTAS]]+Tabla1[[#This Row],[FISICO]]-Tabla1[[#This Row],[SISTEMA]]</f>
        <v>0</v>
      </c>
    </row>
    <row r="1377" spans="1:9" hidden="1" x14ac:dyDescent="0.25">
      <c r="A1377">
        <v>30101</v>
      </c>
      <c r="B1377" s="1" t="s">
        <v>6</v>
      </c>
      <c r="C1377" s="1" t="s">
        <v>24</v>
      </c>
      <c r="D1377">
        <v>2382</v>
      </c>
      <c r="E1377" s="1" t="s">
        <v>1576</v>
      </c>
      <c r="F1377">
        <v>0</v>
      </c>
      <c r="H1377">
        <v>0</v>
      </c>
      <c r="I1377">
        <f>Tabla1[[#This Row],[VENTAS]]+Tabla1[[#This Row],[FISICO]]-Tabla1[[#This Row],[SISTEMA]]</f>
        <v>0</v>
      </c>
    </row>
    <row r="1378" spans="1:9" hidden="1" x14ac:dyDescent="0.25">
      <c r="A1378">
        <v>30101</v>
      </c>
      <c r="B1378" s="1" t="s">
        <v>6</v>
      </c>
      <c r="C1378" s="1" t="s">
        <v>24</v>
      </c>
      <c r="D1378">
        <v>2384</v>
      </c>
      <c r="E1378" s="1" t="s">
        <v>1577</v>
      </c>
      <c r="F1378">
        <v>0</v>
      </c>
      <c r="H1378">
        <v>0</v>
      </c>
      <c r="I1378">
        <f>Tabla1[[#This Row],[VENTAS]]+Tabla1[[#This Row],[FISICO]]-Tabla1[[#This Row],[SISTEMA]]</f>
        <v>0</v>
      </c>
    </row>
    <row r="1379" spans="1:9" hidden="1" x14ac:dyDescent="0.25">
      <c r="A1379">
        <v>30101</v>
      </c>
      <c r="B1379" s="1" t="s">
        <v>6</v>
      </c>
      <c r="C1379" s="1" t="s">
        <v>24</v>
      </c>
      <c r="D1379">
        <v>2386</v>
      </c>
      <c r="E1379" s="1" t="s">
        <v>1578</v>
      </c>
      <c r="F1379">
        <v>0</v>
      </c>
      <c r="H1379">
        <v>0</v>
      </c>
      <c r="I1379">
        <f>Tabla1[[#This Row],[VENTAS]]+Tabla1[[#This Row],[FISICO]]-Tabla1[[#This Row],[SISTEMA]]</f>
        <v>0</v>
      </c>
    </row>
    <row r="1380" spans="1:9" hidden="1" x14ac:dyDescent="0.25">
      <c r="A1380">
        <v>30101</v>
      </c>
      <c r="B1380" s="1" t="s">
        <v>6</v>
      </c>
      <c r="C1380" s="1" t="s">
        <v>24</v>
      </c>
      <c r="D1380">
        <v>2387</v>
      </c>
      <c r="E1380" s="1" t="s">
        <v>1579</v>
      </c>
      <c r="F1380">
        <v>0</v>
      </c>
      <c r="H1380">
        <v>0</v>
      </c>
      <c r="I1380">
        <f>Tabla1[[#This Row],[VENTAS]]+Tabla1[[#This Row],[FISICO]]-Tabla1[[#This Row],[SISTEMA]]</f>
        <v>0</v>
      </c>
    </row>
    <row r="1381" spans="1:9" hidden="1" x14ac:dyDescent="0.25">
      <c r="A1381">
        <v>30101</v>
      </c>
      <c r="B1381" s="1" t="s">
        <v>6</v>
      </c>
      <c r="C1381" s="1" t="s">
        <v>24</v>
      </c>
      <c r="D1381">
        <v>2388</v>
      </c>
      <c r="E1381" s="1" t="s">
        <v>1580</v>
      </c>
      <c r="F1381">
        <v>0</v>
      </c>
      <c r="H1381">
        <v>0</v>
      </c>
      <c r="I1381">
        <f>Tabla1[[#This Row],[VENTAS]]+Tabla1[[#This Row],[FISICO]]-Tabla1[[#This Row],[SISTEMA]]</f>
        <v>0</v>
      </c>
    </row>
    <row r="1382" spans="1:9" hidden="1" x14ac:dyDescent="0.25">
      <c r="A1382">
        <v>30101</v>
      </c>
      <c r="B1382" s="1" t="s">
        <v>6</v>
      </c>
      <c r="C1382" s="1" t="s">
        <v>24</v>
      </c>
      <c r="D1382">
        <v>2413</v>
      </c>
      <c r="E1382" s="1" t="s">
        <v>1581</v>
      </c>
      <c r="F1382">
        <v>0</v>
      </c>
      <c r="H1382">
        <v>0</v>
      </c>
      <c r="I1382">
        <f>Tabla1[[#This Row],[VENTAS]]+Tabla1[[#This Row],[FISICO]]-Tabla1[[#This Row],[SISTEMA]]</f>
        <v>0</v>
      </c>
    </row>
    <row r="1383" spans="1:9" hidden="1" x14ac:dyDescent="0.25">
      <c r="A1383">
        <v>30101</v>
      </c>
      <c r="B1383" s="1" t="s">
        <v>6</v>
      </c>
      <c r="C1383" s="1" t="s">
        <v>24</v>
      </c>
      <c r="D1383">
        <v>2417</v>
      </c>
      <c r="E1383" s="1" t="s">
        <v>1582</v>
      </c>
      <c r="F1383">
        <v>0</v>
      </c>
      <c r="H1383">
        <v>0</v>
      </c>
      <c r="I1383">
        <f>Tabla1[[#This Row],[VENTAS]]+Tabla1[[#This Row],[FISICO]]-Tabla1[[#This Row],[SISTEMA]]</f>
        <v>0</v>
      </c>
    </row>
    <row r="1384" spans="1:9" hidden="1" x14ac:dyDescent="0.25">
      <c r="A1384">
        <v>30101</v>
      </c>
      <c r="B1384" s="1" t="s">
        <v>6</v>
      </c>
      <c r="C1384" s="1" t="s">
        <v>24</v>
      </c>
      <c r="D1384">
        <v>2418</v>
      </c>
      <c r="E1384" s="1" t="s">
        <v>1583</v>
      </c>
      <c r="F1384">
        <v>0</v>
      </c>
      <c r="H1384">
        <v>0</v>
      </c>
      <c r="I1384">
        <f>Tabla1[[#This Row],[VENTAS]]+Tabla1[[#This Row],[FISICO]]-Tabla1[[#This Row],[SISTEMA]]</f>
        <v>0</v>
      </c>
    </row>
    <row r="1385" spans="1:9" s="30" customFormat="1" hidden="1" x14ac:dyDescent="0.25">
      <c r="A1385" s="30">
        <v>30101</v>
      </c>
      <c r="B1385" s="31" t="s">
        <v>6</v>
      </c>
      <c r="C1385" s="31" t="s">
        <v>24</v>
      </c>
      <c r="D1385" s="30">
        <v>2452</v>
      </c>
      <c r="E1385" s="31" t="s">
        <v>1584</v>
      </c>
      <c r="F1385" s="30">
        <v>23</v>
      </c>
      <c r="G1385" s="30">
        <v>24</v>
      </c>
      <c r="H1385" s="30">
        <v>0</v>
      </c>
      <c r="I1385" s="30">
        <f>Tabla1[[#This Row],[VENTAS]]+Tabla1[[#This Row],[FISICO]]-Tabla1[[#This Row],[SISTEMA]]</f>
        <v>1</v>
      </c>
    </row>
    <row r="1386" spans="1:9" s="30" customFormat="1" hidden="1" x14ac:dyDescent="0.25">
      <c r="A1386" s="30">
        <v>30101</v>
      </c>
      <c r="B1386" s="31" t="s">
        <v>6</v>
      </c>
      <c r="C1386" s="31" t="s">
        <v>24</v>
      </c>
      <c r="D1386" s="30">
        <v>2467</v>
      </c>
      <c r="E1386" s="31" t="s">
        <v>1585</v>
      </c>
      <c r="F1386" s="30">
        <v>6</v>
      </c>
      <c r="G1386" s="30">
        <v>6</v>
      </c>
      <c r="H1386" s="30">
        <v>1</v>
      </c>
      <c r="I1386" s="30">
        <f>Tabla1[[#This Row],[VENTAS]]+Tabla1[[#This Row],[FISICO]]-Tabla1[[#This Row],[SISTEMA]]</f>
        <v>1</v>
      </c>
    </row>
    <row r="1387" spans="1:9" s="30" customFormat="1" hidden="1" x14ac:dyDescent="0.25">
      <c r="A1387" s="30">
        <v>30101</v>
      </c>
      <c r="B1387" s="31" t="s">
        <v>6</v>
      </c>
      <c r="C1387" s="31" t="s">
        <v>24</v>
      </c>
      <c r="D1387" s="30">
        <v>2476</v>
      </c>
      <c r="E1387" s="31" t="s">
        <v>1586</v>
      </c>
      <c r="F1387" s="30">
        <v>19</v>
      </c>
      <c r="G1387" s="30">
        <v>21</v>
      </c>
      <c r="H1387" s="30">
        <v>0</v>
      </c>
      <c r="I1387" s="30">
        <f>Tabla1[[#This Row],[VENTAS]]+Tabla1[[#This Row],[FISICO]]-Tabla1[[#This Row],[SISTEMA]]</f>
        <v>2</v>
      </c>
    </row>
    <row r="1388" spans="1:9" hidden="1" x14ac:dyDescent="0.25">
      <c r="A1388">
        <v>30101</v>
      </c>
      <c r="B1388" s="1" t="s">
        <v>6</v>
      </c>
      <c r="C1388" s="1" t="s">
        <v>24</v>
      </c>
      <c r="D1388">
        <v>2489</v>
      </c>
      <c r="E1388" s="1" t="s">
        <v>1587</v>
      </c>
      <c r="F1388">
        <v>0</v>
      </c>
      <c r="H1388">
        <v>0</v>
      </c>
      <c r="I1388">
        <f>Tabla1[[#This Row],[VENTAS]]+Tabla1[[#This Row],[FISICO]]-Tabla1[[#This Row],[SISTEMA]]</f>
        <v>0</v>
      </c>
    </row>
    <row r="1389" spans="1:9" hidden="1" x14ac:dyDescent="0.25">
      <c r="A1389">
        <v>30101</v>
      </c>
      <c r="B1389" s="1" t="s">
        <v>6</v>
      </c>
      <c r="C1389" s="1" t="s">
        <v>24</v>
      </c>
      <c r="D1389">
        <v>2494</v>
      </c>
      <c r="E1389" s="1" t="s">
        <v>1588</v>
      </c>
      <c r="F1389">
        <v>0</v>
      </c>
      <c r="H1389">
        <v>0</v>
      </c>
      <c r="I1389">
        <f>Tabla1[[#This Row],[VENTAS]]+Tabla1[[#This Row],[FISICO]]-Tabla1[[#This Row],[SISTEMA]]</f>
        <v>0</v>
      </c>
    </row>
    <row r="1390" spans="1:9" hidden="1" x14ac:dyDescent="0.25">
      <c r="A1390">
        <v>30101</v>
      </c>
      <c r="B1390" s="1" t="s">
        <v>6</v>
      </c>
      <c r="C1390" s="1" t="s">
        <v>24</v>
      </c>
      <c r="D1390">
        <v>2497</v>
      </c>
      <c r="E1390" s="1" t="s">
        <v>1589</v>
      </c>
      <c r="F1390">
        <v>0</v>
      </c>
      <c r="H1390">
        <v>0</v>
      </c>
      <c r="I1390">
        <f>Tabla1[[#This Row],[VENTAS]]+Tabla1[[#This Row],[FISICO]]-Tabla1[[#This Row],[SISTEMA]]</f>
        <v>0</v>
      </c>
    </row>
    <row r="1391" spans="1:9" hidden="1" x14ac:dyDescent="0.25">
      <c r="A1391">
        <v>30101</v>
      </c>
      <c r="B1391" s="1" t="s">
        <v>6</v>
      </c>
      <c r="C1391" s="1" t="s">
        <v>24</v>
      </c>
      <c r="D1391">
        <v>2498</v>
      </c>
      <c r="E1391" s="1" t="s">
        <v>1590</v>
      </c>
      <c r="F1391">
        <v>0</v>
      </c>
      <c r="H1391">
        <v>0</v>
      </c>
      <c r="I1391">
        <f>Tabla1[[#This Row],[VENTAS]]+Tabla1[[#This Row],[FISICO]]-Tabla1[[#This Row],[SISTEMA]]</f>
        <v>0</v>
      </c>
    </row>
    <row r="1392" spans="1:9" hidden="1" x14ac:dyDescent="0.25">
      <c r="A1392">
        <v>30101</v>
      </c>
      <c r="B1392" s="1" t="s">
        <v>6</v>
      </c>
      <c r="C1392" s="1" t="s">
        <v>24</v>
      </c>
      <c r="D1392">
        <v>2499</v>
      </c>
      <c r="E1392" s="1" t="s">
        <v>1591</v>
      </c>
      <c r="F1392">
        <v>0</v>
      </c>
      <c r="H1392">
        <v>0</v>
      </c>
      <c r="I1392">
        <f>Tabla1[[#This Row],[VENTAS]]+Tabla1[[#This Row],[FISICO]]-Tabla1[[#This Row],[SISTEMA]]</f>
        <v>0</v>
      </c>
    </row>
    <row r="1393" spans="1:9" hidden="1" x14ac:dyDescent="0.25">
      <c r="A1393">
        <v>30101</v>
      </c>
      <c r="B1393" s="1" t="s">
        <v>6</v>
      </c>
      <c r="C1393" s="1" t="s">
        <v>24</v>
      </c>
      <c r="D1393">
        <v>2500</v>
      </c>
      <c r="E1393" s="1" t="s">
        <v>1592</v>
      </c>
      <c r="F1393">
        <v>0</v>
      </c>
      <c r="H1393">
        <v>0</v>
      </c>
      <c r="I1393">
        <f>Tabla1[[#This Row],[VENTAS]]+Tabla1[[#This Row],[FISICO]]-Tabla1[[#This Row],[SISTEMA]]</f>
        <v>0</v>
      </c>
    </row>
    <row r="1394" spans="1:9" hidden="1" x14ac:dyDescent="0.25">
      <c r="A1394">
        <v>30101</v>
      </c>
      <c r="B1394" s="1" t="s">
        <v>6</v>
      </c>
      <c r="C1394" s="1" t="s">
        <v>24</v>
      </c>
      <c r="D1394">
        <v>2501</v>
      </c>
      <c r="E1394" s="1" t="s">
        <v>1593</v>
      </c>
      <c r="F1394">
        <v>0</v>
      </c>
      <c r="H1394">
        <v>0</v>
      </c>
      <c r="I1394">
        <f>Tabla1[[#This Row],[VENTAS]]+Tabla1[[#This Row],[FISICO]]-Tabla1[[#This Row],[SISTEMA]]</f>
        <v>0</v>
      </c>
    </row>
    <row r="1395" spans="1:9" hidden="1" x14ac:dyDescent="0.25">
      <c r="A1395">
        <v>30101</v>
      </c>
      <c r="B1395" s="1" t="s">
        <v>6</v>
      </c>
      <c r="C1395" s="1" t="s">
        <v>24</v>
      </c>
      <c r="D1395">
        <v>2502</v>
      </c>
      <c r="E1395" s="1" t="s">
        <v>1594</v>
      </c>
      <c r="F1395">
        <v>0</v>
      </c>
      <c r="H1395">
        <v>0</v>
      </c>
      <c r="I1395">
        <f>Tabla1[[#This Row],[VENTAS]]+Tabla1[[#This Row],[FISICO]]-Tabla1[[#This Row],[SISTEMA]]</f>
        <v>0</v>
      </c>
    </row>
    <row r="1396" spans="1:9" hidden="1" x14ac:dyDescent="0.25">
      <c r="A1396">
        <v>30101</v>
      </c>
      <c r="B1396" s="1" t="s">
        <v>6</v>
      </c>
      <c r="C1396" s="1" t="s">
        <v>24</v>
      </c>
      <c r="D1396">
        <v>2503</v>
      </c>
      <c r="E1396" s="1" t="s">
        <v>1595</v>
      </c>
      <c r="F1396">
        <v>0</v>
      </c>
      <c r="H1396">
        <v>0</v>
      </c>
      <c r="I1396">
        <f>Tabla1[[#This Row],[VENTAS]]+Tabla1[[#This Row],[FISICO]]-Tabla1[[#This Row],[SISTEMA]]</f>
        <v>0</v>
      </c>
    </row>
    <row r="1397" spans="1:9" hidden="1" x14ac:dyDescent="0.25">
      <c r="A1397">
        <v>30101</v>
      </c>
      <c r="B1397" s="1" t="s">
        <v>6</v>
      </c>
      <c r="C1397" s="1" t="s">
        <v>24</v>
      </c>
      <c r="D1397">
        <v>2504</v>
      </c>
      <c r="E1397" s="1" t="s">
        <v>1596</v>
      </c>
      <c r="F1397">
        <v>0</v>
      </c>
      <c r="H1397">
        <v>0</v>
      </c>
      <c r="I1397">
        <f>Tabla1[[#This Row],[VENTAS]]+Tabla1[[#This Row],[FISICO]]-Tabla1[[#This Row],[SISTEMA]]</f>
        <v>0</v>
      </c>
    </row>
    <row r="1398" spans="1:9" hidden="1" x14ac:dyDescent="0.25">
      <c r="A1398">
        <v>30101</v>
      </c>
      <c r="B1398" s="1" t="s">
        <v>6</v>
      </c>
      <c r="C1398" s="1" t="s">
        <v>24</v>
      </c>
      <c r="D1398">
        <v>2523</v>
      </c>
      <c r="E1398" s="1" t="s">
        <v>1597</v>
      </c>
      <c r="F1398">
        <v>0</v>
      </c>
      <c r="H1398">
        <v>0</v>
      </c>
      <c r="I1398">
        <f>Tabla1[[#This Row],[VENTAS]]+Tabla1[[#This Row],[FISICO]]-Tabla1[[#This Row],[SISTEMA]]</f>
        <v>0</v>
      </c>
    </row>
    <row r="1399" spans="1:9" hidden="1" x14ac:dyDescent="0.25">
      <c r="A1399">
        <v>30101</v>
      </c>
      <c r="B1399" s="1" t="s">
        <v>6</v>
      </c>
      <c r="C1399" s="1" t="s">
        <v>24</v>
      </c>
      <c r="D1399">
        <v>2526</v>
      </c>
      <c r="E1399" s="1" t="s">
        <v>1598</v>
      </c>
      <c r="F1399">
        <v>0</v>
      </c>
      <c r="H1399">
        <v>0</v>
      </c>
      <c r="I1399">
        <f>Tabla1[[#This Row],[VENTAS]]+Tabla1[[#This Row],[FISICO]]-Tabla1[[#This Row],[SISTEMA]]</f>
        <v>0</v>
      </c>
    </row>
    <row r="1400" spans="1:9" hidden="1" x14ac:dyDescent="0.25">
      <c r="A1400">
        <v>30101</v>
      </c>
      <c r="B1400" s="1" t="s">
        <v>6</v>
      </c>
      <c r="C1400" s="1" t="s">
        <v>24</v>
      </c>
      <c r="D1400">
        <v>2565</v>
      </c>
      <c r="E1400" s="1" t="s">
        <v>1599</v>
      </c>
      <c r="F1400">
        <v>0</v>
      </c>
      <c r="H1400">
        <v>0</v>
      </c>
      <c r="I1400">
        <f>Tabla1[[#This Row],[VENTAS]]+Tabla1[[#This Row],[FISICO]]-Tabla1[[#This Row],[SISTEMA]]</f>
        <v>0</v>
      </c>
    </row>
    <row r="1401" spans="1:9" hidden="1" x14ac:dyDescent="0.25">
      <c r="A1401">
        <v>30101</v>
      </c>
      <c r="B1401" s="1" t="s">
        <v>6</v>
      </c>
      <c r="C1401" s="1" t="s">
        <v>24</v>
      </c>
      <c r="D1401">
        <v>2567</v>
      </c>
      <c r="E1401" s="1" t="s">
        <v>1600</v>
      </c>
      <c r="F1401">
        <v>0</v>
      </c>
      <c r="H1401">
        <v>0</v>
      </c>
      <c r="I1401">
        <f>Tabla1[[#This Row],[VENTAS]]+Tabla1[[#This Row],[FISICO]]-Tabla1[[#This Row],[SISTEMA]]</f>
        <v>0</v>
      </c>
    </row>
    <row r="1402" spans="1:9" hidden="1" x14ac:dyDescent="0.25">
      <c r="A1402">
        <v>30101</v>
      </c>
      <c r="B1402" s="1" t="s">
        <v>6</v>
      </c>
      <c r="C1402" s="1" t="s">
        <v>24</v>
      </c>
      <c r="D1402">
        <v>2578</v>
      </c>
      <c r="E1402" s="1" t="s">
        <v>1601</v>
      </c>
      <c r="F1402">
        <v>0</v>
      </c>
      <c r="H1402">
        <v>0</v>
      </c>
      <c r="I1402">
        <f>Tabla1[[#This Row],[VENTAS]]+Tabla1[[#This Row],[FISICO]]-Tabla1[[#This Row],[SISTEMA]]</f>
        <v>0</v>
      </c>
    </row>
    <row r="1403" spans="1:9" hidden="1" x14ac:dyDescent="0.25">
      <c r="A1403">
        <v>30101</v>
      </c>
      <c r="B1403" s="1" t="s">
        <v>6</v>
      </c>
      <c r="C1403" s="1" t="s">
        <v>24</v>
      </c>
      <c r="D1403">
        <v>2619</v>
      </c>
      <c r="E1403" s="1" t="s">
        <v>1602</v>
      </c>
      <c r="F1403">
        <v>0</v>
      </c>
      <c r="H1403">
        <v>0</v>
      </c>
      <c r="I1403">
        <f>Tabla1[[#This Row],[VENTAS]]+Tabla1[[#This Row],[FISICO]]-Tabla1[[#This Row],[SISTEMA]]</f>
        <v>0</v>
      </c>
    </row>
    <row r="1404" spans="1:9" hidden="1" x14ac:dyDescent="0.25">
      <c r="A1404">
        <v>30101</v>
      </c>
      <c r="B1404" s="1" t="s">
        <v>6</v>
      </c>
      <c r="C1404" s="1" t="s">
        <v>24</v>
      </c>
      <c r="D1404">
        <v>2620</v>
      </c>
      <c r="E1404" s="1" t="s">
        <v>1603</v>
      </c>
      <c r="F1404">
        <v>0</v>
      </c>
      <c r="H1404">
        <v>0</v>
      </c>
      <c r="I1404">
        <f>Tabla1[[#This Row],[VENTAS]]+Tabla1[[#This Row],[FISICO]]-Tabla1[[#This Row],[SISTEMA]]</f>
        <v>0</v>
      </c>
    </row>
    <row r="1405" spans="1:9" hidden="1" x14ac:dyDescent="0.25">
      <c r="A1405">
        <v>30101</v>
      </c>
      <c r="B1405" s="1" t="s">
        <v>6</v>
      </c>
      <c r="C1405" s="1" t="s">
        <v>24</v>
      </c>
      <c r="D1405">
        <v>2645</v>
      </c>
      <c r="E1405" s="1" t="s">
        <v>1604</v>
      </c>
      <c r="F1405">
        <v>0</v>
      </c>
      <c r="H1405">
        <v>0</v>
      </c>
      <c r="I1405">
        <f>Tabla1[[#This Row],[VENTAS]]+Tabla1[[#This Row],[FISICO]]-Tabla1[[#This Row],[SISTEMA]]</f>
        <v>0</v>
      </c>
    </row>
    <row r="1406" spans="1:9" hidden="1" x14ac:dyDescent="0.25">
      <c r="A1406">
        <v>30101</v>
      </c>
      <c r="B1406" s="1" t="s">
        <v>6</v>
      </c>
      <c r="C1406" s="1" t="s">
        <v>24</v>
      </c>
      <c r="D1406">
        <v>2653</v>
      </c>
      <c r="E1406" s="1" t="s">
        <v>1605</v>
      </c>
      <c r="F1406">
        <v>12</v>
      </c>
      <c r="G1406">
        <v>12</v>
      </c>
      <c r="H1406">
        <v>0</v>
      </c>
      <c r="I1406">
        <f>Tabla1[[#This Row],[VENTAS]]+Tabla1[[#This Row],[FISICO]]-Tabla1[[#This Row],[SISTEMA]]</f>
        <v>0</v>
      </c>
    </row>
    <row r="1407" spans="1:9" hidden="1" x14ac:dyDescent="0.25">
      <c r="A1407">
        <v>30101</v>
      </c>
      <c r="B1407" s="1" t="s">
        <v>6</v>
      </c>
      <c r="C1407" s="1" t="s">
        <v>24</v>
      </c>
      <c r="D1407">
        <v>2662</v>
      </c>
      <c r="E1407" s="1" t="s">
        <v>1606</v>
      </c>
      <c r="F1407">
        <v>0</v>
      </c>
      <c r="H1407">
        <v>0</v>
      </c>
      <c r="I1407">
        <f>Tabla1[[#This Row],[VENTAS]]+Tabla1[[#This Row],[FISICO]]-Tabla1[[#This Row],[SISTEMA]]</f>
        <v>0</v>
      </c>
    </row>
    <row r="1408" spans="1:9" hidden="1" x14ac:dyDescent="0.25">
      <c r="A1408">
        <v>30101</v>
      </c>
      <c r="B1408" s="1" t="s">
        <v>6</v>
      </c>
      <c r="C1408" s="1" t="s">
        <v>24</v>
      </c>
      <c r="D1408">
        <v>2666</v>
      </c>
      <c r="E1408" s="1" t="s">
        <v>1607</v>
      </c>
      <c r="F1408">
        <v>0</v>
      </c>
      <c r="H1408">
        <v>0</v>
      </c>
      <c r="I1408">
        <f>Tabla1[[#This Row],[VENTAS]]+Tabla1[[#This Row],[FISICO]]-Tabla1[[#This Row],[SISTEMA]]</f>
        <v>0</v>
      </c>
    </row>
    <row r="1409" spans="1:9" hidden="1" x14ac:dyDescent="0.25">
      <c r="A1409">
        <v>30101</v>
      </c>
      <c r="B1409" s="1" t="s">
        <v>6</v>
      </c>
      <c r="C1409" s="1" t="s">
        <v>24</v>
      </c>
      <c r="D1409">
        <v>2667</v>
      </c>
      <c r="E1409" s="1" t="s">
        <v>1608</v>
      </c>
      <c r="F1409">
        <v>0</v>
      </c>
      <c r="H1409">
        <v>0</v>
      </c>
      <c r="I1409">
        <f>Tabla1[[#This Row],[VENTAS]]+Tabla1[[#This Row],[FISICO]]-Tabla1[[#This Row],[SISTEMA]]</f>
        <v>0</v>
      </c>
    </row>
    <row r="1410" spans="1:9" hidden="1" x14ac:dyDescent="0.25">
      <c r="A1410">
        <v>30101</v>
      </c>
      <c r="B1410" s="1" t="s">
        <v>6</v>
      </c>
      <c r="C1410" s="1" t="s">
        <v>24</v>
      </c>
      <c r="D1410">
        <v>2674</v>
      </c>
      <c r="E1410" s="1" t="s">
        <v>1609</v>
      </c>
      <c r="F1410">
        <v>0</v>
      </c>
      <c r="H1410">
        <v>0</v>
      </c>
      <c r="I1410">
        <f>Tabla1[[#This Row],[VENTAS]]+Tabla1[[#This Row],[FISICO]]-Tabla1[[#This Row],[SISTEMA]]</f>
        <v>0</v>
      </c>
    </row>
    <row r="1411" spans="1:9" hidden="1" x14ac:dyDescent="0.25">
      <c r="A1411">
        <v>30101</v>
      </c>
      <c r="B1411" s="1" t="s">
        <v>6</v>
      </c>
      <c r="C1411" s="1" t="s">
        <v>24</v>
      </c>
      <c r="D1411">
        <v>2676</v>
      </c>
      <c r="E1411" s="1" t="s">
        <v>1610</v>
      </c>
      <c r="F1411">
        <v>0</v>
      </c>
      <c r="H1411">
        <v>0</v>
      </c>
      <c r="I1411">
        <f>Tabla1[[#This Row],[VENTAS]]+Tabla1[[#This Row],[FISICO]]-Tabla1[[#This Row],[SISTEMA]]</f>
        <v>0</v>
      </c>
    </row>
    <row r="1412" spans="1:9" hidden="1" x14ac:dyDescent="0.25">
      <c r="A1412">
        <v>30101</v>
      </c>
      <c r="B1412" s="1" t="s">
        <v>6</v>
      </c>
      <c r="C1412" s="1" t="s">
        <v>24</v>
      </c>
      <c r="D1412">
        <v>2688</v>
      </c>
      <c r="E1412" s="1" t="s">
        <v>1611</v>
      </c>
      <c r="F1412">
        <v>0</v>
      </c>
      <c r="H1412">
        <v>0</v>
      </c>
      <c r="I1412">
        <f>Tabla1[[#This Row],[VENTAS]]+Tabla1[[#This Row],[FISICO]]-Tabla1[[#This Row],[SISTEMA]]</f>
        <v>0</v>
      </c>
    </row>
    <row r="1413" spans="1:9" hidden="1" x14ac:dyDescent="0.25">
      <c r="A1413">
        <v>30101</v>
      </c>
      <c r="B1413" s="1" t="s">
        <v>6</v>
      </c>
      <c r="C1413" s="1" t="s">
        <v>24</v>
      </c>
      <c r="D1413">
        <v>2689</v>
      </c>
      <c r="E1413" s="1" t="s">
        <v>1612</v>
      </c>
      <c r="F1413">
        <v>0</v>
      </c>
      <c r="H1413">
        <v>0</v>
      </c>
      <c r="I1413">
        <f>Tabla1[[#This Row],[VENTAS]]+Tabla1[[#This Row],[FISICO]]-Tabla1[[#This Row],[SISTEMA]]</f>
        <v>0</v>
      </c>
    </row>
    <row r="1414" spans="1:9" hidden="1" x14ac:dyDescent="0.25">
      <c r="A1414">
        <v>30101</v>
      </c>
      <c r="B1414" s="1" t="s">
        <v>6</v>
      </c>
      <c r="C1414" s="1" t="s">
        <v>24</v>
      </c>
      <c r="D1414">
        <v>2704</v>
      </c>
      <c r="E1414" s="1" t="s">
        <v>1613</v>
      </c>
      <c r="F1414">
        <v>5</v>
      </c>
      <c r="G1414">
        <v>5</v>
      </c>
      <c r="H1414">
        <v>0</v>
      </c>
      <c r="I1414">
        <f>Tabla1[[#This Row],[VENTAS]]+Tabla1[[#This Row],[FISICO]]-Tabla1[[#This Row],[SISTEMA]]</f>
        <v>0</v>
      </c>
    </row>
    <row r="1415" spans="1:9" hidden="1" x14ac:dyDescent="0.25">
      <c r="A1415">
        <v>30101</v>
      </c>
      <c r="B1415" s="1" t="s">
        <v>6</v>
      </c>
      <c r="C1415" s="1" t="s">
        <v>24</v>
      </c>
      <c r="D1415">
        <v>2771</v>
      </c>
      <c r="E1415" s="1" t="s">
        <v>1614</v>
      </c>
      <c r="F1415">
        <v>36</v>
      </c>
      <c r="G1415">
        <v>33</v>
      </c>
      <c r="H1415">
        <v>3</v>
      </c>
      <c r="I1415">
        <f>Tabla1[[#This Row],[VENTAS]]+Tabla1[[#This Row],[FISICO]]-Tabla1[[#This Row],[SISTEMA]]</f>
        <v>0</v>
      </c>
    </row>
    <row r="1416" spans="1:9" hidden="1" x14ac:dyDescent="0.25">
      <c r="A1416">
        <v>30101</v>
      </c>
      <c r="B1416" s="1" t="s">
        <v>6</v>
      </c>
      <c r="C1416" s="1" t="s">
        <v>24</v>
      </c>
      <c r="D1416">
        <v>2774</v>
      </c>
      <c r="E1416" s="1" t="s">
        <v>1615</v>
      </c>
      <c r="F1416">
        <v>0</v>
      </c>
      <c r="H1416">
        <v>0</v>
      </c>
      <c r="I1416">
        <f>Tabla1[[#This Row],[VENTAS]]+Tabla1[[#This Row],[FISICO]]-Tabla1[[#This Row],[SISTEMA]]</f>
        <v>0</v>
      </c>
    </row>
    <row r="1417" spans="1:9" hidden="1" x14ac:dyDescent="0.25">
      <c r="A1417">
        <v>30101</v>
      </c>
      <c r="B1417" s="1" t="s">
        <v>6</v>
      </c>
      <c r="C1417" s="1" t="s">
        <v>24</v>
      </c>
      <c r="D1417">
        <v>2775</v>
      </c>
      <c r="E1417" s="1" t="s">
        <v>1616</v>
      </c>
      <c r="F1417">
        <v>0</v>
      </c>
      <c r="H1417">
        <v>0</v>
      </c>
      <c r="I1417">
        <f>Tabla1[[#This Row],[VENTAS]]+Tabla1[[#This Row],[FISICO]]-Tabla1[[#This Row],[SISTEMA]]</f>
        <v>0</v>
      </c>
    </row>
    <row r="1418" spans="1:9" hidden="1" x14ac:dyDescent="0.25">
      <c r="A1418">
        <v>30101</v>
      </c>
      <c r="B1418" s="1" t="s">
        <v>6</v>
      </c>
      <c r="C1418" s="1" t="s">
        <v>24</v>
      </c>
      <c r="D1418">
        <v>2776</v>
      </c>
      <c r="E1418" s="1" t="s">
        <v>1617</v>
      </c>
      <c r="F1418">
        <v>0</v>
      </c>
      <c r="H1418">
        <v>0</v>
      </c>
      <c r="I1418">
        <f>Tabla1[[#This Row],[VENTAS]]+Tabla1[[#This Row],[FISICO]]-Tabla1[[#This Row],[SISTEMA]]</f>
        <v>0</v>
      </c>
    </row>
    <row r="1419" spans="1:9" hidden="1" x14ac:dyDescent="0.25">
      <c r="A1419">
        <v>30101</v>
      </c>
      <c r="B1419" s="1" t="s">
        <v>6</v>
      </c>
      <c r="C1419" s="1" t="s">
        <v>24</v>
      </c>
      <c r="D1419">
        <v>2789</v>
      </c>
      <c r="E1419" s="1" t="s">
        <v>1618</v>
      </c>
      <c r="F1419">
        <v>0</v>
      </c>
      <c r="H1419">
        <v>0</v>
      </c>
      <c r="I1419">
        <f>Tabla1[[#This Row],[VENTAS]]+Tabla1[[#This Row],[FISICO]]-Tabla1[[#This Row],[SISTEMA]]</f>
        <v>0</v>
      </c>
    </row>
    <row r="1420" spans="1:9" hidden="1" x14ac:dyDescent="0.25">
      <c r="A1420">
        <v>30101</v>
      </c>
      <c r="B1420" s="1" t="s">
        <v>6</v>
      </c>
      <c r="C1420" s="1" t="s">
        <v>24</v>
      </c>
      <c r="D1420">
        <v>2797</v>
      </c>
      <c r="E1420" s="1" t="s">
        <v>1619</v>
      </c>
      <c r="F1420">
        <v>0</v>
      </c>
      <c r="H1420">
        <v>0</v>
      </c>
      <c r="I1420">
        <f>Tabla1[[#This Row],[VENTAS]]+Tabla1[[#This Row],[FISICO]]-Tabla1[[#This Row],[SISTEMA]]</f>
        <v>0</v>
      </c>
    </row>
    <row r="1421" spans="1:9" hidden="1" x14ac:dyDescent="0.25">
      <c r="A1421">
        <v>30101</v>
      </c>
      <c r="B1421" s="1" t="s">
        <v>6</v>
      </c>
      <c r="C1421" s="1" t="s">
        <v>24</v>
      </c>
      <c r="D1421">
        <v>2798</v>
      </c>
      <c r="E1421" s="1" t="s">
        <v>1620</v>
      </c>
      <c r="F1421">
        <v>0</v>
      </c>
      <c r="H1421">
        <v>0</v>
      </c>
      <c r="I1421">
        <f>Tabla1[[#This Row],[VENTAS]]+Tabla1[[#This Row],[FISICO]]-Tabla1[[#This Row],[SISTEMA]]</f>
        <v>0</v>
      </c>
    </row>
    <row r="1422" spans="1:9" hidden="1" x14ac:dyDescent="0.25">
      <c r="A1422">
        <v>30101</v>
      </c>
      <c r="B1422" s="1" t="s">
        <v>6</v>
      </c>
      <c r="C1422" s="1" t="s">
        <v>24</v>
      </c>
      <c r="D1422">
        <v>2799</v>
      </c>
      <c r="E1422" s="1" t="s">
        <v>1621</v>
      </c>
      <c r="F1422">
        <v>0</v>
      </c>
      <c r="H1422">
        <v>0</v>
      </c>
      <c r="I1422">
        <f>Tabla1[[#This Row],[VENTAS]]+Tabla1[[#This Row],[FISICO]]-Tabla1[[#This Row],[SISTEMA]]</f>
        <v>0</v>
      </c>
    </row>
    <row r="1423" spans="1:9" hidden="1" x14ac:dyDescent="0.25">
      <c r="A1423">
        <v>30101</v>
      </c>
      <c r="B1423" s="1" t="s">
        <v>6</v>
      </c>
      <c r="C1423" s="1" t="s">
        <v>24</v>
      </c>
      <c r="D1423">
        <v>2800</v>
      </c>
      <c r="E1423" s="1" t="s">
        <v>1622</v>
      </c>
      <c r="F1423">
        <v>0</v>
      </c>
      <c r="H1423">
        <v>0</v>
      </c>
      <c r="I1423">
        <f>Tabla1[[#This Row],[VENTAS]]+Tabla1[[#This Row],[FISICO]]-Tabla1[[#This Row],[SISTEMA]]</f>
        <v>0</v>
      </c>
    </row>
    <row r="1424" spans="1:9" hidden="1" x14ac:dyDescent="0.25">
      <c r="A1424">
        <v>30101</v>
      </c>
      <c r="B1424" s="1" t="s">
        <v>6</v>
      </c>
      <c r="C1424" s="1" t="s">
        <v>24</v>
      </c>
      <c r="D1424">
        <v>2802</v>
      </c>
      <c r="E1424" s="1" t="s">
        <v>1623</v>
      </c>
      <c r="F1424">
        <v>0</v>
      </c>
      <c r="H1424">
        <v>0</v>
      </c>
      <c r="I1424">
        <f>Tabla1[[#This Row],[VENTAS]]+Tabla1[[#This Row],[FISICO]]-Tabla1[[#This Row],[SISTEMA]]</f>
        <v>0</v>
      </c>
    </row>
    <row r="1425" spans="1:10" hidden="1" x14ac:dyDescent="0.25">
      <c r="A1425">
        <v>30101</v>
      </c>
      <c r="B1425" s="1" t="s">
        <v>6</v>
      </c>
      <c r="C1425" s="1" t="s">
        <v>24</v>
      </c>
      <c r="D1425">
        <v>2803</v>
      </c>
      <c r="E1425" s="1" t="s">
        <v>1624</v>
      </c>
      <c r="F1425">
        <v>0</v>
      </c>
      <c r="H1425">
        <v>0</v>
      </c>
      <c r="I1425">
        <f>Tabla1[[#This Row],[VENTAS]]+Tabla1[[#This Row],[FISICO]]-Tabla1[[#This Row],[SISTEMA]]</f>
        <v>0</v>
      </c>
    </row>
    <row r="1426" spans="1:10" hidden="1" x14ac:dyDescent="0.25">
      <c r="A1426">
        <v>30101</v>
      </c>
      <c r="B1426" s="1" t="s">
        <v>6</v>
      </c>
      <c r="C1426" s="1" t="s">
        <v>24</v>
      </c>
      <c r="D1426">
        <v>2804</v>
      </c>
      <c r="E1426" s="1" t="s">
        <v>1625</v>
      </c>
      <c r="F1426">
        <v>8</v>
      </c>
      <c r="G1426">
        <v>8</v>
      </c>
      <c r="H1426">
        <v>0</v>
      </c>
      <c r="I1426">
        <f>Tabla1[[#This Row],[VENTAS]]+Tabla1[[#This Row],[FISICO]]-Tabla1[[#This Row],[SISTEMA]]</f>
        <v>0</v>
      </c>
    </row>
    <row r="1427" spans="1:10" hidden="1" x14ac:dyDescent="0.25">
      <c r="A1427">
        <v>30101</v>
      </c>
      <c r="B1427" s="1" t="s">
        <v>6</v>
      </c>
      <c r="C1427" s="1" t="s">
        <v>24</v>
      </c>
      <c r="D1427">
        <v>2805</v>
      </c>
      <c r="E1427" s="1" t="s">
        <v>1626</v>
      </c>
      <c r="F1427">
        <v>2</v>
      </c>
      <c r="G1427">
        <v>2</v>
      </c>
      <c r="H1427">
        <v>0</v>
      </c>
      <c r="I1427">
        <f>Tabla1[[#This Row],[VENTAS]]+Tabla1[[#This Row],[FISICO]]-Tabla1[[#This Row],[SISTEMA]]</f>
        <v>0</v>
      </c>
    </row>
    <row r="1428" spans="1:10" hidden="1" x14ac:dyDescent="0.25">
      <c r="A1428">
        <v>30101</v>
      </c>
      <c r="B1428" s="1" t="s">
        <v>6</v>
      </c>
      <c r="C1428" s="1" t="s">
        <v>24</v>
      </c>
      <c r="D1428">
        <v>2809</v>
      </c>
      <c r="E1428" s="1" t="s">
        <v>1627</v>
      </c>
      <c r="F1428">
        <v>0</v>
      </c>
      <c r="H1428">
        <v>0</v>
      </c>
      <c r="I1428">
        <f>Tabla1[[#This Row],[VENTAS]]+Tabla1[[#This Row],[FISICO]]-Tabla1[[#This Row],[SISTEMA]]</f>
        <v>0</v>
      </c>
    </row>
    <row r="1429" spans="1:10" hidden="1" x14ac:dyDescent="0.25">
      <c r="A1429">
        <v>30101</v>
      </c>
      <c r="B1429" s="1" t="s">
        <v>6</v>
      </c>
      <c r="C1429" s="1" t="s">
        <v>24</v>
      </c>
      <c r="D1429">
        <v>2810</v>
      </c>
      <c r="E1429" s="1" t="s">
        <v>1628</v>
      </c>
      <c r="F1429">
        <v>0</v>
      </c>
      <c r="H1429">
        <v>0</v>
      </c>
      <c r="I1429">
        <f>Tabla1[[#This Row],[VENTAS]]+Tabla1[[#This Row],[FISICO]]-Tabla1[[#This Row],[SISTEMA]]</f>
        <v>0</v>
      </c>
    </row>
    <row r="1430" spans="1:10" hidden="1" x14ac:dyDescent="0.25">
      <c r="A1430">
        <v>30101</v>
      </c>
      <c r="B1430" s="1" t="s">
        <v>6</v>
      </c>
      <c r="C1430" s="1" t="s">
        <v>24</v>
      </c>
      <c r="D1430">
        <v>2811</v>
      </c>
      <c r="E1430" s="1" t="s">
        <v>1629</v>
      </c>
      <c r="F1430">
        <v>0</v>
      </c>
      <c r="H1430">
        <v>0</v>
      </c>
      <c r="I1430">
        <f>Tabla1[[#This Row],[VENTAS]]+Tabla1[[#This Row],[FISICO]]-Tabla1[[#This Row],[SISTEMA]]</f>
        <v>0</v>
      </c>
    </row>
    <row r="1431" spans="1:10" hidden="1" x14ac:dyDescent="0.25">
      <c r="A1431">
        <v>30101</v>
      </c>
      <c r="B1431" s="1" t="s">
        <v>6</v>
      </c>
      <c r="C1431" s="1" t="s">
        <v>24</v>
      </c>
      <c r="D1431">
        <v>2812</v>
      </c>
      <c r="E1431" s="1" t="s">
        <v>1630</v>
      </c>
      <c r="F1431">
        <v>0</v>
      </c>
      <c r="H1431">
        <v>0</v>
      </c>
      <c r="I1431">
        <f>Tabla1[[#This Row],[VENTAS]]+Tabla1[[#This Row],[FISICO]]-Tabla1[[#This Row],[SISTEMA]]</f>
        <v>0</v>
      </c>
    </row>
    <row r="1432" spans="1:10" hidden="1" x14ac:dyDescent="0.25">
      <c r="A1432">
        <v>30101</v>
      </c>
      <c r="B1432" s="1" t="s">
        <v>6</v>
      </c>
      <c r="C1432" s="1" t="s">
        <v>24</v>
      </c>
      <c r="D1432">
        <v>2813</v>
      </c>
      <c r="E1432" s="1" t="s">
        <v>1631</v>
      </c>
      <c r="F1432">
        <v>3</v>
      </c>
      <c r="G1432">
        <v>3</v>
      </c>
      <c r="H1432">
        <v>0</v>
      </c>
      <c r="I1432">
        <f>Tabla1[[#This Row],[VENTAS]]+Tabla1[[#This Row],[FISICO]]-Tabla1[[#This Row],[SISTEMA]]</f>
        <v>0</v>
      </c>
    </row>
    <row r="1433" spans="1:10" hidden="1" x14ac:dyDescent="0.25">
      <c r="A1433">
        <v>30101</v>
      </c>
      <c r="B1433" s="1" t="s">
        <v>6</v>
      </c>
      <c r="C1433" s="1" t="s">
        <v>24</v>
      </c>
      <c r="D1433">
        <v>2856</v>
      </c>
      <c r="E1433" s="1" t="s">
        <v>1632</v>
      </c>
      <c r="F1433">
        <v>3</v>
      </c>
      <c r="G1433">
        <v>3</v>
      </c>
      <c r="H1433">
        <v>0</v>
      </c>
      <c r="I1433">
        <f>Tabla1[[#This Row],[VENTAS]]+Tabla1[[#This Row],[FISICO]]-Tabla1[[#This Row],[SISTEMA]]</f>
        <v>0</v>
      </c>
    </row>
    <row r="1434" spans="1:10" hidden="1" x14ac:dyDescent="0.25">
      <c r="A1434">
        <v>30101</v>
      </c>
      <c r="B1434" s="1" t="s">
        <v>6</v>
      </c>
      <c r="C1434" s="1" t="s">
        <v>24</v>
      </c>
      <c r="D1434">
        <v>2858</v>
      </c>
      <c r="E1434" s="1" t="s">
        <v>1633</v>
      </c>
      <c r="F1434">
        <v>0</v>
      </c>
      <c r="H1434">
        <v>0</v>
      </c>
      <c r="I1434">
        <f>Tabla1[[#This Row],[VENTAS]]+Tabla1[[#This Row],[FISICO]]-Tabla1[[#This Row],[SISTEMA]]</f>
        <v>0</v>
      </c>
    </row>
    <row r="1435" spans="1:10" hidden="1" x14ac:dyDescent="0.25">
      <c r="A1435">
        <v>30101</v>
      </c>
      <c r="B1435" s="1" t="s">
        <v>6</v>
      </c>
      <c r="C1435" s="1" t="s">
        <v>24</v>
      </c>
      <c r="D1435">
        <v>2859</v>
      </c>
      <c r="E1435" s="1" t="s">
        <v>1634</v>
      </c>
      <c r="F1435">
        <v>0</v>
      </c>
      <c r="H1435">
        <v>0</v>
      </c>
      <c r="I1435">
        <f>Tabla1[[#This Row],[VENTAS]]+Tabla1[[#This Row],[FISICO]]-Tabla1[[#This Row],[SISTEMA]]</f>
        <v>0</v>
      </c>
    </row>
    <row r="1436" spans="1:10" hidden="1" x14ac:dyDescent="0.25">
      <c r="A1436">
        <v>30101</v>
      </c>
      <c r="B1436" s="1" t="s">
        <v>6</v>
      </c>
      <c r="C1436" s="1" t="s">
        <v>24</v>
      </c>
      <c r="D1436">
        <v>2862</v>
      </c>
      <c r="E1436" s="1" t="s">
        <v>1635</v>
      </c>
      <c r="F1436">
        <v>0</v>
      </c>
      <c r="H1436">
        <v>0</v>
      </c>
      <c r="I1436">
        <f>Tabla1[[#This Row],[VENTAS]]+Tabla1[[#This Row],[FISICO]]-Tabla1[[#This Row],[SISTEMA]]</f>
        <v>0</v>
      </c>
    </row>
    <row r="1437" spans="1:10" hidden="1" x14ac:dyDescent="0.25">
      <c r="A1437">
        <v>30101</v>
      </c>
      <c r="B1437" s="1" t="s">
        <v>6</v>
      </c>
      <c r="C1437" s="1" t="s">
        <v>24</v>
      </c>
      <c r="D1437">
        <v>2866</v>
      </c>
      <c r="E1437" s="1" t="s">
        <v>1636</v>
      </c>
      <c r="F1437">
        <v>0</v>
      </c>
      <c r="H1437">
        <v>0</v>
      </c>
      <c r="I1437">
        <f>Tabla1[[#This Row],[VENTAS]]+Tabla1[[#This Row],[FISICO]]-Tabla1[[#This Row],[SISTEMA]]</f>
        <v>0</v>
      </c>
    </row>
    <row r="1438" spans="1:10" hidden="1" x14ac:dyDescent="0.25">
      <c r="A1438">
        <v>30101</v>
      </c>
      <c r="B1438" s="1" t="s">
        <v>6</v>
      </c>
      <c r="C1438" s="1" t="s">
        <v>24</v>
      </c>
      <c r="D1438" s="18">
        <v>2867</v>
      </c>
      <c r="E1438" s="19" t="s">
        <v>1637</v>
      </c>
      <c r="F1438">
        <v>3</v>
      </c>
      <c r="G1438">
        <v>3</v>
      </c>
      <c r="H1438">
        <v>0</v>
      </c>
      <c r="I1438">
        <f>Tabla1[[#This Row],[VENTAS]]+Tabla1[[#This Row],[FISICO]]-Tabla1[[#This Row],[SISTEMA]]</f>
        <v>0</v>
      </c>
      <c r="J1438" s="18"/>
    </row>
    <row r="1439" spans="1:10" hidden="1" x14ac:dyDescent="0.25">
      <c r="A1439">
        <v>30101</v>
      </c>
      <c r="B1439" s="1" t="s">
        <v>6</v>
      </c>
      <c r="C1439" s="1" t="s">
        <v>24</v>
      </c>
      <c r="D1439">
        <v>2869</v>
      </c>
      <c r="E1439" s="1" t="s">
        <v>1638</v>
      </c>
      <c r="F1439">
        <v>0</v>
      </c>
      <c r="H1439">
        <v>0</v>
      </c>
      <c r="I1439">
        <f>Tabla1[[#This Row],[VENTAS]]+Tabla1[[#This Row],[FISICO]]-Tabla1[[#This Row],[SISTEMA]]</f>
        <v>0</v>
      </c>
    </row>
    <row r="1440" spans="1:10" hidden="1" x14ac:dyDescent="0.25">
      <c r="A1440">
        <v>30101</v>
      </c>
      <c r="B1440" s="1" t="s">
        <v>6</v>
      </c>
      <c r="C1440" s="1" t="s">
        <v>24</v>
      </c>
      <c r="D1440">
        <v>2871</v>
      </c>
      <c r="E1440" s="1" t="s">
        <v>1639</v>
      </c>
      <c r="F1440">
        <v>0</v>
      </c>
      <c r="H1440">
        <v>0</v>
      </c>
      <c r="I1440">
        <f>Tabla1[[#This Row],[VENTAS]]+Tabla1[[#This Row],[FISICO]]-Tabla1[[#This Row],[SISTEMA]]</f>
        <v>0</v>
      </c>
    </row>
    <row r="1441" spans="1:10" hidden="1" x14ac:dyDescent="0.25">
      <c r="A1441">
        <v>30101</v>
      </c>
      <c r="B1441" s="1" t="s">
        <v>6</v>
      </c>
      <c r="C1441" s="1" t="s">
        <v>24</v>
      </c>
      <c r="D1441">
        <v>2875</v>
      </c>
      <c r="E1441" s="1" t="s">
        <v>1640</v>
      </c>
      <c r="F1441">
        <v>12</v>
      </c>
      <c r="G1441">
        <v>9</v>
      </c>
      <c r="H1441">
        <v>3</v>
      </c>
      <c r="I1441">
        <f>Tabla1[[#This Row],[VENTAS]]+Tabla1[[#This Row],[FISICO]]-Tabla1[[#This Row],[SISTEMA]]</f>
        <v>0</v>
      </c>
    </row>
    <row r="1442" spans="1:10" hidden="1" x14ac:dyDescent="0.25">
      <c r="A1442">
        <v>30101</v>
      </c>
      <c r="B1442" s="1" t="s">
        <v>6</v>
      </c>
      <c r="C1442" s="1" t="s">
        <v>24</v>
      </c>
      <c r="D1442">
        <v>2909</v>
      </c>
      <c r="E1442" s="1" t="s">
        <v>1641</v>
      </c>
      <c r="F1442">
        <v>0</v>
      </c>
      <c r="H1442">
        <v>0</v>
      </c>
      <c r="I1442">
        <f>Tabla1[[#This Row],[VENTAS]]+Tabla1[[#This Row],[FISICO]]-Tabla1[[#This Row],[SISTEMA]]</f>
        <v>0</v>
      </c>
    </row>
    <row r="1443" spans="1:10" hidden="1" x14ac:dyDescent="0.25">
      <c r="A1443">
        <v>30101</v>
      </c>
      <c r="B1443" s="1" t="s">
        <v>6</v>
      </c>
      <c r="C1443" s="1" t="s">
        <v>24</v>
      </c>
      <c r="D1443">
        <v>2910</v>
      </c>
      <c r="E1443" s="1" t="s">
        <v>1642</v>
      </c>
      <c r="F1443">
        <v>0</v>
      </c>
      <c r="H1443">
        <v>0</v>
      </c>
      <c r="I1443">
        <f>Tabla1[[#This Row],[VENTAS]]+Tabla1[[#This Row],[FISICO]]-Tabla1[[#This Row],[SISTEMA]]</f>
        <v>0</v>
      </c>
    </row>
    <row r="1444" spans="1:10" hidden="1" x14ac:dyDescent="0.25">
      <c r="A1444">
        <v>30101</v>
      </c>
      <c r="B1444" s="1" t="s">
        <v>6</v>
      </c>
      <c r="C1444" s="1" t="s">
        <v>24</v>
      </c>
      <c r="D1444">
        <v>3041</v>
      </c>
      <c r="E1444" s="1" t="s">
        <v>1643</v>
      </c>
      <c r="F1444">
        <v>72</v>
      </c>
      <c r="G1444">
        <v>62</v>
      </c>
      <c r="H1444">
        <v>10</v>
      </c>
      <c r="I1444">
        <f>Tabla1[[#This Row],[VENTAS]]+Tabla1[[#This Row],[FISICO]]-Tabla1[[#This Row],[SISTEMA]]</f>
        <v>0</v>
      </c>
    </row>
    <row r="1445" spans="1:10" hidden="1" x14ac:dyDescent="0.25">
      <c r="A1445">
        <v>30101</v>
      </c>
      <c r="B1445" s="1" t="s">
        <v>6</v>
      </c>
      <c r="C1445" s="1" t="s">
        <v>24</v>
      </c>
      <c r="D1445">
        <v>3056</v>
      </c>
      <c r="E1445" s="1" t="s">
        <v>1644</v>
      </c>
      <c r="F1445">
        <v>3</v>
      </c>
      <c r="G1445">
        <v>2</v>
      </c>
      <c r="H1445">
        <v>1</v>
      </c>
      <c r="I1445">
        <f>Tabla1[[#This Row],[VENTAS]]+Tabla1[[#This Row],[FISICO]]-Tabla1[[#This Row],[SISTEMA]]</f>
        <v>0</v>
      </c>
    </row>
    <row r="1446" spans="1:10" hidden="1" x14ac:dyDescent="0.25">
      <c r="A1446">
        <v>30101</v>
      </c>
      <c r="B1446" s="1" t="s">
        <v>6</v>
      </c>
      <c r="C1446" s="1" t="s">
        <v>24</v>
      </c>
      <c r="D1446">
        <v>3107</v>
      </c>
      <c r="E1446" s="1" t="s">
        <v>1645</v>
      </c>
      <c r="F1446">
        <v>0</v>
      </c>
      <c r="H1446">
        <v>0</v>
      </c>
      <c r="I1446">
        <f>Tabla1[[#This Row],[VENTAS]]+Tabla1[[#This Row],[FISICO]]-Tabla1[[#This Row],[SISTEMA]]</f>
        <v>0</v>
      </c>
    </row>
    <row r="1447" spans="1:10" hidden="1" x14ac:dyDescent="0.25">
      <c r="A1447">
        <v>30101</v>
      </c>
      <c r="B1447" s="1" t="s">
        <v>6</v>
      </c>
      <c r="C1447" s="1" t="s">
        <v>24</v>
      </c>
      <c r="D1447">
        <v>3109</v>
      </c>
      <c r="E1447" s="1" t="s">
        <v>1646</v>
      </c>
      <c r="F1447">
        <v>0</v>
      </c>
      <c r="H1447">
        <v>0</v>
      </c>
      <c r="I1447">
        <f>Tabla1[[#This Row],[VENTAS]]+Tabla1[[#This Row],[FISICO]]-Tabla1[[#This Row],[SISTEMA]]</f>
        <v>0</v>
      </c>
    </row>
    <row r="1448" spans="1:10" hidden="1" x14ac:dyDescent="0.25">
      <c r="A1448">
        <v>30101</v>
      </c>
      <c r="B1448" s="1" t="s">
        <v>6</v>
      </c>
      <c r="C1448" s="1" t="s">
        <v>24</v>
      </c>
      <c r="D1448">
        <v>3110</v>
      </c>
      <c r="E1448" s="1" t="s">
        <v>1647</v>
      </c>
      <c r="F1448">
        <v>0</v>
      </c>
      <c r="H1448">
        <v>0</v>
      </c>
      <c r="I1448">
        <f>Tabla1[[#This Row],[VENTAS]]+Tabla1[[#This Row],[FISICO]]-Tabla1[[#This Row],[SISTEMA]]</f>
        <v>0</v>
      </c>
    </row>
    <row r="1449" spans="1:10" hidden="1" x14ac:dyDescent="0.25">
      <c r="A1449">
        <v>30101</v>
      </c>
      <c r="B1449" s="1" t="s">
        <v>6</v>
      </c>
      <c r="C1449" s="1" t="s">
        <v>24</v>
      </c>
      <c r="D1449">
        <v>3138</v>
      </c>
      <c r="E1449" s="1" t="s">
        <v>1648</v>
      </c>
      <c r="F1449">
        <v>0</v>
      </c>
      <c r="H1449">
        <v>0</v>
      </c>
      <c r="I1449">
        <f>Tabla1[[#This Row],[VENTAS]]+Tabla1[[#This Row],[FISICO]]-Tabla1[[#This Row],[SISTEMA]]</f>
        <v>0</v>
      </c>
    </row>
    <row r="1450" spans="1:10" hidden="1" x14ac:dyDescent="0.25">
      <c r="A1450">
        <v>30101</v>
      </c>
      <c r="B1450" s="1" t="s">
        <v>6</v>
      </c>
      <c r="C1450" s="1" t="s">
        <v>24</v>
      </c>
      <c r="D1450">
        <v>3140</v>
      </c>
      <c r="E1450" s="1" t="s">
        <v>1649</v>
      </c>
      <c r="F1450">
        <v>0</v>
      </c>
      <c r="H1450">
        <v>0</v>
      </c>
      <c r="I1450">
        <f>Tabla1[[#This Row],[VENTAS]]+Tabla1[[#This Row],[FISICO]]-Tabla1[[#This Row],[SISTEMA]]</f>
        <v>0</v>
      </c>
    </row>
    <row r="1451" spans="1:10" hidden="1" x14ac:dyDescent="0.25">
      <c r="A1451">
        <v>30101</v>
      </c>
      <c r="B1451" s="1" t="s">
        <v>6</v>
      </c>
      <c r="C1451" s="1" t="s">
        <v>24</v>
      </c>
      <c r="D1451">
        <v>3141</v>
      </c>
      <c r="E1451" s="1" t="s">
        <v>1650</v>
      </c>
      <c r="F1451">
        <v>0</v>
      </c>
      <c r="H1451">
        <v>0</v>
      </c>
      <c r="I1451">
        <f>Tabla1[[#This Row],[VENTAS]]+Tabla1[[#This Row],[FISICO]]-Tabla1[[#This Row],[SISTEMA]]</f>
        <v>0</v>
      </c>
    </row>
    <row r="1452" spans="1:10" hidden="1" x14ac:dyDescent="0.25">
      <c r="A1452">
        <v>30101</v>
      </c>
      <c r="B1452" s="1" t="s">
        <v>6</v>
      </c>
      <c r="C1452" s="1" t="s">
        <v>24</v>
      </c>
      <c r="D1452">
        <v>3143</v>
      </c>
      <c r="E1452" s="1" t="s">
        <v>1651</v>
      </c>
      <c r="F1452">
        <v>0</v>
      </c>
      <c r="H1452">
        <v>0</v>
      </c>
      <c r="I1452">
        <f>Tabla1[[#This Row],[VENTAS]]+Tabla1[[#This Row],[FISICO]]-Tabla1[[#This Row],[SISTEMA]]</f>
        <v>0</v>
      </c>
    </row>
    <row r="1453" spans="1:10" hidden="1" x14ac:dyDescent="0.25">
      <c r="A1453">
        <v>30101</v>
      </c>
      <c r="B1453" s="1" t="s">
        <v>6</v>
      </c>
      <c r="C1453" s="1" t="s">
        <v>24</v>
      </c>
      <c r="D1453" s="18">
        <v>3144</v>
      </c>
      <c r="E1453" s="19" t="s">
        <v>1652</v>
      </c>
      <c r="F1453">
        <v>0</v>
      </c>
      <c r="G1453">
        <v>0</v>
      </c>
      <c r="H1453">
        <v>0</v>
      </c>
      <c r="I1453">
        <f>Tabla1[[#This Row],[VENTAS]]+Tabla1[[#This Row],[FISICO]]-Tabla1[[#This Row],[SISTEMA]]</f>
        <v>0</v>
      </c>
      <c r="J1453" s="18"/>
    </row>
    <row r="1454" spans="1:10" hidden="1" x14ac:dyDescent="0.25">
      <c r="A1454">
        <v>30101</v>
      </c>
      <c r="B1454" s="1" t="s">
        <v>6</v>
      </c>
      <c r="C1454" s="1" t="s">
        <v>24</v>
      </c>
      <c r="D1454">
        <v>3147</v>
      </c>
      <c r="E1454" s="1" t="s">
        <v>1653</v>
      </c>
      <c r="F1454">
        <v>0</v>
      </c>
      <c r="H1454">
        <v>0</v>
      </c>
      <c r="I1454">
        <f>Tabla1[[#This Row],[VENTAS]]+Tabla1[[#This Row],[FISICO]]-Tabla1[[#This Row],[SISTEMA]]</f>
        <v>0</v>
      </c>
    </row>
    <row r="1455" spans="1:10" hidden="1" x14ac:dyDescent="0.25">
      <c r="A1455">
        <v>30101</v>
      </c>
      <c r="B1455" s="1" t="s">
        <v>6</v>
      </c>
      <c r="C1455" s="1" t="s">
        <v>24</v>
      </c>
      <c r="D1455">
        <v>3149</v>
      </c>
      <c r="E1455" s="1" t="s">
        <v>1654</v>
      </c>
      <c r="F1455">
        <v>0</v>
      </c>
      <c r="H1455">
        <v>0</v>
      </c>
      <c r="I1455">
        <f>Tabla1[[#This Row],[VENTAS]]+Tabla1[[#This Row],[FISICO]]-Tabla1[[#This Row],[SISTEMA]]</f>
        <v>0</v>
      </c>
    </row>
    <row r="1456" spans="1:10" hidden="1" x14ac:dyDescent="0.25">
      <c r="A1456">
        <v>30101</v>
      </c>
      <c r="B1456" s="1" t="s">
        <v>6</v>
      </c>
      <c r="C1456" s="1" t="s">
        <v>24</v>
      </c>
      <c r="D1456" s="18">
        <v>3151</v>
      </c>
      <c r="E1456" s="19" t="s">
        <v>1655</v>
      </c>
      <c r="F1456">
        <v>14</v>
      </c>
      <c r="G1456">
        <v>14</v>
      </c>
      <c r="H1456">
        <v>0</v>
      </c>
      <c r="I1456">
        <f>Tabla1[[#This Row],[VENTAS]]+Tabla1[[#This Row],[FISICO]]-Tabla1[[#This Row],[SISTEMA]]</f>
        <v>0</v>
      </c>
      <c r="J1456" s="18"/>
    </row>
    <row r="1457" spans="1:9" hidden="1" x14ac:dyDescent="0.25">
      <c r="A1457">
        <v>30101</v>
      </c>
      <c r="B1457" s="1" t="s">
        <v>6</v>
      </c>
      <c r="C1457" s="1" t="s">
        <v>24</v>
      </c>
      <c r="D1457">
        <v>3152</v>
      </c>
      <c r="E1457" s="1" t="s">
        <v>1656</v>
      </c>
      <c r="F1457">
        <v>0</v>
      </c>
      <c r="H1457">
        <v>0</v>
      </c>
      <c r="I1457">
        <f>Tabla1[[#This Row],[VENTAS]]+Tabla1[[#This Row],[FISICO]]-Tabla1[[#This Row],[SISTEMA]]</f>
        <v>0</v>
      </c>
    </row>
    <row r="1458" spans="1:9" hidden="1" x14ac:dyDescent="0.25">
      <c r="A1458">
        <v>30101</v>
      </c>
      <c r="B1458" s="1" t="s">
        <v>6</v>
      </c>
      <c r="C1458" s="1" t="s">
        <v>24</v>
      </c>
      <c r="D1458">
        <v>3153</v>
      </c>
      <c r="E1458" s="1" t="s">
        <v>1657</v>
      </c>
      <c r="F1458">
        <v>0</v>
      </c>
      <c r="H1458">
        <v>0</v>
      </c>
      <c r="I1458">
        <f>Tabla1[[#This Row],[VENTAS]]+Tabla1[[#This Row],[FISICO]]-Tabla1[[#This Row],[SISTEMA]]</f>
        <v>0</v>
      </c>
    </row>
    <row r="1459" spans="1:9" hidden="1" x14ac:dyDescent="0.25">
      <c r="A1459">
        <v>30101</v>
      </c>
      <c r="B1459" s="1" t="s">
        <v>6</v>
      </c>
      <c r="C1459" s="1" t="s">
        <v>24</v>
      </c>
      <c r="D1459">
        <v>3156</v>
      </c>
      <c r="E1459" s="1" t="s">
        <v>1658</v>
      </c>
      <c r="F1459">
        <v>0</v>
      </c>
      <c r="H1459">
        <v>0</v>
      </c>
      <c r="I1459">
        <f>Tabla1[[#This Row],[VENTAS]]+Tabla1[[#This Row],[FISICO]]-Tabla1[[#This Row],[SISTEMA]]</f>
        <v>0</v>
      </c>
    </row>
    <row r="1460" spans="1:9" hidden="1" x14ac:dyDescent="0.25">
      <c r="A1460">
        <v>30101</v>
      </c>
      <c r="B1460" s="1" t="s">
        <v>6</v>
      </c>
      <c r="C1460" s="1" t="s">
        <v>24</v>
      </c>
      <c r="D1460">
        <v>3157</v>
      </c>
      <c r="E1460" s="1" t="s">
        <v>1659</v>
      </c>
      <c r="F1460">
        <v>0</v>
      </c>
      <c r="H1460">
        <v>0</v>
      </c>
      <c r="I1460">
        <f>Tabla1[[#This Row],[VENTAS]]+Tabla1[[#This Row],[FISICO]]-Tabla1[[#This Row],[SISTEMA]]</f>
        <v>0</v>
      </c>
    </row>
    <row r="1461" spans="1:9" hidden="1" x14ac:dyDescent="0.25">
      <c r="A1461">
        <v>30101</v>
      </c>
      <c r="B1461" s="1" t="s">
        <v>6</v>
      </c>
      <c r="C1461" s="1" t="s">
        <v>24</v>
      </c>
      <c r="D1461">
        <v>3158</v>
      </c>
      <c r="E1461" s="1" t="s">
        <v>1660</v>
      </c>
      <c r="F1461">
        <v>0</v>
      </c>
      <c r="H1461">
        <v>0</v>
      </c>
      <c r="I1461">
        <f>Tabla1[[#This Row],[VENTAS]]+Tabla1[[#This Row],[FISICO]]-Tabla1[[#This Row],[SISTEMA]]</f>
        <v>0</v>
      </c>
    </row>
    <row r="1462" spans="1:9" hidden="1" x14ac:dyDescent="0.25">
      <c r="A1462">
        <v>30101</v>
      </c>
      <c r="B1462" s="1" t="s">
        <v>6</v>
      </c>
      <c r="C1462" s="1" t="s">
        <v>24</v>
      </c>
      <c r="D1462">
        <v>3175</v>
      </c>
      <c r="E1462" s="1" t="s">
        <v>1661</v>
      </c>
      <c r="F1462">
        <v>0</v>
      </c>
      <c r="H1462">
        <v>0</v>
      </c>
      <c r="I1462">
        <f>Tabla1[[#This Row],[VENTAS]]+Tabla1[[#This Row],[FISICO]]-Tabla1[[#This Row],[SISTEMA]]</f>
        <v>0</v>
      </c>
    </row>
    <row r="1463" spans="1:9" hidden="1" x14ac:dyDescent="0.25">
      <c r="A1463">
        <v>30101</v>
      </c>
      <c r="B1463" s="1" t="s">
        <v>6</v>
      </c>
      <c r="C1463" s="1" t="s">
        <v>24</v>
      </c>
      <c r="D1463">
        <v>3176</v>
      </c>
      <c r="E1463" s="1" t="s">
        <v>1662</v>
      </c>
      <c r="F1463">
        <v>0</v>
      </c>
      <c r="H1463">
        <v>0</v>
      </c>
      <c r="I1463">
        <f>Tabla1[[#This Row],[VENTAS]]+Tabla1[[#This Row],[FISICO]]-Tabla1[[#This Row],[SISTEMA]]</f>
        <v>0</v>
      </c>
    </row>
    <row r="1464" spans="1:9" hidden="1" x14ac:dyDescent="0.25">
      <c r="A1464">
        <v>30101</v>
      </c>
      <c r="B1464" s="1" t="s">
        <v>6</v>
      </c>
      <c r="C1464" s="1" t="s">
        <v>24</v>
      </c>
      <c r="D1464">
        <v>3177</v>
      </c>
      <c r="E1464" s="1" t="s">
        <v>1663</v>
      </c>
      <c r="F1464">
        <v>0</v>
      </c>
      <c r="H1464">
        <v>0</v>
      </c>
      <c r="I1464">
        <f>Tabla1[[#This Row],[VENTAS]]+Tabla1[[#This Row],[FISICO]]-Tabla1[[#This Row],[SISTEMA]]</f>
        <v>0</v>
      </c>
    </row>
    <row r="1465" spans="1:9" hidden="1" x14ac:dyDescent="0.25">
      <c r="A1465">
        <v>30101</v>
      </c>
      <c r="B1465" s="1" t="s">
        <v>6</v>
      </c>
      <c r="C1465" s="1" t="s">
        <v>24</v>
      </c>
      <c r="D1465">
        <v>3213</v>
      </c>
      <c r="E1465" s="1" t="s">
        <v>1664</v>
      </c>
      <c r="F1465">
        <v>36</v>
      </c>
      <c r="G1465">
        <v>36</v>
      </c>
      <c r="H1465">
        <v>0</v>
      </c>
      <c r="I1465">
        <f>Tabla1[[#This Row],[VENTAS]]+Tabla1[[#This Row],[FISICO]]-Tabla1[[#This Row],[SISTEMA]]</f>
        <v>0</v>
      </c>
    </row>
    <row r="1466" spans="1:9" hidden="1" x14ac:dyDescent="0.25">
      <c r="A1466">
        <v>30101</v>
      </c>
      <c r="B1466" s="1" t="s">
        <v>6</v>
      </c>
      <c r="C1466" s="1" t="s">
        <v>24</v>
      </c>
      <c r="D1466">
        <v>3214</v>
      </c>
      <c r="E1466" s="1" t="s">
        <v>1665</v>
      </c>
      <c r="F1466">
        <v>13</v>
      </c>
      <c r="G1466">
        <v>13</v>
      </c>
      <c r="H1466">
        <v>0</v>
      </c>
      <c r="I1466">
        <f>Tabla1[[#This Row],[VENTAS]]+Tabla1[[#This Row],[FISICO]]-Tabla1[[#This Row],[SISTEMA]]</f>
        <v>0</v>
      </c>
    </row>
    <row r="1467" spans="1:9" hidden="1" x14ac:dyDescent="0.25">
      <c r="A1467">
        <v>30101</v>
      </c>
      <c r="B1467" s="1" t="s">
        <v>6</v>
      </c>
      <c r="C1467" s="1" t="s">
        <v>24</v>
      </c>
      <c r="D1467">
        <v>3221</v>
      </c>
      <c r="E1467" s="1" t="s">
        <v>1666</v>
      </c>
      <c r="F1467">
        <v>0</v>
      </c>
      <c r="H1467">
        <v>0</v>
      </c>
      <c r="I1467">
        <f>Tabla1[[#This Row],[VENTAS]]+Tabla1[[#This Row],[FISICO]]-Tabla1[[#This Row],[SISTEMA]]</f>
        <v>0</v>
      </c>
    </row>
    <row r="1468" spans="1:9" hidden="1" x14ac:dyDescent="0.25">
      <c r="A1468">
        <v>30101</v>
      </c>
      <c r="B1468" s="1" t="s">
        <v>6</v>
      </c>
      <c r="C1468" s="1" t="s">
        <v>24</v>
      </c>
      <c r="D1468">
        <v>3224</v>
      </c>
      <c r="E1468" s="1" t="s">
        <v>1667</v>
      </c>
      <c r="F1468">
        <v>0</v>
      </c>
      <c r="H1468">
        <v>0</v>
      </c>
      <c r="I1468">
        <f>Tabla1[[#This Row],[VENTAS]]+Tabla1[[#This Row],[FISICO]]-Tabla1[[#This Row],[SISTEMA]]</f>
        <v>0</v>
      </c>
    </row>
    <row r="1469" spans="1:9" hidden="1" x14ac:dyDescent="0.25">
      <c r="A1469">
        <v>30101</v>
      </c>
      <c r="B1469" s="1" t="s">
        <v>6</v>
      </c>
      <c r="C1469" s="1" t="s">
        <v>24</v>
      </c>
      <c r="D1469">
        <v>3228</v>
      </c>
      <c r="E1469" s="1" t="s">
        <v>1668</v>
      </c>
      <c r="F1469">
        <v>0</v>
      </c>
      <c r="H1469">
        <v>0</v>
      </c>
      <c r="I1469">
        <f>Tabla1[[#This Row],[VENTAS]]+Tabla1[[#This Row],[FISICO]]-Tabla1[[#This Row],[SISTEMA]]</f>
        <v>0</v>
      </c>
    </row>
    <row r="1470" spans="1:9" hidden="1" x14ac:dyDescent="0.25">
      <c r="A1470">
        <v>30101</v>
      </c>
      <c r="B1470" s="1" t="s">
        <v>6</v>
      </c>
      <c r="C1470" s="1" t="s">
        <v>24</v>
      </c>
      <c r="D1470">
        <v>3229</v>
      </c>
      <c r="E1470" s="1" t="s">
        <v>1669</v>
      </c>
      <c r="F1470">
        <v>0</v>
      </c>
      <c r="H1470">
        <v>0</v>
      </c>
      <c r="I1470">
        <f>Tabla1[[#This Row],[VENTAS]]+Tabla1[[#This Row],[FISICO]]-Tabla1[[#This Row],[SISTEMA]]</f>
        <v>0</v>
      </c>
    </row>
    <row r="1471" spans="1:9" hidden="1" x14ac:dyDescent="0.25">
      <c r="A1471">
        <v>30101</v>
      </c>
      <c r="B1471" s="1" t="s">
        <v>6</v>
      </c>
      <c r="C1471" s="1" t="s">
        <v>24</v>
      </c>
      <c r="D1471">
        <v>3244</v>
      </c>
      <c r="E1471" s="1" t="s">
        <v>1670</v>
      </c>
      <c r="F1471">
        <v>0</v>
      </c>
      <c r="H1471">
        <v>0</v>
      </c>
      <c r="I1471">
        <f>Tabla1[[#This Row],[VENTAS]]+Tabla1[[#This Row],[FISICO]]-Tabla1[[#This Row],[SISTEMA]]</f>
        <v>0</v>
      </c>
    </row>
    <row r="1472" spans="1:9" s="30" customFormat="1" hidden="1" x14ac:dyDescent="0.25">
      <c r="A1472" s="30">
        <v>30101</v>
      </c>
      <c r="B1472" s="31" t="s">
        <v>6</v>
      </c>
      <c r="C1472" s="31" t="s">
        <v>24</v>
      </c>
      <c r="D1472" s="30">
        <v>3245</v>
      </c>
      <c r="E1472" s="31" t="s">
        <v>1671</v>
      </c>
      <c r="F1472" s="30">
        <v>29</v>
      </c>
      <c r="G1472" s="30">
        <v>30</v>
      </c>
      <c r="H1472" s="30">
        <v>0</v>
      </c>
      <c r="I1472" s="30">
        <f>Tabla1[[#This Row],[VENTAS]]+Tabla1[[#This Row],[FISICO]]-Tabla1[[#This Row],[SISTEMA]]</f>
        <v>1</v>
      </c>
    </row>
    <row r="1473" spans="1:10" hidden="1" x14ac:dyDescent="0.25">
      <c r="A1473">
        <v>30101</v>
      </c>
      <c r="B1473" s="1" t="s">
        <v>6</v>
      </c>
      <c r="C1473" s="1" t="s">
        <v>24</v>
      </c>
      <c r="D1473">
        <v>3246</v>
      </c>
      <c r="E1473" s="1" t="s">
        <v>1672</v>
      </c>
      <c r="F1473">
        <v>52</v>
      </c>
      <c r="G1473">
        <v>45</v>
      </c>
      <c r="H1473">
        <v>2</v>
      </c>
      <c r="I1473">
        <f>Tabla1[[#This Row],[VENTAS]]+Tabla1[[#This Row],[FISICO]]-Tabla1[[#This Row],[SISTEMA]]</f>
        <v>-5</v>
      </c>
    </row>
    <row r="1474" spans="1:10" hidden="1" x14ac:dyDescent="0.25">
      <c r="A1474">
        <v>30101</v>
      </c>
      <c r="B1474" s="1" t="s">
        <v>6</v>
      </c>
      <c r="C1474" s="1" t="s">
        <v>24</v>
      </c>
      <c r="D1474">
        <v>3247</v>
      </c>
      <c r="E1474" s="1" t="s">
        <v>1673</v>
      </c>
      <c r="F1474">
        <v>38</v>
      </c>
      <c r="G1474">
        <v>38</v>
      </c>
      <c r="H1474">
        <v>0</v>
      </c>
      <c r="I1474">
        <f>Tabla1[[#This Row],[VENTAS]]+Tabla1[[#This Row],[FISICO]]-Tabla1[[#This Row],[SISTEMA]]</f>
        <v>0</v>
      </c>
    </row>
    <row r="1475" spans="1:10" hidden="1" x14ac:dyDescent="0.25">
      <c r="A1475">
        <v>30101</v>
      </c>
      <c r="B1475" s="1" t="s">
        <v>6</v>
      </c>
      <c r="C1475" s="1" t="s">
        <v>24</v>
      </c>
      <c r="D1475">
        <v>3267</v>
      </c>
      <c r="E1475" s="1" t="s">
        <v>1674</v>
      </c>
      <c r="F1475">
        <v>0</v>
      </c>
      <c r="H1475">
        <v>0</v>
      </c>
      <c r="I1475">
        <f>Tabla1[[#This Row],[VENTAS]]+Tabla1[[#This Row],[FISICO]]-Tabla1[[#This Row],[SISTEMA]]</f>
        <v>0</v>
      </c>
    </row>
    <row r="1476" spans="1:10" hidden="1" x14ac:dyDescent="0.25">
      <c r="A1476">
        <v>30101</v>
      </c>
      <c r="B1476" s="1" t="s">
        <v>6</v>
      </c>
      <c r="C1476" s="1" t="s">
        <v>24</v>
      </c>
      <c r="D1476">
        <v>3268</v>
      </c>
      <c r="E1476" s="1" t="s">
        <v>1675</v>
      </c>
      <c r="F1476">
        <v>33</v>
      </c>
      <c r="G1476">
        <v>32</v>
      </c>
      <c r="H1476">
        <v>1</v>
      </c>
      <c r="I1476">
        <f>Tabla1[[#This Row],[VENTAS]]+Tabla1[[#This Row],[FISICO]]-Tabla1[[#This Row],[SISTEMA]]</f>
        <v>0</v>
      </c>
    </row>
    <row r="1477" spans="1:10" hidden="1" x14ac:dyDescent="0.25">
      <c r="A1477">
        <v>30101</v>
      </c>
      <c r="B1477" s="1" t="s">
        <v>6</v>
      </c>
      <c r="C1477" s="1" t="s">
        <v>24</v>
      </c>
      <c r="D1477">
        <v>3280</v>
      </c>
      <c r="E1477" s="1" t="s">
        <v>1676</v>
      </c>
      <c r="F1477">
        <v>0</v>
      </c>
      <c r="H1477">
        <v>0</v>
      </c>
      <c r="I1477">
        <f>Tabla1[[#This Row],[VENTAS]]+Tabla1[[#This Row],[FISICO]]-Tabla1[[#This Row],[SISTEMA]]</f>
        <v>0</v>
      </c>
    </row>
    <row r="1478" spans="1:10" s="30" customFormat="1" hidden="1" x14ac:dyDescent="0.25">
      <c r="A1478" s="30">
        <v>30101</v>
      </c>
      <c r="B1478" s="31" t="s">
        <v>6</v>
      </c>
      <c r="C1478" s="31" t="s">
        <v>24</v>
      </c>
      <c r="D1478" s="30">
        <v>3301</v>
      </c>
      <c r="E1478" s="31" t="s">
        <v>1677</v>
      </c>
      <c r="F1478" s="30">
        <v>0</v>
      </c>
      <c r="G1478" s="30">
        <v>1</v>
      </c>
      <c r="H1478" s="30">
        <v>0</v>
      </c>
      <c r="I1478" s="30">
        <f>Tabla1[[#This Row],[VENTAS]]+Tabla1[[#This Row],[FISICO]]-Tabla1[[#This Row],[SISTEMA]]</f>
        <v>1</v>
      </c>
    </row>
    <row r="1479" spans="1:10" hidden="1" x14ac:dyDescent="0.25">
      <c r="A1479">
        <v>30101</v>
      </c>
      <c r="B1479" s="1" t="s">
        <v>6</v>
      </c>
      <c r="C1479" s="1" t="s">
        <v>24</v>
      </c>
      <c r="D1479">
        <v>3311</v>
      </c>
      <c r="E1479" s="1" t="s">
        <v>1678</v>
      </c>
      <c r="F1479">
        <v>2</v>
      </c>
      <c r="G1479">
        <v>2</v>
      </c>
      <c r="H1479">
        <v>0</v>
      </c>
      <c r="I1479">
        <f>Tabla1[[#This Row],[VENTAS]]+Tabla1[[#This Row],[FISICO]]-Tabla1[[#This Row],[SISTEMA]]</f>
        <v>0</v>
      </c>
    </row>
    <row r="1480" spans="1:10" hidden="1" x14ac:dyDescent="0.25">
      <c r="A1480">
        <v>30101</v>
      </c>
      <c r="B1480" s="1" t="s">
        <v>6</v>
      </c>
      <c r="C1480" s="1" t="s">
        <v>24</v>
      </c>
      <c r="D1480">
        <v>3312</v>
      </c>
      <c r="E1480" s="1" t="s">
        <v>1679</v>
      </c>
      <c r="F1480">
        <v>0</v>
      </c>
      <c r="H1480">
        <v>0</v>
      </c>
      <c r="I1480">
        <f>Tabla1[[#This Row],[VENTAS]]+Tabla1[[#This Row],[FISICO]]-Tabla1[[#This Row],[SISTEMA]]</f>
        <v>0</v>
      </c>
    </row>
    <row r="1481" spans="1:10" hidden="1" x14ac:dyDescent="0.25">
      <c r="A1481">
        <v>30101</v>
      </c>
      <c r="B1481" s="1" t="s">
        <v>6</v>
      </c>
      <c r="C1481" s="1" t="s">
        <v>24</v>
      </c>
      <c r="D1481">
        <v>3315</v>
      </c>
      <c r="E1481" s="1" t="s">
        <v>1680</v>
      </c>
      <c r="F1481">
        <v>0</v>
      </c>
      <c r="H1481">
        <v>0</v>
      </c>
      <c r="I1481">
        <f>Tabla1[[#This Row],[VENTAS]]+Tabla1[[#This Row],[FISICO]]-Tabla1[[#This Row],[SISTEMA]]</f>
        <v>0</v>
      </c>
    </row>
    <row r="1482" spans="1:10" hidden="1" x14ac:dyDescent="0.25">
      <c r="A1482">
        <v>30101</v>
      </c>
      <c r="B1482" s="1" t="s">
        <v>6</v>
      </c>
      <c r="C1482" s="1" t="s">
        <v>24</v>
      </c>
      <c r="D1482">
        <v>3352</v>
      </c>
      <c r="E1482" s="1" t="s">
        <v>1681</v>
      </c>
      <c r="F1482">
        <v>0</v>
      </c>
      <c r="H1482">
        <v>0</v>
      </c>
      <c r="I1482">
        <f>Tabla1[[#This Row],[VENTAS]]+Tabla1[[#This Row],[FISICO]]-Tabla1[[#This Row],[SISTEMA]]</f>
        <v>0</v>
      </c>
    </row>
    <row r="1483" spans="1:10" hidden="1" x14ac:dyDescent="0.25">
      <c r="A1483">
        <v>30101</v>
      </c>
      <c r="B1483" s="1" t="s">
        <v>6</v>
      </c>
      <c r="C1483" s="1" t="s">
        <v>24</v>
      </c>
      <c r="D1483" s="18">
        <v>3354</v>
      </c>
      <c r="E1483" s="19" t="s">
        <v>1682</v>
      </c>
      <c r="F1483">
        <v>6</v>
      </c>
      <c r="G1483">
        <v>5</v>
      </c>
      <c r="H1483">
        <v>1</v>
      </c>
      <c r="I1483">
        <f>Tabla1[[#This Row],[VENTAS]]+Tabla1[[#This Row],[FISICO]]-Tabla1[[#This Row],[SISTEMA]]</f>
        <v>0</v>
      </c>
      <c r="J1483" s="18"/>
    </row>
    <row r="1484" spans="1:10" hidden="1" x14ac:dyDescent="0.25">
      <c r="A1484">
        <v>30101</v>
      </c>
      <c r="B1484" s="1" t="s">
        <v>6</v>
      </c>
      <c r="C1484" s="1" t="s">
        <v>24</v>
      </c>
      <c r="D1484">
        <v>3356</v>
      </c>
      <c r="E1484" s="1" t="s">
        <v>1683</v>
      </c>
      <c r="F1484">
        <v>16</v>
      </c>
      <c r="G1484">
        <v>12</v>
      </c>
      <c r="H1484">
        <v>4</v>
      </c>
      <c r="I1484">
        <f>Tabla1[[#This Row],[VENTAS]]+Tabla1[[#This Row],[FISICO]]-Tabla1[[#This Row],[SISTEMA]]</f>
        <v>0</v>
      </c>
    </row>
    <row r="1485" spans="1:10" hidden="1" x14ac:dyDescent="0.25">
      <c r="A1485">
        <v>30101</v>
      </c>
      <c r="B1485" s="1" t="s">
        <v>6</v>
      </c>
      <c r="C1485" s="1" t="s">
        <v>24</v>
      </c>
      <c r="D1485">
        <v>3358</v>
      </c>
      <c r="E1485" s="1" t="s">
        <v>1684</v>
      </c>
      <c r="F1485">
        <v>0</v>
      </c>
      <c r="H1485">
        <v>0</v>
      </c>
      <c r="I1485">
        <f>Tabla1[[#This Row],[VENTAS]]+Tabla1[[#This Row],[FISICO]]-Tabla1[[#This Row],[SISTEMA]]</f>
        <v>0</v>
      </c>
    </row>
    <row r="1486" spans="1:10" hidden="1" x14ac:dyDescent="0.25">
      <c r="A1486">
        <v>30101</v>
      </c>
      <c r="B1486" s="1" t="s">
        <v>6</v>
      </c>
      <c r="C1486" s="1" t="s">
        <v>24</v>
      </c>
      <c r="D1486">
        <v>3359</v>
      </c>
      <c r="E1486" s="1" t="s">
        <v>1685</v>
      </c>
      <c r="F1486">
        <v>0</v>
      </c>
      <c r="H1486">
        <v>0</v>
      </c>
      <c r="I1486">
        <f>Tabla1[[#This Row],[VENTAS]]+Tabla1[[#This Row],[FISICO]]-Tabla1[[#This Row],[SISTEMA]]</f>
        <v>0</v>
      </c>
    </row>
    <row r="1487" spans="1:10" hidden="1" x14ac:dyDescent="0.25">
      <c r="A1487">
        <v>30101</v>
      </c>
      <c r="B1487" s="1" t="s">
        <v>6</v>
      </c>
      <c r="C1487" s="1" t="s">
        <v>24</v>
      </c>
      <c r="D1487">
        <v>3360</v>
      </c>
      <c r="E1487" s="1" t="s">
        <v>1686</v>
      </c>
      <c r="F1487">
        <v>0</v>
      </c>
      <c r="H1487">
        <v>0</v>
      </c>
      <c r="I1487">
        <f>Tabla1[[#This Row],[VENTAS]]+Tabla1[[#This Row],[FISICO]]-Tabla1[[#This Row],[SISTEMA]]</f>
        <v>0</v>
      </c>
    </row>
    <row r="1488" spans="1:10" hidden="1" x14ac:dyDescent="0.25">
      <c r="A1488">
        <v>30101</v>
      </c>
      <c r="B1488" s="1" t="s">
        <v>6</v>
      </c>
      <c r="C1488" s="1" t="s">
        <v>24</v>
      </c>
      <c r="D1488">
        <v>3378</v>
      </c>
      <c r="E1488" s="1" t="s">
        <v>1687</v>
      </c>
      <c r="F1488">
        <v>0</v>
      </c>
      <c r="H1488">
        <v>0</v>
      </c>
      <c r="I1488">
        <f>Tabla1[[#This Row],[VENTAS]]+Tabla1[[#This Row],[FISICO]]-Tabla1[[#This Row],[SISTEMA]]</f>
        <v>0</v>
      </c>
    </row>
    <row r="1489" spans="1:10" hidden="1" x14ac:dyDescent="0.25">
      <c r="A1489">
        <v>30101</v>
      </c>
      <c r="B1489" s="1" t="s">
        <v>6</v>
      </c>
      <c r="C1489" s="1" t="s">
        <v>24</v>
      </c>
      <c r="D1489">
        <v>3390</v>
      </c>
      <c r="E1489" s="1" t="s">
        <v>1688</v>
      </c>
      <c r="F1489">
        <v>0</v>
      </c>
      <c r="H1489">
        <v>0</v>
      </c>
      <c r="I1489">
        <f>Tabla1[[#This Row],[VENTAS]]+Tabla1[[#This Row],[FISICO]]-Tabla1[[#This Row],[SISTEMA]]</f>
        <v>0</v>
      </c>
    </row>
    <row r="1490" spans="1:10" hidden="1" x14ac:dyDescent="0.25">
      <c r="A1490">
        <v>30101</v>
      </c>
      <c r="B1490" s="1" t="s">
        <v>6</v>
      </c>
      <c r="C1490" s="1" t="s">
        <v>24</v>
      </c>
      <c r="D1490">
        <v>3412</v>
      </c>
      <c r="E1490" s="1" t="s">
        <v>1689</v>
      </c>
      <c r="F1490">
        <v>0</v>
      </c>
      <c r="H1490">
        <v>0</v>
      </c>
      <c r="I1490">
        <f>Tabla1[[#This Row],[VENTAS]]+Tabla1[[#This Row],[FISICO]]-Tabla1[[#This Row],[SISTEMA]]</f>
        <v>0</v>
      </c>
    </row>
    <row r="1491" spans="1:10" hidden="1" x14ac:dyDescent="0.25">
      <c r="A1491">
        <v>30101</v>
      </c>
      <c r="B1491" s="1" t="s">
        <v>6</v>
      </c>
      <c r="C1491" s="1" t="s">
        <v>24</v>
      </c>
      <c r="D1491" s="18">
        <v>3413</v>
      </c>
      <c r="E1491" s="19" t="s">
        <v>1690</v>
      </c>
      <c r="F1491">
        <v>23</v>
      </c>
      <c r="G1491">
        <v>23</v>
      </c>
      <c r="H1491">
        <v>0</v>
      </c>
      <c r="I1491">
        <f>Tabla1[[#This Row],[VENTAS]]+Tabla1[[#This Row],[FISICO]]-Tabla1[[#This Row],[SISTEMA]]</f>
        <v>0</v>
      </c>
      <c r="J1491" s="18"/>
    </row>
    <row r="1492" spans="1:10" hidden="1" x14ac:dyDescent="0.25">
      <c r="A1492">
        <v>30101</v>
      </c>
      <c r="B1492" s="1" t="s">
        <v>6</v>
      </c>
      <c r="C1492" s="1" t="s">
        <v>24</v>
      </c>
      <c r="D1492">
        <v>3414</v>
      </c>
      <c r="E1492" s="1" t="s">
        <v>1691</v>
      </c>
      <c r="F1492">
        <v>0</v>
      </c>
      <c r="H1492">
        <v>0</v>
      </c>
      <c r="I1492">
        <f>Tabla1[[#This Row],[VENTAS]]+Tabla1[[#This Row],[FISICO]]-Tabla1[[#This Row],[SISTEMA]]</f>
        <v>0</v>
      </c>
    </row>
    <row r="1493" spans="1:10" hidden="1" x14ac:dyDescent="0.25">
      <c r="A1493">
        <v>30101</v>
      </c>
      <c r="B1493" s="1" t="s">
        <v>6</v>
      </c>
      <c r="C1493" s="1" t="s">
        <v>24</v>
      </c>
      <c r="D1493">
        <v>3423</v>
      </c>
      <c r="E1493" s="1" t="s">
        <v>1692</v>
      </c>
      <c r="F1493">
        <v>0</v>
      </c>
      <c r="H1493">
        <v>0</v>
      </c>
      <c r="I1493">
        <f>Tabla1[[#This Row],[VENTAS]]+Tabla1[[#This Row],[FISICO]]-Tabla1[[#This Row],[SISTEMA]]</f>
        <v>0</v>
      </c>
    </row>
    <row r="1494" spans="1:10" hidden="1" x14ac:dyDescent="0.25">
      <c r="A1494">
        <v>30101</v>
      </c>
      <c r="B1494" s="1" t="s">
        <v>6</v>
      </c>
      <c r="C1494" s="1" t="s">
        <v>24</v>
      </c>
      <c r="D1494">
        <v>3439</v>
      </c>
      <c r="E1494" s="1" t="s">
        <v>1693</v>
      </c>
      <c r="F1494">
        <v>0</v>
      </c>
      <c r="H1494">
        <v>0</v>
      </c>
      <c r="I1494">
        <f>Tabla1[[#This Row],[VENTAS]]+Tabla1[[#This Row],[FISICO]]-Tabla1[[#This Row],[SISTEMA]]</f>
        <v>0</v>
      </c>
    </row>
    <row r="1495" spans="1:10" hidden="1" x14ac:dyDescent="0.25">
      <c r="A1495">
        <v>30101</v>
      </c>
      <c r="B1495" s="1" t="s">
        <v>6</v>
      </c>
      <c r="C1495" s="1" t="s">
        <v>24</v>
      </c>
      <c r="D1495">
        <v>3443</v>
      </c>
      <c r="E1495" s="1" t="s">
        <v>1694</v>
      </c>
      <c r="F1495">
        <v>0</v>
      </c>
      <c r="H1495">
        <v>0</v>
      </c>
      <c r="I1495">
        <f>Tabla1[[#This Row],[VENTAS]]+Tabla1[[#This Row],[FISICO]]-Tabla1[[#This Row],[SISTEMA]]</f>
        <v>0</v>
      </c>
    </row>
    <row r="1496" spans="1:10" hidden="1" x14ac:dyDescent="0.25">
      <c r="A1496">
        <v>30101</v>
      </c>
      <c r="B1496" s="1" t="s">
        <v>6</v>
      </c>
      <c r="C1496" s="1" t="s">
        <v>24</v>
      </c>
      <c r="D1496">
        <v>3470</v>
      </c>
      <c r="E1496" s="1" t="s">
        <v>1695</v>
      </c>
      <c r="F1496">
        <v>0</v>
      </c>
      <c r="H1496">
        <v>0</v>
      </c>
      <c r="I1496">
        <f>Tabla1[[#This Row],[VENTAS]]+Tabla1[[#This Row],[FISICO]]-Tabla1[[#This Row],[SISTEMA]]</f>
        <v>0</v>
      </c>
    </row>
    <row r="1497" spans="1:10" hidden="1" x14ac:dyDescent="0.25">
      <c r="A1497">
        <v>30101</v>
      </c>
      <c r="B1497" s="1" t="s">
        <v>6</v>
      </c>
      <c r="C1497" s="1" t="s">
        <v>24</v>
      </c>
      <c r="D1497">
        <v>3491</v>
      </c>
      <c r="E1497" s="1" t="s">
        <v>1696</v>
      </c>
      <c r="F1497">
        <v>0</v>
      </c>
      <c r="H1497">
        <v>0</v>
      </c>
      <c r="I1497">
        <f>Tabla1[[#This Row],[VENTAS]]+Tabla1[[#This Row],[FISICO]]-Tabla1[[#This Row],[SISTEMA]]</f>
        <v>0</v>
      </c>
    </row>
    <row r="1498" spans="1:10" hidden="1" x14ac:dyDescent="0.25">
      <c r="A1498">
        <v>30101</v>
      </c>
      <c r="B1498" s="1" t="s">
        <v>6</v>
      </c>
      <c r="C1498" s="1" t="s">
        <v>24</v>
      </c>
      <c r="D1498">
        <v>3498</v>
      </c>
      <c r="E1498" s="1" t="s">
        <v>1697</v>
      </c>
      <c r="F1498">
        <v>0</v>
      </c>
      <c r="H1498">
        <v>0</v>
      </c>
      <c r="I1498">
        <f>Tabla1[[#This Row],[VENTAS]]+Tabla1[[#This Row],[FISICO]]-Tabla1[[#This Row],[SISTEMA]]</f>
        <v>0</v>
      </c>
    </row>
    <row r="1499" spans="1:10" hidden="1" x14ac:dyDescent="0.25">
      <c r="A1499">
        <v>30101</v>
      </c>
      <c r="B1499" s="1" t="s">
        <v>6</v>
      </c>
      <c r="C1499" s="1" t="s">
        <v>24</v>
      </c>
      <c r="D1499">
        <v>3511</v>
      </c>
      <c r="E1499" s="1" t="s">
        <v>1698</v>
      </c>
      <c r="F1499">
        <v>0</v>
      </c>
      <c r="H1499">
        <v>0</v>
      </c>
      <c r="I1499">
        <f>Tabla1[[#This Row],[VENTAS]]+Tabla1[[#This Row],[FISICO]]-Tabla1[[#This Row],[SISTEMA]]</f>
        <v>0</v>
      </c>
    </row>
    <row r="1500" spans="1:10" hidden="1" x14ac:dyDescent="0.25">
      <c r="A1500">
        <v>30101</v>
      </c>
      <c r="B1500" s="1" t="s">
        <v>6</v>
      </c>
      <c r="C1500" s="1" t="s">
        <v>24</v>
      </c>
      <c r="D1500" s="18">
        <v>3513</v>
      </c>
      <c r="E1500" s="19" t="s">
        <v>1699</v>
      </c>
      <c r="F1500">
        <v>6</v>
      </c>
      <c r="G1500">
        <v>0</v>
      </c>
      <c r="H1500">
        <v>0</v>
      </c>
      <c r="I1500">
        <f>Tabla1[[#This Row],[VENTAS]]+Tabla1[[#This Row],[FISICO]]-Tabla1[[#This Row],[SISTEMA]]</f>
        <v>-6</v>
      </c>
      <c r="J1500" s="18"/>
    </row>
    <row r="1501" spans="1:10" hidden="1" x14ac:dyDescent="0.25">
      <c r="A1501">
        <v>30101</v>
      </c>
      <c r="B1501" s="1" t="s">
        <v>6</v>
      </c>
      <c r="C1501" s="1" t="s">
        <v>24</v>
      </c>
      <c r="D1501">
        <v>3517</v>
      </c>
      <c r="E1501" s="1" t="s">
        <v>1700</v>
      </c>
      <c r="F1501">
        <v>0</v>
      </c>
      <c r="H1501">
        <v>0</v>
      </c>
      <c r="I1501">
        <f>Tabla1[[#This Row],[VENTAS]]+Tabla1[[#This Row],[FISICO]]-Tabla1[[#This Row],[SISTEMA]]</f>
        <v>0</v>
      </c>
    </row>
    <row r="1502" spans="1:10" hidden="1" x14ac:dyDescent="0.25">
      <c r="A1502">
        <v>30101</v>
      </c>
      <c r="B1502" s="1" t="s">
        <v>6</v>
      </c>
      <c r="C1502" s="1" t="s">
        <v>24</v>
      </c>
      <c r="D1502">
        <v>3549</v>
      </c>
      <c r="E1502" s="1" t="s">
        <v>1701</v>
      </c>
      <c r="F1502">
        <v>109</v>
      </c>
      <c r="G1502">
        <v>108</v>
      </c>
      <c r="H1502">
        <v>1</v>
      </c>
      <c r="I1502">
        <f>Tabla1[[#This Row],[VENTAS]]+Tabla1[[#This Row],[FISICO]]-Tabla1[[#This Row],[SISTEMA]]</f>
        <v>0</v>
      </c>
    </row>
    <row r="1503" spans="1:10" hidden="1" x14ac:dyDescent="0.25">
      <c r="A1503">
        <v>30101</v>
      </c>
      <c r="B1503" s="1" t="s">
        <v>6</v>
      </c>
      <c r="C1503" s="1" t="s">
        <v>24</v>
      </c>
      <c r="D1503">
        <v>3571</v>
      </c>
      <c r="E1503" s="1" t="s">
        <v>1702</v>
      </c>
      <c r="F1503">
        <v>0</v>
      </c>
      <c r="H1503">
        <v>0</v>
      </c>
      <c r="I1503">
        <f>Tabla1[[#This Row],[VENTAS]]+Tabla1[[#This Row],[FISICO]]-Tabla1[[#This Row],[SISTEMA]]</f>
        <v>0</v>
      </c>
    </row>
    <row r="1504" spans="1:10" hidden="1" x14ac:dyDescent="0.25">
      <c r="A1504">
        <v>30101</v>
      </c>
      <c r="B1504" s="1" t="s">
        <v>6</v>
      </c>
      <c r="C1504" s="1" t="s">
        <v>24</v>
      </c>
      <c r="D1504">
        <v>3580</v>
      </c>
      <c r="E1504" s="1" t="s">
        <v>1703</v>
      </c>
      <c r="F1504">
        <v>0</v>
      </c>
      <c r="H1504">
        <v>0</v>
      </c>
      <c r="I1504">
        <f>Tabla1[[#This Row],[VENTAS]]+Tabla1[[#This Row],[FISICO]]-Tabla1[[#This Row],[SISTEMA]]</f>
        <v>0</v>
      </c>
    </row>
    <row r="1505" spans="1:10" s="30" customFormat="1" hidden="1" x14ac:dyDescent="0.25">
      <c r="A1505" s="30">
        <v>30101</v>
      </c>
      <c r="B1505" s="31" t="s">
        <v>6</v>
      </c>
      <c r="C1505" s="31" t="s">
        <v>24</v>
      </c>
      <c r="D1505" s="32">
        <v>3582</v>
      </c>
      <c r="E1505" s="33" t="s">
        <v>1704</v>
      </c>
      <c r="F1505" s="30">
        <v>10</v>
      </c>
      <c r="G1505" s="30">
        <v>8</v>
      </c>
      <c r="H1505" s="30">
        <v>0</v>
      </c>
      <c r="I1505" s="30">
        <f>Tabla1[[#This Row],[VENTAS]]+Tabla1[[#This Row],[FISICO]]-Tabla1[[#This Row],[SISTEMA]]</f>
        <v>-2</v>
      </c>
      <c r="J1505" s="32" t="s">
        <v>8360</v>
      </c>
    </row>
    <row r="1506" spans="1:10" hidden="1" x14ac:dyDescent="0.25">
      <c r="A1506">
        <v>30101</v>
      </c>
      <c r="B1506" s="1" t="s">
        <v>6</v>
      </c>
      <c r="C1506" s="1" t="s">
        <v>24</v>
      </c>
      <c r="D1506">
        <v>3583</v>
      </c>
      <c r="E1506" s="1" t="s">
        <v>1705</v>
      </c>
      <c r="F1506">
        <v>0</v>
      </c>
      <c r="H1506">
        <v>0</v>
      </c>
      <c r="I1506">
        <f>Tabla1[[#This Row],[VENTAS]]+Tabla1[[#This Row],[FISICO]]-Tabla1[[#This Row],[SISTEMA]]</f>
        <v>0</v>
      </c>
    </row>
    <row r="1507" spans="1:10" hidden="1" x14ac:dyDescent="0.25">
      <c r="A1507">
        <v>30101</v>
      </c>
      <c r="B1507" s="1" t="s">
        <v>6</v>
      </c>
      <c r="C1507" s="1" t="s">
        <v>24</v>
      </c>
      <c r="D1507">
        <v>3590</v>
      </c>
      <c r="E1507" s="1" t="s">
        <v>1706</v>
      </c>
      <c r="F1507">
        <v>0</v>
      </c>
      <c r="H1507">
        <v>0</v>
      </c>
      <c r="I1507">
        <f>Tabla1[[#This Row],[VENTAS]]+Tabla1[[#This Row],[FISICO]]-Tabla1[[#This Row],[SISTEMA]]</f>
        <v>0</v>
      </c>
    </row>
    <row r="1508" spans="1:10" hidden="1" x14ac:dyDescent="0.25">
      <c r="A1508">
        <v>30101</v>
      </c>
      <c r="B1508" s="1" t="s">
        <v>6</v>
      </c>
      <c r="C1508" s="1" t="s">
        <v>24</v>
      </c>
      <c r="D1508">
        <v>3602</v>
      </c>
      <c r="E1508" s="1" t="s">
        <v>1707</v>
      </c>
      <c r="F1508">
        <v>0</v>
      </c>
      <c r="H1508">
        <v>0</v>
      </c>
      <c r="I1508">
        <f>Tabla1[[#This Row],[VENTAS]]+Tabla1[[#This Row],[FISICO]]-Tabla1[[#This Row],[SISTEMA]]</f>
        <v>0</v>
      </c>
    </row>
    <row r="1509" spans="1:10" hidden="1" x14ac:dyDescent="0.25">
      <c r="A1509">
        <v>30101</v>
      </c>
      <c r="B1509" s="1" t="s">
        <v>6</v>
      </c>
      <c r="C1509" s="1" t="s">
        <v>24</v>
      </c>
      <c r="D1509">
        <v>3606</v>
      </c>
      <c r="E1509" s="1" t="s">
        <v>1708</v>
      </c>
      <c r="F1509">
        <v>0</v>
      </c>
      <c r="H1509">
        <v>0</v>
      </c>
      <c r="I1509">
        <f>Tabla1[[#This Row],[VENTAS]]+Tabla1[[#This Row],[FISICO]]-Tabla1[[#This Row],[SISTEMA]]</f>
        <v>0</v>
      </c>
    </row>
    <row r="1510" spans="1:10" hidden="1" x14ac:dyDescent="0.25">
      <c r="A1510">
        <v>30101</v>
      </c>
      <c r="B1510" s="1" t="s">
        <v>6</v>
      </c>
      <c r="C1510" s="1" t="s">
        <v>24</v>
      </c>
      <c r="D1510">
        <v>3607</v>
      </c>
      <c r="E1510" s="1" t="s">
        <v>1709</v>
      </c>
      <c r="F1510">
        <v>0</v>
      </c>
      <c r="H1510">
        <v>0</v>
      </c>
      <c r="I1510">
        <f>Tabla1[[#This Row],[VENTAS]]+Tabla1[[#This Row],[FISICO]]-Tabla1[[#This Row],[SISTEMA]]</f>
        <v>0</v>
      </c>
    </row>
    <row r="1511" spans="1:10" hidden="1" x14ac:dyDescent="0.25">
      <c r="A1511">
        <v>30101</v>
      </c>
      <c r="B1511" s="1" t="s">
        <v>6</v>
      </c>
      <c r="C1511" s="1" t="s">
        <v>24</v>
      </c>
      <c r="D1511">
        <v>3608</v>
      </c>
      <c r="E1511" s="1" t="s">
        <v>1710</v>
      </c>
      <c r="F1511">
        <v>0</v>
      </c>
      <c r="H1511">
        <v>0</v>
      </c>
      <c r="I1511">
        <f>Tabla1[[#This Row],[VENTAS]]+Tabla1[[#This Row],[FISICO]]-Tabla1[[#This Row],[SISTEMA]]</f>
        <v>0</v>
      </c>
    </row>
    <row r="1512" spans="1:10" hidden="1" x14ac:dyDescent="0.25">
      <c r="A1512">
        <v>30101</v>
      </c>
      <c r="B1512" s="1" t="s">
        <v>6</v>
      </c>
      <c r="C1512" s="1" t="s">
        <v>24</v>
      </c>
      <c r="D1512">
        <v>3611</v>
      </c>
      <c r="E1512" s="1" t="s">
        <v>1711</v>
      </c>
      <c r="F1512">
        <v>17</v>
      </c>
      <c r="G1512">
        <v>17</v>
      </c>
      <c r="H1512">
        <v>0</v>
      </c>
      <c r="I1512">
        <f>Tabla1[[#This Row],[VENTAS]]+Tabla1[[#This Row],[FISICO]]-Tabla1[[#This Row],[SISTEMA]]</f>
        <v>0</v>
      </c>
    </row>
    <row r="1513" spans="1:10" hidden="1" x14ac:dyDescent="0.25">
      <c r="A1513">
        <v>30101</v>
      </c>
      <c r="B1513" s="1" t="s">
        <v>6</v>
      </c>
      <c r="C1513" s="1" t="s">
        <v>24</v>
      </c>
      <c r="D1513">
        <v>3612</v>
      </c>
      <c r="E1513" s="1" t="s">
        <v>1712</v>
      </c>
      <c r="F1513">
        <v>0</v>
      </c>
      <c r="H1513">
        <v>0</v>
      </c>
      <c r="I1513">
        <f>Tabla1[[#This Row],[VENTAS]]+Tabla1[[#This Row],[FISICO]]-Tabla1[[#This Row],[SISTEMA]]</f>
        <v>0</v>
      </c>
    </row>
    <row r="1514" spans="1:10" hidden="1" x14ac:dyDescent="0.25">
      <c r="A1514">
        <v>30101</v>
      </c>
      <c r="B1514" s="1" t="s">
        <v>6</v>
      </c>
      <c r="C1514" s="1" t="s">
        <v>24</v>
      </c>
      <c r="D1514">
        <v>3614</v>
      </c>
      <c r="E1514" s="1" t="s">
        <v>1713</v>
      </c>
      <c r="F1514">
        <v>0</v>
      </c>
      <c r="H1514">
        <v>0</v>
      </c>
      <c r="I1514">
        <f>Tabla1[[#This Row],[VENTAS]]+Tabla1[[#This Row],[FISICO]]-Tabla1[[#This Row],[SISTEMA]]</f>
        <v>0</v>
      </c>
    </row>
    <row r="1515" spans="1:10" hidden="1" x14ac:dyDescent="0.25">
      <c r="A1515">
        <v>30101</v>
      </c>
      <c r="B1515" s="1" t="s">
        <v>6</v>
      </c>
      <c r="C1515" s="1" t="s">
        <v>24</v>
      </c>
      <c r="D1515">
        <v>3620</v>
      </c>
      <c r="E1515" s="1" t="s">
        <v>1714</v>
      </c>
      <c r="F1515">
        <v>0</v>
      </c>
      <c r="H1515">
        <v>0</v>
      </c>
      <c r="I1515">
        <f>Tabla1[[#This Row],[VENTAS]]+Tabla1[[#This Row],[FISICO]]-Tabla1[[#This Row],[SISTEMA]]</f>
        <v>0</v>
      </c>
    </row>
    <row r="1516" spans="1:10" hidden="1" x14ac:dyDescent="0.25">
      <c r="A1516">
        <v>30101</v>
      </c>
      <c r="B1516" s="1" t="s">
        <v>6</v>
      </c>
      <c r="C1516" s="1" t="s">
        <v>24</v>
      </c>
      <c r="D1516">
        <v>3622</v>
      </c>
      <c r="E1516" s="1" t="s">
        <v>1715</v>
      </c>
      <c r="F1516">
        <v>0</v>
      </c>
      <c r="H1516">
        <v>0</v>
      </c>
      <c r="I1516">
        <f>Tabla1[[#This Row],[VENTAS]]+Tabla1[[#This Row],[FISICO]]-Tabla1[[#This Row],[SISTEMA]]</f>
        <v>0</v>
      </c>
    </row>
    <row r="1517" spans="1:10" hidden="1" x14ac:dyDescent="0.25">
      <c r="A1517">
        <v>30101</v>
      </c>
      <c r="B1517" s="1" t="s">
        <v>6</v>
      </c>
      <c r="C1517" s="1" t="s">
        <v>24</v>
      </c>
      <c r="D1517">
        <v>3623</v>
      </c>
      <c r="E1517" s="1" t="s">
        <v>1716</v>
      </c>
      <c r="F1517">
        <v>0</v>
      </c>
      <c r="H1517">
        <v>0</v>
      </c>
      <c r="I1517">
        <f>Tabla1[[#This Row],[VENTAS]]+Tabla1[[#This Row],[FISICO]]-Tabla1[[#This Row],[SISTEMA]]</f>
        <v>0</v>
      </c>
    </row>
    <row r="1518" spans="1:10" hidden="1" x14ac:dyDescent="0.25">
      <c r="A1518">
        <v>30101</v>
      </c>
      <c r="B1518" s="1" t="s">
        <v>6</v>
      </c>
      <c r="C1518" s="1" t="s">
        <v>24</v>
      </c>
      <c r="D1518">
        <v>3625</v>
      </c>
      <c r="E1518" s="1" t="s">
        <v>1717</v>
      </c>
      <c r="F1518">
        <v>29</v>
      </c>
      <c r="G1518">
        <v>29</v>
      </c>
      <c r="H1518">
        <v>0</v>
      </c>
      <c r="I1518">
        <f>Tabla1[[#This Row],[VENTAS]]+Tabla1[[#This Row],[FISICO]]-Tabla1[[#This Row],[SISTEMA]]</f>
        <v>0</v>
      </c>
    </row>
    <row r="1519" spans="1:10" hidden="1" x14ac:dyDescent="0.25">
      <c r="A1519">
        <v>30101</v>
      </c>
      <c r="B1519" s="1" t="s">
        <v>6</v>
      </c>
      <c r="C1519" s="1" t="s">
        <v>24</v>
      </c>
      <c r="D1519">
        <v>3626</v>
      </c>
      <c r="E1519" s="1" t="s">
        <v>1718</v>
      </c>
      <c r="F1519">
        <v>10</v>
      </c>
      <c r="G1519">
        <v>10</v>
      </c>
      <c r="H1519">
        <v>0</v>
      </c>
      <c r="I1519">
        <f>Tabla1[[#This Row],[VENTAS]]+Tabla1[[#This Row],[FISICO]]-Tabla1[[#This Row],[SISTEMA]]</f>
        <v>0</v>
      </c>
    </row>
    <row r="1520" spans="1:10" hidden="1" x14ac:dyDescent="0.25">
      <c r="A1520">
        <v>30101</v>
      </c>
      <c r="B1520" s="1" t="s">
        <v>6</v>
      </c>
      <c r="C1520" s="1" t="s">
        <v>24</v>
      </c>
      <c r="D1520">
        <v>3627</v>
      </c>
      <c r="E1520" s="1" t="s">
        <v>1719</v>
      </c>
      <c r="F1520">
        <v>17</v>
      </c>
      <c r="G1520">
        <v>17</v>
      </c>
      <c r="H1520">
        <v>0</v>
      </c>
      <c r="I1520">
        <f>Tabla1[[#This Row],[VENTAS]]+Tabla1[[#This Row],[FISICO]]-Tabla1[[#This Row],[SISTEMA]]</f>
        <v>0</v>
      </c>
    </row>
    <row r="1521" spans="1:10" s="30" customFormat="1" hidden="1" x14ac:dyDescent="0.25">
      <c r="A1521" s="30">
        <v>30101</v>
      </c>
      <c r="B1521" s="31" t="s">
        <v>6</v>
      </c>
      <c r="C1521" s="31" t="s">
        <v>24</v>
      </c>
      <c r="D1521" s="32">
        <v>3628</v>
      </c>
      <c r="E1521" s="33" t="s">
        <v>1720</v>
      </c>
      <c r="F1521" s="30">
        <v>42</v>
      </c>
      <c r="G1521" s="30">
        <v>42</v>
      </c>
      <c r="H1521" s="30">
        <v>3</v>
      </c>
      <c r="I1521" s="30">
        <f>Tabla1[[#This Row],[VENTAS]]+Tabla1[[#This Row],[FISICO]]-Tabla1[[#This Row],[SISTEMA]]</f>
        <v>3</v>
      </c>
      <c r="J1521" s="32"/>
    </row>
    <row r="1522" spans="1:10" hidden="1" x14ac:dyDescent="0.25">
      <c r="A1522">
        <v>30101</v>
      </c>
      <c r="B1522" s="1" t="s">
        <v>6</v>
      </c>
      <c r="C1522" s="1" t="s">
        <v>24</v>
      </c>
      <c r="D1522">
        <v>3629</v>
      </c>
      <c r="E1522" s="1" t="s">
        <v>1721</v>
      </c>
      <c r="F1522">
        <v>0</v>
      </c>
      <c r="H1522">
        <v>0</v>
      </c>
      <c r="I1522">
        <f>Tabla1[[#This Row],[VENTAS]]+Tabla1[[#This Row],[FISICO]]-Tabla1[[#This Row],[SISTEMA]]</f>
        <v>0</v>
      </c>
    </row>
    <row r="1523" spans="1:10" hidden="1" x14ac:dyDescent="0.25">
      <c r="A1523">
        <v>30101</v>
      </c>
      <c r="B1523" s="1" t="s">
        <v>6</v>
      </c>
      <c r="C1523" s="1" t="s">
        <v>24</v>
      </c>
      <c r="D1523">
        <v>3638</v>
      </c>
      <c r="E1523" s="1" t="s">
        <v>1722</v>
      </c>
      <c r="F1523">
        <v>0</v>
      </c>
      <c r="H1523">
        <v>0</v>
      </c>
      <c r="I1523">
        <f>Tabla1[[#This Row],[VENTAS]]+Tabla1[[#This Row],[FISICO]]-Tabla1[[#This Row],[SISTEMA]]</f>
        <v>0</v>
      </c>
    </row>
    <row r="1524" spans="1:10" hidden="1" x14ac:dyDescent="0.25">
      <c r="A1524">
        <v>30101</v>
      </c>
      <c r="B1524" s="1" t="s">
        <v>6</v>
      </c>
      <c r="C1524" s="1" t="s">
        <v>24</v>
      </c>
      <c r="D1524" s="18">
        <v>3642</v>
      </c>
      <c r="E1524" s="19" t="s">
        <v>1723</v>
      </c>
      <c r="F1524">
        <v>5</v>
      </c>
      <c r="G1524">
        <v>5</v>
      </c>
      <c r="H1524">
        <v>0</v>
      </c>
      <c r="I1524">
        <f>Tabla1[[#This Row],[VENTAS]]+Tabla1[[#This Row],[FISICO]]-Tabla1[[#This Row],[SISTEMA]]</f>
        <v>0</v>
      </c>
      <c r="J1524" s="18"/>
    </row>
    <row r="1525" spans="1:10" hidden="1" x14ac:dyDescent="0.25">
      <c r="A1525">
        <v>30101</v>
      </c>
      <c r="B1525" s="1" t="s">
        <v>6</v>
      </c>
      <c r="C1525" s="1" t="s">
        <v>24</v>
      </c>
      <c r="D1525">
        <v>3645</v>
      </c>
      <c r="E1525" s="1" t="s">
        <v>1724</v>
      </c>
      <c r="F1525">
        <v>0</v>
      </c>
      <c r="H1525">
        <v>0</v>
      </c>
      <c r="I1525">
        <f>Tabla1[[#This Row],[VENTAS]]+Tabla1[[#This Row],[FISICO]]-Tabla1[[#This Row],[SISTEMA]]</f>
        <v>0</v>
      </c>
    </row>
    <row r="1526" spans="1:10" hidden="1" x14ac:dyDescent="0.25">
      <c r="A1526">
        <v>30101</v>
      </c>
      <c r="B1526" s="1" t="s">
        <v>6</v>
      </c>
      <c r="C1526" s="1" t="s">
        <v>24</v>
      </c>
      <c r="D1526">
        <v>3646</v>
      </c>
      <c r="E1526" s="1" t="s">
        <v>1725</v>
      </c>
      <c r="F1526">
        <v>0</v>
      </c>
      <c r="H1526">
        <v>0</v>
      </c>
      <c r="I1526">
        <f>Tabla1[[#This Row],[VENTAS]]+Tabla1[[#This Row],[FISICO]]-Tabla1[[#This Row],[SISTEMA]]</f>
        <v>0</v>
      </c>
    </row>
    <row r="1527" spans="1:10" hidden="1" x14ac:dyDescent="0.25">
      <c r="A1527">
        <v>30101</v>
      </c>
      <c r="B1527" s="1" t="s">
        <v>6</v>
      </c>
      <c r="C1527" s="1" t="s">
        <v>24</v>
      </c>
      <c r="D1527">
        <v>3650</v>
      </c>
      <c r="E1527" s="1" t="s">
        <v>1726</v>
      </c>
      <c r="F1527">
        <v>0</v>
      </c>
      <c r="H1527">
        <v>0</v>
      </c>
      <c r="I1527">
        <f>Tabla1[[#This Row],[VENTAS]]+Tabla1[[#This Row],[FISICO]]-Tabla1[[#This Row],[SISTEMA]]</f>
        <v>0</v>
      </c>
    </row>
    <row r="1528" spans="1:10" hidden="1" x14ac:dyDescent="0.25">
      <c r="A1528">
        <v>30101</v>
      </c>
      <c r="B1528" s="1" t="s">
        <v>6</v>
      </c>
      <c r="C1528" s="1" t="s">
        <v>24</v>
      </c>
      <c r="D1528">
        <v>3672</v>
      </c>
      <c r="E1528" s="1" t="s">
        <v>1727</v>
      </c>
      <c r="F1528">
        <v>0</v>
      </c>
      <c r="H1528">
        <v>0</v>
      </c>
      <c r="I1528">
        <f>Tabla1[[#This Row],[VENTAS]]+Tabla1[[#This Row],[FISICO]]-Tabla1[[#This Row],[SISTEMA]]</f>
        <v>0</v>
      </c>
    </row>
    <row r="1529" spans="1:10" hidden="1" x14ac:dyDescent="0.25">
      <c r="A1529">
        <v>30101</v>
      </c>
      <c r="B1529" s="1" t="s">
        <v>6</v>
      </c>
      <c r="C1529" s="1" t="s">
        <v>24</v>
      </c>
      <c r="D1529">
        <v>3755</v>
      </c>
      <c r="E1529" s="1" t="s">
        <v>1728</v>
      </c>
      <c r="F1529">
        <v>0</v>
      </c>
      <c r="H1529">
        <v>0</v>
      </c>
      <c r="I1529">
        <f>Tabla1[[#This Row],[VENTAS]]+Tabla1[[#This Row],[FISICO]]-Tabla1[[#This Row],[SISTEMA]]</f>
        <v>0</v>
      </c>
    </row>
    <row r="1530" spans="1:10" hidden="1" x14ac:dyDescent="0.25">
      <c r="A1530">
        <v>30101</v>
      </c>
      <c r="B1530" s="1" t="s">
        <v>6</v>
      </c>
      <c r="C1530" s="1" t="s">
        <v>24</v>
      </c>
      <c r="D1530">
        <v>3773</v>
      </c>
      <c r="E1530" s="1" t="s">
        <v>1729</v>
      </c>
      <c r="F1530">
        <v>0</v>
      </c>
      <c r="H1530">
        <v>0</v>
      </c>
      <c r="I1530">
        <f>Tabla1[[#This Row],[VENTAS]]+Tabla1[[#This Row],[FISICO]]-Tabla1[[#This Row],[SISTEMA]]</f>
        <v>0</v>
      </c>
    </row>
    <row r="1531" spans="1:10" hidden="1" x14ac:dyDescent="0.25">
      <c r="A1531">
        <v>30101</v>
      </c>
      <c r="B1531" s="1" t="s">
        <v>6</v>
      </c>
      <c r="C1531" s="1" t="s">
        <v>24</v>
      </c>
      <c r="D1531">
        <v>3781</v>
      </c>
      <c r="E1531" s="1" t="s">
        <v>1730</v>
      </c>
      <c r="F1531">
        <v>0</v>
      </c>
      <c r="H1531">
        <v>0</v>
      </c>
      <c r="I1531">
        <f>Tabla1[[#This Row],[VENTAS]]+Tabla1[[#This Row],[FISICO]]-Tabla1[[#This Row],[SISTEMA]]</f>
        <v>0</v>
      </c>
    </row>
    <row r="1532" spans="1:10" hidden="1" x14ac:dyDescent="0.25">
      <c r="A1532">
        <v>30101</v>
      </c>
      <c r="B1532" s="1" t="s">
        <v>6</v>
      </c>
      <c r="C1532" s="1" t="s">
        <v>24</v>
      </c>
      <c r="D1532">
        <v>3786</v>
      </c>
      <c r="E1532" s="1" t="s">
        <v>1731</v>
      </c>
      <c r="F1532">
        <v>0</v>
      </c>
      <c r="H1532">
        <v>0</v>
      </c>
      <c r="I1532">
        <f>Tabla1[[#This Row],[VENTAS]]+Tabla1[[#This Row],[FISICO]]-Tabla1[[#This Row],[SISTEMA]]</f>
        <v>0</v>
      </c>
    </row>
    <row r="1533" spans="1:10" s="30" customFormat="1" hidden="1" x14ac:dyDescent="0.25">
      <c r="A1533" s="30">
        <v>30101</v>
      </c>
      <c r="B1533" s="31" t="s">
        <v>6</v>
      </c>
      <c r="C1533" s="31" t="s">
        <v>24</v>
      </c>
      <c r="D1533" s="30">
        <v>3787</v>
      </c>
      <c r="E1533" s="31" t="s">
        <v>1732</v>
      </c>
      <c r="F1533" s="30">
        <v>22</v>
      </c>
      <c r="G1533" s="30">
        <v>23</v>
      </c>
      <c r="H1533" s="30">
        <v>0</v>
      </c>
      <c r="I1533" s="30">
        <f>Tabla1[[#This Row],[VENTAS]]+Tabla1[[#This Row],[FISICO]]-Tabla1[[#This Row],[SISTEMA]]</f>
        <v>1</v>
      </c>
    </row>
    <row r="1534" spans="1:10" hidden="1" x14ac:dyDescent="0.25">
      <c r="A1534">
        <v>30101</v>
      </c>
      <c r="B1534" s="1" t="s">
        <v>6</v>
      </c>
      <c r="C1534" s="1" t="s">
        <v>24</v>
      </c>
      <c r="D1534">
        <v>3794</v>
      </c>
      <c r="E1534" s="1" t="s">
        <v>1733</v>
      </c>
      <c r="F1534">
        <v>0</v>
      </c>
      <c r="H1534">
        <v>0</v>
      </c>
      <c r="I1534">
        <f>Tabla1[[#This Row],[VENTAS]]+Tabla1[[#This Row],[FISICO]]-Tabla1[[#This Row],[SISTEMA]]</f>
        <v>0</v>
      </c>
    </row>
    <row r="1535" spans="1:10" hidden="1" x14ac:dyDescent="0.25">
      <c r="A1535">
        <v>30101</v>
      </c>
      <c r="B1535" s="1" t="s">
        <v>6</v>
      </c>
      <c r="C1535" s="1" t="s">
        <v>24</v>
      </c>
      <c r="D1535">
        <v>3798</v>
      </c>
      <c r="E1535" s="1" t="s">
        <v>1734</v>
      </c>
      <c r="F1535">
        <v>0</v>
      </c>
      <c r="H1535">
        <v>0</v>
      </c>
      <c r="I1535">
        <f>Tabla1[[#This Row],[VENTAS]]+Tabla1[[#This Row],[FISICO]]-Tabla1[[#This Row],[SISTEMA]]</f>
        <v>0</v>
      </c>
    </row>
    <row r="1536" spans="1:10" hidden="1" x14ac:dyDescent="0.25">
      <c r="A1536">
        <v>30101</v>
      </c>
      <c r="B1536" s="1" t="s">
        <v>6</v>
      </c>
      <c r="C1536" s="1" t="s">
        <v>24</v>
      </c>
      <c r="D1536">
        <v>3799</v>
      </c>
      <c r="E1536" s="1" t="s">
        <v>1735</v>
      </c>
      <c r="F1536">
        <v>0</v>
      </c>
      <c r="H1536">
        <v>0</v>
      </c>
      <c r="I1536">
        <f>Tabla1[[#This Row],[VENTAS]]+Tabla1[[#This Row],[FISICO]]-Tabla1[[#This Row],[SISTEMA]]</f>
        <v>0</v>
      </c>
    </row>
    <row r="1537" spans="1:9" hidden="1" x14ac:dyDescent="0.25">
      <c r="A1537">
        <v>30101</v>
      </c>
      <c r="B1537" s="1" t="s">
        <v>6</v>
      </c>
      <c r="C1537" s="1" t="s">
        <v>24</v>
      </c>
      <c r="D1537">
        <v>3801</v>
      </c>
      <c r="E1537" s="1" t="s">
        <v>1736</v>
      </c>
      <c r="F1537">
        <v>28</v>
      </c>
      <c r="G1537">
        <v>28</v>
      </c>
      <c r="H1537">
        <v>0</v>
      </c>
      <c r="I1537">
        <f>Tabla1[[#This Row],[VENTAS]]+Tabla1[[#This Row],[FISICO]]-Tabla1[[#This Row],[SISTEMA]]</f>
        <v>0</v>
      </c>
    </row>
    <row r="1538" spans="1:9" hidden="1" x14ac:dyDescent="0.25">
      <c r="A1538">
        <v>30101</v>
      </c>
      <c r="B1538" s="1" t="s">
        <v>6</v>
      </c>
      <c r="C1538" s="1" t="s">
        <v>24</v>
      </c>
      <c r="D1538">
        <v>3802</v>
      </c>
      <c r="E1538" s="1" t="s">
        <v>1737</v>
      </c>
      <c r="F1538">
        <v>15</v>
      </c>
      <c r="G1538">
        <v>15</v>
      </c>
      <c r="H1538">
        <v>0</v>
      </c>
      <c r="I1538">
        <f>Tabla1[[#This Row],[VENTAS]]+Tabla1[[#This Row],[FISICO]]-Tabla1[[#This Row],[SISTEMA]]</f>
        <v>0</v>
      </c>
    </row>
    <row r="1539" spans="1:9" hidden="1" x14ac:dyDescent="0.25">
      <c r="A1539">
        <v>30101</v>
      </c>
      <c r="B1539" s="1" t="s">
        <v>6</v>
      </c>
      <c r="C1539" s="1" t="s">
        <v>24</v>
      </c>
      <c r="D1539">
        <v>3803</v>
      </c>
      <c r="E1539" s="1" t="s">
        <v>1738</v>
      </c>
      <c r="F1539">
        <v>20</v>
      </c>
      <c r="G1539">
        <v>20</v>
      </c>
      <c r="H1539">
        <v>0</v>
      </c>
      <c r="I1539">
        <f>Tabla1[[#This Row],[VENTAS]]+Tabla1[[#This Row],[FISICO]]-Tabla1[[#This Row],[SISTEMA]]</f>
        <v>0</v>
      </c>
    </row>
    <row r="1540" spans="1:9" hidden="1" x14ac:dyDescent="0.25">
      <c r="A1540">
        <v>30101</v>
      </c>
      <c r="B1540" s="1" t="s">
        <v>6</v>
      </c>
      <c r="C1540" s="1" t="s">
        <v>24</v>
      </c>
      <c r="D1540">
        <v>3804</v>
      </c>
      <c r="E1540" s="1" t="s">
        <v>1739</v>
      </c>
      <c r="F1540">
        <v>0</v>
      </c>
      <c r="H1540">
        <v>0</v>
      </c>
      <c r="I1540">
        <f>Tabla1[[#This Row],[VENTAS]]+Tabla1[[#This Row],[FISICO]]-Tabla1[[#This Row],[SISTEMA]]</f>
        <v>0</v>
      </c>
    </row>
    <row r="1541" spans="1:9" hidden="1" x14ac:dyDescent="0.25">
      <c r="A1541">
        <v>30101</v>
      </c>
      <c r="B1541" s="1" t="s">
        <v>6</v>
      </c>
      <c r="C1541" s="1" t="s">
        <v>24</v>
      </c>
      <c r="D1541">
        <v>3805</v>
      </c>
      <c r="E1541" s="1" t="s">
        <v>1740</v>
      </c>
      <c r="F1541">
        <v>0</v>
      </c>
      <c r="H1541">
        <v>0</v>
      </c>
      <c r="I1541">
        <f>Tabla1[[#This Row],[VENTAS]]+Tabla1[[#This Row],[FISICO]]-Tabla1[[#This Row],[SISTEMA]]</f>
        <v>0</v>
      </c>
    </row>
    <row r="1542" spans="1:9" hidden="1" x14ac:dyDescent="0.25">
      <c r="A1542">
        <v>30101</v>
      </c>
      <c r="B1542" s="1" t="s">
        <v>6</v>
      </c>
      <c r="C1542" s="1" t="s">
        <v>24</v>
      </c>
      <c r="D1542">
        <v>3807</v>
      </c>
      <c r="E1542" s="1" t="s">
        <v>1741</v>
      </c>
      <c r="F1542">
        <v>0</v>
      </c>
      <c r="H1542">
        <v>0</v>
      </c>
      <c r="I1542">
        <f>Tabla1[[#This Row],[VENTAS]]+Tabla1[[#This Row],[FISICO]]-Tabla1[[#This Row],[SISTEMA]]</f>
        <v>0</v>
      </c>
    </row>
    <row r="1543" spans="1:9" hidden="1" x14ac:dyDescent="0.25">
      <c r="A1543">
        <v>30101</v>
      </c>
      <c r="B1543" s="1" t="s">
        <v>6</v>
      </c>
      <c r="C1543" s="1" t="s">
        <v>24</v>
      </c>
      <c r="D1543">
        <v>3809</v>
      </c>
      <c r="E1543" s="1" t="s">
        <v>1742</v>
      </c>
      <c r="F1543">
        <v>0</v>
      </c>
      <c r="H1543">
        <v>0</v>
      </c>
      <c r="I1543">
        <f>Tabla1[[#This Row],[VENTAS]]+Tabla1[[#This Row],[FISICO]]-Tabla1[[#This Row],[SISTEMA]]</f>
        <v>0</v>
      </c>
    </row>
    <row r="1544" spans="1:9" hidden="1" x14ac:dyDescent="0.25">
      <c r="A1544">
        <v>30101</v>
      </c>
      <c r="B1544" s="1" t="s">
        <v>6</v>
      </c>
      <c r="C1544" s="1" t="s">
        <v>24</v>
      </c>
      <c r="D1544">
        <v>3815</v>
      </c>
      <c r="E1544" s="1" t="s">
        <v>1743</v>
      </c>
      <c r="F1544">
        <v>0</v>
      </c>
      <c r="H1544">
        <v>0</v>
      </c>
      <c r="I1544">
        <f>Tabla1[[#This Row],[VENTAS]]+Tabla1[[#This Row],[FISICO]]-Tabla1[[#This Row],[SISTEMA]]</f>
        <v>0</v>
      </c>
    </row>
    <row r="1545" spans="1:9" hidden="1" x14ac:dyDescent="0.25">
      <c r="A1545">
        <v>30101</v>
      </c>
      <c r="B1545" s="1" t="s">
        <v>6</v>
      </c>
      <c r="C1545" s="1" t="s">
        <v>24</v>
      </c>
      <c r="D1545">
        <v>3816</v>
      </c>
      <c r="E1545" s="1" t="s">
        <v>1744</v>
      </c>
      <c r="F1545">
        <v>0</v>
      </c>
      <c r="H1545">
        <v>0</v>
      </c>
      <c r="I1545">
        <f>Tabla1[[#This Row],[VENTAS]]+Tabla1[[#This Row],[FISICO]]-Tabla1[[#This Row],[SISTEMA]]</f>
        <v>0</v>
      </c>
    </row>
    <row r="1546" spans="1:9" hidden="1" x14ac:dyDescent="0.25">
      <c r="A1546">
        <v>30101</v>
      </c>
      <c r="B1546" s="1" t="s">
        <v>6</v>
      </c>
      <c r="C1546" s="1" t="s">
        <v>24</v>
      </c>
      <c r="D1546">
        <v>3817</v>
      </c>
      <c r="E1546" s="1" t="s">
        <v>1745</v>
      </c>
      <c r="F1546">
        <v>0</v>
      </c>
      <c r="H1546">
        <v>0</v>
      </c>
      <c r="I1546">
        <f>Tabla1[[#This Row],[VENTAS]]+Tabla1[[#This Row],[FISICO]]-Tabla1[[#This Row],[SISTEMA]]</f>
        <v>0</v>
      </c>
    </row>
    <row r="1547" spans="1:9" hidden="1" x14ac:dyDescent="0.25">
      <c r="A1547">
        <v>30101</v>
      </c>
      <c r="B1547" s="1" t="s">
        <v>6</v>
      </c>
      <c r="C1547" s="1" t="s">
        <v>24</v>
      </c>
      <c r="D1547">
        <v>3819</v>
      </c>
      <c r="E1547" s="1" t="s">
        <v>1746</v>
      </c>
      <c r="F1547">
        <v>0</v>
      </c>
      <c r="H1547">
        <v>0</v>
      </c>
      <c r="I1547">
        <f>Tabla1[[#This Row],[VENTAS]]+Tabla1[[#This Row],[FISICO]]-Tabla1[[#This Row],[SISTEMA]]</f>
        <v>0</v>
      </c>
    </row>
    <row r="1548" spans="1:9" hidden="1" x14ac:dyDescent="0.25">
      <c r="A1548">
        <v>30101</v>
      </c>
      <c r="B1548" s="1" t="s">
        <v>6</v>
      </c>
      <c r="C1548" s="1" t="s">
        <v>24</v>
      </c>
      <c r="D1548">
        <v>3820</v>
      </c>
      <c r="E1548" s="1" t="s">
        <v>1747</v>
      </c>
      <c r="F1548">
        <v>0</v>
      </c>
      <c r="H1548">
        <v>0</v>
      </c>
      <c r="I1548">
        <f>Tabla1[[#This Row],[VENTAS]]+Tabla1[[#This Row],[FISICO]]-Tabla1[[#This Row],[SISTEMA]]</f>
        <v>0</v>
      </c>
    </row>
    <row r="1549" spans="1:9" hidden="1" x14ac:dyDescent="0.25">
      <c r="A1549">
        <v>30101</v>
      </c>
      <c r="B1549" s="1" t="s">
        <v>6</v>
      </c>
      <c r="C1549" s="1" t="s">
        <v>24</v>
      </c>
      <c r="D1549">
        <v>3821</v>
      </c>
      <c r="E1549" s="1" t="s">
        <v>1748</v>
      </c>
      <c r="F1549">
        <v>0</v>
      </c>
      <c r="H1549">
        <v>0</v>
      </c>
      <c r="I1549">
        <f>Tabla1[[#This Row],[VENTAS]]+Tabla1[[#This Row],[FISICO]]-Tabla1[[#This Row],[SISTEMA]]</f>
        <v>0</v>
      </c>
    </row>
    <row r="1550" spans="1:9" hidden="1" x14ac:dyDescent="0.25">
      <c r="A1550">
        <v>30101</v>
      </c>
      <c r="B1550" s="1" t="s">
        <v>6</v>
      </c>
      <c r="C1550" s="1" t="s">
        <v>24</v>
      </c>
      <c r="D1550">
        <v>3822</v>
      </c>
      <c r="E1550" s="1" t="s">
        <v>1749</v>
      </c>
      <c r="F1550">
        <v>0</v>
      </c>
      <c r="H1550">
        <v>0</v>
      </c>
      <c r="I1550">
        <f>Tabla1[[#This Row],[VENTAS]]+Tabla1[[#This Row],[FISICO]]-Tabla1[[#This Row],[SISTEMA]]</f>
        <v>0</v>
      </c>
    </row>
    <row r="1551" spans="1:9" hidden="1" x14ac:dyDescent="0.25">
      <c r="A1551">
        <v>30101</v>
      </c>
      <c r="B1551" s="1" t="s">
        <v>6</v>
      </c>
      <c r="C1551" s="1" t="s">
        <v>24</v>
      </c>
      <c r="D1551">
        <v>3826</v>
      </c>
      <c r="E1551" s="1" t="s">
        <v>1750</v>
      </c>
      <c r="F1551">
        <v>0</v>
      </c>
      <c r="H1551">
        <v>0</v>
      </c>
      <c r="I1551">
        <f>Tabla1[[#This Row],[VENTAS]]+Tabla1[[#This Row],[FISICO]]-Tabla1[[#This Row],[SISTEMA]]</f>
        <v>0</v>
      </c>
    </row>
    <row r="1552" spans="1:9" hidden="1" x14ac:dyDescent="0.25">
      <c r="A1552">
        <v>30101</v>
      </c>
      <c r="B1552" s="1" t="s">
        <v>6</v>
      </c>
      <c r="C1552" s="1" t="s">
        <v>24</v>
      </c>
      <c r="D1552">
        <v>3827</v>
      </c>
      <c r="E1552" s="1" t="s">
        <v>1751</v>
      </c>
      <c r="F1552">
        <v>0</v>
      </c>
      <c r="H1552">
        <v>0</v>
      </c>
      <c r="I1552">
        <f>Tabla1[[#This Row],[VENTAS]]+Tabla1[[#This Row],[FISICO]]-Tabla1[[#This Row],[SISTEMA]]</f>
        <v>0</v>
      </c>
    </row>
    <row r="1553" spans="1:10" hidden="1" x14ac:dyDescent="0.25">
      <c r="A1553">
        <v>30101</v>
      </c>
      <c r="B1553" s="1" t="s">
        <v>6</v>
      </c>
      <c r="C1553" s="1" t="s">
        <v>24</v>
      </c>
      <c r="D1553">
        <v>3828</v>
      </c>
      <c r="E1553" s="1" t="s">
        <v>1752</v>
      </c>
      <c r="F1553">
        <v>0</v>
      </c>
      <c r="H1553">
        <v>0</v>
      </c>
      <c r="I1553">
        <f>Tabla1[[#This Row],[VENTAS]]+Tabla1[[#This Row],[FISICO]]-Tabla1[[#This Row],[SISTEMA]]</f>
        <v>0</v>
      </c>
    </row>
    <row r="1554" spans="1:10" hidden="1" x14ac:dyDescent="0.25">
      <c r="A1554">
        <v>30101</v>
      </c>
      <c r="B1554" s="1" t="s">
        <v>6</v>
      </c>
      <c r="C1554" s="1" t="s">
        <v>24</v>
      </c>
      <c r="D1554">
        <v>3831</v>
      </c>
      <c r="E1554" s="1" t="s">
        <v>1753</v>
      </c>
      <c r="F1554">
        <v>0</v>
      </c>
      <c r="H1554">
        <v>0</v>
      </c>
      <c r="I1554">
        <f>Tabla1[[#This Row],[VENTAS]]+Tabla1[[#This Row],[FISICO]]-Tabla1[[#This Row],[SISTEMA]]</f>
        <v>0</v>
      </c>
    </row>
    <row r="1555" spans="1:10" hidden="1" x14ac:dyDescent="0.25">
      <c r="A1555">
        <v>30101</v>
      </c>
      <c r="B1555" s="1" t="s">
        <v>6</v>
      </c>
      <c r="C1555" s="1" t="s">
        <v>24</v>
      </c>
      <c r="D1555">
        <v>3832</v>
      </c>
      <c r="E1555" s="1" t="s">
        <v>1754</v>
      </c>
      <c r="F1555">
        <v>0</v>
      </c>
      <c r="H1555">
        <v>0</v>
      </c>
      <c r="I1555">
        <f>Tabla1[[#This Row],[VENTAS]]+Tabla1[[#This Row],[FISICO]]-Tabla1[[#This Row],[SISTEMA]]</f>
        <v>0</v>
      </c>
    </row>
    <row r="1556" spans="1:10" hidden="1" x14ac:dyDescent="0.25">
      <c r="A1556">
        <v>30101</v>
      </c>
      <c r="B1556" s="1" t="s">
        <v>6</v>
      </c>
      <c r="C1556" s="1" t="s">
        <v>24</v>
      </c>
      <c r="D1556">
        <v>3834</v>
      </c>
      <c r="E1556" s="1" t="s">
        <v>1755</v>
      </c>
      <c r="F1556">
        <v>0</v>
      </c>
      <c r="H1556">
        <v>0</v>
      </c>
      <c r="I1556">
        <f>Tabla1[[#This Row],[VENTAS]]+Tabla1[[#This Row],[FISICO]]-Tabla1[[#This Row],[SISTEMA]]</f>
        <v>0</v>
      </c>
    </row>
    <row r="1557" spans="1:10" hidden="1" x14ac:dyDescent="0.25">
      <c r="A1557">
        <v>30101</v>
      </c>
      <c r="B1557" s="1" t="s">
        <v>6</v>
      </c>
      <c r="C1557" s="1" t="s">
        <v>24</v>
      </c>
      <c r="D1557">
        <v>3835</v>
      </c>
      <c r="E1557" s="1" t="s">
        <v>1756</v>
      </c>
      <c r="F1557">
        <v>0</v>
      </c>
      <c r="H1557">
        <v>0</v>
      </c>
      <c r="I1557">
        <f>Tabla1[[#This Row],[VENTAS]]+Tabla1[[#This Row],[FISICO]]-Tabla1[[#This Row],[SISTEMA]]</f>
        <v>0</v>
      </c>
    </row>
    <row r="1558" spans="1:10" hidden="1" x14ac:dyDescent="0.25">
      <c r="A1558">
        <v>30101</v>
      </c>
      <c r="B1558" s="1" t="s">
        <v>6</v>
      </c>
      <c r="C1558" s="1" t="s">
        <v>24</v>
      </c>
      <c r="D1558">
        <v>3836</v>
      </c>
      <c r="E1558" s="1" t="s">
        <v>1757</v>
      </c>
      <c r="F1558">
        <v>0</v>
      </c>
      <c r="H1558">
        <v>0</v>
      </c>
      <c r="I1558">
        <f>Tabla1[[#This Row],[VENTAS]]+Tabla1[[#This Row],[FISICO]]-Tabla1[[#This Row],[SISTEMA]]</f>
        <v>0</v>
      </c>
    </row>
    <row r="1559" spans="1:10" hidden="1" x14ac:dyDescent="0.25">
      <c r="A1559">
        <v>30101</v>
      </c>
      <c r="B1559" s="1" t="s">
        <v>6</v>
      </c>
      <c r="C1559" s="1" t="s">
        <v>24</v>
      </c>
      <c r="D1559">
        <v>3837</v>
      </c>
      <c r="E1559" s="1" t="s">
        <v>1758</v>
      </c>
      <c r="F1559">
        <v>0</v>
      </c>
      <c r="H1559">
        <v>0</v>
      </c>
      <c r="I1559">
        <f>Tabla1[[#This Row],[VENTAS]]+Tabla1[[#This Row],[FISICO]]-Tabla1[[#This Row],[SISTEMA]]</f>
        <v>0</v>
      </c>
    </row>
    <row r="1560" spans="1:10" hidden="1" x14ac:dyDescent="0.25">
      <c r="A1560">
        <v>30101</v>
      </c>
      <c r="B1560" s="1" t="s">
        <v>6</v>
      </c>
      <c r="C1560" s="1" t="s">
        <v>24</v>
      </c>
      <c r="D1560">
        <v>3838</v>
      </c>
      <c r="E1560" s="1" t="s">
        <v>1759</v>
      </c>
      <c r="F1560">
        <v>0</v>
      </c>
      <c r="H1560">
        <v>0</v>
      </c>
      <c r="I1560">
        <f>Tabla1[[#This Row],[VENTAS]]+Tabla1[[#This Row],[FISICO]]-Tabla1[[#This Row],[SISTEMA]]</f>
        <v>0</v>
      </c>
    </row>
    <row r="1561" spans="1:10" hidden="1" x14ac:dyDescent="0.25">
      <c r="A1561">
        <v>30101</v>
      </c>
      <c r="B1561" s="1" t="s">
        <v>6</v>
      </c>
      <c r="C1561" s="1" t="s">
        <v>24</v>
      </c>
      <c r="D1561">
        <v>3839</v>
      </c>
      <c r="E1561" s="1" t="s">
        <v>1760</v>
      </c>
      <c r="F1561">
        <v>0</v>
      </c>
      <c r="H1561">
        <v>0</v>
      </c>
      <c r="I1561">
        <f>Tabla1[[#This Row],[VENTAS]]+Tabla1[[#This Row],[FISICO]]-Tabla1[[#This Row],[SISTEMA]]</f>
        <v>0</v>
      </c>
    </row>
    <row r="1562" spans="1:10" hidden="1" x14ac:dyDescent="0.25">
      <c r="A1562">
        <v>30101</v>
      </c>
      <c r="B1562" s="1" t="s">
        <v>6</v>
      </c>
      <c r="C1562" s="1" t="s">
        <v>24</v>
      </c>
      <c r="D1562">
        <v>3840</v>
      </c>
      <c r="E1562" s="1" t="s">
        <v>1761</v>
      </c>
      <c r="F1562">
        <v>50</v>
      </c>
      <c r="G1562">
        <v>50</v>
      </c>
      <c r="H1562">
        <v>0</v>
      </c>
      <c r="I1562">
        <f>Tabla1[[#This Row],[VENTAS]]+Tabla1[[#This Row],[FISICO]]-Tabla1[[#This Row],[SISTEMA]]</f>
        <v>0</v>
      </c>
    </row>
    <row r="1563" spans="1:10" hidden="1" x14ac:dyDescent="0.25">
      <c r="A1563">
        <v>30101</v>
      </c>
      <c r="B1563" s="1" t="s">
        <v>6</v>
      </c>
      <c r="C1563" s="1" t="s">
        <v>24</v>
      </c>
      <c r="D1563" s="18">
        <v>3842</v>
      </c>
      <c r="E1563" s="19" t="s">
        <v>1762</v>
      </c>
      <c r="F1563">
        <v>75</v>
      </c>
      <c r="G1563">
        <f>73+2</f>
        <v>75</v>
      </c>
      <c r="H1563">
        <v>0</v>
      </c>
      <c r="I1563">
        <f>Tabla1[[#This Row],[VENTAS]]+Tabla1[[#This Row],[FISICO]]-Tabla1[[#This Row],[SISTEMA]]</f>
        <v>0</v>
      </c>
      <c r="J1563" s="18"/>
    </row>
    <row r="1564" spans="1:10" s="30" customFormat="1" hidden="1" x14ac:dyDescent="0.25">
      <c r="A1564" s="30">
        <v>30101</v>
      </c>
      <c r="B1564" s="31" t="s">
        <v>6</v>
      </c>
      <c r="C1564" s="31" t="s">
        <v>24</v>
      </c>
      <c r="D1564" s="30">
        <v>3843</v>
      </c>
      <c r="E1564" s="31" t="s">
        <v>1763</v>
      </c>
      <c r="F1564" s="30">
        <v>89</v>
      </c>
      <c r="G1564" s="30">
        <v>90</v>
      </c>
      <c r="H1564" s="30">
        <v>0</v>
      </c>
      <c r="I1564" s="30">
        <f>Tabla1[[#This Row],[VENTAS]]+Tabla1[[#This Row],[FISICO]]-Tabla1[[#This Row],[SISTEMA]]</f>
        <v>1</v>
      </c>
    </row>
    <row r="1565" spans="1:10" hidden="1" x14ac:dyDescent="0.25">
      <c r="A1565">
        <v>30101</v>
      </c>
      <c r="B1565" s="1" t="s">
        <v>6</v>
      </c>
      <c r="C1565" s="1" t="s">
        <v>24</v>
      </c>
      <c r="D1565">
        <v>3844</v>
      </c>
      <c r="E1565" s="1" t="s">
        <v>1764</v>
      </c>
      <c r="F1565">
        <v>0</v>
      </c>
      <c r="H1565">
        <v>0</v>
      </c>
      <c r="I1565">
        <f>Tabla1[[#This Row],[VENTAS]]+Tabla1[[#This Row],[FISICO]]-Tabla1[[#This Row],[SISTEMA]]</f>
        <v>0</v>
      </c>
    </row>
    <row r="1566" spans="1:10" hidden="1" x14ac:dyDescent="0.25">
      <c r="A1566">
        <v>30101</v>
      </c>
      <c r="B1566" s="1" t="s">
        <v>6</v>
      </c>
      <c r="C1566" s="1" t="s">
        <v>24</v>
      </c>
      <c r="D1566">
        <v>3845</v>
      </c>
      <c r="E1566" s="1" t="s">
        <v>1765</v>
      </c>
      <c r="F1566">
        <v>3</v>
      </c>
      <c r="G1566">
        <v>3</v>
      </c>
      <c r="H1566">
        <v>0</v>
      </c>
      <c r="I1566">
        <f>Tabla1[[#This Row],[VENTAS]]+Tabla1[[#This Row],[FISICO]]-Tabla1[[#This Row],[SISTEMA]]</f>
        <v>0</v>
      </c>
    </row>
    <row r="1567" spans="1:10" hidden="1" x14ac:dyDescent="0.25">
      <c r="A1567">
        <v>30101</v>
      </c>
      <c r="B1567" s="1" t="s">
        <v>6</v>
      </c>
      <c r="C1567" s="1" t="s">
        <v>24</v>
      </c>
      <c r="D1567">
        <v>3846</v>
      </c>
      <c r="E1567" s="1" t="s">
        <v>1766</v>
      </c>
      <c r="F1567">
        <v>1</v>
      </c>
      <c r="G1567">
        <v>1</v>
      </c>
      <c r="H1567">
        <v>0</v>
      </c>
      <c r="I1567">
        <f>Tabla1[[#This Row],[VENTAS]]+Tabla1[[#This Row],[FISICO]]-Tabla1[[#This Row],[SISTEMA]]</f>
        <v>0</v>
      </c>
    </row>
    <row r="1568" spans="1:10" hidden="1" x14ac:dyDescent="0.25">
      <c r="A1568">
        <v>30101</v>
      </c>
      <c r="B1568" s="1" t="s">
        <v>6</v>
      </c>
      <c r="C1568" s="1" t="s">
        <v>24</v>
      </c>
      <c r="D1568" s="18">
        <v>3847</v>
      </c>
      <c r="E1568" s="19" t="s">
        <v>1767</v>
      </c>
      <c r="F1568">
        <v>18</v>
      </c>
      <c r="G1568">
        <v>18</v>
      </c>
      <c r="H1568">
        <v>0</v>
      </c>
      <c r="I1568">
        <f>Tabla1[[#This Row],[VENTAS]]+Tabla1[[#This Row],[FISICO]]-Tabla1[[#This Row],[SISTEMA]]</f>
        <v>0</v>
      </c>
      <c r="J1568" s="18"/>
    </row>
    <row r="1569" spans="1:10" hidden="1" x14ac:dyDescent="0.25">
      <c r="A1569">
        <v>30101</v>
      </c>
      <c r="B1569" s="1" t="s">
        <v>6</v>
      </c>
      <c r="C1569" s="1" t="s">
        <v>24</v>
      </c>
      <c r="D1569">
        <v>3848</v>
      </c>
      <c r="E1569" s="1" t="s">
        <v>1768</v>
      </c>
      <c r="F1569">
        <v>0</v>
      </c>
      <c r="H1569">
        <v>0</v>
      </c>
      <c r="I1569">
        <f>Tabla1[[#This Row],[VENTAS]]+Tabla1[[#This Row],[FISICO]]-Tabla1[[#This Row],[SISTEMA]]</f>
        <v>0</v>
      </c>
    </row>
    <row r="1570" spans="1:10" hidden="1" x14ac:dyDescent="0.25">
      <c r="A1570">
        <v>30101</v>
      </c>
      <c r="B1570" s="1" t="s">
        <v>6</v>
      </c>
      <c r="C1570" s="1" t="s">
        <v>24</v>
      </c>
      <c r="D1570">
        <v>3849</v>
      </c>
      <c r="E1570" s="1" t="s">
        <v>1769</v>
      </c>
      <c r="F1570">
        <v>0</v>
      </c>
      <c r="H1570">
        <v>0</v>
      </c>
      <c r="I1570">
        <f>Tabla1[[#This Row],[VENTAS]]+Tabla1[[#This Row],[FISICO]]-Tabla1[[#This Row],[SISTEMA]]</f>
        <v>0</v>
      </c>
    </row>
    <row r="1571" spans="1:10" hidden="1" x14ac:dyDescent="0.25">
      <c r="A1571">
        <v>30101</v>
      </c>
      <c r="B1571" s="1" t="s">
        <v>6</v>
      </c>
      <c r="C1571" s="1" t="s">
        <v>24</v>
      </c>
      <c r="D1571" s="18">
        <v>3850</v>
      </c>
      <c r="E1571" s="19" t="s">
        <v>1770</v>
      </c>
      <c r="F1571">
        <v>5</v>
      </c>
      <c r="G1571">
        <v>1</v>
      </c>
      <c r="H1571">
        <v>0</v>
      </c>
      <c r="I1571">
        <f>Tabla1[[#This Row],[VENTAS]]+Tabla1[[#This Row],[FISICO]]-Tabla1[[#This Row],[SISTEMA]]</f>
        <v>-4</v>
      </c>
      <c r="J1571" s="21">
        <v>44352</v>
      </c>
    </row>
    <row r="1572" spans="1:10" hidden="1" x14ac:dyDescent="0.25">
      <c r="A1572">
        <v>30101</v>
      </c>
      <c r="B1572" s="1" t="s">
        <v>6</v>
      </c>
      <c r="C1572" s="1" t="s">
        <v>24</v>
      </c>
      <c r="D1572" s="18">
        <v>3852</v>
      </c>
      <c r="E1572" s="19" t="s">
        <v>1771</v>
      </c>
      <c r="F1572">
        <v>12</v>
      </c>
      <c r="G1572">
        <v>0</v>
      </c>
      <c r="H1572">
        <v>0</v>
      </c>
      <c r="I1572">
        <f>Tabla1[[#This Row],[VENTAS]]+Tabla1[[#This Row],[FISICO]]-Tabla1[[#This Row],[SISTEMA]]</f>
        <v>-12</v>
      </c>
      <c r="J1572" s="21">
        <v>44352</v>
      </c>
    </row>
    <row r="1573" spans="1:10" hidden="1" x14ac:dyDescent="0.25">
      <c r="A1573">
        <v>30101</v>
      </c>
      <c r="B1573" s="1" t="s">
        <v>6</v>
      </c>
      <c r="C1573" s="1" t="s">
        <v>24</v>
      </c>
      <c r="D1573" s="18">
        <v>3853</v>
      </c>
      <c r="E1573" s="19" t="s">
        <v>1772</v>
      </c>
      <c r="F1573">
        <v>17</v>
      </c>
      <c r="G1573">
        <v>17</v>
      </c>
      <c r="H1573">
        <v>0</v>
      </c>
      <c r="I1573">
        <f>Tabla1[[#This Row],[VENTAS]]+Tabla1[[#This Row],[FISICO]]-Tabla1[[#This Row],[SISTEMA]]</f>
        <v>0</v>
      </c>
      <c r="J1573" s="18"/>
    </row>
    <row r="1574" spans="1:10" hidden="1" x14ac:dyDescent="0.25">
      <c r="A1574">
        <v>30101</v>
      </c>
      <c r="B1574" s="1" t="s">
        <v>6</v>
      </c>
      <c r="C1574" s="1" t="s">
        <v>24</v>
      </c>
      <c r="D1574">
        <v>3854</v>
      </c>
      <c r="E1574" s="1" t="s">
        <v>1773</v>
      </c>
      <c r="F1574">
        <v>0</v>
      </c>
      <c r="H1574">
        <v>0</v>
      </c>
      <c r="I1574">
        <f>Tabla1[[#This Row],[VENTAS]]+Tabla1[[#This Row],[FISICO]]-Tabla1[[#This Row],[SISTEMA]]</f>
        <v>0</v>
      </c>
    </row>
    <row r="1575" spans="1:10" hidden="1" x14ac:dyDescent="0.25">
      <c r="A1575">
        <v>30101</v>
      </c>
      <c r="B1575" s="1" t="s">
        <v>6</v>
      </c>
      <c r="C1575" s="1" t="s">
        <v>24</v>
      </c>
      <c r="D1575">
        <v>3856</v>
      </c>
      <c r="E1575" s="1" t="s">
        <v>1774</v>
      </c>
      <c r="F1575">
        <v>0</v>
      </c>
      <c r="H1575">
        <v>0</v>
      </c>
      <c r="I1575">
        <f>Tabla1[[#This Row],[VENTAS]]+Tabla1[[#This Row],[FISICO]]-Tabla1[[#This Row],[SISTEMA]]</f>
        <v>0</v>
      </c>
    </row>
    <row r="1576" spans="1:10" hidden="1" x14ac:dyDescent="0.25">
      <c r="A1576">
        <v>30101</v>
      </c>
      <c r="B1576" s="1" t="s">
        <v>6</v>
      </c>
      <c r="C1576" s="1" t="s">
        <v>24</v>
      </c>
      <c r="D1576">
        <v>3858</v>
      </c>
      <c r="E1576" s="1" t="s">
        <v>1775</v>
      </c>
      <c r="F1576">
        <v>4</v>
      </c>
      <c r="G1576">
        <v>4</v>
      </c>
      <c r="H1576">
        <v>0</v>
      </c>
      <c r="I1576">
        <f>Tabla1[[#This Row],[VENTAS]]+Tabla1[[#This Row],[FISICO]]-Tabla1[[#This Row],[SISTEMA]]</f>
        <v>0</v>
      </c>
    </row>
    <row r="1577" spans="1:10" hidden="1" x14ac:dyDescent="0.25">
      <c r="A1577">
        <v>30101</v>
      </c>
      <c r="B1577" s="1" t="s">
        <v>6</v>
      </c>
      <c r="C1577" s="1" t="s">
        <v>24</v>
      </c>
      <c r="D1577">
        <v>3859</v>
      </c>
      <c r="E1577" s="1" t="s">
        <v>1776</v>
      </c>
      <c r="F1577">
        <v>0</v>
      </c>
      <c r="H1577">
        <v>0</v>
      </c>
      <c r="I1577">
        <f>Tabla1[[#This Row],[VENTAS]]+Tabla1[[#This Row],[FISICO]]-Tabla1[[#This Row],[SISTEMA]]</f>
        <v>0</v>
      </c>
    </row>
    <row r="1578" spans="1:10" hidden="1" x14ac:dyDescent="0.25">
      <c r="A1578">
        <v>30101</v>
      </c>
      <c r="B1578" s="1" t="s">
        <v>6</v>
      </c>
      <c r="C1578" s="1" t="s">
        <v>24</v>
      </c>
      <c r="D1578">
        <v>3860</v>
      </c>
      <c r="E1578" s="1" t="s">
        <v>1777</v>
      </c>
      <c r="F1578">
        <v>0</v>
      </c>
      <c r="H1578">
        <v>0</v>
      </c>
      <c r="I1578">
        <f>Tabla1[[#This Row],[VENTAS]]+Tabla1[[#This Row],[FISICO]]-Tabla1[[#This Row],[SISTEMA]]</f>
        <v>0</v>
      </c>
    </row>
    <row r="1579" spans="1:10" hidden="1" x14ac:dyDescent="0.25">
      <c r="A1579">
        <v>30101</v>
      </c>
      <c r="B1579" s="1" t="s">
        <v>6</v>
      </c>
      <c r="C1579" s="1" t="s">
        <v>24</v>
      </c>
      <c r="D1579">
        <v>3862</v>
      </c>
      <c r="E1579" s="1" t="s">
        <v>1778</v>
      </c>
      <c r="F1579">
        <v>0</v>
      </c>
      <c r="H1579">
        <v>0</v>
      </c>
      <c r="I1579">
        <f>Tabla1[[#This Row],[VENTAS]]+Tabla1[[#This Row],[FISICO]]-Tabla1[[#This Row],[SISTEMA]]</f>
        <v>0</v>
      </c>
    </row>
    <row r="1580" spans="1:10" hidden="1" x14ac:dyDescent="0.25">
      <c r="A1580">
        <v>30101</v>
      </c>
      <c r="B1580" s="1" t="s">
        <v>6</v>
      </c>
      <c r="C1580" s="1" t="s">
        <v>24</v>
      </c>
      <c r="D1580">
        <v>3863</v>
      </c>
      <c r="E1580" s="1" t="s">
        <v>1779</v>
      </c>
      <c r="F1580">
        <v>0</v>
      </c>
      <c r="H1580">
        <v>0</v>
      </c>
      <c r="I1580">
        <f>Tabla1[[#This Row],[VENTAS]]+Tabla1[[#This Row],[FISICO]]-Tabla1[[#This Row],[SISTEMA]]</f>
        <v>0</v>
      </c>
    </row>
    <row r="1581" spans="1:10" hidden="1" x14ac:dyDescent="0.25">
      <c r="A1581">
        <v>30101</v>
      </c>
      <c r="B1581" s="1" t="s">
        <v>6</v>
      </c>
      <c r="C1581" s="1" t="s">
        <v>24</v>
      </c>
      <c r="D1581">
        <v>3865</v>
      </c>
      <c r="E1581" s="1" t="s">
        <v>1780</v>
      </c>
      <c r="F1581">
        <v>5</v>
      </c>
      <c r="G1581">
        <v>5</v>
      </c>
      <c r="H1581">
        <v>0</v>
      </c>
      <c r="I1581">
        <f>Tabla1[[#This Row],[VENTAS]]+Tabla1[[#This Row],[FISICO]]-Tabla1[[#This Row],[SISTEMA]]</f>
        <v>0</v>
      </c>
    </row>
    <row r="1582" spans="1:10" hidden="1" x14ac:dyDescent="0.25">
      <c r="A1582">
        <v>30101</v>
      </c>
      <c r="B1582" s="1" t="s">
        <v>6</v>
      </c>
      <c r="C1582" s="1" t="s">
        <v>24</v>
      </c>
      <c r="D1582">
        <v>3866</v>
      </c>
      <c r="E1582" s="1" t="s">
        <v>1781</v>
      </c>
      <c r="F1582">
        <v>0</v>
      </c>
      <c r="H1582">
        <v>0</v>
      </c>
      <c r="I1582">
        <f>Tabla1[[#This Row],[VENTAS]]+Tabla1[[#This Row],[FISICO]]-Tabla1[[#This Row],[SISTEMA]]</f>
        <v>0</v>
      </c>
    </row>
    <row r="1583" spans="1:10" hidden="1" x14ac:dyDescent="0.25">
      <c r="A1583">
        <v>30101</v>
      </c>
      <c r="B1583" s="1" t="s">
        <v>6</v>
      </c>
      <c r="C1583" s="1" t="s">
        <v>24</v>
      </c>
      <c r="D1583">
        <v>3867</v>
      </c>
      <c r="E1583" s="1" t="s">
        <v>1782</v>
      </c>
      <c r="F1583">
        <v>0</v>
      </c>
      <c r="H1583">
        <v>0</v>
      </c>
      <c r="I1583">
        <f>Tabla1[[#This Row],[VENTAS]]+Tabla1[[#This Row],[FISICO]]-Tabla1[[#This Row],[SISTEMA]]</f>
        <v>0</v>
      </c>
    </row>
    <row r="1584" spans="1:10" hidden="1" x14ac:dyDescent="0.25">
      <c r="A1584">
        <v>30101</v>
      </c>
      <c r="B1584" s="1" t="s">
        <v>6</v>
      </c>
      <c r="C1584" s="1" t="s">
        <v>24</v>
      </c>
      <c r="D1584">
        <v>3868</v>
      </c>
      <c r="E1584" s="1" t="s">
        <v>1783</v>
      </c>
      <c r="F1584">
        <v>0</v>
      </c>
      <c r="H1584">
        <v>0</v>
      </c>
      <c r="I1584">
        <f>Tabla1[[#This Row],[VENTAS]]+Tabla1[[#This Row],[FISICO]]-Tabla1[[#This Row],[SISTEMA]]</f>
        <v>0</v>
      </c>
    </row>
    <row r="1585" spans="1:10" hidden="1" x14ac:dyDescent="0.25">
      <c r="A1585">
        <v>30101</v>
      </c>
      <c r="B1585" s="1" t="s">
        <v>6</v>
      </c>
      <c r="C1585" s="1" t="s">
        <v>24</v>
      </c>
      <c r="D1585">
        <v>3869</v>
      </c>
      <c r="E1585" s="1" t="s">
        <v>1784</v>
      </c>
      <c r="F1585">
        <v>0</v>
      </c>
      <c r="H1585">
        <v>0</v>
      </c>
      <c r="I1585">
        <f>Tabla1[[#This Row],[VENTAS]]+Tabla1[[#This Row],[FISICO]]-Tabla1[[#This Row],[SISTEMA]]</f>
        <v>0</v>
      </c>
    </row>
    <row r="1586" spans="1:10" hidden="1" x14ac:dyDescent="0.25">
      <c r="A1586">
        <v>30101</v>
      </c>
      <c r="B1586" s="1" t="s">
        <v>6</v>
      </c>
      <c r="C1586" s="1" t="s">
        <v>24</v>
      </c>
      <c r="D1586">
        <v>3870</v>
      </c>
      <c r="E1586" s="1" t="s">
        <v>1785</v>
      </c>
      <c r="F1586">
        <v>0</v>
      </c>
      <c r="H1586">
        <v>0</v>
      </c>
      <c r="I1586">
        <f>Tabla1[[#This Row],[VENTAS]]+Tabla1[[#This Row],[FISICO]]-Tabla1[[#This Row],[SISTEMA]]</f>
        <v>0</v>
      </c>
    </row>
    <row r="1587" spans="1:10" hidden="1" x14ac:dyDescent="0.25">
      <c r="A1587">
        <v>30101</v>
      </c>
      <c r="B1587" s="1" t="s">
        <v>6</v>
      </c>
      <c r="C1587" s="1" t="s">
        <v>24</v>
      </c>
      <c r="D1587">
        <v>3871</v>
      </c>
      <c r="E1587" s="1" t="s">
        <v>1786</v>
      </c>
      <c r="F1587">
        <v>0</v>
      </c>
      <c r="H1587">
        <v>0</v>
      </c>
      <c r="I1587">
        <f>Tabla1[[#This Row],[VENTAS]]+Tabla1[[#This Row],[FISICO]]-Tabla1[[#This Row],[SISTEMA]]</f>
        <v>0</v>
      </c>
    </row>
    <row r="1588" spans="1:10" hidden="1" x14ac:dyDescent="0.25">
      <c r="A1588">
        <v>30101</v>
      </c>
      <c r="B1588" s="1" t="s">
        <v>6</v>
      </c>
      <c r="C1588" s="1" t="s">
        <v>24</v>
      </c>
      <c r="D1588">
        <v>3872</v>
      </c>
      <c r="E1588" s="1" t="s">
        <v>1787</v>
      </c>
      <c r="F1588">
        <v>0</v>
      </c>
      <c r="H1588">
        <v>0</v>
      </c>
      <c r="I1588">
        <f>Tabla1[[#This Row],[VENTAS]]+Tabla1[[#This Row],[FISICO]]-Tabla1[[#This Row],[SISTEMA]]</f>
        <v>0</v>
      </c>
    </row>
    <row r="1589" spans="1:10" hidden="1" x14ac:dyDescent="0.25">
      <c r="A1589">
        <v>30101</v>
      </c>
      <c r="B1589" s="1" t="s">
        <v>6</v>
      </c>
      <c r="C1589" s="1" t="s">
        <v>24</v>
      </c>
      <c r="D1589">
        <v>3874</v>
      </c>
      <c r="E1589" s="1" t="s">
        <v>1788</v>
      </c>
      <c r="F1589">
        <v>0</v>
      </c>
      <c r="H1589">
        <v>0</v>
      </c>
      <c r="I1589">
        <f>Tabla1[[#This Row],[VENTAS]]+Tabla1[[#This Row],[FISICO]]-Tabla1[[#This Row],[SISTEMA]]</f>
        <v>0</v>
      </c>
    </row>
    <row r="1590" spans="1:10" hidden="1" x14ac:dyDescent="0.25">
      <c r="A1590">
        <v>30101</v>
      </c>
      <c r="B1590" s="1" t="s">
        <v>6</v>
      </c>
      <c r="C1590" s="1" t="s">
        <v>24</v>
      </c>
      <c r="D1590">
        <v>3875</v>
      </c>
      <c r="E1590" s="1" t="s">
        <v>1789</v>
      </c>
      <c r="F1590">
        <v>0</v>
      </c>
      <c r="H1590">
        <v>0</v>
      </c>
      <c r="I1590">
        <f>Tabla1[[#This Row],[VENTAS]]+Tabla1[[#This Row],[FISICO]]-Tabla1[[#This Row],[SISTEMA]]</f>
        <v>0</v>
      </c>
    </row>
    <row r="1591" spans="1:10" hidden="1" x14ac:dyDescent="0.25">
      <c r="A1591">
        <v>30101</v>
      </c>
      <c r="B1591" s="1" t="s">
        <v>6</v>
      </c>
      <c r="C1591" s="1" t="s">
        <v>24</v>
      </c>
      <c r="D1591">
        <v>3896</v>
      </c>
      <c r="E1591" s="1" t="s">
        <v>1790</v>
      </c>
      <c r="F1591">
        <v>0</v>
      </c>
      <c r="H1591">
        <v>0</v>
      </c>
      <c r="I1591">
        <f>Tabla1[[#This Row],[VENTAS]]+Tabla1[[#This Row],[FISICO]]-Tabla1[[#This Row],[SISTEMA]]</f>
        <v>0</v>
      </c>
    </row>
    <row r="1592" spans="1:10" hidden="1" x14ac:dyDescent="0.25">
      <c r="A1592">
        <v>30101</v>
      </c>
      <c r="B1592" s="1" t="s">
        <v>6</v>
      </c>
      <c r="C1592" s="1" t="s">
        <v>24</v>
      </c>
      <c r="D1592">
        <v>3897</v>
      </c>
      <c r="E1592" s="1" t="s">
        <v>1791</v>
      </c>
      <c r="F1592">
        <v>0</v>
      </c>
      <c r="H1592">
        <v>0</v>
      </c>
      <c r="I1592">
        <f>Tabla1[[#This Row],[VENTAS]]+Tabla1[[#This Row],[FISICO]]-Tabla1[[#This Row],[SISTEMA]]</f>
        <v>0</v>
      </c>
    </row>
    <row r="1593" spans="1:10" hidden="1" x14ac:dyDescent="0.25">
      <c r="A1593">
        <v>30101</v>
      </c>
      <c r="B1593" s="1" t="s">
        <v>6</v>
      </c>
      <c r="C1593" s="1" t="s">
        <v>24</v>
      </c>
      <c r="D1593">
        <v>3898</v>
      </c>
      <c r="E1593" s="1" t="s">
        <v>1792</v>
      </c>
      <c r="F1593">
        <v>0</v>
      </c>
      <c r="H1593">
        <v>0</v>
      </c>
      <c r="I1593">
        <f>Tabla1[[#This Row],[VENTAS]]+Tabla1[[#This Row],[FISICO]]-Tabla1[[#This Row],[SISTEMA]]</f>
        <v>0</v>
      </c>
    </row>
    <row r="1594" spans="1:10" hidden="1" x14ac:dyDescent="0.25">
      <c r="A1594">
        <v>30101</v>
      </c>
      <c r="B1594" s="1" t="s">
        <v>6</v>
      </c>
      <c r="C1594" s="1" t="s">
        <v>24</v>
      </c>
      <c r="D1594">
        <v>3899</v>
      </c>
      <c r="E1594" s="1" t="s">
        <v>1793</v>
      </c>
      <c r="F1594">
        <v>0</v>
      </c>
      <c r="H1594">
        <v>0</v>
      </c>
      <c r="I1594">
        <f>Tabla1[[#This Row],[VENTAS]]+Tabla1[[#This Row],[FISICO]]-Tabla1[[#This Row],[SISTEMA]]</f>
        <v>0</v>
      </c>
    </row>
    <row r="1595" spans="1:10" hidden="1" x14ac:dyDescent="0.25">
      <c r="A1595">
        <v>30101</v>
      </c>
      <c r="B1595" s="1" t="s">
        <v>6</v>
      </c>
      <c r="C1595" s="1" t="s">
        <v>24</v>
      </c>
      <c r="D1595">
        <v>3900</v>
      </c>
      <c r="E1595" s="1" t="s">
        <v>1794</v>
      </c>
      <c r="F1595">
        <v>0</v>
      </c>
      <c r="H1595">
        <v>0</v>
      </c>
      <c r="I1595">
        <f>Tabla1[[#This Row],[VENTAS]]+Tabla1[[#This Row],[FISICO]]-Tabla1[[#This Row],[SISTEMA]]</f>
        <v>0</v>
      </c>
    </row>
    <row r="1596" spans="1:10" hidden="1" x14ac:dyDescent="0.25">
      <c r="A1596">
        <v>30101</v>
      </c>
      <c r="B1596" s="1" t="s">
        <v>6</v>
      </c>
      <c r="C1596" s="1" t="s">
        <v>24</v>
      </c>
      <c r="D1596" s="18">
        <v>3901</v>
      </c>
      <c r="E1596" s="19" t="s">
        <v>1795</v>
      </c>
      <c r="F1596">
        <v>30</v>
      </c>
      <c r="G1596">
        <v>29</v>
      </c>
      <c r="H1596">
        <v>1</v>
      </c>
      <c r="I1596">
        <f>Tabla1[[#This Row],[VENTAS]]+Tabla1[[#This Row],[FISICO]]-Tabla1[[#This Row],[SISTEMA]]</f>
        <v>0</v>
      </c>
      <c r="J1596" s="18"/>
    </row>
    <row r="1597" spans="1:10" hidden="1" x14ac:dyDescent="0.25">
      <c r="A1597">
        <v>30101</v>
      </c>
      <c r="B1597" s="1" t="s">
        <v>6</v>
      </c>
      <c r="C1597" s="1" t="s">
        <v>24</v>
      </c>
      <c r="D1597">
        <v>3902</v>
      </c>
      <c r="E1597" s="1" t="s">
        <v>1796</v>
      </c>
      <c r="F1597">
        <v>44</v>
      </c>
      <c r="G1597">
        <v>44</v>
      </c>
      <c r="H1597">
        <v>0</v>
      </c>
      <c r="I1597">
        <f>Tabla1[[#This Row],[VENTAS]]+Tabla1[[#This Row],[FISICO]]-Tabla1[[#This Row],[SISTEMA]]</f>
        <v>0</v>
      </c>
    </row>
    <row r="1598" spans="1:10" hidden="1" x14ac:dyDescent="0.25">
      <c r="A1598">
        <v>30101</v>
      </c>
      <c r="B1598" s="1" t="s">
        <v>6</v>
      </c>
      <c r="C1598" s="1" t="s">
        <v>24</v>
      </c>
      <c r="D1598">
        <v>3906</v>
      </c>
      <c r="E1598" s="1" t="s">
        <v>1797</v>
      </c>
      <c r="F1598">
        <v>0</v>
      </c>
      <c r="H1598">
        <v>0</v>
      </c>
      <c r="I1598">
        <f>Tabla1[[#This Row],[VENTAS]]+Tabla1[[#This Row],[FISICO]]-Tabla1[[#This Row],[SISTEMA]]</f>
        <v>0</v>
      </c>
    </row>
    <row r="1599" spans="1:10" hidden="1" x14ac:dyDescent="0.25">
      <c r="A1599">
        <v>30101</v>
      </c>
      <c r="B1599" s="1" t="s">
        <v>6</v>
      </c>
      <c r="C1599" s="1" t="s">
        <v>24</v>
      </c>
      <c r="D1599">
        <v>3907</v>
      </c>
      <c r="E1599" s="1" t="s">
        <v>1798</v>
      </c>
      <c r="F1599">
        <v>0</v>
      </c>
      <c r="H1599">
        <v>0</v>
      </c>
      <c r="I1599">
        <f>Tabla1[[#This Row],[VENTAS]]+Tabla1[[#This Row],[FISICO]]-Tabla1[[#This Row],[SISTEMA]]</f>
        <v>0</v>
      </c>
    </row>
    <row r="1600" spans="1:10" hidden="1" x14ac:dyDescent="0.25">
      <c r="A1600">
        <v>30101</v>
      </c>
      <c r="B1600" s="1" t="s">
        <v>6</v>
      </c>
      <c r="C1600" s="1" t="s">
        <v>24</v>
      </c>
      <c r="D1600">
        <v>3918</v>
      </c>
      <c r="E1600" s="1" t="s">
        <v>1799</v>
      </c>
      <c r="F1600">
        <v>0</v>
      </c>
      <c r="H1600">
        <v>0</v>
      </c>
      <c r="I1600">
        <f>Tabla1[[#This Row],[VENTAS]]+Tabla1[[#This Row],[FISICO]]-Tabla1[[#This Row],[SISTEMA]]</f>
        <v>0</v>
      </c>
    </row>
    <row r="1601" spans="1:10" hidden="1" x14ac:dyDescent="0.25">
      <c r="A1601">
        <v>30101</v>
      </c>
      <c r="B1601" s="1" t="s">
        <v>6</v>
      </c>
      <c r="C1601" s="1" t="s">
        <v>24</v>
      </c>
      <c r="D1601">
        <v>3919</v>
      </c>
      <c r="E1601" s="1" t="s">
        <v>1800</v>
      </c>
      <c r="F1601">
        <v>0</v>
      </c>
      <c r="H1601">
        <v>0</v>
      </c>
      <c r="I1601">
        <f>Tabla1[[#This Row],[VENTAS]]+Tabla1[[#This Row],[FISICO]]-Tabla1[[#This Row],[SISTEMA]]</f>
        <v>0</v>
      </c>
    </row>
    <row r="1602" spans="1:10" hidden="1" x14ac:dyDescent="0.25">
      <c r="A1602">
        <v>30101</v>
      </c>
      <c r="B1602" s="1" t="s">
        <v>6</v>
      </c>
      <c r="C1602" s="1" t="s">
        <v>24</v>
      </c>
      <c r="D1602">
        <v>3922</v>
      </c>
      <c r="E1602" s="1" t="s">
        <v>1801</v>
      </c>
      <c r="F1602">
        <v>0</v>
      </c>
      <c r="H1602">
        <v>0</v>
      </c>
      <c r="I1602">
        <f>Tabla1[[#This Row],[VENTAS]]+Tabla1[[#This Row],[FISICO]]-Tabla1[[#This Row],[SISTEMA]]</f>
        <v>0</v>
      </c>
    </row>
    <row r="1603" spans="1:10" hidden="1" x14ac:dyDescent="0.25">
      <c r="A1603">
        <v>30101</v>
      </c>
      <c r="B1603" s="1" t="s">
        <v>6</v>
      </c>
      <c r="C1603" s="1" t="s">
        <v>24</v>
      </c>
      <c r="D1603">
        <v>3925</v>
      </c>
      <c r="E1603" s="1" t="s">
        <v>1802</v>
      </c>
      <c r="F1603">
        <v>0</v>
      </c>
      <c r="H1603">
        <v>0</v>
      </c>
      <c r="I1603">
        <f>Tabla1[[#This Row],[VENTAS]]+Tabla1[[#This Row],[FISICO]]-Tabla1[[#This Row],[SISTEMA]]</f>
        <v>0</v>
      </c>
    </row>
    <row r="1604" spans="1:10" hidden="1" x14ac:dyDescent="0.25">
      <c r="A1604">
        <v>30101</v>
      </c>
      <c r="B1604" s="1" t="s">
        <v>6</v>
      </c>
      <c r="C1604" s="1" t="s">
        <v>24</v>
      </c>
      <c r="D1604">
        <v>3926</v>
      </c>
      <c r="E1604" s="1" t="s">
        <v>1803</v>
      </c>
      <c r="F1604">
        <v>0</v>
      </c>
      <c r="H1604">
        <v>0</v>
      </c>
      <c r="I1604">
        <f>Tabla1[[#This Row],[VENTAS]]+Tabla1[[#This Row],[FISICO]]-Tabla1[[#This Row],[SISTEMA]]</f>
        <v>0</v>
      </c>
    </row>
    <row r="1605" spans="1:10" hidden="1" x14ac:dyDescent="0.25">
      <c r="A1605">
        <v>30101</v>
      </c>
      <c r="B1605" s="1" t="s">
        <v>6</v>
      </c>
      <c r="C1605" s="1" t="s">
        <v>24</v>
      </c>
      <c r="D1605">
        <v>3927</v>
      </c>
      <c r="E1605" s="1" t="s">
        <v>1804</v>
      </c>
      <c r="F1605">
        <v>0</v>
      </c>
      <c r="H1605">
        <v>0</v>
      </c>
      <c r="I1605">
        <f>Tabla1[[#This Row],[VENTAS]]+Tabla1[[#This Row],[FISICO]]-Tabla1[[#This Row],[SISTEMA]]</f>
        <v>0</v>
      </c>
    </row>
    <row r="1606" spans="1:10" hidden="1" x14ac:dyDescent="0.25">
      <c r="A1606">
        <v>30101</v>
      </c>
      <c r="B1606" s="1" t="s">
        <v>6</v>
      </c>
      <c r="C1606" s="1" t="s">
        <v>24</v>
      </c>
      <c r="D1606">
        <v>3928</v>
      </c>
      <c r="E1606" s="1" t="s">
        <v>1805</v>
      </c>
      <c r="F1606">
        <v>0</v>
      </c>
      <c r="H1606">
        <v>0</v>
      </c>
      <c r="I1606">
        <f>Tabla1[[#This Row],[VENTAS]]+Tabla1[[#This Row],[FISICO]]-Tabla1[[#This Row],[SISTEMA]]</f>
        <v>0</v>
      </c>
    </row>
    <row r="1607" spans="1:10" hidden="1" x14ac:dyDescent="0.25">
      <c r="A1607">
        <v>30101</v>
      </c>
      <c r="B1607" s="1" t="s">
        <v>6</v>
      </c>
      <c r="C1607" s="1" t="s">
        <v>24</v>
      </c>
      <c r="D1607">
        <v>3929</v>
      </c>
      <c r="E1607" s="1" t="s">
        <v>1806</v>
      </c>
      <c r="F1607">
        <v>0</v>
      </c>
      <c r="H1607">
        <v>0</v>
      </c>
      <c r="I1607">
        <f>Tabla1[[#This Row],[VENTAS]]+Tabla1[[#This Row],[FISICO]]-Tabla1[[#This Row],[SISTEMA]]</f>
        <v>0</v>
      </c>
    </row>
    <row r="1608" spans="1:10" hidden="1" x14ac:dyDescent="0.25">
      <c r="A1608">
        <v>30101</v>
      </c>
      <c r="B1608" s="1" t="s">
        <v>6</v>
      </c>
      <c r="C1608" s="1" t="s">
        <v>24</v>
      </c>
      <c r="D1608">
        <v>3930</v>
      </c>
      <c r="E1608" s="1" t="s">
        <v>1807</v>
      </c>
      <c r="F1608">
        <v>0</v>
      </c>
      <c r="H1608">
        <v>0</v>
      </c>
      <c r="I1608">
        <f>Tabla1[[#This Row],[VENTAS]]+Tabla1[[#This Row],[FISICO]]-Tabla1[[#This Row],[SISTEMA]]</f>
        <v>0</v>
      </c>
    </row>
    <row r="1609" spans="1:10" hidden="1" x14ac:dyDescent="0.25">
      <c r="A1609">
        <v>30101</v>
      </c>
      <c r="B1609" s="1" t="s">
        <v>6</v>
      </c>
      <c r="C1609" s="1" t="s">
        <v>24</v>
      </c>
      <c r="D1609">
        <v>3940</v>
      </c>
      <c r="E1609" s="1" t="s">
        <v>1808</v>
      </c>
      <c r="F1609">
        <v>0</v>
      </c>
      <c r="H1609">
        <v>0</v>
      </c>
      <c r="I1609">
        <f>Tabla1[[#This Row],[VENTAS]]+Tabla1[[#This Row],[FISICO]]-Tabla1[[#This Row],[SISTEMA]]</f>
        <v>0</v>
      </c>
    </row>
    <row r="1610" spans="1:10" hidden="1" x14ac:dyDescent="0.25">
      <c r="A1610">
        <v>30101</v>
      </c>
      <c r="B1610" s="1" t="s">
        <v>6</v>
      </c>
      <c r="C1610" s="1" t="s">
        <v>24</v>
      </c>
      <c r="D1610">
        <v>3941</v>
      </c>
      <c r="E1610" s="1" t="s">
        <v>1809</v>
      </c>
      <c r="F1610">
        <v>0</v>
      </c>
      <c r="H1610">
        <v>0</v>
      </c>
      <c r="I1610">
        <f>Tabla1[[#This Row],[VENTAS]]+Tabla1[[#This Row],[FISICO]]-Tabla1[[#This Row],[SISTEMA]]</f>
        <v>0</v>
      </c>
    </row>
    <row r="1611" spans="1:10" hidden="1" x14ac:dyDescent="0.25">
      <c r="A1611">
        <v>30101</v>
      </c>
      <c r="B1611" s="1" t="s">
        <v>6</v>
      </c>
      <c r="C1611" s="1" t="s">
        <v>24</v>
      </c>
      <c r="D1611">
        <v>3942</v>
      </c>
      <c r="E1611" s="1" t="s">
        <v>1810</v>
      </c>
      <c r="F1611">
        <v>0</v>
      </c>
      <c r="H1611">
        <v>0</v>
      </c>
      <c r="I1611">
        <f>Tabla1[[#This Row],[VENTAS]]+Tabla1[[#This Row],[FISICO]]-Tabla1[[#This Row],[SISTEMA]]</f>
        <v>0</v>
      </c>
    </row>
    <row r="1612" spans="1:10" hidden="1" x14ac:dyDescent="0.25">
      <c r="A1612">
        <v>30101</v>
      </c>
      <c r="B1612" s="1" t="s">
        <v>6</v>
      </c>
      <c r="C1612" s="1" t="s">
        <v>24</v>
      </c>
      <c r="D1612">
        <v>3943</v>
      </c>
      <c r="E1612" s="1" t="s">
        <v>1811</v>
      </c>
      <c r="F1612">
        <v>0</v>
      </c>
      <c r="H1612">
        <v>0</v>
      </c>
      <c r="I1612">
        <f>Tabla1[[#This Row],[VENTAS]]+Tabla1[[#This Row],[FISICO]]-Tabla1[[#This Row],[SISTEMA]]</f>
        <v>0</v>
      </c>
    </row>
    <row r="1613" spans="1:10" hidden="1" x14ac:dyDescent="0.25">
      <c r="A1613">
        <v>30101</v>
      </c>
      <c r="B1613" s="1" t="s">
        <v>6</v>
      </c>
      <c r="C1613" s="1" t="s">
        <v>24</v>
      </c>
      <c r="D1613">
        <v>3944</v>
      </c>
      <c r="E1613" s="1" t="s">
        <v>1812</v>
      </c>
      <c r="F1613">
        <v>0</v>
      </c>
      <c r="H1613">
        <v>0</v>
      </c>
      <c r="I1613">
        <f>Tabla1[[#This Row],[VENTAS]]+Tabla1[[#This Row],[FISICO]]-Tabla1[[#This Row],[SISTEMA]]</f>
        <v>0</v>
      </c>
    </row>
    <row r="1614" spans="1:10" hidden="1" x14ac:dyDescent="0.25">
      <c r="A1614">
        <v>30101</v>
      </c>
      <c r="B1614" s="1" t="s">
        <v>6</v>
      </c>
      <c r="C1614" s="1" t="s">
        <v>24</v>
      </c>
      <c r="D1614">
        <v>3952</v>
      </c>
      <c r="E1614" s="1" t="s">
        <v>1813</v>
      </c>
      <c r="F1614">
        <v>0</v>
      </c>
      <c r="H1614">
        <v>0</v>
      </c>
      <c r="I1614">
        <f>Tabla1[[#This Row],[VENTAS]]+Tabla1[[#This Row],[FISICO]]-Tabla1[[#This Row],[SISTEMA]]</f>
        <v>0</v>
      </c>
    </row>
    <row r="1615" spans="1:10" hidden="1" x14ac:dyDescent="0.25">
      <c r="A1615">
        <v>30101</v>
      </c>
      <c r="B1615" s="1" t="s">
        <v>6</v>
      </c>
      <c r="C1615" s="1" t="s">
        <v>24</v>
      </c>
      <c r="D1615">
        <v>3992</v>
      </c>
      <c r="E1615" s="1" t="s">
        <v>1814</v>
      </c>
      <c r="F1615">
        <v>0</v>
      </c>
      <c r="H1615">
        <v>0</v>
      </c>
      <c r="I1615">
        <f>Tabla1[[#This Row],[VENTAS]]+Tabla1[[#This Row],[FISICO]]-Tabla1[[#This Row],[SISTEMA]]</f>
        <v>0</v>
      </c>
    </row>
    <row r="1616" spans="1:10" hidden="1" x14ac:dyDescent="0.25">
      <c r="A1616">
        <v>30101</v>
      </c>
      <c r="B1616" s="1" t="s">
        <v>6</v>
      </c>
      <c r="C1616" s="1" t="s">
        <v>24</v>
      </c>
      <c r="D1616" s="18">
        <v>3993</v>
      </c>
      <c r="E1616" s="19" t="s">
        <v>1815</v>
      </c>
      <c r="F1616">
        <v>0</v>
      </c>
      <c r="G1616">
        <v>0</v>
      </c>
      <c r="H1616">
        <v>0</v>
      </c>
      <c r="I1616">
        <f>Tabla1[[#This Row],[VENTAS]]+Tabla1[[#This Row],[FISICO]]-Tabla1[[#This Row],[SISTEMA]]</f>
        <v>0</v>
      </c>
      <c r="J1616" s="18"/>
    </row>
    <row r="1617" spans="1:9" hidden="1" x14ac:dyDescent="0.25">
      <c r="A1617">
        <v>30101</v>
      </c>
      <c r="B1617" s="1" t="s">
        <v>6</v>
      </c>
      <c r="C1617" s="1" t="s">
        <v>24</v>
      </c>
      <c r="D1617">
        <v>3994</v>
      </c>
      <c r="E1617" s="1" t="s">
        <v>1816</v>
      </c>
      <c r="F1617">
        <v>35</v>
      </c>
      <c r="G1617">
        <v>35</v>
      </c>
      <c r="H1617">
        <v>0</v>
      </c>
      <c r="I1617">
        <f>Tabla1[[#This Row],[VENTAS]]+Tabla1[[#This Row],[FISICO]]-Tabla1[[#This Row],[SISTEMA]]</f>
        <v>0</v>
      </c>
    </row>
    <row r="1618" spans="1:9" hidden="1" x14ac:dyDescent="0.25">
      <c r="A1618">
        <v>30101</v>
      </c>
      <c r="B1618" s="1" t="s">
        <v>6</v>
      </c>
      <c r="C1618" s="1" t="s">
        <v>24</v>
      </c>
      <c r="D1618">
        <v>3995</v>
      </c>
      <c r="E1618" s="1" t="s">
        <v>1817</v>
      </c>
      <c r="F1618">
        <v>0</v>
      </c>
      <c r="H1618">
        <v>0</v>
      </c>
      <c r="I1618">
        <f>Tabla1[[#This Row],[VENTAS]]+Tabla1[[#This Row],[FISICO]]-Tabla1[[#This Row],[SISTEMA]]</f>
        <v>0</v>
      </c>
    </row>
    <row r="1619" spans="1:9" hidden="1" x14ac:dyDescent="0.25">
      <c r="A1619">
        <v>30101</v>
      </c>
      <c r="B1619" s="1" t="s">
        <v>6</v>
      </c>
      <c r="C1619" s="1" t="s">
        <v>24</v>
      </c>
      <c r="D1619">
        <v>3996</v>
      </c>
      <c r="E1619" s="1" t="s">
        <v>1818</v>
      </c>
      <c r="F1619">
        <v>0</v>
      </c>
      <c r="H1619">
        <v>0</v>
      </c>
      <c r="I1619">
        <f>Tabla1[[#This Row],[VENTAS]]+Tabla1[[#This Row],[FISICO]]-Tabla1[[#This Row],[SISTEMA]]</f>
        <v>0</v>
      </c>
    </row>
    <row r="1620" spans="1:9" hidden="1" x14ac:dyDescent="0.25">
      <c r="A1620">
        <v>30101</v>
      </c>
      <c r="B1620" s="1" t="s">
        <v>6</v>
      </c>
      <c r="C1620" s="1" t="s">
        <v>24</v>
      </c>
      <c r="D1620">
        <v>3997</v>
      </c>
      <c r="E1620" s="1" t="s">
        <v>1819</v>
      </c>
      <c r="F1620">
        <v>0</v>
      </c>
      <c r="H1620">
        <v>0</v>
      </c>
      <c r="I1620">
        <f>Tabla1[[#This Row],[VENTAS]]+Tabla1[[#This Row],[FISICO]]-Tabla1[[#This Row],[SISTEMA]]</f>
        <v>0</v>
      </c>
    </row>
    <row r="1621" spans="1:9" hidden="1" x14ac:dyDescent="0.25">
      <c r="A1621">
        <v>30101</v>
      </c>
      <c r="B1621" s="1" t="s">
        <v>6</v>
      </c>
      <c r="C1621" s="1" t="s">
        <v>24</v>
      </c>
      <c r="D1621">
        <v>4010</v>
      </c>
      <c r="E1621" s="1" t="s">
        <v>1820</v>
      </c>
      <c r="F1621">
        <v>0</v>
      </c>
      <c r="H1621">
        <v>0</v>
      </c>
      <c r="I1621">
        <f>Tabla1[[#This Row],[VENTAS]]+Tabla1[[#This Row],[FISICO]]-Tabla1[[#This Row],[SISTEMA]]</f>
        <v>0</v>
      </c>
    </row>
    <row r="1622" spans="1:9" hidden="1" x14ac:dyDescent="0.25">
      <c r="A1622">
        <v>30101</v>
      </c>
      <c r="B1622" s="1" t="s">
        <v>6</v>
      </c>
      <c r="C1622" s="1" t="s">
        <v>24</v>
      </c>
      <c r="D1622">
        <v>4011</v>
      </c>
      <c r="E1622" s="1" t="s">
        <v>1821</v>
      </c>
      <c r="F1622">
        <v>0</v>
      </c>
      <c r="H1622">
        <v>0</v>
      </c>
      <c r="I1622">
        <f>Tabla1[[#This Row],[VENTAS]]+Tabla1[[#This Row],[FISICO]]-Tabla1[[#This Row],[SISTEMA]]</f>
        <v>0</v>
      </c>
    </row>
    <row r="1623" spans="1:9" hidden="1" x14ac:dyDescent="0.25">
      <c r="A1623">
        <v>30101</v>
      </c>
      <c r="B1623" s="1" t="s">
        <v>6</v>
      </c>
      <c r="C1623" s="1" t="s">
        <v>24</v>
      </c>
      <c r="D1623">
        <v>4021</v>
      </c>
      <c r="E1623" s="1" t="s">
        <v>1822</v>
      </c>
      <c r="F1623">
        <v>0</v>
      </c>
      <c r="H1623">
        <v>0</v>
      </c>
      <c r="I1623">
        <f>Tabla1[[#This Row],[VENTAS]]+Tabla1[[#This Row],[FISICO]]-Tabla1[[#This Row],[SISTEMA]]</f>
        <v>0</v>
      </c>
    </row>
    <row r="1624" spans="1:9" hidden="1" x14ac:dyDescent="0.25">
      <c r="A1624">
        <v>30101</v>
      </c>
      <c r="B1624" s="1" t="s">
        <v>6</v>
      </c>
      <c r="C1624" s="1" t="s">
        <v>24</v>
      </c>
      <c r="D1624">
        <v>4022</v>
      </c>
      <c r="E1624" s="1" t="s">
        <v>1823</v>
      </c>
      <c r="F1624">
        <v>0</v>
      </c>
      <c r="H1624">
        <v>0</v>
      </c>
      <c r="I1624">
        <f>Tabla1[[#This Row],[VENTAS]]+Tabla1[[#This Row],[FISICO]]-Tabla1[[#This Row],[SISTEMA]]</f>
        <v>0</v>
      </c>
    </row>
    <row r="1625" spans="1:9" hidden="1" x14ac:dyDescent="0.25">
      <c r="A1625">
        <v>30101</v>
      </c>
      <c r="B1625" s="1" t="s">
        <v>6</v>
      </c>
      <c r="C1625" s="1" t="s">
        <v>24</v>
      </c>
      <c r="D1625">
        <v>4023</v>
      </c>
      <c r="E1625" s="1" t="s">
        <v>1824</v>
      </c>
      <c r="F1625">
        <v>5</v>
      </c>
      <c r="G1625">
        <v>5</v>
      </c>
      <c r="H1625">
        <v>0</v>
      </c>
      <c r="I1625">
        <f>Tabla1[[#This Row],[VENTAS]]+Tabla1[[#This Row],[FISICO]]-Tabla1[[#This Row],[SISTEMA]]</f>
        <v>0</v>
      </c>
    </row>
    <row r="1626" spans="1:9" hidden="1" x14ac:dyDescent="0.25">
      <c r="A1626">
        <v>30101</v>
      </c>
      <c r="B1626" s="1" t="s">
        <v>6</v>
      </c>
      <c r="C1626" s="1" t="s">
        <v>24</v>
      </c>
      <c r="D1626">
        <v>4025</v>
      </c>
      <c r="E1626" s="1" t="s">
        <v>1825</v>
      </c>
      <c r="F1626">
        <v>5</v>
      </c>
      <c r="G1626">
        <v>5</v>
      </c>
      <c r="H1626">
        <v>0</v>
      </c>
      <c r="I1626">
        <f>Tabla1[[#This Row],[VENTAS]]+Tabla1[[#This Row],[FISICO]]-Tabla1[[#This Row],[SISTEMA]]</f>
        <v>0</v>
      </c>
    </row>
    <row r="1627" spans="1:9" hidden="1" x14ac:dyDescent="0.25">
      <c r="A1627">
        <v>30101</v>
      </c>
      <c r="B1627" s="1" t="s">
        <v>6</v>
      </c>
      <c r="C1627" s="1" t="s">
        <v>24</v>
      </c>
      <c r="D1627">
        <v>4031</v>
      </c>
      <c r="E1627" s="1" t="s">
        <v>1826</v>
      </c>
      <c r="F1627">
        <v>0</v>
      </c>
      <c r="H1627">
        <v>0</v>
      </c>
      <c r="I1627">
        <f>Tabla1[[#This Row],[VENTAS]]+Tabla1[[#This Row],[FISICO]]-Tabla1[[#This Row],[SISTEMA]]</f>
        <v>0</v>
      </c>
    </row>
    <row r="1628" spans="1:9" hidden="1" x14ac:dyDescent="0.25">
      <c r="A1628">
        <v>30101</v>
      </c>
      <c r="B1628" s="1" t="s">
        <v>6</v>
      </c>
      <c r="C1628" s="1" t="s">
        <v>24</v>
      </c>
      <c r="D1628">
        <v>4033</v>
      </c>
      <c r="E1628" s="1" t="s">
        <v>1827</v>
      </c>
      <c r="F1628">
        <v>0</v>
      </c>
      <c r="H1628">
        <v>0</v>
      </c>
      <c r="I1628">
        <f>Tabla1[[#This Row],[VENTAS]]+Tabla1[[#This Row],[FISICO]]-Tabla1[[#This Row],[SISTEMA]]</f>
        <v>0</v>
      </c>
    </row>
    <row r="1629" spans="1:9" hidden="1" x14ac:dyDescent="0.25">
      <c r="A1629">
        <v>30101</v>
      </c>
      <c r="B1629" s="1" t="s">
        <v>6</v>
      </c>
      <c r="C1629" s="1" t="s">
        <v>24</v>
      </c>
      <c r="D1629">
        <v>4034</v>
      </c>
      <c r="E1629" s="1" t="s">
        <v>1828</v>
      </c>
      <c r="F1629">
        <v>0</v>
      </c>
      <c r="H1629">
        <v>0</v>
      </c>
      <c r="I1629">
        <f>Tabla1[[#This Row],[VENTAS]]+Tabla1[[#This Row],[FISICO]]-Tabla1[[#This Row],[SISTEMA]]</f>
        <v>0</v>
      </c>
    </row>
    <row r="1630" spans="1:9" hidden="1" x14ac:dyDescent="0.25">
      <c r="A1630">
        <v>30101</v>
      </c>
      <c r="B1630" s="1" t="s">
        <v>6</v>
      </c>
      <c r="C1630" s="1" t="s">
        <v>24</v>
      </c>
      <c r="D1630">
        <v>4035</v>
      </c>
      <c r="E1630" s="1" t="s">
        <v>1829</v>
      </c>
      <c r="F1630">
        <v>0</v>
      </c>
      <c r="H1630">
        <v>0</v>
      </c>
      <c r="I1630">
        <f>Tabla1[[#This Row],[VENTAS]]+Tabla1[[#This Row],[FISICO]]-Tabla1[[#This Row],[SISTEMA]]</f>
        <v>0</v>
      </c>
    </row>
    <row r="1631" spans="1:9" hidden="1" x14ac:dyDescent="0.25">
      <c r="A1631">
        <v>30101</v>
      </c>
      <c r="B1631" s="1" t="s">
        <v>6</v>
      </c>
      <c r="C1631" s="1" t="s">
        <v>24</v>
      </c>
      <c r="D1631">
        <v>4036</v>
      </c>
      <c r="E1631" s="1" t="s">
        <v>1830</v>
      </c>
      <c r="F1631">
        <v>0</v>
      </c>
      <c r="H1631">
        <v>0</v>
      </c>
      <c r="I1631">
        <f>Tabla1[[#This Row],[VENTAS]]+Tabla1[[#This Row],[FISICO]]-Tabla1[[#This Row],[SISTEMA]]</f>
        <v>0</v>
      </c>
    </row>
    <row r="1632" spans="1:9" hidden="1" x14ac:dyDescent="0.25">
      <c r="A1632">
        <v>30101</v>
      </c>
      <c r="B1632" s="1" t="s">
        <v>6</v>
      </c>
      <c r="C1632" s="1" t="s">
        <v>24</v>
      </c>
      <c r="D1632">
        <v>4037</v>
      </c>
      <c r="E1632" s="1" t="s">
        <v>1831</v>
      </c>
      <c r="F1632">
        <v>0</v>
      </c>
      <c r="H1632">
        <v>0</v>
      </c>
      <c r="I1632">
        <f>Tabla1[[#This Row],[VENTAS]]+Tabla1[[#This Row],[FISICO]]-Tabla1[[#This Row],[SISTEMA]]</f>
        <v>0</v>
      </c>
    </row>
    <row r="1633" spans="1:9" hidden="1" x14ac:dyDescent="0.25">
      <c r="A1633">
        <v>30101</v>
      </c>
      <c r="B1633" s="1" t="s">
        <v>6</v>
      </c>
      <c r="C1633" s="1" t="s">
        <v>24</v>
      </c>
      <c r="D1633">
        <v>4038</v>
      </c>
      <c r="E1633" s="1" t="s">
        <v>1832</v>
      </c>
      <c r="F1633">
        <v>0</v>
      </c>
      <c r="H1633">
        <v>0</v>
      </c>
      <c r="I1633">
        <f>Tabla1[[#This Row],[VENTAS]]+Tabla1[[#This Row],[FISICO]]-Tabla1[[#This Row],[SISTEMA]]</f>
        <v>0</v>
      </c>
    </row>
    <row r="1634" spans="1:9" hidden="1" x14ac:dyDescent="0.25">
      <c r="A1634">
        <v>30101</v>
      </c>
      <c r="B1634" s="1" t="s">
        <v>6</v>
      </c>
      <c r="C1634" s="1" t="s">
        <v>24</v>
      </c>
      <c r="D1634">
        <v>4039</v>
      </c>
      <c r="E1634" s="1" t="s">
        <v>1833</v>
      </c>
      <c r="F1634">
        <v>0</v>
      </c>
      <c r="H1634">
        <v>0</v>
      </c>
      <c r="I1634">
        <f>Tabla1[[#This Row],[VENTAS]]+Tabla1[[#This Row],[FISICO]]-Tabla1[[#This Row],[SISTEMA]]</f>
        <v>0</v>
      </c>
    </row>
    <row r="1635" spans="1:9" hidden="1" x14ac:dyDescent="0.25">
      <c r="A1635">
        <v>30101</v>
      </c>
      <c r="B1635" s="1" t="s">
        <v>6</v>
      </c>
      <c r="C1635" s="1" t="s">
        <v>24</v>
      </c>
      <c r="D1635">
        <v>4040</v>
      </c>
      <c r="E1635" s="1" t="s">
        <v>1834</v>
      </c>
      <c r="F1635">
        <v>0</v>
      </c>
      <c r="H1635">
        <v>0</v>
      </c>
      <c r="I1635">
        <f>Tabla1[[#This Row],[VENTAS]]+Tabla1[[#This Row],[FISICO]]-Tabla1[[#This Row],[SISTEMA]]</f>
        <v>0</v>
      </c>
    </row>
    <row r="1636" spans="1:9" hidden="1" x14ac:dyDescent="0.25">
      <c r="A1636">
        <v>30101</v>
      </c>
      <c r="B1636" s="1" t="s">
        <v>6</v>
      </c>
      <c r="C1636" s="1" t="s">
        <v>24</v>
      </c>
      <c r="D1636">
        <v>4041</v>
      </c>
      <c r="E1636" s="1" t="s">
        <v>1835</v>
      </c>
      <c r="F1636">
        <v>0</v>
      </c>
      <c r="H1636">
        <v>0</v>
      </c>
      <c r="I1636">
        <f>Tabla1[[#This Row],[VENTAS]]+Tabla1[[#This Row],[FISICO]]-Tabla1[[#This Row],[SISTEMA]]</f>
        <v>0</v>
      </c>
    </row>
    <row r="1637" spans="1:9" hidden="1" x14ac:dyDescent="0.25">
      <c r="A1637">
        <v>30101</v>
      </c>
      <c r="B1637" s="1" t="s">
        <v>6</v>
      </c>
      <c r="C1637" s="1" t="s">
        <v>24</v>
      </c>
      <c r="D1637">
        <v>4042</v>
      </c>
      <c r="E1637" s="1" t="s">
        <v>1836</v>
      </c>
      <c r="F1637">
        <v>0</v>
      </c>
      <c r="H1637">
        <v>0</v>
      </c>
      <c r="I1637">
        <f>Tabla1[[#This Row],[VENTAS]]+Tabla1[[#This Row],[FISICO]]-Tabla1[[#This Row],[SISTEMA]]</f>
        <v>0</v>
      </c>
    </row>
    <row r="1638" spans="1:9" hidden="1" x14ac:dyDescent="0.25">
      <c r="A1638">
        <v>30101</v>
      </c>
      <c r="B1638" s="1" t="s">
        <v>6</v>
      </c>
      <c r="C1638" s="1" t="s">
        <v>24</v>
      </c>
      <c r="D1638">
        <v>4043</v>
      </c>
      <c r="E1638" s="1" t="s">
        <v>1837</v>
      </c>
      <c r="F1638">
        <v>0</v>
      </c>
      <c r="H1638">
        <v>0</v>
      </c>
      <c r="I1638">
        <f>Tabla1[[#This Row],[VENTAS]]+Tabla1[[#This Row],[FISICO]]-Tabla1[[#This Row],[SISTEMA]]</f>
        <v>0</v>
      </c>
    </row>
    <row r="1639" spans="1:9" hidden="1" x14ac:dyDescent="0.25">
      <c r="A1639">
        <v>30101</v>
      </c>
      <c r="B1639" s="1" t="s">
        <v>6</v>
      </c>
      <c r="C1639" s="1" t="s">
        <v>24</v>
      </c>
      <c r="D1639">
        <v>4044</v>
      </c>
      <c r="E1639" s="1" t="s">
        <v>1838</v>
      </c>
      <c r="F1639">
        <v>0</v>
      </c>
      <c r="H1639">
        <v>0</v>
      </c>
      <c r="I1639">
        <f>Tabla1[[#This Row],[VENTAS]]+Tabla1[[#This Row],[FISICO]]-Tabla1[[#This Row],[SISTEMA]]</f>
        <v>0</v>
      </c>
    </row>
    <row r="1640" spans="1:9" hidden="1" x14ac:dyDescent="0.25">
      <c r="A1640">
        <v>30101</v>
      </c>
      <c r="B1640" s="1" t="s">
        <v>6</v>
      </c>
      <c r="C1640" s="1" t="s">
        <v>24</v>
      </c>
      <c r="D1640">
        <v>4045</v>
      </c>
      <c r="E1640" s="1" t="s">
        <v>1839</v>
      </c>
      <c r="F1640">
        <v>0</v>
      </c>
      <c r="H1640">
        <v>0</v>
      </c>
      <c r="I1640">
        <f>Tabla1[[#This Row],[VENTAS]]+Tabla1[[#This Row],[FISICO]]-Tabla1[[#This Row],[SISTEMA]]</f>
        <v>0</v>
      </c>
    </row>
    <row r="1641" spans="1:9" hidden="1" x14ac:dyDescent="0.25">
      <c r="A1641">
        <v>30101</v>
      </c>
      <c r="B1641" s="1" t="s">
        <v>6</v>
      </c>
      <c r="C1641" s="1" t="s">
        <v>24</v>
      </c>
      <c r="D1641">
        <v>4046</v>
      </c>
      <c r="E1641" s="1" t="s">
        <v>1840</v>
      </c>
      <c r="F1641">
        <v>0</v>
      </c>
      <c r="H1641">
        <v>0</v>
      </c>
      <c r="I1641">
        <f>Tabla1[[#This Row],[VENTAS]]+Tabla1[[#This Row],[FISICO]]-Tabla1[[#This Row],[SISTEMA]]</f>
        <v>0</v>
      </c>
    </row>
    <row r="1642" spans="1:9" hidden="1" x14ac:dyDescent="0.25">
      <c r="A1642">
        <v>30101</v>
      </c>
      <c r="B1642" s="1" t="s">
        <v>6</v>
      </c>
      <c r="C1642" s="1" t="s">
        <v>24</v>
      </c>
      <c r="D1642">
        <v>4047</v>
      </c>
      <c r="E1642" s="1" t="s">
        <v>1841</v>
      </c>
      <c r="F1642">
        <v>0</v>
      </c>
      <c r="H1642">
        <v>0</v>
      </c>
      <c r="I1642">
        <f>Tabla1[[#This Row],[VENTAS]]+Tabla1[[#This Row],[FISICO]]-Tabla1[[#This Row],[SISTEMA]]</f>
        <v>0</v>
      </c>
    </row>
    <row r="1643" spans="1:9" hidden="1" x14ac:dyDescent="0.25">
      <c r="A1643">
        <v>30101</v>
      </c>
      <c r="B1643" s="1" t="s">
        <v>6</v>
      </c>
      <c r="C1643" s="1" t="s">
        <v>24</v>
      </c>
      <c r="D1643">
        <v>4048</v>
      </c>
      <c r="E1643" s="1" t="s">
        <v>1842</v>
      </c>
      <c r="F1643">
        <v>0</v>
      </c>
      <c r="H1643">
        <v>0</v>
      </c>
      <c r="I1643">
        <f>Tabla1[[#This Row],[VENTAS]]+Tabla1[[#This Row],[FISICO]]-Tabla1[[#This Row],[SISTEMA]]</f>
        <v>0</v>
      </c>
    </row>
    <row r="1644" spans="1:9" hidden="1" x14ac:dyDescent="0.25">
      <c r="A1644">
        <v>30101</v>
      </c>
      <c r="B1644" s="1" t="s">
        <v>6</v>
      </c>
      <c r="C1644" s="1" t="s">
        <v>24</v>
      </c>
      <c r="D1644">
        <v>4059</v>
      </c>
      <c r="E1644" s="1" t="s">
        <v>1843</v>
      </c>
      <c r="F1644">
        <v>0</v>
      </c>
      <c r="H1644">
        <v>0</v>
      </c>
      <c r="I1644">
        <f>Tabla1[[#This Row],[VENTAS]]+Tabla1[[#This Row],[FISICO]]-Tabla1[[#This Row],[SISTEMA]]</f>
        <v>0</v>
      </c>
    </row>
    <row r="1645" spans="1:9" hidden="1" x14ac:dyDescent="0.25">
      <c r="A1645">
        <v>30101</v>
      </c>
      <c r="B1645" s="1" t="s">
        <v>6</v>
      </c>
      <c r="C1645" s="1" t="s">
        <v>24</v>
      </c>
      <c r="D1645">
        <v>4063</v>
      </c>
      <c r="E1645" s="1" t="s">
        <v>1844</v>
      </c>
      <c r="F1645">
        <v>0</v>
      </c>
      <c r="H1645">
        <v>0</v>
      </c>
      <c r="I1645">
        <f>Tabla1[[#This Row],[VENTAS]]+Tabla1[[#This Row],[FISICO]]-Tabla1[[#This Row],[SISTEMA]]</f>
        <v>0</v>
      </c>
    </row>
    <row r="1646" spans="1:9" hidden="1" x14ac:dyDescent="0.25">
      <c r="A1646">
        <v>30101</v>
      </c>
      <c r="B1646" s="1" t="s">
        <v>6</v>
      </c>
      <c r="C1646" s="1" t="s">
        <v>24</v>
      </c>
      <c r="D1646">
        <v>4064</v>
      </c>
      <c r="E1646" s="1" t="s">
        <v>1845</v>
      </c>
      <c r="F1646">
        <v>157</v>
      </c>
      <c r="G1646">
        <v>157</v>
      </c>
      <c r="H1646">
        <v>0</v>
      </c>
      <c r="I1646">
        <f>Tabla1[[#This Row],[VENTAS]]+Tabla1[[#This Row],[FISICO]]-Tabla1[[#This Row],[SISTEMA]]</f>
        <v>0</v>
      </c>
    </row>
    <row r="1647" spans="1:9" hidden="1" x14ac:dyDescent="0.25">
      <c r="A1647">
        <v>30101</v>
      </c>
      <c r="B1647" s="1" t="s">
        <v>6</v>
      </c>
      <c r="C1647" s="1" t="s">
        <v>24</v>
      </c>
      <c r="D1647">
        <v>4065</v>
      </c>
      <c r="E1647" s="1" t="s">
        <v>1846</v>
      </c>
      <c r="F1647">
        <v>0</v>
      </c>
      <c r="H1647">
        <v>0</v>
      </c>
      <c r="I1647">
        <f>Tabla1[[#This Row],[VENTAS]]+Tabla1[[#This Row],[FISICO]]-Tabla1[[#This Row],[SISTEMA]]</f>
        <v>0</v>
      </c>
    </row>
    <row r="1648" spans="1:9" hidden="1" x14ac:dyDescent="0.25">
      <c r="A1648">
        <v>30101</v>
      </c>
      <c r="B1648" s="1" t="s">
        <v>6</v>
      </c>
      <c r="C1648" s="1" t="s">
        <v>24</v>
      </c>
      <c r="D1648">
        <v>4066</v>
      </c>
      <c r="E1648" s="1" t="s">
        <v>1847</v>
      </c>
      <c r="F1648">
        <v>0</v>
      </c>
      <c r="H1648">
        <v>0</v>
      </c>
      <c r="I1648">
        <f>Tabla1[[#This Row],[VENTAS]]+Tabla1[[#This Row],[FISICO]]-Tabla1[[#This Row],[SISTEMA]]</f>
        <v>0</v>
      </c>
    </row>
    <row r="1649" spans="1:10" hidden="1" x14ac:dyDescent="0.25">
      <c r="A1649">
        <v>30101</v>
      </c>
      <c r="B1649" s="1" t="s">
        <v>6</v>
      </c>
      <c r="C1649" s="1" t="s">
        <v>24</v>
      </c>
      <c r="D1649">
        <v>4067</v>
      </c>
      <c r="E1649" s="1" t="s">
        <v>1848</v>
      </c>
      <c r="F1649">
        <v>0</v>
      </c>
      <c r="H1649">
        <v>0</v>
      </c>
      <c r="I1649">
        <f>Tabla1[[#This Row],[VENTAS]]+Tabla1[[#This Row],[FISICO]]-Tabla1[[#This Row],[SISTEMA]]</f>
        <v>0</v>
      </c>
    </row>
    <row r="1650" spans="1:10" hidden="1" x14ac:dyDescent="0.25">
      <c r="A1650">
        <v>30101</v>
      </c>
      <c r="B1650" s="1" t="s">
        <v>6</v>
      </c>
      <c r="C1650" s="1" t="s">
        <v>24</v>
      </c>
      <c r="D1650">
        <v>4068</v>
      </c>
      <c r="E1650" s="1" t="s">
        <v>1849</v>
      </c>
      <c r="F1650">
        <v>0</v>
      </c>
      <c r="H1650">
        <v>0</v>
      </c>
      <c r="I1650">
        <f>Tabla1[[#This Row],[VENTAS]]+Tabla1[[#This Row],[FISICO]]-Tabla1[[#This Row],[SISTEMA]]</f>
        <v>0</v>
      </c>
    </row>
    <row r="1651" spans="1:10" hidden="1" x14ac:dyDescent="0.25">
      <c r="A1651">
        <v>30101</v>
      </c>
      <c r="B1651" s="1" t="s">
        <v>6</v>
      </c>
      <c r="C1651" s="1" t="s">
        <v>24</v>
      </c>
      <c r="D1651">
        <v>4069</v>
      </c>
      <c r="E1651" s="1" t="s">
        <v>1850</v>
      </c>
      <c r="F1651">
        <v>0</v>
      </c>
      <c r="H1651">
        <v>0</v>
      </c>
      <c r="I1651">
        <f>Tabla1[[#This Row],[VENTAS]]+Tabla1[[#This Row],[FISICO]]-Tabla1[[#This Row],[SISTEMA]]</f>
        <v>0</v>
      </c>
    </row>
    <row r="1652" spans="1:10" hidden="1" x14ac:dyDescent="0.25">
      <c r="A1652">
        <v>30101</v>
      </c>
      <c r="B1652" s="1" t="s">
        <v>6</v>
      </c>
      <c r="C1652" s="1" t="s">
        <v>24</v>
      </c>
      <c r="D1652">
        <v>4070</v>
      </c>
      <c r="E1652" s="1" t="s">
        <v>1851</v>
      </c>
      <c r="F1652">
        <v>0</v>
      </c>
      <c r="H1652">
        <v>0</v>
      </c>
      <c r="I1652">
        <f>Tabla1[[#This Row],[VENTAS]]+Tabla1[[#This Row],[FISICO]]-Tabla1[[#This Row],[SISTEMA]]</f>
        <v>0</v>
      </c>
    </row>
    <row r="1653" spans="1:10" hidden="1" x14ac:dyDescent="0.25">
      <c r="A1653">
        <v>30101</v>
      </c>
      <c r="B1653" s="1" t="s">
        <v>6</v>
      </c>
      <c r="C1653" s="1" t="s">
        <v>24</v>
      </c>
      <c r="D1653">
        <v>4071</v>
      </c>
      <c r="E1653" s="1" t="s">
        <v>1852</v>
      </c>
      <c r="F1653">
        <v>0</v>
      </c>
      <c r="H1653">
        <v>0</v>
      </c>
      <c r="I1653">
        <f>Tabla1[[#This Row],[VENTAS]]+Tabla1[[#This Row],[FISICO]]-Tabla1[[#This Row],[SISTEMA]]</f>
        <v>0</v>
      </c>
    </row>
    <row r="1654" spans="1:10" hidden="1" x14ac:dyDescent="0.25">
      <c r="A1654">
        <v>30101</v>
      </c>
      <c r="B1654" s="1" t="s">
        <v>6</v>
      </c>
      <c r="C1654" s="1" t="s">
        <v>24</v>
      </c>
      <c r="D1654">
        <v>4072</v>
      </c>
      <c r="E1654" s="1" t="s">
        <v>1853</v>
      </c>
      <c r="F1654">
        <v>0</v>
      </c>
      <c r="H1654">
        <v>0</v>
      </c>
      <c r="I1654">
        <f>Tabla1[[#This Row],[VENTAS]]+Tabla1[[#This Row],[FISICO]]-Tabla1[[#This Row],[SISTEMA]]</f>
        <v>0</v>
      </c>
    </row>
    <row r="1655" spans="1:10" hidden="1" x14ac:dyDescent="0.25">
      <c r="A1655">
        <v>30101</v>
      </c>
      <c r="B1655" s="1" t="s">
        <v>6</v>
      </c>
      <c r="C1655" s="1" t="s">
        <v>24</v>
      </c>
      <c r="D1655">
        <v>4073</v>
      </c>
      <c r="E1655" s="1" t="s">
        <v>1854</v>
      </c>
      <c r="F1655">
        <v>0</v>
      </c>
      <c r="H1655">
        <v>0</v>
      </c>
      <c r="I1655">
        <f>Tabla1[[#This Row],[VENTAS]]+Tabla1[[#This Row],[FISICO]]-Tabla1[[#This Row],[SISTEMA]]</f>
        <v>0</v>
      </c>
    </row>
    <row r="1656" spans="1:10" hidden="1" x14ac:dyDescent="0.25">
      <c r="A1656">
        <v>30101</v>
      </c>
      <c r="B1656" s="1" t="s">
        <v>6</v>
      </c>
      <c r="C1656" s="1" t="s">
        <v>24</v>
      </c>
      <c r="D1656">
        <v>4090</v>
      </c>
      <c r="E1656" s="1" t="s">
        <v>1855</v>
      </c>
      <c r="F1656">
        <v>0</v>
      </c>
      <c r="H1656">
        <v>0</v>
      </c>
      <c r="I1656">
        <f>Tabla1[[#This Row],[VENTAS]]+Tabla1[[#This Row],[FISICO]]-Tabla1[[#This Row],[SISTEMA]]</f>
        <v>0</v>
      </c>
    </row>
    <row r="1657" spans="1:10" s="30" customFormat="1" hidden="1" x14ac:dyDescent="0.25">
      <c r="A1657" s="30">
        <v>30101</v>
      </c>
      <c r="B1657" s="31" t="s">
        <v>6</v>
      </c>
      <c r="C1657" s="31" t="s">
        <v>24</v>
      </c>
      <c r="D1657" s="32">
        <v>4097</v>
      </c>
      <c r="E1657" s="33" t="s">
        <v>1856</v>
      </c>
      <c r="F1657" s="30">
        <v>12</v>
      </c>
      <c r="G1657" s="30">
        <v>0</v>
      </c>
      <c r="H1657" s="30">
        <v>0</v>
      </c>
      <c r="I1657" s="30">
        <f>Tabla1[[#This Row],[VENTAS]]+Tabla1[[#This Row],[FISICO]]-Tabla1[[#This Row],[SISTEMA]]</f>
        <v>-12</v>
      </c>
      <c r="J1657" s="32" t="s">
        <v>8361</v>
      </c>
    </row>
    <row r="1658" spans="1:10" hidden="1" x14ac:dyDescent="0.25">
      <c r="A1658">
        <v>30101</v>
      </c>
      <c r="B1658" s="1" t="s">
        <v>6</v>
      </c>
      <c r="C1658" s="1" t="s">
        <v>24</v>
      </c>
      <c r="D1658">
        <v>4111</v>
      </c>
      <c r="E1658" s="1" t="s">
        <v>1857</v>
      </c>
      <c r="F1658">
        <v>0</v>
      </c>
      <c r="H1658">
        <v>0</v>
      </c>
      <c r="I1658">
        <f>Tabla1[[#This Row],[VENTAS]]+Tabla1[[#This Row],[FISICO]]-Tabla1[[#This Row],[SISTEMA]]</f>
        <v>0</v>
      </c>
    </row>
    <row r="1659" spans="1:10" hidden="1" x14ac:dyDescent="0.25">
      <c r="A1659">
        <v>30101</v>
      </c>
      <c r="B1659" s="1" t="s">
        <v>6</v>
      </c>
      <c r="C1659" s="1" t="s">
        <v>24</v>
      </c>
      <c r="D1659">
        <v>4112</v>
      </c>
      <c r="E1659" s="1" t="s">
        <v>1858</v>
      </c>
      <c r="F1659">
        <v>0</v>
      </c>
      <c r="H1659">
        <v>0</v>
      </c>
      <c r="I1659">
        <f>Tabla1[[#This Row],[VENTAS]]+Tabla1[[#This Row],[FISICO]]-Tabla1[[#This Row],[SISTEMA]]</f>
        <v>0</v>
      </c>
    </row>
    <row r="1660" spans="1:10" hidden="1" x14ac:dyDescent="0.25">
      <c r="A1660">
        <v>30101</v>
      </c>
      <c r="B1660" s="1" t="s">
        <v>6</v>
      </c>
      <c r="C1660" s="1" t="s">
        <v>24</v>
      </c>
      <c r="D1660">
        <v>4113</v>
      </c>
      <c r="E1660" s="1" t="s">
        <v>1859</v>
      </c>
      <c r="F1660">
        <v>12</v>
      </c>
      <c r="G1660">
        <v>12</v>
      </c>
      <c r="H1660">
        <v>0</v>
      </c>
      <c r="I1660">
        <f>Tabla1[[#This Row],[VENTAS]]+Tabla1[[#This Row],[FISICO]]-Tabla1[[#This Row],[SISTEMA]]</f>
        <v>0</v>
      </c>
    </row>
    <row r="1661" spans="1:10" hidden="1" x14ac:dyDescent="0.25">
      <c r="A1661">
        <v>30101</v>
      </c>
      <c r="B1661" s="1" t="s">
        <v>6</v>
      </c>
      <c r="C1661" s="1" t="s">
        <v>24</v>
      </c>
      <c r="D1661">
        <v>4114</v>
      </c>
      <c r="E1661" s="1" t="s">
        <v>1860</v>
      </c>
      <c r="F1661">
        <v>0</v>
      </c>
      <c r="H1661">
        <v>0</v>
      </c>
      <c r="I1661">
        <f>Tabla1[[#This Row],[VENTAS]]+Tabla1[[#This Row],[FISICO]]-Tabla1[[#This Row],[SISTEMA]]</f>
        <v>0</v>
      </c>
    </row>
    <row r="1662" spans="1:10" hidden="1" x14ac:dyDescent="0.25">
      <c r="A1662">
        <v>30101</v>
      </c>
      <c r="B1662" s="1" t="s">
        <v>6</v>
      </c>
      <c r="C1662" s="1" t="s">
        <v>24</v>
      </c>
      <c r="D1662">
        <v>4115</v>
      </c>
      <c r="E1662" s="1" t="s">
        <v>1861</v>
      </c>
      <c r="F1662">
        <v>3</v>
      </c>
      <c r="G1662">
        <v>2</v>
      </c>
      <c r="H1662">
        <v>1</v>
      </c>
      <c r="I1662">
        <f>Tabla1[[#This Row],[VENTAS]]+Tabla1[[#This Row],[FISICO]]-Tabla1[[#This Row],[SISTEMA]]</f>
        <v>0</v>
      </c>
    </row>
    <row r="1663" spans="1:10" hidden="1" x14ac:dyDescent="0.25">
      <c r="A1663">
        <v>30101</v>
      </c>
      <c r="B1663" s="1" t="s">
        <v>6</v>
      </c>
      <c r="C1663" s="1" t="s">
        <v>24</v>
      </c>
      <c r="D1663">
        <v>4116</v>
      </c>
      <c r="E1663" s="1" t="s">
        <v>1862</v>
      </c>
      <c r="F1663">
        <v>0</v>
      </c>
      <c r="H1663">
        <v>0</v>
      </c>
      <c r="I1663">
        <f>Tabla1[[#This Row],[VENTAS]]+Tabla1[[#This Row],[FISICO]]-Tabla1[[#This Row],[SISTEMA]]</f>
        <v>0</v>
      </c>
    </row>
    <row r="1664" spans="1:10" hidden="1" x14ac:dyDescent="0.25">
      <c r="A1664">
        <v>30101</v>
      </c>
      <c r="B1664" s="1" t="s">
        <v>6</v>
      </c>
      <c r="C1664" s="1" t="s">
        <v>24</v>
      </c>
      <c r="D1664">
        <v>4117</v>
      </c>
      <c r="E1664" s="1" t="s">
        <v>1863</v>
      </c>
      <c r="F1664">
        <v>8</v>
      </c>
      <c r="G1664">
        <v>8</v>
      </c>
      <c r="H1664">
        <v>0</v>
      </c>
      <c r="I1664">
        <f>Tabla1[[#This Row],[VENTAS]]+Tabla1[[#This Row],[FISICO]]-Tabla1[[#This Row],[SISTEMA]]</f>
        <v>0</v>
      </c>
    </row>
    <row r="1665" spans="1:10" hidden="1" x14ac:dyDescent="0.25">
      <c r="A1665">
        <v>30101</v>
      </c>
      <c r="B1665" s="1" t="s">
        <v>6</v>
      </c>
      <c r="C1665" s="1" t="s">
        <v>24</v>
      </c>
      <c r="D1665">
        <v>4118</v>
      </c>
      <c r="E1665" s="1" t="s">
        <v>1864</v>
      </c>
      <c r="F1665">
        <v>0</v>
      </c>
      <c r="H1665">
        <v>0</v>
      </c>
      <c r="I1665">
        <f>Tabla1[[#This Row],[VENTAS]]+Tabla1[[#This Row],[FISICO]]-Tabla1[[#This Row],[SISTEMA]]</f>
        <v>0</v>
      </c>
    </row>
    <row r="1666" spans="1:10" s="30" customFormat="1" hidden="1" x14ac:dyDescent="0.25">
      <c r="A1666" s="30">
        <v>30101</v>
      </c>
      <c r="B1666" s="31" t="s">
        <v>6</v>
      </c>
      <c r="C1666" s="31" t="s">
        <v>24</v>
      </c>
      <c r="D1666" s="32">
        <v>4119</v>
      </c>
      <c r="E1666" s="33" t="s">
        <v>1865</v>
      </c>
      <c r="F1666" s="30">
        <v>7</v>
      </c>
      <c r="G1666" s="30">
        <v>6</v>
      </c>
      <c r="H1666" s="30">
        <v>0</v>
      </c>
      <c r="I1666" s="30">
        <f>Tabla1[[#This Row],[VENTAS]]+Tabla1[[#This Row],[FISICO]]-Tabla1[[#This Row],[SISTEMA]]</f>
        <v>-1</v>
      </c>
      <c r="J1666" s="32" t="s">
        <v>8362</v>
      </c>
    </row>
    <row r="1667" spans="1:10" hidden="1" x14ac:dyDescent="0.25">
      <c r="A1667">
        <v>30101</v>
      </c>
      <c r="B1667" s="1" t="s">
        <v>6</v>
      </c>
      <c r="C1667" s="1" t="s">
        <v>24</v>
      </c>
      <c r="D1667">
        <v>4271</v>
      </c>
      <c r="E1667" s="1" t="s">
        <v>1866</v>
      </c>
      <c r="F1667">
        <v>0</v>
      </c>
      <c r="H1667">
        <v>0</v>
      </c>
      <c r="I1667">
        <f>Tabla1[[#This Row],[VENTAS]]+Tabla1[[#This Row],[FISICO]]-Tabla1[[#This Row],[SISTEMA]]</f>
        <v>0</v>
      </c>
    </row>
    <row r="1668" spans="1:10" hidden="1" x14ac:dyDescent="0.25">
      <c r="A1668">
        <v>30101</v>
      </c>
      <c r="B1668" s="1" t="s">
        <v>6</v>
      </c>
      <c r="C1668" s="1" t="s">
        <v>24</v>
      </c>
      <c r="D1668">
        <v>4272</v>
      </c>
      <c r="E1668" s="1" t="s">
        <v>1867</v>
      </c>
      <c r="F1668">
        <v>0</v>
      </c>
      <c r="H1668">
        <v>0</v>
      </c>
      <c r="I1668">
        <f>Tabla1[[#This Row],[VENTAS]]+Tabla1[[#This Row],[FISICO]]-Tabla1[[#This Row],[SISTEMA]]</f>
        <v>0</v>
      </c>
    </row>
    <row r="1669" spans="1:10" hidden="1" x14ac:dyDescent="0.25">
      <c r="A1669">
        <v>30101</v>
      </c>
      <c r="B1669" s="1" t="s">
        <v>6</v>
      </c>
      <c r="C1669" s="1" t="s">
        <v>24</v>
      </c>
      <c r="D1669">
        <v>4273</v>
      </c>
      <c r="E1669" s="1" t="s">
        <v>1868</v>
      </c>
      <c r="F1669">
        <v>8</v>
      </c>
      <c r="G1669">
        <v>8</v>
      </c>
      <c r="H1669">
        <v>0</v>
      </c>
      <c r="I1669">
        <f>Tabla1[[#This Row],[VENTAS]]+Tabla1[[#This Row],[FISICO]]-Tabla1[[#This Row],[SISTEMA]]</f>
        <v>0</v>
      </c>
    </row>
    <row r="1670" spans="1:10" hidden="1" x14ac:dyDescent="0.25">
      <c r="A1670">
        <v>30101</v>
      </c>
      <c r="B1670" s="1" t="s">
        <v>6</v>
      </c>
      <c r="C1670" s="1" t="s">
        <v>24</v>
      </c>
      <c r="D1670">
        <v>4274</v>
      </c>
      <c r="E1670" s="1" t="s">
        <v>1869</v>
      </c>
      <c r="F1670">
        <v>0</v>
      </c>
      <c r="H1670">
        <v>0</v>
      </c>
      <c r="I1670">
        <f>Tabla1[[#This Row],[VENTAS]]+Tabla1[[#This Row],[FISICO]]-Tabla1[[#This Row],[SISTEMA]]</f>
        <v>0</v>
      </c>
    </row>
    <row r="1671" spans="1:10" hidden="1" x14ac:dyDescent="0.25">
      <c r="A1671">
        <v>30101</v>
      </c>
      <c r="B1671" s="1" t="s">
        <v>6</v>
      </c>
      <c r="C1671" s="1" t="s">
        <v>24</v>
      </c>
      <c r="D1671">
        <v>4278</v>
      </c>
      <c r="E1671" s="1" t="s">
        <v>1870</v>
      </c>
      <c r="F1671">
        <v>0</v>
      </c>
      <c r="H1671">
        <v>0</v>
      </c>
      <c r="I1671">
        <f>Tabla1[[#This Row],[VENTAS]]+Tabla1[[#This Row],[FISICO]]-Tabla1[[#This Row],[SISTEMA]]</f>
        <v>0</v>
      </c>
    </row>
    <row r="1672" spans="1:10" hidden="1" x14ac:dyDescent="0.25">
      <c r="A1672">
        <v>30101</v>
      </c>
      <c r="B1672" s="1" t="s">
        <v>6</v>
      </c>
      <c r="C1672" s="1" t="s">
        <v>24</v>
      </c>
      <c r="D1672">
        <v>4280</v>
      </c>
      <c r="E1672" s="1" t="s">
        <v>1871</v>
      </c>
      <c r="F1672">
        <v>0</v>
      </c>
      <c r="H1672">
        <v>0</v>
      </c>
      <c r="I1672">
        <f>Tabla1[[#This Row],[VENTAS]]+Tabla1[[#This Row],[FISICO]]-Tabla1[[#This Row],[SISTEMA]]</f>
        <v>0</v>
      </c>
    </row>
    <row r="1673" spans="1:10" hidden="1" x14ac:dyDescent="0.25">
      <c r="A1673">
        <v>30101</v>
      </c>
      <c r="B1673" s="1" t="s">
        <v>6</v>
      </c>
      <c r="C1673" s="1" t="s">
        <v>24</v>
      </c>
      <c r="D1673">
        <v>4342</v>
      </c>
      <c r="E1673" s="1" t="s">
        <v>1872</v>
      </c>
      <c r="F1673">
        <v>0</v>
      </c>
      <c r="H1673">
        <v>0</v>
      </c>
      <c r="I1673">
        <f>Tabla1[[#This Row],[VENTAS]]+Tabla1[[#This Row],[FISICO]]-Tabla1[[#This Row],[SISTEMA]]</f>
        <v>0</v>
      </c>
    </row>
    <row r="1674" spans="1:10" hidden="1" x14ac:dyDescent="0.25">
      <c r="A1674">
        <v>30101</v>
      </c>
      <c r="B1674" s="1" t="s">
        <v>6</v>
      </c>
      <c r="C1674" s="1" t="s">
        <v>24</v>
      </c>
      <c r="D1674">
        <v>4353</v>
      </c>
      <c r="E1674" s="1" t="s">
        <v>1873</v>
      </c>
      <c r="F1674">
        <v>0</v>
      </c>
      <c r="H1674">
        <v>0</v>
      </c>
      <c r="I1674">
        <f>Tabla1[[#This Row],[VENTAS]]+Tabla1[[#This Row],[FISICO]]-Tabla1[[#This Row],[SISTEMA]]</f>
        <v>0</v>
      </c>
    </row>
    <row r="1675" spans="1:10" hidden="1" x14ac:dyDescent="0.25">
      <c r="A1675">
        <v>30101</v>
      </c>
      <c r="B1675" s="1" t="s">
        <v>6</v>
      </c>
      <c r="C1675" s="1" t="s">
        <v>24</v>
      </c>
      <c r="D1675">
        <v>4354</v>
      </c>
      <c r="E1675" s="1" t="s">
        <v>1874</v>
      </c>
      <c r="F1675">
        <v>0</v>
      </c>
      <c r="H1675">
        <v>0</v>
      </c>
      <c r="I1675">
        <f>Tabla1[[#This Row],[VENTAS]]+Tabla1[[#This Row],[FISICO]]-Tabla1[[#This Row],[SISTEMA]]</f>
        <v>0</v>
      </c>
    </row>
    <row r="1676" spans="1:10" hidden="1" x14ac:dyDescent="0.25">
      <c r="A1676">
        <v>30101</v>
      </c>
      <c r="B1676" s="1" t="s">
        <v>6</v>
      </c>
      <c r="C1676" s="1" t="s">
        <v>24</v>
      </c>
      <c r="D1676">
        <v>4357</v>
      </c>
      <c r="E1676" s="1" t="s">
        <v>1875</v>
      </c>
      <c r="F1676">
        <v>0</v>
      </c>
      <c r="H1676">
        <v>0</v>
      </c>
      <c r="I1676">
        <f>Tabla1[[#This Row],[VENTAS]]+Tabla1[[#This Row],[FISICO]]-Tabla1[[#This Row],[SISTEMA]]</f>
        <v>0</v>
      </c>
    </row>
    <row r="1677" spans="1:10" hidden="1" x14ac:dyDescent="0.25">
      <c r="A1677">
        <v>30101</v>
      </c>
      <c r="B1677" s="1" t="s">
        <v>6</v>
      </c>
      <c r="C1677" s="1" t="s">
        <v>24</v>
      </c>
      <c r="D1677">
        <v>4358</v>
      </c>
      <c r="E1677" s="1" t="s">
        <v>1876</v>
      </c>
      <c r="F1677">
        <v>0</v>
      </c>
      <c r="H1677">
        <v>0</v>
      </c>
      <c r="I1677">
        <f>Tabla1[[#This Row],[VENTAS]]+Tabla1[[#This Row],[FISICO]]-Tabla1[[#This Row],[SISTEMA]]</f>
        <v>0</v>
      </c>
    </row>
    <row r="1678" spans="1:10" hidden="1" x14ac:dyDescent="0.25">
      <c r="A1678">
        <v>30101</v>
      </c>
      <c r="B1678" s="1" t="s">
        <v>6</v>
      </c>
      <c r="C1678" s="1" t="s">
        <v>24</v>
      </c>
      <c r="D1678">
        <v>4359</v>
      </c>
      <c r="E1678" s="1" t="s">
        <v>1877</v>
      </c>
      <c r="F1678">
        <v>2</v>
      </c>
      <c r="G1678">
        <v>2</v>
      </c>
      <c r="H1678">
        <v>0</v>
      </c>
      <c r="I1678">
        <f>Tabla1[[#This Row],[VENTAS]]+Tabla1[[#This Row],[FISICO]]-Tabla1[[#This Row],[SISTEMA]]</f>
        <v>0</v>
      </c>
    </row>
    <row r="1679" spans="1:10" hidden="1" x14ac:dyDescent="0.25">
      <c r="A1679">
        <v>30101</v>
      </c>
      <c r="B1679" s="1" t="s">
        <v>6</v>
      </c>
      <c r="C1679" s="1" t="s">
        <v>24</v>
      </c>
      <c r="D1679">
        <v>4360</v>
      </c>
      <c r="E1679" s="1" t="s">
        <v>1878</v>
      </c>
      <c r="F1679">
        <v>0</v>
      </c>
      <c r="H1679">
        <v>0</v>
      </c>
      <c r="I1679">
        <f>Tabla1[[#This Row],[VENTAS]]+Tabla1[[#This Row],[FISICO]]-Tabla1[[#This Row],[SISTEMA]]</f>
        <v>0</v>
      </c>
    </row>
    <row r="1680" spans="1:10" hidden="1" x14ac:dyDescent="0.25">
      <c r="A1680">
        <v>30101</v>
      </c>
      <c r="B1680" s="1" t="s">
        <v>6</v>
      </c>
      <c r="C1680" s="1" t="s">
        <v>24</v>
      </c>
      <c r="D1680">
        <v>4361</v>
      </c>
      <c r="E1680" s="1" t="s">
        <v>1879</v>
      </c>
      <c r="F1680">
        <v>0</v>
      </c>
      <c r="H1680">
        <v>0</v>
      </c>
      <c r="I1680">
        <f>Tabla1[[#This Row],[VENTAS]]+Tabla1[[#This Row],[FISICO]]-Tabla1[[#This Row],[SISTEMA]]</f>
        <v>0</v>
      </c>
    </row>
    <row r="1681" spans="1:9" hidden="1" x14ac:dyDescent="0.25">
      <c r="A1681">
        <v>30101</v>
      </c>
      <c r="B1681" s="1" t="s">
        <v>6</v>
      </c>
      <c r="C1681" s="1" t="s">
        <v>24</v>
      </c>
      <c r="D1681">
        <v>4363</v>
      </c>
      <c r="E1681" s="1" t="s">
        <v>1880</v>
      </c>
      <c r="F1681">
        <v>0</v>
      </c>
      <c r="H1681">
        <v>0</v>
      </c>
      <c r="I1681">
        <f>Tabla1[[#This Row],[VENTAS]]+Tabla1[[#This Row],[FISICO]]-Tabla1[[#This Row],[SISTEMA]]</f>
        <v>0</v>
      </c>
    </row>
    <row r="1682" spans="1:9" hidden="1" x14ac:dyDescent="0.25">
      <c r="A1682">
        <v>30101</v>
      </c>
      <c r="B1682" s="1" t="s">
        <v>6</v>
      </c>
      <c r="C1682" s="1" t="s">
        <v>24</v>
      </c>
      <c r="D1682">
        <v>4364</v>
      </c>
      <c r="E1682" s="1" t="s">
        <v>1881</v>
      </c>
      <c r="F1682">
        <v>0</v>
      </c>
      <c r="H1682">
        <v>0</v>
      </c>
      <c r="I1682">
        <f>Tabla1[[#This Row],[VENTAS]]+Tabla1[[#This Row],[FISICO]]-Tabla1[[#This Row],[SISTEMA]]</f>
        <v>0</v>
      </c>
    </row>
    <row r="1683" spans="1:9" hidden="1" x14ac:dyDescent="0.25">
      <c r="A1683">
        <v>30101</v>
      </c>
      <c r="B1683" s="1" t="s">
        <v>6</v>
      </c>
      <c r="C1683" s="1" t="s">
        <v>24</v>
      </c>
      <c r="D1683">
        <v>4365</v>
      </c>
      <c r="E1683" s="1" t="s">
        <v>1882</v>
      </c>
      <c r="F1683">
        <v>0</v>
      </c>
      <c r="H1683">
        <v>0</v>
      </c>
      <c r="I1683">
        <f>Tabla1[[#This Row],[VENTAS]]+Tabla1[[#This Row],[FISICO]]-Tabla1[[#This Row],[SISTEMA]]</f>
        <v>0</v>
      </c>
    </row>
    <row r="1684" spans="1:9" hidden="1" x14ac:dyDescent="0.25">
      <c r="A1684">
        <v>30101</v>
      </c>
      <c r="B1684" s="1" t="s">
        <v>6</v>
      </c>
      <c r="C1684" s="1" t="s">
        <v>24</v>
      </c>
      <c r="D1684">
        <v>4366</v>
      </c>
      <c r="E1684" s="1" t="s">
        <v>1883</v>
      </c>
      <c r="F1684">
        <v>0</v>
      </c>
      <c r="H1684">
        <v>0</v>
      </c>
      <c r="I1684">
        <f>Tabla1[[#This Row],[VENTAS]]+Tabla1[[#This Row],[FISICO]]-Tabla1[[#This Row],[SISTEMA]]</f>
        <v>0</v>
      </c>
    </row>
    <row r="1685" spans="1:9" hidden="1" x14ac:dyDescent="0.25">
      <c r="A1685">
        <v>30101</v>
      </c>
      <c r="B1685" s="1" t="s">
        <v>6</v>
      </c>
      <c r="C1685" s="1" t="s">
        <v>24</v>
      </c>
      <c r="D1685">
        <v>4367</v>
      </c>
      <c r="E1685" s="1" t="s">
        <v>1884</v>
      </c>
      <c r="F1685">
        <v>0</v>
      </c>
      <c r="H1685">
        <v>0</v>
      </c>
      <c r="I1685">
        <f>Tabla1[[#This Row],[VENTAS]]+Tabla1[[#This Row],[FISICO]]-Tabla1[[#This Row],[SISTEMA]]</f>
        <v>0</v>
      </c>
    </row>
    <row r="1686" spans="1:9" hidden="1" x14ac:dyDescent="0.25">
      <c r="A1686">
        <v>30101</v>
      </c>
      <c r="B1686" s="1" t="s">
        <v>6</v>
      </c>
      <c r="C1686" s="1" t="s">
        <v>24</v>
      </c>
      <c r="D1686">
        <v>4368</v>
      </c>
      <c r="E1686" s="1" t="s">
        <v>1885</v>
      </c>
      <c r="F1686">
        <v>0</v>
      </c>
      <c r="H1686">
        <v>0</v>
      </c>
      <c r="I1686">
        <f>Tabla1[[#This Row],[VENTAS]]+Tabla1[[#This Row],[FISICO]]-Tabla1[[#This Row],[SISTEMA]]</f>
        <v>0</v>
      </c>
    </row>
    <row r="1687" spans="1:9" hidden="1" x14ac:dyDescent="0.25">
      <c r="A1687">
        <v>30101</v>
      </c>
      <c r="B1687" s="1" t="s">
        <v>6</v>
      </c>
      <c r="C1687" s="1" t="s">
        <v>24</v>
      </c>
      <c r="D1687">
        <v>4369</v>
      </c>
      <c r="E1687" s="1" t="s">
        <v>1886</v>
      </c>
      <c r="F1687">
        <v>0</v>
      </c>
      <c r="H1687">
        <v>0</v>
      </c>
      <c r="I1687">
        <f>Tabla1[[#This Row],[VENTAS]]+Tabla1[[#This Row],[FISICO]]-Tabla1[[#This Row],[SISTEMA]]</f>
        <v>0</v>
      </c>
    </row>
    <row r="1688" spans="1:9" hidden="1" x14ac:dyDescent="0.25">
      <c r="A1688">
        <v>30101</v>
      </c>
      <c r="B1688" s="1" t="s">
        <v>6</v>
      </c>
      <c r="C1688" s="1" t="s">
        <v>24</v>
      </c>
      <c r="D1688">
        <v>4370</v>
      </c>
      <c r="E1688" s="1" t="s">
        <v>1887</v>
      </c>
      <c r="F1688">
        <v>0</v>
      </c>
      <c r="H1688">
        <v>0</v>
      </c>
      <c r="I1688">
        <f>Tabla1[[#This Row],[VENTAS]]+Tabla1[[#This Row],[FISICO]]-Tabla1[[#This Row],[SISTEMA]]</f>
        <v>0</v>
      </c>
    </row>
    <row r="1689" spans="1:9" hidden="1" x14ac:dyDescent="0.25">
      <c r="A1689">
        <v>30101</v>
      </c>
      <c r="B1689" s="1" t="s">
        <v>6</v>
      </c>
      <c r="C1689" s="1" t="s">
        <v>24</v>
      </c>
      <c r="D1689">
        <v>4371</v>
      </c>
      <c r="E1689" s="1" t="s">
        <v>1888</v>
      </c>
      <c r="F1689">
        <v>0</v>
      </c>
      <c r="H1689">
        <v>0</v>
      </c>
      <c r="I1689">
        <f>Tabla1[[#This Row],[VENTAS]]+Tabla1[[#This Row],[FISICO]]-Tabla1[[#This Row],[SISTEMA]]</f>
        <v>0</v>
      </c>
    </row>
    <row r="1690" spans="1:9" hidden="1" x14ac:dyDescent="0.25">
      <c r="A1690">
        <v>30101</v>
      </c>
      <c r="B1690" s="1" t="s">
        <v>6</v>
      </c>
      <c r="C1690" s="1" t="s">
        <v>24</v>
      </c>
      <c r="D1690">
        <v>4372</v>
      </c>
      <c r="E1690" s="1" t="s">
        <v>1889</v>
      </c>
      <c r="F1690">
        <v>0</v>
      </c>
      <c r="H1690">
        <v>0</v>
      </c>
      <c r="I1690">
        <f>Tabla1[[#This Row],[VENTAS]]+Tabla1[[#This Row],[FISICO]]-Tabla1[[#This Row],[SISTEMA]]</f>
        <v>0</v>
      </c>
    </row>
    <row r="1691" spans="1:9" hidden="1" x14ac:dyDescent="0.25">
      <c r="A1691">
        <v>30101</v>
      </c>
      <c r="B1691" s="1" t="s">
        <v>6</v>
      </c>
      <c r="C1691" s="1" t="s">
        <v>24</v>
      </c>
      <c r="D1691">
        <v>4373</v>
      </c>
      <c r="E1691" s="1" t="s">
        <v>1890</v>
      </c>
      <c r="F1691">
        <v>0</v>
      </c>
      <c r="H1691">
        <v>0</v>
      </c>
      <c r="I1691">
        <f>Tabla1[[#This Row],[VENTAS]]+Tabla1[[#This Row],[FISICO]]-Tabla1[[#This Row],[SISTEMA]]</f>
        <v>0</v>
      </c>
    </row>
    <row r="1692" spans="1:9" hidden="1" x14ac:dyDescent="0.25">
      <c r="A1692">
        <v>30101</v>
      </c>
      <c r="B1692" s="1" t="s">
        <v>6</v>
      </c>
      <c r="C1692" s="1" t="s">
        <v>24</v>
      </c>
      <c r="D1692">
        <v>4374</v>
      </c>
      <c r="E1692" s="1" t="s">
        <v>1891</v>
      </c>
      <c r="F1692">
        <v>0</v>
      </c>
      <c r="H1692">
        <v>0</v>
      </c>
      <c r="I1692">
        <f>Tabla1[[#This Row],[VENTAS]]+Tabla1[[#This Row],[FISICO]]-Tabla1[[#This Row],[SISTEMA]]</f>
        <v>0</v>
      </c>
    </row>
    <row r="1693" spans="1:9" hidden="1" x14ac:dyDescent="0.25">
      <c r="A1693">
        <v>30101</v>
      </c>
      <c r="B1693" s="1" t="s">
        <v>6</v>
      </c>
      <c r="C1693" s="1" t="s">
        <v>24</v>
      </c>
      <c r="D1693">
        <v>4375</v>
      </c>
      <c r="E1693" s="1" t="s">
        <v>1892</v>
      </c>
      <c r="F1693">
        <v>0</v>
      </c>
      <c r="H1693">
        <v>0</v>
      </c>
      <c r="I1693">
        <f>Tabla1[[#This Row],[VENTAS]]+Tabla1[[#This Row],[FISICO]]-Tabla1[[#This Row],[SISTEMA]]</f>
        <v>0</v>
      </c>
    </row>
    <row r="1694" spans="1:9" hidden="1" x14ac:dyDescent="0.25">
      <c r="A1694">
        <v>30101</v>
      </c>
      <c r="B1694" s="1" t="s">
        <v>6</v>
      </c>
      <c r="C1694" s="1" t="s">
        <v>24</v>
      </c>
      <c r="D1694">
        <v>4376</v>
      </c>
      <c r="E1694" s="1" t="s">
        <v>1893</v>
      </c>
      <c r="F1694">
        <v>0</v>
      </c>
      <c r="H1694">
        <v>0</v>
      </c>
      <c r="I1694">
        <f>Tabla1[[#This Row],[VENTAS]]+Tabla1[[#This Row],[FISICO]]-Tabla1[[#This Row],[SISTEMA]]</f>
        <v>0</v>
      </c>
    </row>
    <row r="1695" spans="1:9" hidden="1" x14ac:dyDescent="0.25">
      <c r="A1695">
        <v>30101</v>
      </c>
      <c r="B1695" s="1" t="s">
        <v>6</v>
      </c>
      <c r="C1695" s="1" t="s">
        <v>24</v>
      </c>
      <c r="D1695">
        <v>4377</v>
      </c>
      <c r="E1695" s="1" t="s">
        <v>1894</v>
      </c>
      <c r="F1695">
        <v>0</v>
      </c>
      <c r="H1695">
        <v>0</v>
      </c>
      <c r="I1695">
        <f>Tabla1[[#This Row],[VENTAS]]+Tabla1[[#This Row],[FISICO]]-Tabla1[[#This Row],[SISTEMA]]</f>
        <v>0</v>
      </c>
    </row>
    <row r="1696" spans="1:9" hidden="1" x14ac:dyDescent="0.25">
      <c r="A1696">
        <v>30101</v>
      </c>
      <c r="B1696" s="1" t="s">
        <v>6</v>
      </c>
      <c r="C1696" s="1" t="s">
        <v>24</v>
      </c>
      <c r="D1696">
        <v>4399</v>
      </c>
      <c r="E1696" s="1" t="s">
        <v>1895</v>
      </c>
      <c r="F1696">
        <v>0</v>
      </c>
      <c r="H1696">
        <v>0</v>
      </c>
      <c r="I1696">
        <f>Tabla1[[#This Row],[VENTAS]]+Tabla1[[#This Row],[FISICO]]-Tabla1[[#This Row],[SISTEMA]]</f>
        <v>0</v>
      </c>
    </row>
    <row r="1697" spans="1:10" hidden="1" x14ac:dyDescent="0.25">
      <c r="A1697">
        <v>30101</v>
      </c>
      <c r="B1697" s="1" t="s">
        <v>6</v>
      </c>
      <c r="C1697" s="1" t="s">
        <v>24</v>
      </c>
      <c r="D1697">
        <v>4401</v>
      </c>
      <c r="E1697" s="1" t="s">
        <v>1896</v>
      </c>
      <c r="F1697">
        <v>0</v>
      </c>
      <c r="H1697">
        <v>0</v>
      </c>
      <c r="I1697">
        <f>Tabla1[[#This Row],[VENTAS]]+Tabla1[[#This Row],[FISICO]]-Tabla1[[#This Row],[SISTEMA]]</f>
        <v>0</v>
      </c>
    </row>
    <row r="1698" spans="1:10" hidden="1" x14ac:dyDescent="0.25">
      <c r="A1698">
        <v>30101</v>
      </c>
      <c r="B1698" s="1" t="s">
        <v>6</v>
      </c>
      <c r="C1698" s="1" t="s">
        <v>24</v>
      </c>
      <c r="D1698">
        <v>4408</v>
      </c>
      <c r="E1698" s="1" t="s">
        <v>1897</v>
      </c>
      <c r="F1698">
        <v>0</v>
      </c>
      <c r="H1698">
        <v>0</v>
      </c>
      <c r="I1698">
        <f>Tabla1[[#This Row],[VENTAS]]+Tabla1[[#This Row],[FISICO]]-Tabla1[[#This Row],[SISTEMA]]</f>
        <v>0</v>
      </c>
    </row>
    <row r="1699" spans="1:10" hidden="1" x14ac:dyDescent="0.25">
      <c r="A1699">
        <v>30101</v>
      </c>
      <c r="B1699" s="1" t="s">
        <v>6</v>
      </c>
      <c r="C1699" s="1" t="s">
        <v>24</v>
      </c>
      <c r="D1699">
        <v>4416</v>
      </c>
      <c r="E1699" s="1" t="s">
        <v>1898</v>
      </c>
      <c r="F1699">
        <v>0</v>
      </c>
      <c r="H1699">
        <v>0</v>
      </c>
      <c r="I1699">
        <f>Tabla1[[#This Row],[VENTAS]]+Tabla1[[#This Row],[FISICO]]-Tabla1[[#This Row],[SISTEMA]]</f>
        <v>0</v>
      </c>
    </row>
    <row r="1700" spans="1:10" hidden="1" x14ac:dyDescent="0.25">
      <c r="A1700">
        <v>30101</v>
      </c>
      <c r="B1700" s="1" t="s">
        <v>6</v>
      </c>
      <c r="C1700" s="1" t="s">
        <v>24</v>
      </c>
      <c r="D1700">
        <v>4466</v>
      </c>
      <c r="E1700" s="1" t="s">
        <v>1899</v>
      </c>
      <c r="F1700">
        <v>0</v>
      </c>
      <c r="H1700">
        <v>0</v>
      </c>
      <c r="I1700">
        <f>Tabla1[[#This Row],[VENTAS]]+Tabla1[[#This Row],[FISICO]]-Tabla1[[#This Row],[SISTEMA]]</f>
        <v>0</v>
      </c>
    </row>
    <row r="1701" spans="1:10" hidden="1" x14ac:dyDescent="0.25">
      <c r="A1701">
        <v>30101</v>
      </c>
      <c r="B1701" s="1" t="s">
        <v>6</v>
      </c>
      <c r="C1701" s="1" t="s">
        <v>24</v>
      </c>
      <c r="D1701">
        <v>4468</v>
      </c>
      <c r="E1701" s="1" t="s">
        <v>1900</v>
      </c>
      <c r="F1701">
        <v>0</v>
      </c>
      <c r="H1701">
        <v>0</v>
      </c>
      <c r="I1701">
        <f>Tabla1[[#This Row],[VENTAS]]+Tabla1[[#This Row],[FISICO]]-Tabla1[[#This Row],[SISTEMA]]</f>
        <v>0</v>
      </c>
    </row>
    <row r="1702" spans="1:10" hidden="1" x14ac:dyDescent="0.25">
      <c r="A1702">
        <v>30101</v>
      </c>
      <c r="B1702" s="1" t="s">
        <v>6</v>
      </c>
      <c r="C1702" s="1" t="s">
        <v>24</v>
      </c>
      <c r="D1702">
        <v>4470</v>
      </c>
      <c r="E1702" s="1" t="s">
        <v>1901</v>
      </c>
      <c r="F1702">
        <v>0</v>
      </c>
      <c r="H1702">
        <v>0</v>
      </c>
      <c r="I1702">
        <f>Tabla1[[#This Row],[VENTAS]]+Tabla1[[#This Row],[FISICO]]-Tabla1[[#This Row],[SISTEMA]]</f>
        <v>0</v>
      </c>
    </row>
    <row r="1703" spans="1:10" hidden="1" x14ac:dyDescent="0.25">
      <c r="A1703">
        <v>30101</v>
      </c>
      <c r="B1703" s="1" t="s">
        <v>6</v>
      </c>
      <c r="C1703" s="1" t="s">
        <v>24</v>
      </c>
      <c r="D1703">
        <v>4472</v>
      </c>
      <c r="E1703" s="1" t="s">
        <v>1902</v>
      </c>
      <c r="F1703">
        <v>0</v>
      </c>
      <c r="H1703">
        <v>0</v>
      </c>
      <c r="I1703">
        <f>Tabla1[[#This Row],[VENTAS]]+Tabla1[[#This Row],[FISICO]]-Tabla1[[#This Row],[SISTEMA]]</f>
        <v>0</v>
      </c>
    </row>
    <row r="1704" spans="1:10" hidden="1" x14ac:dyDescent="0.25">
      <c r="A1704">
        <v>30101</v>
      </c>
      <c r="B1704" s="1" t="s">
        <v>6</v>
      </c>
      <c r="C1704" s="1" t="s">
        <v>24</v>
      </c>
      <c r="D1704">
        <v>4623</v>
      </c>
      <c r="E1704" s="1" t="s">
        <v>1903</v>
      </c>
      <c r="F1704">
        <v>16</v>
      </c>
      <c r="G1704">
        <v>16</v>
      </c>
      <c r="H1704">
        <v>0</v>
      </c>
      <c r="I1704">
        <f>Tabla1[[#This Row],[VENTAS]]+Tabla1[[#This Row],[FISICO]]-Tabla1[[#This Row],[SISTEMA]]</f>
        <v>0</v>
      </c>
    </row>
    <row r="1705" spans="1:10" hidden="1" x14ac:dyDescent="0.25">
      <c r="A1705">
        <v>30101</v>
      </c>
      <c r="B1705" s="1" t="s">
        <v>6</v>
      </c>
      <c r="C1705" s="1" t="s">
        <v>24</v>
      </c>
      <c r="D1705" s="18">
        <v>4625</v>
      </c>
      <c r="E1705" s="19" t="s">
        <v>1904</v>
      </c>
      <c r="F1705">
        <v>41</v>
      </c>
      <c r="G1705">
        <v>41</v>
      </c>
      <c r="H1705">
        <v>0</v>
      </c>
      <c r="I1705">
        <f>Tabla1[[#This Row],[VENTAS]]+Tabla1[[#This Row],[FISICO]]-Tabla1[[#This Row],[SISTEMA]]</f>
        <v>0</v>
      </c>
      <c r="J1705" s="18"/>
    </row>
    <row r="1706" spans="1:10" hidden="1" x14ac:dyDescent="0.25">
      <c r="A1706">
        <v>30101</v>
      </c>
      <c r="B1706" s="1" t="s">
        <v>6</v>
      </c>
      <c r="C1706" s="1" t="s">
        <v>24</v>
      </c>
      <c r="D1706">
        <v>4640</v>
      </c>
      <c r="E1706" s="1" t="s">
        <v>1905</v>
      </c>
      <c r="F1706">
        <v>0</v>
      </c>
      <c r="H1706">
        <v>0</v>
      </c>
      <c r="I1706">
        <f>Tabla1[[#This Row],[VENTAS]]+Tabla1[[#This Row],[FISICO]]-Tabla1[[#This Row],[SISTEMA]]</f>
        <v>0</v>
      </c>
    </row>
    <row r="1707" spans="1:10" hidden="1" x14ac:dyDescent="0.25">
      <c r="A1707">
        <v>30101</v>
      </c>
      <c r="B1707" s="1" t="s">
        <v>6</v>
      </c>
      <c r="C1707" s="1" t="s">
        <v>24</v>
      </c>
      <c r="D1707">
        <v>4650</v>
      </c>
      <c r="E1707" s="1" t="s">
        <v>1906</v>
      </c>
      <c r="F1707">
        <v>0</v>
      </c>
      <c r="H1707">
        <v>0</v>
      </c>
      <c r="I1707">
        <f>Tabla1[[#This Row],[VENTAS]]+Tabla1[[#This Row],[FISICO]]-Tabla1[[#This Row],[SISTEMA]]</f>
        <v>0</v>
      </c>
    </row>
    <row r="1708" spans="1:10" hidden="1" x14ac:dyDescent="0.25">
      <c r="A1708">
        <v>30101</v>
      </c>
      <c r="B1708" s="1" t="s">
        <v>6</v>
      </c>
      <c r="C1708" s="1" t="s">
        <v>24</v>
      </c>
      <c r="D1708">
        <v>4657</v>
      </c>
      <c r="E1708" s="1" t="s">
        <v>1907</v>
      </c>
      <c r="F1708">
        <v>0</v>
      </c>
      <c r="H1708">
        <v>0</v>
      </c>
      <c r="I1708">
        <f>Tabla1[[#This Row],[VENTAS]]+Tabla1[[#This Row],[FISICO]]-Tabla1[[#This Row],[SISTEMA]]</f>
        <v>0</v>
      </c>
    </row>
    <row r="1709" spans="1:10" hidden="1" x14ac:dyDescent="0.25">
      <c r="A1709">
        <v>30101</v>
      </c>
      <c r="B1709" s="1" t="s">
        <v>6</v>
      </c>
      <c r="C1709" s="1" t="s">
        <v>24</v>
      </c>
      <c r="D1709">
        <v>4691</v>
      </c>
      <c r="E1709" s="1" t="s">
        <v>1908</v>
      </c>
      <c r="F1709">
        <v>0</v>
      </c>
      <c r="H1709">
        <v>0</v>
      </c>
      <c r="I1709">
        <f>Tabla1[[#This Row],[VENTAS]]+Tabla1[[#This Row],[FISICO]]-Tabla1[[#This Row],[SISTEMA]]</f>
        <v>0</v>
      </c>
    </row>
    <row r="1710" spans="1:10" hidden="1" x14ac:dyDescent="0.25">
      <c r="A1710">
        <v>30101</v>
      </c>
      <c r="B1710" s="1" t="s">
        <v>6</v>
      </c>
      <c r="C1710" s="1" t="s">
        <v>24</v>
      </c>
      <c r="D1710">
        <v>4692</v>
      </c>
      <c r="E1710" s="1" t="s">
        <v>1909</v>
      </c>
      <c r="F1710">
        <v>0</v>
      </c>
      <c r="H1710">
        <v>0</v>
      </c>
      <c r="I1710">
        <f>Tabla1[[#This Row],[VENTAS]]+Tabla1[[#This Row],[FISICO]]-Tabla1[[#This Row],[SISTEMA]]</f>
        <v>0</v>
      </c>
    </row>
    <row r="1711" spans="1:10" hidden="1" x14ac:dyDescent="0.25">
      <c r="A1711">
        <v>30101</v>
      </c>
      <c r="B1711" s="1" t="s">
        <v>6</v>
      </c>
      <c r="C1711" s="1" t="s">
        <v>24</v>
      </c>
      <c r="D1711">
        <v>4711</v>
      </c>
      <c r="E1711" s="1" t="s">
        <v>1910</v>
      </c>
      <c r="F1711">
        <v>0</v>
      </c>
      <c r="H1711">
        <v>0</v>
      </c>
      <c r="I1711">
        <f>Tabla1[[#This Row],[VENTAS]]+Tabla1[[#This Row],[FISICO]]-Tabla1[[#This Row],[SISTEMA]]</f>
        <v>0</v>
      </c>
    </row>
    <row r="1712" spans="1:10" hidden="1" x14ac:dyDescent="0.25">
      <c r="A1712">
        <v>30101</v>
      </c>
      <c r="B1712" s="1" t="s">
        <v>6</v>
      </c>
      <c r="C1712" s="1" t="s">
        <v>24</v>
      </c>
      <c r="D1712">
        <v>4712</v>
      </c>
      <c r="E1712" s="1" t="s">
        <v>1911</v>
      </c>
      <c r="F1712">
        <v>0</v>
      </c>
      <c r="H1712">
        <v>0</v>
      </c>
      <c r="I1712">
        <f>Tabla1[[#This Row],[VENTAS]]+Tabla1[[#This Row],[FISICO]]-Tabla1[[#This Row],[SISTEMA]]</f>
        <v>0</v>
      </c>
    </row>
    <row r="1713" spans="1:9" hidden="1" x14ac:dyDescent="0.25">
      <c r="A1713">
        <v>30101</v>
      </c>
      <c r="B1713" s="1" t="s">
        <v>6</v>
      </c>
      <c r="C1713" s="1" t="s">
        <v>24</v>
      </c>
      <c r="D1713">
        <v>4714</v>
      </c>
      <c r="E1713" s="1" t="s">
        <v>1912</v>
      </c>
      <c r="F1713">
        <v>7</v>
      </c>
      <c r="G1713">
        <v>6</v>
      </c>
      <c r="H1713">
        <v>1</v>
      </c>
      <c r="I1713">
        <f>Tabla1[[#This Row],[VENTAS]]+Tabla1[[#This Row],[FISICO]]-Tabla1[[#This Row],[SISTEMA]]</f>
        <v>0</v>
      </c>
    </row>
    <row r="1714" spans="1:9" hidden="1" x14ac:dyDescent="0.25">
      <c r="A1714">
        <v>30101</v>
      </c>
      <c r="B1714" s="1" t="s">
        <v>6</v>
      </c>
      <c r="C1714" s="1" t="s">
        <v>24</v>
      </c>
      <c r="D1714">
        <v>4726</v>
      </c>
      <c r="E1714" s="1" t="s">
        <v>1913</v>
      </c>
      <c r="F1714">
        <v>0</v>
      </c>
      <c r="H1714">
        <v>0</v>
      </c>
      <c r="I1714">
        <f>Tabla1[[#This Row],[VENTAS]]+Tabla1[[#This Row],[FISICO]]-Tabla1[[#This Row],[SISTEMA]]</f>
        <v>0</v>
      </c>
    </row>
    <row r="1715" spans="1:9" hidden="1" x14ac:dyDescent="0.25">
      <c r="A1715">
        <v>30101</v>
      </c>
      <c r="B1715" s="1" t="s">
        <v>6</v>
      </c>
      <c r="C1715" s="1" t="s">
        <v>24</v>
      </c>
      <c r="D1715">
        <v>4728</v>
      </c>
      <c r="E1715" s="1" t="s">
        <v>1914</v>
      </c>
      <c r="F1715">
        <v>0</v>
      </c>
      <c r="H1715">
        <v>0</v>
      </c>
      <c r="I1715">
        <f>Tabla1[[#This Row],[VENTAS]]+Tabla1[[#This Row],[FISICO]]-Tabla1[[#This Row],[SISTEMA]]</f>
        <v>0</v>
      </c>
    </row>
    <row r="1716" spans="1:9" hidden="1" x14ac:dyDescent="0.25">
      <c r="A1716">
        <v>30101</v>
      </c>
      <c r="B1716" s="1" t="s">
        <v>6</v>
      </c>
      <c r="C1716" s="1" t="s">
        <v>24</v>
      </c>
      <c r="D1716">
        <v>4730</v>
      </c>
      <c r="E1716" s="1" t="s">
        <v>1915</v>
      </c>
      <c r="F1716">
        <v>0</v>
      </c>
      <c r="H1716">
        <v>0</v>
      </c>
      <c r="I1716">
        <f>Tabla1[[#This Row],[VENTAS]]+Tabla1[[#This Row],[FISICO]]-Tabla1[[#This Row],[SISTEMA]]</f>
        <v>0</v>
      </c>
    </row>
    <row r="1717" spans="1:9" hidden="1" x14ac:dyDescent="0.25">
      <c r="A1717">
        <v>30101</v>
      </c>
      <c r="B1717" s="1" t="s">
        <v>6</v>
      </c>
      <c r="C1717" s="1" t="s">
        <v>24</v>
      </c>
      <c r="D1717">
        <v>4732</v>
      </c>
      <c r="E1717" s="1" t="s">
        <v>1916</v>
      </c>
      <c r="F1717">
        <v>0</v>
      </c>
      <c r="H1717">
        <v>0</v>
      </c>
      <c r="I1717">
        <f>Tabla1[[#This Row],[VENTAS]]+Tabla1[[#This Row],[FISICO]]-Tabla1[[#This Row],[SISTEMA]]</f>
        <v>0</v>
      </c>
    </row>
    <row r="1718" spans="1:9" hidden="1" x14ac:dyDescent="0.25">
      <c r="A1718">
        <v>30101</v>
      </c>
      <c r="B1718" s="1" t="s">
        <v>6</v>
      </c>
      <c r="C1718" s="1" t="s">
        <v>24</v>
      </c>
      <c r="D1718">
        <v>4733</v>
      </c>
      <c r="E1718" s="1" t="s">
        <v>1917</v>
      </c>
      <c r="F1718">
        <v>0</v>
      </c>
      <c r="H1718">
        <v>0</v>
      </c>
      <c r="I1718">
        <f>Tabla1[[#This Row],[VENTAS]]+Tabla1[[#This Row],[FISICO]]-Tabla1[[#This Row],[SISTEMA]]</f>
        <v>0</v>
      </c>
    </row>
    <row r="1719" spans="1:9" hidden="1" x14ac:dyDescent="0.25">
      <c r="A1719">
        <v>30101</v>
      </c>
      <c r="B1719" s="1" t="s">
        <v>6</v>
      </c>
      <c r="C1719" s="1" t="s">
        <v>24</v>
      </c>
      <c r="D1719">
        <v>4734</v>
      </c>
      <c r="E1719" s="1" t="s">
        <v>1918</v>
      </c>
      <c r="F1719">
        <v>0</v>
      </c>
      <c r="H1719">
        <v>0</v>
      </c>
      <c r="I1719">
        <f>Tabla1[[#This Row],[VENTAS]]+Tabla1[[#This Row],[FISICO]]-Tabla1[[#This Row],[SISTEMA]]</f>
        <v>0</v>
      </c>
    </row>
    <row r="1720" spans="1:9" hidden="1" x14ac:dyDescent="0.25">
      <c r="A1720">
        <v>30101</v>
      </c>
      <c r="B1720" s="1" t="s">
        <v>6</v>
      </c>
      <c r="C1720" s="1" t="s">
        <v>24</v>
      </c>
      <c r="D1720">
        <v>4735</v>
      </c>
      <c r="E1720" s="1" t="s">
        <v>1919</v>
      </c>
      <c r="F1720">
        <v>0</v>
      </c>
      <c r="H1720">
        <v>0</v>
      </c>
      <c r="I1720">
        <f>Tabla1[[#This Row],[VENTAS]]+Tabla1[[#This Row],[FISICO]]-Tabla1[[#This Row],[SISTEMA]]</f>
        <v>0</v>
      </c>
    </row>
    <row r="1721" spans="1:9" hidden="1" x14ac:dyDescent="0.25">
      <c r="A1721">
        <v>30101</v>
      </c>
      <c r="B1721" s="1" t="s">
        <v>6</v>
      </c>
      <c r="C1721" s="1" t="s">
        <v>24</v>
      </c>
      <c r="D1721">
        <v>4736</v>
      </c>
      <c r="E1721" s="1" t="s">
        <v>1920</v>
      </c>
      <c r="F1721">
        <v>0</v>
      </c>
      <c r="H1721">
        <v>0</v>
      </c>
      <c r="I1721">
        <f>Tabla1[[#This Row],[VENTAS]]+Tabla1[[#This Row],[FISICO]]-Tabla1[[#This Row],[SISTEMA]]</f>
        <v>0</v>
      </c>
    </row>
    <row r="1722" spans="1:9" hidden="1" x14ac:dyDescent="0.25">
      <c r="A1722">
        <v>30101</v>
      </c>
      <c r="B1722" s="1" t="s">
        <v>6</v>
      </c>
      <c r="C1722" s="1" t="s">
        <v>24</v>
      </c>
      <c r="D1722">
        <v>4762</v>
      </c>
      <c r="E1722" s="1" t="s">
        <v>1921</v>
      </c>
      <c r="F1722">
        <v>0</v>
      </c>
      <c r="H1722">
        <v>0</v>
      </c>
      <c r="I1722">
        <f>Tabla1[[#This Row],[VENTAS]]+Tabla1[[#This Row],[FISICO]]-Tabla1[[#This Row],[SISTEMA]]</f>
        <v>0</v>
      </c>
    </row>
    <row r="1723" spans="1:9" hidden="1" x14ac:dyDescent="0.25">
      <c r="A1723">
        <v>30101</v>
      </c>
      <c r="B1723" s="1" t="s">
        <v>6</v>
      </c>
      <c r="C1723" s="1" t="s">
        <v>24</v>
      </c>
      <c r="D1723">
        <v>4763</v>
      </c>
      <c r="E1723" s="1" t="s">
        <v>1922</v>
      </c>
      <c r="F1723">
        <v>0</v>
      </c>
      <c r="H1723">
        <v>0</v>
      </c>
      <c r="I1723">
        <f>Tabla1[[#This Row],[VENTAS]]+Tabla1[[#This Row],[FISICO]]-Tabla1[[#This Row],[SISTEMA]]</f>
        <v>0</v>
      </c>
    </row>
    <row r="1724" spans="1:9" hidden="1" x14ac:dyDescent="0.25">
      <c r="A1724">
        <v>30101</v>
      </c>
      <c r="B1724" s="1" t="s">
        <v>6</v>
      </c>
      <c r="C1724" s="1" t="s">
        <v>24</v>
      </c>
      <c r="D1724">
        <v>4764</v>
      </c>
      <c r="E1724" s="1" t="s">
        <v>1923</v>
      </c>
      <c r="F1724">
        <v>1</v>
      </c>
      <c r="G1724">
        <v>1</v>
      </c>
      <c r="H1724">
        <v>0</v>
      </c>
      <c r="I1724">
        <f>Tabla1[[#This Row],[VENTAS]]+Tabla1[[#This Row],[FISICO]]-Tabla1[[#This Row],[SISTEMA]]</f>
        <v>0</v>
      </c>
    </row>
    <row r="1725" spans="1:9" hidden="1" x14ac:dyDescent="0.25">
      <c r="A1725">
        <v>30101</v>
      </c>
      <c r="B1725" s="1" t="s">
        <v>6</v>
      </c>
      <c r="C1725" s="1" t="s">
        <v>24</v>
      </c>
      <c r="D1725">
        <v>4765</v>
      </c>
      <c r="E1725" s="1" t="s">
        <v>1924</v>
      </c>
      <c r="F1725">
        <v>0</v>
      </c>
      <c r="H1725">
        <v>0</v>
      </c>
      <c r="I1725">
        <f>Tabla1[[#This Row],[VENTAS]]+Tabla1[[#This Row],[FISICO]]-Tabla1[[#This Row],[SISTEMA]]</f>
        <v>0</v>
      </c>
    </row>
    <row r="1726" spans="1:9" hidden="1" x14ac:dyDescent="0.25">
      <c r="A1726">
        <v>30101</v>
      </c>
      <c r="B1726" s="1" t="s">
        <v>6</v>
      </c>
      <c r="C1726" s="1" t="s">
        <v>24</v>
      </c>
      <c r="D1726">
        <v>4766</v>
      </c>
      <c r="E1726" s="1" t="s">
        <v>1925</v>
      </c>
      <c r="F1726">
        <v>0</v>
      </c>
      <c r="H1726">
        <v>0</v>
      </c>
      <c r="I1726">
        <f>Tabla1[[#This Row],[VENTAS]]+Tabla1[[#This Row],[FISICO]]-Tabla1[[#This Row],[SISTEMA]]</f>
        <v>0</v>
      </c>
    </row>
    <row r="1727" spans="1:9" hidden="1" x14ac:dyDescent="0.25">
      <c r="A1727">
        <v>30101</v>
      </c>
      <c r="B1727" s="1" t="s">
        <v>6</v>
      </c>
      <c r="C1727" s="1" t="s">
        <v>24</v>
      </c>
      <c r="D1727">
        <v>4767</v>
      </c>
      <c r="E1727" s="1" t="s">
        <v>1926</v>
      </c>
      <c r="F1727">
        <v>0</v>
      </c>
      <c r="H1727">
        <v>0</v>
      </c>
      <c r="I1727">
        <f>Tabla1[[#This Row],[VENTAS]]+Tabla1[[#This Row],[FISICO]]-Tabla1[[#This Row],[SISTEMA]]</f>
        <v>0</v>
      </c>
    </row>
    <row r="1728" spans="1:9" hidden="1" x14ac:dyDescent="0.25">
      <c r="A1728">
        <v>30101</v>
      </c>
      <c r="B1728" s="1" t="s">
        <v>6</v>
      </c>
      <c r="C1728" s="1" t="s">
        <v>24</v>
      </c>
      <c r="D1728">
        <v>4768</v>
      </c>
      <c r="E1728" s="1" t="s">
        <v>1927</v>
      </c>
      <c r="F1728">
        <v>0</v>
      </c>
      <c r="H1728">
        <v>0</v>
      </c>
      <c r="I1728">
        <f>Tabla1[[#This Row],[VENTAS]]+Tabla1[[#This Row],[FISICO]]-Tabla1[[#This Row],[SISTEMA]]</f>
        <v>0</v>
      </c>
    </row>
    <row r="1729" spans="1:9" hidden="1" x14ac:dyDescent="0.25">
      <c r="A1729">
        <v>30101</v>
      </c>
      <c r="B1729" s="1" t="s">
        <v>6</v>
      </c>
      <c r="C1729" s="1" t="s">
        <v>24</v>
      </c>
      <c r="D1729">
        <v>4769</v>
      </c>
      <c r="E1729" s="1" t="s">
        <v>1928</v>
      </c>
      <c r="F1729">
        <v>0</v>
      </c>
      <c r="H1729">
        <v>0</v>
      </c>
      <c r="I1729">
        <f>Tabla1[[#This Row],[VENTAS]]+Tabla1[[#This Row],[FISICO]]-Tabla1[[#This Row],[SISTEMA]]</f>
        <v>0</v>
      </c>
    </row>
    <row r="1730" spans="1:9" hidden="1" x14ac:dyDescent="0.25">
      <c r="A1730">
        <v>30101</v>
      </c>
      <c r="B1730" s="1" t="s">
        <v>6</v>
      </c>
      <c r="C1730" s="1" t="s">
        <v>24</v>
      </c>
      <c r="D1730">
        <v>4770</v>
      </c>
      <c r="E1730" s="1" t="s">
        <v>1929</v>
      </c>
      <c r="F1730">
        <v>0</v>
      </c>
      <c r="H1730">
        <v>0</v>
      </c>
      <c r="I1730">
        <f>Tabla1[[#This Row],[VENTAS]]+Tabla1[[#This Row],[FISICO]]-Tabla1[[#This Row],[SISTEMA]]</f>
        <v>0</v>
      </c>
    </row>
    <row r="1731" spans="1:9" hidden="1" x14ac:dyDescent="0.25">
      <c r="A1731">
        <v>30101</v>
      </c>
      <c r="B1731" s="1" t="s">
        <v>6</v>
      </c>
      <c r="C1731" s="1" t="s">
        <v>24</v>
      </c>
      <c r="D1731">
        <v>4771</v>
      </c>
      <c r="E1731" s="1" t="s">
        <v>1930</v>
      </c>
      <c r="F1731">
        <v>0</v>
      </c>
      <c r="H1731">
        <v>0</v>
      </c>
      <c r="I1731">
        <f>Tabla1[[#This Row],[VENTAS]]+Tabla1[[#This Row],[FISICO]]-Tabla1[[#This Row],[SISTEMA]]</f>
        <v>0</v>
      </c>
    </row>
    <row r="1732" spans="1:9" hidden="1" x14ac:dyDescent="0.25">
      <c r="A1732">
        <v>30101</v>
      </c>
      <c r="B1732" s="1" t="s">
        <v>6</v>
      </c>
      <c r="C1732" s="1" t="s">
        <v>24</v>
      </c>
      <c r="D1732">
        <v>4778</v>
      </c>
      <c r="E1732" s="1" t="s">
        <v>1931</v>
      </c>
      <c r="F1732">
        <v>0</v>
      </c>
      <c r="H1732">
        <v>0</v>
      </c>
      <c r="I1732">
        <f>Tabla1[[#This Row],[VENTAS]]+Tabla1[[#This Row],[FISICO]]-Tabla1[[#This Row],[SISTEMA]]</f>
        <v>0</v>
      </c>
    </row>
    <row r="1733" spans="1:9" hidden="1" x14ac:dyDescent="0.25">
      <c r="A1733">
        <v>30101</v>
      </c>
      <c r="B1733" s="1" t="s">
        <v>6</v>
      </c>
      <c r="C1733" s="1" t="s">
        <v>24</v>
      </c>
      <c r="D1733">
        <v>4779</v>
      </c>
      <c r="E1733" s="1" t="s">
        <v>1932</v>
      </c>
      <c r="F1733">
        <v>0</v>
      </c>
      <c r="H1733">
        <v>0</v>
      </c>
      <c r="I1733">
        <f>Tabla1[[#This Row],[VENTAS]]+Tabla1[[#This Row],[FISICO]]-Tabla1[[#This Row],[SISTEMA]]</f>
        <v>0</v>
      </c>
    </row>
    <row r="1734" spans="1:9" hidden="1" x14ac:dyDescent="0.25">
      <c r="A1734">
        <v>30101</v>
      </c>
      <c r="B1734" s="1" t="s">
        <v>6</v>
      </c>
      <c r="C1734" s="1" t="s">
        <v>24</v>
      </c>
      <c r="D1734">
        <v>4780</v>
      </c>
      <c r="E1734" s="1" t="s">
        <v>1933</v>
      </c>
      <c r="F1734">
        <v>0</v>
      </c>
      <c r="H1734">
        <v>0</v>
      </c>
      <c r="I1734">
        <f>Tabla1[[#This Row],[VENTAS]]+Tabla1[[#This Row],[FISICO]]-Tabla1[[#This Row],[SISTEMA]]</f>
        <v>0</v>
      </c>
    </row>
    <row r="1735" spans="1:9" hidden="1" x14ac:dyDescent="0.25">
      <c r="A1735">
        <v>30101</v>
      </c>
      <c r="B1735" s="1" t="s">
        <v>6</v>
      </c>
      <c r="C1735" s="1" t="s">
        <v>24</v>
      </c>
      <c r="D1735">
        <v>4868</v>
      </c>
      <c r="E1735" s="1" t="s">
        <v>1934</v>
      </c>
      <c r="F1735">
        <v>2</v>
      </c>
      <c r="G1735">
        <v>2</v>
      </c>
      <c r="H1735">
        <v>0</v>
      </c>
      <c r="I1735">
        <f>Tabla1[[#This Row],[VENTAS]]+Tabla1[[#This Row],[FISICO]]-Tabla1[[#This Row],[SISTEMA]]</f>
        <v>0</v>
      </c>
    </row>
    <row r="1736" spans="1:9" hidden="1" x14ac:dyDescent="0.25">
      <c r="A1736">
        <v>30101</v>
      </c>
      <c r="B1736" s="1" t="s">
        <v>6</v>
      </c>
      <c r="C1736" s="1" t="s">
        <v>24</v>
      </c>
      <c r="D1736">
        <v>4869</v>
      </c>
      <c r="E1736" s="1" t="s">
        <v>1935</v>
      </c>
      <c r="F1736">
        <v>0</v>
      </c>
      <c r="H1736">
        <v>0</v>
      </c>
      <c r="I1736">
        <f>Tabla1[[#This Row],[VENTAS]]+Tabla1[[#This Row],[FISICO]]-Tabla1[[#This Row],[SISTEMA]]</f>
        <v>0</v>
      </c>
    </row>
    <row r="1737" spans="1:9" hidden="1" x14ac:dyDescent="0.25">
      <c r="A1737">
        <v>30101</v>
      </c>
      <c r="B1737" s="1" t="s">
        <v>6</v>
      </c>
      <c r="C1737" s="1" t="s">
        <v>24</v>
      </c>
      <c r="D1737">
        <v>4870</v>
      </c>
      <c r="E1737" s="1" t="s">
        <v>1936</v>
      </c>
      <c r="F1737">
        <v>11</v>
      </c>
      <c r="G1737">
        <v>11</v>
      </c>
      <c r="H1737">
        <v>0</v>
      </c>
      <c r="I1737">
        <f>Tabla1[[#This Row],[VENTAS]]+Tabla1[[#This Row],[FISICO]]-Tabla1[[#This Row],[SISTEMA]]</f>
        <v>0</v>
      </c>
    </row>
    <row r="1738" spans="1:9" hidden="1" x14ac:dyDescent="0.25">
      <c r="A1738">
        <v>30101</v>
      </c>
      <c r="B1738" s="1" t="s">
        <v>6</v>
      </c>
      <c r="C1738" s="1" t="s">
        <v>24</v>
      </c>
      <c r="D1738">
        <v>4871</v>
      </c>
      <c r="E1738" s="1" t="s">
        <v>1937</v>
      </c>
      <c r="F1738">
        <v>6</v>
      </c>
      <c r="G1738">
        <v>6</v>
      </c>
      <c r="H1738">
        <v>0</v>
      </c>
      <c r="I1738">
        <f>Tabla1[[#This Row],[VENTAS]]+Tabla1[[#This Row],[FISICO]]-Tabla1[[#This Row],[SISTEMA]]</f>
        <v>0</v>
      </c>
    </row>
    <row r="1739" spans="1:9" hidden="1" x14ac:dyDescent="0.25">
      <c r="A1739">
        <v>30101</v>
      </c>
      <c r="B1739" s="1" t="s">
        <v>6</v>
      </c>
      <c r="C1739" s="1" t="s">
        <v>24</v>
      </c>
      <c r="D1739">
        <v>4872</v>
      </c>
      <c r="E1739" s="1" t="s">
        <v>1938</v>
      </c>
      <c r="F1739">
        <v>4</v>
      </c>
      <c r="G1739">
        <v>4</v>
      </c>
      <c r="H1739">
        <v>0</v>
      </c>
      <c r="I1739">
        <f>Tabla1[[#This Row],[VENTAS]]+Tabla1[[#This Row],[FISICO]]-Tabla1[[#This Row],[SISTEMA]]</f>
        <v>0</v>
      </c>
    </row>
    <row r="1740" spans="1:9" hidden="1" x14ac:dyDescent="0.25">
      <c r="A1740">
        <v>30101</v>
      </c>
      <c r="B1740" s="1" t="s">
        <v>6</v>
      </c>
      <c r="C1740" s="1" t="s">
        <v>24</v>
      </c>
      <c r="D1740">
        <v>4873</v>
      </c>
      <c r="E1740" s="1" t="s">
        <v>1939</v>
      </c>
      <c r="F1740">
        <v>6</v>
      </c>
      <c r="G1740">
        <v>6</v>
      </c>
      <c r="H1740">
        <v>0</v>
      </c>
      <c r="I1740">
        <f>Tabla1[[#This Row],[VENTAS]]+Tabla1[[#This Row],[FISICO]]-Tabla1[[#This Row],[SISTEMA]]</f>
        <v>0</v>
      </c>
    </row>
    <row r="1741" spans="1:9" hidden="1" x14ac:dyDescent="0.25">
      <c r="A1741">
        <v>30101</v>
      </c>
      <c r="B1741" s="1" t="s">
        <v>6</v>
      </c>
      <c r="C1741" s="1" t="s">
        <v>24</v>
      </c>
      <c r="D1741">
        <v>4874</v>
      </c>
      <c r="E1741" s="1" t="s">
        <v>1940</v>
      </c>
      <c r="F1741">
        <v>0</v>
      </c>
      <c r="H1741">
        <v>0</v>
      </c>
      <c r="I1741">
        <f>Tabla1[[#This Row],[VENTAS]]+Tabla1[[#This Row],[FISICO]]-Tabla1[[#This Row],[SISTEMA]]</f>
        <v>0</v>
      </c>
    </row>
    <row r="1742" spans="1:9" hidden="1" x14ac:dyDescent="0.25">
      <c r="A1742">
        <v>30101</v>
      </c>
      <c r="B1742" s="1" t="s">
        <v>6</v>
      </c>
      <c r="C1742" s="1" t="s">
        <v>24</v>
      </c>
      <c r="D1742">
        <v>4875</v>
      </c>
      <c r="E1742" s="1" t="s">
        <v>1941</v>
      </c>
      <c r="F1742">
        <v>0</v>
      </c>
      <c r="H1742">
        <v>0</v>
      </c>
      <c r="I1742">
        <f>Tabla1[[#This Row],[VENTAS]]+Tabla1[[#This Row],[FISICO]]-Tabla1[[#This Row],[SISTEMA]]</f>
        <v>0</v>
      </c>
    </row>
    <row r="1743" spans="1:9" hidden="1" x14ac:dyDescent="0.25">
      <c r="A1743">
        <v>30101</v>
      </c>
      <c r="B1743" s="1" t="s">
        <v>6</v>
      </c>
      <c r="C1743" s="1" t="s">
        <v>24</v>
      </c>
      <c r="D1743">
        <v>4876</v>
      </c>
      <c r="E1743" s="1" t="s">
        <v>1942</v>
      </c>
      <c r="F1743">
        <v>29</v>
      </c>
      <c r="G1743">
        <v>29</v>
      </c>
      <c r="H1743">
        <v>0</v>
      </c>
      <c r="I1743">
        <f>Tabla1[[#This Row],[VENTAS]]+Tabla1[[#This Row],[FISICO]]-Tabla1[[#This Row],[SISTEMA]]</f>
        <v>0</v>
      </c>
    </row>
    <row r="1744" spans="1:9" hidden="1" x14ac:dyDescent="0.25">
      <c r="A1744">
        <v>30101</v>
      </c>
      <c r="B1744" s="1" t="s">
        <v>6</v>
      </c>
      <c r="C1744" s="1" t="s">
        <v>24</v>
      </c>
      <c r="D1744">
        <v>4877</v>
      </c>
      <c r="E1744" s="1" t="s">
        <v>1943</v>
      </c>
      <c r="F1744">
        <v>0</v>
      </c>
      <c r="H1744">
        <v>0</v>
      </c>
      <c r="I1744">
        <f>Tabla1[[#This Row],[VENTAS]]+Tabla1[[#This Row],[FISICO]]-Tabla1[[#This Row],[SISTEMA]]</f>
        <v>0</v>
      </c>
    </row>
    <row r="1745" spans="1:10" s="34" customFormat="1" x14ac:dyDescent="0.25">
      <c r="A1745" s="34">
        <v>30101</v>
      </c>
      <c r="B1745" s="35" t="s">
        <v>6</v>
      </c>
      <c r="C1745" s="35" t="s">
        <v>24</v>
      </c>
      <c r="D1745" s="36">
        <v>4878</v>
      </c>
      <c r="E1745" s="37" t="s">
        <v>1944</v>
      </c>
      <c r="F1745" s="34">
        <v>24</v>
      </c>
      <c r="G1745" s="34">
        <v>0</v>
      </c>
      <c r="H1745" s="34">
        <v>0</v>
      </c>
      <c r="I1745" s="34">
        <f>Tabla1[[#This Row],[VENTAS]]+Tabla1[[#This Row],[FISICO]]-Tabla1[[#This Row],[SISTEMA]]</f>
        <v>-24</v>
      </c>
      <c r="J1745" s="36" t="s">
        <v>8325</v>
      </c>
    </row>
    <row r="1746" spans="1:10" hidden="1" x14ac:dyDescent="0.25">
      <c r="A1746">
        <v>30101</v>
      </c>
      <c r="B1746" s="1" t="s">
        <v>6</v>
      </c>
      <c r="C1746" s="1" t="s">
        <v>24</v>
      </c>
      <c r="D1746">
        <v>4881</v>
      </c>
      <c r="E1746" s="1" t="s">
        <v>1945</v>
      </c>
      <c r="F1746">
        <v>15</v>
      </c>
      <c r="G1746">
        <v>15</v>
      </c>
      <c r="H1746">
        <v>0</v>
      </c>
      <c r="I1746">
        <f>Tabla1[[#This Row],[VENTAS]]+Tabla1[[#This Row],[FISICO]]-Tabla1[[#This Row],[SISTEMA]]</f>
        <v>0</v>
      </c>
    </row>
    <row r="1747" spans="1:10" hidden="1" x14ac:dyDescent="0.25">
      <c r="A1747">
        <v>30101</v>
      </c>
      <c r="B1747" s="1" t="s">
        <v>6</v>
      </c>
      <c r="C1747" s="1" t="s">
        <v>24</v>
      </c>
      <c r="D1747">
        <v>4882</v>
      </c>
      <c r="E1747" s="1" t="s">
        <v>1946</v>
      </c>
      <c r="F1747">
        <v>30</v>
      </c>
      <c r="G1747">
        <v>27</v>
      </c>
      <c r="H1747">
        <v>3</v>
      </c>
      <c r="I1747">
        <f>Tabla1[[#This Row],[VENTAS]]+Tabla1[[#This Row],[FISICO]]-Tabla1[[#This Row],[SISTEMA]]</f>
        <v>0</v>
      </c>
    </row>
    <row r="1748" spans="1:10" hidden="1" x14ac:dyDescent="0.25">
      <c r="A1748">
        <v>30101</v>
      </c>
      <c r="B1748" s="1" t="s">
        <v>6</v>
      </c>
      <c r="C1748" s="1" t="s">
        <v>24</v>
      </c>
      <c r="D1748" s="18">
        <v>4883</v>
      </c>
      <c r="E1748" s="19" t="s">
        <v>1947</v>
      </c>
      <c r="F1748">
        <v>17</v>
      </c>
      <c r="G1748">
        <v>16</v>
      </c>
      <c r="H1748">
        <v>1</v>
      </c>
      <c r="I1748">
        <f>Tabla1[[#This Row],[VENTAS]]+Tabla1[[#This Row],[FISICO]]-Tabla1[[#This Row],[SISTEMA]]</f>
        <v>0</v>
      </c>
      <c r="J1748" s="18"/>
    </row>
    <row r="1749" spans="1:10" s="30" customFormat="1" hidden="1" x14ac:dyDescent="0.25">
      <c r="A1749" s="30">
        <v>30101</v>
      </c>
      <c r="B1749" s="31" t="s">
        <v>6</v>
      </c>
      <c r="C1749" s="31" t="s">
        <v>24</v>
      </c>
      <c r="D1749" s="30">
        <v>4884</v>
      </c>
      <c r="E1749" s="31" t="s">
        <v>1948</v>
      </c>
      <c r="F1749" s="30">
        <v>48</v>
      </c>
      <c r="G1749" s="30">
        <v>49</v>
      </c>
      <c r="H1749" s="30">
        <v>0</v>
      </c>
      <c r="I1749" s="30">
        <f>Tabla1[[#This Row],[VENTAS]]+Tabla1[[#This Row],[FISICO]]-Tabla1[[#This Row],[SISTEMA]]</f>
        <v>1</v>
      </c>
    </row>
    <row r="1750" spans="1:10" hidden="1" x14ac:dyDescent="0.25">
      <c r="A1750">
        <v>30101</v>
      </c>
      <c r="B1750" s="1" t="s">
        <v>6</v>
      </c>
      <c r="C1750" s="1" t="s">
        <v>24</v>
      </c>
      <c r="D1750">
        <v>4885</v>
      </c>
      <c r="E1750" s="1" t="s">
        <v>1949</v>
      </c>
      <c r="F1750">
        <v>0</v>
      </c>
      <c r="H1750">
        <v>0</v>
      </c>
      <c r="I1750">
        <f>Tabla1[[#This Row],[VENTAS]]+Tabla1[[#This Row],[FISICO]]-Tabla1[[#This Row],[SISTEMA]]</f>
        <v>0</v>
      </c>
    </row>
    <row r="1751" spans="1:10" hidden="1" x14ac:dyDescent="0.25">
      <c r="A1751">
        <v>30101</v>
      </c>
      <c r="B1751" s="1" t="s">
        <v>6</v>
      </c>
      <c r="C1751" s="1" t="s">
        <v>24</v>
      </c>
      <c r="D1751">
        <v>4886</v>
      </c>
      <c r="E1751" s="1" t="s">
        <v>1950</v>
      </c>
      <c r="F1751">
        <v>20</v>
      </c>
      <c r="G1751">
        <v>20</v>
      </c>
      <c r="H1751">
        <v>0</v>
      </c>
      <c r="I1751">
        <f>Tabla1[[#This Row],[VENTAS]]+Tabla1[[#This Row],[FISICO]]-Tabla1[[#This Row],[SISTEMA]]</f>
        <v>0</v>
      </c>
    </row>
    <row r="1752" spans="1:10" hidden="1" x14ac:dyDescent="0.25">
      <c r="A1752">
        <v>30101</v>
      </c>
      <c r="B1752" s="1" t="s">
        <v>6</v>
      </c>
      <c r="C1752" s="1" t="s">
        <v>24</v>
      </c>
      <c r="D1752">
        <v>4887</v>
      </c>
      <c r="E1752" s="1" t="s">
        <v>1951</v>
      </c>
      <c r="F1752">
        <v>24</v>
      </c>
      <c r="G1752">
        <v>24</v>
      </c>
      <c r="H1752">
        <v>0</v>
      </c>
      <c r="I1752">
        <f>Tabla1[[#This Row],[VENTAS]]+Tabla1[[#This Row],[FISICO]]-Tabla1[[#This Row],[SISTEMA]]</f>
        <v>0</v>
      </c>
    </row>
    <row r="1753" spans="1:10" hidden="1" x14ac:dyDescent="0.25">
      <c r="A1753">
        <v>30101</v>
      </c>
      <c r="B1753" s="1" t="s">
        <v>6</v>
      </c>
      <c r="C1753" s="1" t="s">
        <v>24</v>
      </c>
      <c r="D1753">
        <v>4891</v>
      </c>
      <c r="E1753" s="1" t="s">
        <v>1952</v>
      </c>
      <c r="F1753">
        <v>0</v>
      </c>
      <c r="H1753">
        <v>0</v>
      </c>
      <c r="I1753">
        <f>Tabla1[[#This Row],[VENTAS]]+Tabla1[[#This Row],[FISICO]]-Tabla1[[#This Row],[SISTEMA]]</f>
        <v>0</v>
      </c>
    </row>
    <row r="1754" spans="1:10" hidden="1" x14ac:dyDescent="0.25">
      <c r="A1754">
        <v>30101</v>
      </c>
      <c r="B1754" s="1" t="s">
        <v>6</v>
      </c>
      <c r="C1754" s="1" t="s">
        <v>24</v>
      </c>
      <c r="D1754">
        <v>4934</v>
      </c>
      <c r="E1754" s="1" t="s">
        <v>1953</v>
      </c>
      <c r="F1754">
        <v>0</v>
      </c>
      <c r="H1754">
        <v>0</v>
      </c>
      <c r="I1754">
        <f>Tabla1[[#This Row],[VENTAS]]+Tabla1[[#This Row],[FISICO]]-Tabla1[[#This Row],[SISTEMA]]</f>
        <v>0</v>
      </c>
    </row>
    <row r="1755" spans="1:10" hidden="1" x14ac:dyDescent="0.25">
      <c r="A1755">
        <v>30101</v>
      </c>
      <c r="B1755" s="1" t="s">
        <v>6</v>
      </c>
      <c r="C1755" s="1" t="s">
        <v>24</v>
      </c>
      <c r="D1755">
        <v>4935</v>
      </c>
      <c r="E1755" s="1" t="s">
        <v>1954</v>
      </c>
      <c r="F1755">
        <v>0</v>
      </c>
      <c r="H1755">
        <v>0</v>
      </c>
      <c r="I1755">
        <f>Tabla1[[#This Row],[VENTAS]]+Tabla1[[#This Row],[FISICO]]-Tabla1[[#This Row],[SISTEMA]]</f>
        <v>0</v>
      </c>
    </row>
    <row r="1756" spans="1:10" hidden="1" x14ac:dyDescent="0.25">
      <c r="A1756">
        <v>30101</v>
      </c>
      <c r="B1756" s="1" t="s">
        <v>6</v>
      </c>
      <c r="C1756" s="1" t="s">
        <v>24</v>
      </c>
      <c r="D1756">
        <v>4941</v>
      </c>
      <c r="E1756" s="1" t="s">
        <v>1955</v>
      </c>
      <c r="F1756">
        <v>0</v>
      </c>
      <c r="H1756">
        <v>0</v>
      </c>
      <c r="I1756">
        <f>Tabla1[[#This Row],[VENTAS]]+Tabla1[[#This Row],[FISICO]]-Tabla1[[#This Row],[SISTEMA]]</f>
        <v>0</v>
      </c>
    </row>
    <row r="1757" spans="1:10" hidden="1" x14ac:dyDescent="0.25">
      <c r="A1757">
        <v>30101</v>
      </c>
      <c r="B1757" s="1" t="s">
        <v>6</v>
      </c>
      <c r="C1757" s="1" t="s">
        <v>24</v>
      </c>
      <c r="D1757">
        <v>4942</v>
      </c>
      <c r="E1757" s="1" t="s">
        <v>1956</v>
      </c>
      <c r="F1757">
        <v>0</v>
      </c>
      <c r="H1757">
        <v>0</v>
      </c>
      <c r="I1757">
        <f>Tabla1[[#This Row],[VENTAS]]+Tabla1[[#This Row],[FISICO]]-Tabla1[[#This Row],[SISTEMA]]</f>
        <v>0</v>
      </c>
    </row>
    <row r="1758" spans="1:10" hidden="1" x14ac:dyDescent="0.25">
      <c r="A1758">
        <v>30101</v>
      </c>
      <c r="B1758" s="1" t="s">
        <v>6</v>
      </c>
      <c r="C1758" s="1" t="s">
        <v>24</v>
      </c>
      <c r="D1758">
        <v>4943</v>
      </c>
      <c r="E1758" s="1" t="s">
        <v>1957</v>
      </c>
      <c r="F1758">
        <v>0</v>
      </c>
      <c r="H1758">
        <v>0</v>
      </c>
      <c r="I1758">
        <f>Tabla1[[#This Row],[VENTAS]]+Tabla1[[#This Row],[FISICO]]-Tabla1[[#This Row],[SISTEMA]]</f>
        <v>0</v>
      </c>
    </row>
    <row r="1759" spans="1:10" hidden="1" x14ac:dyDescent="0.25">
      <c r="A1759">
        <v>30101</v>
      </c>
      <c r="B1759" s="1" t="s">
        <v>6</v>
      </c>
      <c r="C1759" s="1" t="s">
        <v>24</v>
      </c>
      <c r="D1759">
        <v>4944</v>
      </c>
      <c r="E1759" s="1" t="s">
        <v>1958</v>
      </c>
      <c r="F1759">
        <v>32</v>
      </c>
      <c r="G1759">
        <v>32</v>
      </c>
      <c r="H1759">
        <v>0</v>
      </c>
      <c r="I1759">
        <f>Tabla1[[#This Row],[VENTAS]]+Tabla1[[#This Row],[FISICO]]-Tabla1[[#This Row],[SISTEMA]]</f>
        <v>0</v>
      </c>
    </row>
    <row r="1760" spans="1:10" hidden="1" x14ac:dyDescent="0.25">
      <c r="A1760">
        <v>30101</v>
      </c>
      <c r="B1760" s="1" t="s">
        <v>6</v>
      </c>
      <c r="C1760" s="1" t="s">
        <v>24</v>
      </c>
      <c r="D1760">
        <v>4952</v>
      </c>
      <c r="E1760" s="1" t="s">
        <v>1959</v>
      </c>
      <c r="F1760">
        <v>0</v>
      </c>
      <c r="H1760">
        <v>0</v>
      </c>
      <c r="I1760">
        <f>Tabla1[[#This Row],[VENTAS]]+Tabla1[[#This Row],[FISICO]]-Tabla1[[#This Row],[SISTEMA]]</f>
        <v>0</v>
      </c>
    </row>
    <row r="1761" spans="1:10" hidden="1" x14ac:dyDescent="0.25">
      <c r="A1761">
        <v>30101</v>
      </c>
      <c r="B1761" s="1" t="s">
        <v>6</v>
      </c>
      <c r="C1761" s="1" t="s">
        <v>24</v>
      </c>
      <c r="D1761">
        <v>4954</v>
      </c>
      <c r="E1761" s="1" t="s">
        <v>1960</v>
      </c>
      <c r="F1761">
        <v>0</v>
      </c>
      <c r="H1761">
        <v>0</v>
      </c>
      <c r="I1761">
        <f>Tabla1[[#This Row],[VENTAS]]+Tabla1[[#This Row],[FISICO]]-Tabla1[[#This Row],[SISTEMA]]</f>
        <v>0</v>
      </c>
    </row>
    <row r="1762" spans="1:10" hidden="1" x14ac:dyDescent="0.25">
      <c r="A1762">
        <v>30101</v>
      </c>
      <c r="B1762" s="1" t="s">
        <v>6</v>
      </c>
      <c r="C1762" s="1" t="s">
        <v>24</v>
      </c>
      <c r="D1762">
        <v>4956</v>
      </c>
      <c r="E1762" s="1" t="s">
        <v>1961</v>
      </c>
      <c r="F1762">
        <v>0</v>
      </c>
      <c r="H1762">
        <v>0</v>
      </c>
      <c r="I1762">
        <f>Tabla1[[#This Row],[VENTAS]]+Tabla1[[#This Row],[FISICO]]-Tabla1[[#This Row],[SISTEMA]]</f>
        <v>0</v>
      </c>
    </row>
    <row r="1763" spans="1:10" hidden="1" x14ac:dyDescent="0.25">
      <c r="A1763">
        <v>30101</v>
      </c>
      <c r="B1763" s="1" t="s">
        <v>6</v>
      </c>
      <c r="C1763" s="1" t="s">
        <v>24</v>
      </c>
      <c r="D1763">
        <v>4964</v>
      </c>
      <c r="E1763" s="1" t="s">
        <v>1962</v>
      </c>
      <c r="F1763">
        <v>8</v>
      </c>
      <c r="G1763">
        <v>8</v>
      </c>
      <c r="I1763">
        <f>Tabla1[[#This Row],[VENTAS]]+Tabla1[[#This Row],[FISICO]]-Tabla1[[#This Row],[SISTEMA]]</f>
        <v>0</v>
      </c>
    </row>
    <row r="1764" spans="1:10" hidden="1" x14ac:dyDescent="0.25">
      <c r="A1764">
        <v>30101</v>
      </c>
      <c r="B1764" s="1" t="s">
        <v>6</v>
      </c>
      <c r="C1764" s="1" t="s">
        <v>24</v>
      </c>
      <c r="D1764">
        <v>4965</v>
      </c>
      <c r="E1764" s="1" t="s">
        <v>1963</v>
      </c>
      <c r="F1764">
        <v>0</v>
      </c>
      <c r="H1764">
        <v>0</v>
      </c>
      <c r="I1764">
        <f>Tabla1[[#This Row],[VENTAS]]+Tabla1[[#This Row],[FISICO]]-Tabla1[[#This Row],[SISTEMA]]</f>
        <v>0</v>
      </c>
    </row>
    <row r="1765" spans="1:10" hidden="1" x14ac:dyDescent="0.25">
      <c r="A1765">
        <v>30101</v>
      </c>
      <c r="B1765" s="1" t="s">
        <v>6</v>
      </c>
      <c r="C1765" s="1" t="s">
        <v>24</v>
      </c>
      <c r="D1765">
        <v>4967</v>
      </c>
      <c r="E1765" s="1" t="s">
        <v>1964</v>
      </c>
      <c r="F1765">
        <v>9</v>
      </c>
      <c r="G1765">
        <v>9</v>
      </c>
      <c r="H1765">
        <v>0</v>
      </c>
      <c r="I1765">
        <f>Tabla1[[#This Row],[VENTAS]]+Tabla1[[#This Row],[FISICO]]-Tabla1[[#This Row],[SISTEMA]]</f>
        <v>0</v>
      </c>
    </row>
    <row r="1766" spans="1:10" s="30" customFormat="1" hidden="1" x14ac:dyDescent="0.25">
      <c r="A1766" s="30">
        <v>30101</v>
      </c>
      <c r="B1766" s="31" t="s">
        <v>6</v>
      </c>
      <c r="C1766" s="31" t="s">
        <v>24</v>
      </c>
      <c r="D1766" s="32">
        <v>4968</v>
      </c>
      <c r="E1766" s="33" t="s">
        <v>1965</v>
      </c>
      <c r="F1766" s="30">
        <v>26</v>
      </c>
      <c r="G1766" s="30">
        <v>25</v>
      </c>
      <c r="H1766" s="30">
        <v>0</v>
      </c>
      <c r="I1766" s="30">
        <f>Tabla1[[#This Row],[VENTAS]]+Tabla1[[#This Row],[FISICO]]-Tabla1[[#This Row],[SISTEMA]]</f>
        <v>-1</v>
      </c>
      <c r="J1766" s="32" t="s">
        <v>8362</v>
      </c>
    </row>
    <row r="1767" spans="1:10" hidden="1" x14ac:dyDescent="0.25">
      <c r="A1767">
        <v>30101</v>
      </c>
      <c r="B1767" s="1" t="s">
        <v>6</v>
      </c>
      <c r="C1767" s="1" t="s">
        <v>24</v>
      </c>
      <c r="D1767">
        <v>4969</v>
      </c>
      <c r="E1767" s="1" t="s">
        <v>1966</v>
      </c>
      <c r="F1767">
        <v>0</v>
      </c>
      <c r="H1767">
        <v>0</v>
      </c>
      <c r="I1767">
        <f>Tabla1[[#This Row],[VENTAS]]+Tabla1[[#This Row],[FISICO]]-Tabla1[[#This Row],[SISTEMA]]</f>
        <v>0</v>
      </c>
    </row>
    <row r="1768" spans="1:10" hidden="1" x14ac:dyDescent="0.25">
      <c r="A1768">
        <v>30101</v>
      </c>
      <c r="B1768" s="1" t="s">
        <v>6</v>
      </c>
      <c r="C1768" s="1" t="s">
        <v>24</v>
      </c>
      <c r="D1768">
        <v>4973</v>
      </c>
      <c r="E1768" s="1" t="s">
        <v>1967</v>
      </c>
      <c r="F1768">
        <v>0</v>
      </c>
      <c r="H1768">
        <v>0</v>
      </c>
      <c r="I1768">
        <f>Tabla1[[#This Row],[VENTAS]]+Tabla1[[#This Row],[FISICO]]-Tabla1[[#This Row],[SISTEMA]]</f>
        <v>0</v>
      </c>
    </row>
    <row r="1769" spans="1:10" hidden="1" x14ac:dyDescent="0.25">
      <c r="A1769">
        <v>30101</v>
      </c>
      <c r="B1769" s="1" t="s">
        <v>6</v>
      </c>
      <c r="C1769" s="1" t="s">
        <v>24</v>
      </c>
      <c r="D1769" s="18">
        <v>5010</v>
      </c>
      <c r="E1769" s="19" t="s">
        <v>1968</v>
      </c>
      <c r="F1769">
        <v>3.21</v>
      </c>
      <c r="G1769">
        <v>2.8650000000000002</v>
      </c>
      <c r="H1769">
        <v>0.11</v>
      </c>
      <c r="I1769">
        <f>Tabla1[[#This Row],[VENTAS]]+Tabla1[[#This Row],[FISICO]]-Tabla1[[#This Row],[SISTEMA]]</f>
        <v>-0.23499999999999988</v>
      </c>
      <c r="J1769" s="18"/>
    </row>
    <row r="1770" spans="1:10" hidden="1" x14ac:dyDescent="0.25">
      <c r="A1770">
        <v>30101</v>
      </c>
      <c r="B1770" s="1" t="s">
        <v>6</v>
      </c>
      <c r="C1770" s="1" t="s">
        <v>24</v>
      </c>
      <c r="D1770">
        <v>5013</v>
      </c>
      <c r="E1770" s="1" t="s">
        <v>1969</v>
      </c>
      <c r="F1770">
        <v>0</v>
      </c>
      <c r="H1770">
        <v>0</v>
      </c>
      <c r="I1770">
        <f>Tabla1[[#This Row],[VENTAS]]+Tabla1[[#This Row],[FISICO]]-Tabla1[[#This Row],[SISTEMA]]</f>
        <v>0</v>
      </c>
    </row>
    <row r="1771" spans="1:10" hidden="1" x14ac:dyDescent="0.25">
      <c r="A1771">
        <v>30101</v>
      </c>
      <c r="B1771" s="1" t="s">
        <v>6</v>
      </c>
      <c r="C1771" s="1" t="s">
        <v>24</v>
      </c>
      <c r="D1771">
        <v>5023</v>
      </c>
      <c r="E1771" s="1" t="s">
        <v>1970</v>
      </c>
      <c r="F1771">
        <v>0</v>
      </c>
      <c r="H1771">
        <v>0</v>
      </c>
      <c r="I1771">
        <f>Tabla1[[#This Row],[VENTAS]]+Tabla1[[#This Row],[FISICO]]-Tabla1[[#This Row],[SISTEMA]]</f>
        <v>0</v>
      </c>
    </row>
    <row r="1772" spans="1:10" hidden="1" x14ac:dyDescent="0.25">
      <c r="A1772">
        <v>30101</v>
      </c>
      <c r="B1772" s="1" t="s">
        <v>6</v>
      </c>
      <c r="C1772" s="1" t="s">
        <v>24</v>
      </c>
      <c r="D1772">
        <v>5024</v>
      </c>
      <c r="E1772" s="1" t="s">
        <v>1971</v>
      </c>
      <c r="F1772">
        <v>0</v>
      </c>
      <c r="H1772">
        <v>0</v>
      </c>
      <c r="I1772">
        <f>Tabla1[[#This Row],[VENTAS]]+Tabla1[[#This Row],[FISICO]]-Tabla1[[#This Row],[SISTEMA]]</f>
        <v>0</v>
      </c>
    </row>
    <row r="1773" spans="1:10" hidden="1" x14ac:dyDescent="0.25">
      <c r="A1773">
        <v>30101</v>
      </c>
      <c r="B1773" s="1" t="s">
        <v>6</v>
      </c>
      <c r="C1773" s="1" t="s">
        <v>24</v>
      </c>
      <c r="D1773">
        <v>5056</v>
      </c>
      <c r="E1773" s="1" t="s">
        <v>1972</v>
      </c>
      <c r="F1773">
        <v>1</v>
      </c>
      <c r="G1773">
        <v>1</v>
      </c>
      <c r="H1773">
        <v>0</v>
      </c>
      <c r="I1773">
        <f>Tabla1[[#This Row],[VENTAS]]+Tabla1[[#This Row],[FISICO]]-Tabla1[[#This Row],[SISTEMA]]</f>
        <v>0</v>
      </c>
    </row>
    <row r="1774" spans="1:10" hidden="1" x14ac:dyDescent="0.25">
      <c r="A1774">
        <v>30101</v>
      </c>
      <c r="B1774" s="1" t="s">
        <v>6</v>
      </c>
      <c r="C1774" s="1" t="s">
        <v>24</v>
      </c>
      <c r="D1774">
        <v>5057</v>
      </c>
      <c r="E1774" s="1" t="s">
        <v>1973</v>
      </c>
      <c r="F1774">
        <v>0</v>
      </c>
      <c r="H1774">
        <v>0</v>
      </c>
      <c r="I1774">
        <f>Tabla1[[#This Row],[VENTAS]]+Tabla1[[#This Row],[FISICO]]-Tabla1[[#This Row],[SISTEMA]]</f>
        <v>0</v>
      </c>
    </row>
    <row r="1775" spans="1:10" hidden="1" x14ac:dyDescent="0.25">
      <c r="A1775">
        <v>30101</v>
      </c>
      <c r="B1775" s="1" t="s">
        <v>6</v>
      </c>
      <c r="C1775" s="1" t="s">
        <v>24</v>
      </c>
      <c r="D1775">
        <v>5060</v>
      </c>
      <c r="E1775" s="1" t="s">
        <v>1974</v>
      </c>
      <c r="F1775">
        <v>0</v>
      </c>
      <c r="H1775">
        <v>0</v>
      </c>
      <c r="I1775">
        <f>Tabla1[[#This Row],[VENTAS]]+Tabla1[[#This Row],[FISICO]]-Tabla1[[#This Row],[SISTEMA]]</f>
        <v>0</v>
      </c>
    </row>
    <row r="1776" spans="1:10" hidden="1" x14ac:dyDescent="0.25">
      <c r="A1776">
        <v>30101</v>
      </c>
      <c r="B1776" s="1" t="s">
        <v>6</v>
      </c>
      <c r="C1776" s="1" t="s">
        <v>24</v>
      </c>
      <c r="D1776">
        <v>5062</v>
      </c>
      <c r="E1776" s="1" t="s">
        <v>1975</v>
      </c>
      <c r="F1776">
        <v>3</v>
      </c>
      <c r="G1776">
        <v>3</v>
      </c>
      <c r="H1776">
        <v>0</v>
      </c>
      <c r="I1776">
        <f>Tabla1[[#This Row],[VENTAS]]+Tabla1[[#This Row],[FISICO]]-Tabla1[[#This Row],[SISTEMA]]</f>
        <v>0</v>
      </c>
    </row>
    <row r="1777" spans="1:10" hidden="1" x14ac:dyDescent="0.25">
      <c r="A1777">
        <v>30101</v>
      </c>
      <c r="B1777" s="1" t="s">
        <v>6</v>
      </c>
      <c r="C1777" s="1" t="s">
        <v>24</v>
      </c>
      <c r="D1777">
        <v>5064</v>
      </c>
      <c r="E1777" s="1" t="s">
        <v>1976</v>
      </c>
      <c r="F1777">
        <v>0</v>
      </c>
      <c r="H1777">
        <v>0</v>
      </c>
      <c r="I1777">
        <f>Tabla1[[#This Row],[VENTAS]]+Tabla1[[#This Row],[FISICO]]-Tabla1[[#This Row],[SISTEMA]]</f>
        <v>0</v>
      </c>
    </row>
    <row r="1778" spans="1:10" hidden="1" x14ac:dyDescent="0.25">
      <c r="A1778">
        <v>30101</v>
      </c>
      <c r="B1778" s="1" t="s">
        <v>6</v>
      </c>
      <c r="C1778" s="1" t="s">
        <v>24</v>
      </c>
      <c r="D1778">
        <v>5065</v>
      </c>
      <c r="E1778" s="1" t="s">
        <v>1977</v>
      </c>
      <c r="F1778">
        <v>0</v>
      </c>
      <c r="H1778">
        <v>0</v>
      </c>
      <c r="I1778">
        <f>Tabla1[[#This Row],[VENTAS]]+Tabla1[[#This Row],[FISICO]]-Tabla1[[#This Row],[SISTEMA]]</f>
        <v>0</v>
      </c>
    </row>
    <row r="1779" spans="1:10" hidden="1" x14ac:dyDescent="0.25">
      <c r="A1779">
        <v>30101</v>
      </c>
      <c r="B1779" s="1" t="s">
        <v>6</v>
      </c>
      <c r="C1779" s="1" t="s">
        <v>24</v>
      </c>
      <c r="D1779">
        <v>5067</v>
      </c>
      <c r="E1779" s="1" t="s">
        <v>1978</v>
      </c>
      <c r="F1779">
        <v>16</v>
      </c>
      <c r="G1779">
        <v>15</v>
      </c>
      <c r="H1779">
        <v>1</v>
      </c>
      <c r="I1779">
        <f>Tabla1[[#This Row],[VENTAS]]+Tabla1[[#This Row],[FISICO]]-Tabla1[[#This Row],[SISTEMA]]</f>
        <v>0</v>
      </c>
    </row>
    <row r="1780" spans="1:10" hidden="1" x14ac:dyDescent="0.25">
      <c r="A1780">
        <v>30101</v>
      </c>
      <c r="B1780" s="1" t="s">
        <v>6</v>
      </c>
      <c r="C1780" s="1" t="s">
        <v>24</v>
      </c>
      <c r="D1780">
        <v>5081</v>
      </c>
      <c r="E1780" s="1" t="s">
        <v>1979</v>
      </c>
      <c r="F1780">
        <v>27</v>
      </c>
      <c r="G1780">
        <v>27</v>
      </c>
      <c r="H1780">
        <v>0</v>
      </c>
      <c r="I1780">
        <f>Tabla1[[#This Row],[VENTAS]]+Tabla1[[#This Row],[FISICO]]-Tabla1[[#This Row],[SISTEMA]]</f>
        <v>0</v>
      </c>
    </row>
    <row r="1781" spans="1:10" hidden="1" x14ac:dyDescent="0.25">
      <c r="A1781">
        <v>30101</v>
      </c>
      <c r="B1781" s="1" t="s">
        <v>6</v>
      </c>
      <c r="C1781" s="1" t="s">
        <v>24</v>
      </c>
      <c r="D1781">
        <v>5082</v>
      </c>
      <c r="E1781" s="1" t="s">
        <v>1980</v>
      </c>
      <c r="F1781">
        <v>29</v>
      </c>
      <c r="G1781">
        <v>29</v>
      </c>
      <c r="H1781">
        <v>0</v>
      </c>
      <c r="I1781">
        <f>Tabla1[[#This Row],[VENTAS]]+Tabla1[[#This Row],[FISICO]]-Tabla1[[#This Row],[SISTEMA]]</f>
        <v>0</v>
      </c>
    </row>
    <row r="1782" spans="1:10" s="30" customFormat="1" hidden="1" x14ac:dyDescent="0.25">
      <c r="A1782" s="30">
        <v>30101</v>
      </c>
      <c r="B1782" s="31" t="s">
        <v>6</v>
      </c>
      <c r="C1782" s="31" t="s">
        <v>24</v>
      </c>
      <c r="D1782" s="32">
        <v>5083</v>
      </c>
      <c r="E1782" s="33" t="s">
        <v>1981</v>
      </c>
      <c r="F1782" s="30">
        <v>12</v>
      </c>
      <c r="G1782" s="30">
        <v>0</v>
      </c>
      <c r="H1782" s="30">
        <v>0</v>
      </c>
      <c r="I1782" s="30">
        <f>Tabla1[[#This Row],[VENTAS]]+Tabla1[[#This Row],[FISICO]]-Tabla1[[#This Row],[SISTEMA]]</f>
        <v>-12</v>
      </c>
      <c r="J1782" s="32" t="s">
        <v>8363</v>
      </c>
    </row>
    <row r="1783" spans="1:10" hidden="1" x14ac:dyDescent="0.25">
      <c r="A1783">
        <v>30101</v>
      </c>
      <c r="B1783" s="1" t="s">
        <v>6</v>
      </c>
      <c r="C1783" s="1" t="s">
        <v>24</v>
      </c>
      <c r="D1783">
        <v>5084</v>
      </c>
      <c r="E1783" s="1" t="s">
        <v>1982</v>
      </c>
      <c r="F1783">
        <v>0</v>
      </c>
      <c r="H1783">
        <v>0</v>
      </c>
      <c r="I1783">
        <f>Tabla1[[#This Row],[VENTAS]]+Tabla1[[#This Row],[FISICO]]-Tabla1[[#This Row],[SISTEMA]]</f>
        <v>0</v>
      </c>
    </row>
    <row r="1784" spans="1:10" hidden="1" x14ac:dyDescent="0.25">
      <c r="A1784">
        <v>30101</v>
      </c>
      <c r="B1784" s="1" t="s">
        <v>6</v>
      </c>
      <c r="C1784" s="1" t="s">
        <v>24</v>
      </c>
      <c r="D1784">
        <v>5085</v>
      </c>
      <c r="E1784" s="1" t="s">
        <v>1983</v>
      </c>
      <c r="F1784">
        <v>0</v>
      </c>
      <c r="H1784">
        <v>0</v>
      </c>
      <c r="I1784">
        <f>Tabla1[[#This Row],[VENTAS]]+Tabla1[[#This Row],[FISICO]]-Tabla1[[#This Row],[SISTEMA]]</f>
        <v>0</v>
      </c>
    </row>
    <row r="1785" spans="1:10" hidden="1" x14ac:dyDescent="0.25">
      <c r="A1785">
        <v>30101</v>
      </c>
      <c r="B1785" s="1" t="s">
        <v>6</v>
      </c>
      <c r="C1785" s="1" t="s">
        <v>24</v>
      </c>
      <c r="D1785">
        <v>5086</v>
      </c>
      <c r="E1785" s="1" t="s">
        <v>1984</v>
      </c>
      <c r="F1785">
        <v>20</v>
      </c>
      <c r="G1785">
        <v>19</v>
      </c>
      <c r="H1785">
        <v>1</v>
      </c>
      <c r="I1785">
        <f>Tabla1[[#This Row],[VENTAS]]+Tabla1[[#This Row],[FISICO]]-Tabla1[[#This Row],[SISTEMA]]</f>
        <v>0</v>
      </c>
    </row>
    <row r="1786" spans="1:10" hidden="1" x14ac:dyDescent="0.25">
      <c r="A1786">
        <v>30101</v>
      </c>
      <c r="B1786" s="1" t="s">
        <v>6</v>
      </c>
      <c r="C1786" s="1" t="s">
        <v>24</v>
      </c>
      <c r="D1786">
        <v>5087</v>
      </c>
      <c r="E1786" s="1" t="s">
        <v>1985</v>
      </c>
      <c r="F1786">
        <v>0</v>
      </c>
      <c r="H1786">
        <v>0</v>
      </c>
      <c r="I1786">
        <f>Tabla1[[#This Row],[VENTAS]]+Tabla1[[#This Row],[FISICO]]-Tabla1[[#This Row],[SISTEMA]]</f>
        <v>0</v>
      </c>
    </row>
    <row r="1787" spans="1:10" hidden="1" x14ac:dyDescent="0.25">
      <c r="A1787">
        <v>30101</v>
      </c>
      <c r="B1787" s="1" t="s">
        <v>6</v>
      </c>
      <c r="C1787" s="1" t="s">
        <v>24</v>
      </c>
      <c r="D1787">
        <v>5088</v>
      </c>
      <c r="E1787" s="1" t="s">
        <v>1986</v>
      </c>
      <c r="F1787">
        <v>0</v>
      </c>
      <c r="H1787">
        <v>0</v>
      </c>
      <c r="I1787">
        <f>Tabla1[[#This Row],[VENTAS]]+Tabla1[[#This Row],[FISICO]]-Tabla1[[#This Row],[SISTEMA]]</f>
        <v>0</v>
      </c>
    </row>
    <row r="1788" spans="1:10" hidden="1" x14ac:dyDescent="0.25">
      <c r="A1788">
        <v>30101</v>
      </c>
      <c r="B1788" s="1" t="s">
        <v>6</v>
      </c>
      <c r="C1788" s="1" t="s">
        <v>24</v>
      </c>
      <c r="D1788">
        <v>5089</v>
      </c>
      <c r="E1788" s="1" t="s">
        <v>1987</v>
      </c>
      <c r="F1788">
        <v>0</v>
      </c>
      <c r="H1788">
        <v>0</v>
      </c>
      <c r="I1788">
        <f>Tabla1[[#This Row],[VENTAS]]+Tabla1[[#This Row],[FISICO]]-Tabla1[[#This Row],[SISTEMA]]</f>
        <v>0</v>
      </c>
    </row>
    <row r="1789" spans="1:10" hidden="1" x14ac:dyDescent="0.25">
      <c r="A1789">
        <v>30101</v>
      </c>
      <c r="B1789" s="1" t="s">
        <v>6</v>
      </c>
      <c r="C1789" s="1" t="s">
        <v>24</v>
      </c>
      <c r="D1789">
        <v>5093</v>
      </c>
      <c r="E1789" s="1" t="s">
        <v>1988</v>
      </c>
      <c r="F1789">
        <v>0</v>
      </c>
      <c r="H1789">
        <v>0</v>
      </c>
      <c r="I1789">
        <f>Tabla1[[#This Row],[VENTAS]]+Tabla1[[#This Row],[FISICO]]-Tabla1[[#This Row],[SISTEMA]]</f>
        <v>0</v>
      </c>
    </row>
    <row r="1790" spans="1:10" hidden="1" x14ac:dyDescent="0.25">
      <c r="A1790">
        <v>30101</v>
      </c>
      <c r="B1790" s="1" t="s">
        <v>6</v>
      </c>
      <c r="C1790" s="1" t="s">
        <v>24</v>
      </c>
      <c r="D1790">
        <v>5097</v>
      </c>
      <c r="E1790" s="1" t="s">
        <v>1989</v>
      </c>
      <c r="F1790">
        <v>51</v>
      </c>
      <c r="G1790">
        <v>51</v>
      </c>
      <c r="H1790">
        <v>0</v>
      </c>
      <c r="I1790">
        <f>Tabla1[[#This Row],[VENTAS]]+Tabla1[[#This Row],[FISICO]]-Tabla1[[#This Row],[SISTEMA]]</f>
        <v>0</v>
      </c>
    </row>
    <row r="1791" spans="1:10" hidden="1" x14ac:dyDescent="0.25">
      <c r="A1791">
        <v>30101</v>
      </c>
      <c r="B1791" s="1" t="s">
        <v>6</v>
      </c>
      <c r="C1791" s="1" t="s">
        <v>24</v>
      </c>
      <c r="D1791">
        <v>5100</v>
      </c>
      <c r="E1791" s="1" t="s">
        <v>1990</v>
      </c>
      <c r="F1791">
        <v>0</v>
      </c>
      <c r="H1791">
        <v>0</v>
      </c>
      <c r="I1791">
        <f>Tabla1[[#This Row],[VENTAS]]+Tabla1[[#This Row],[FISICO]]-Tabla1[[#This Row],[SISTEMA]]</f>
        <v>0</v>
      </c>
    </row>
    <row r="1792" spans="1:10" hidden="1" x14ac:dyDescent="0.25">
      <c r="A1792">
        <v>30101</v>
      </c>
      <c r="B1792" s="1" t="s">
        <v>6</v>
      </c>
      <c r="C1792" s="1" t="s">
        <v>24</v>
      </c>
      <c r="D1792">
        <v>5110</v>
      </c>
      <c r="E1792" s="1" t="s">
        <v>1991</v>
      </c>
      <c r="F1792">
        <v>0</v>
      </c>
      <c r="H1792">
        <v>0</v>
      </c>
      <c r="I1792">
        <f>Tabla1[[#This Row],[VENTAS]]+Tabla1[[#This Row],[FISICO]]-Tabla1[[#This Row],[SISTEMA]]</f>
        <v>0</v>
      </c>
    </row>
    <row r="1793" spans="1:9" hidden="1" x14ac:dyDescent="0.25">
      <c r="A1793">
        <v>30101</v>
      </c>
      <c r="B1793" s="1" t="s">
        <v>6</v>
      </c>
      <c r="C1793" s="1" t="s">
        <v>24</v>
      </c>
      <c r="D1793">
        <v>5111</v>
      </c>
      <c r="E1793" s="1" t="s">
        <v>1992</v>
      </c>
      <c r="F1793">
        <v>0</v>
      </c>
      <c r="H1793">
        <v>0</v>
      </c>
      <c r="I1793">
        <f>Tabla1[[#This Row],[VENTAS]]+Tabla1[[#This Row],[FISICO]]-Tabla1[[#This Row],[SISTEMA]]</f>
        <v>0</v>
      </c>
    </row>
    <row r="1794" spans="1:9" hidden="1" x14ac:dyDescent="0.25">
      <c r="A1794">
        <v>30101</v>
      </c>
      <c r="B1794" s="1" t="s">
        <v>6</v>
      </c>
      <c r="C1794" s="1" t="s">
        <v>24</v>
      </c>
      <c r="D1794">
        <v>5112</v>
      </c>
      <c r="E1794" s="1" t="s">
        <v>1993</v>
      </c>
      <c r="F1794">
        <v>0</v>
      </c>
      <c r="H1794">
        <v>0</v>
      </c>
      <c r="I1794">
        <f>Tabla1[[#This Row],[VENTAS]]+Tabla1[[#This Row],[FISICO]]-Tabla1[[#This Row],[SISTEMA]]</f>
        <v>0</v>
      </c>
    </row>
    <row r="1795" spans="1:9" hidden="1" x14ac:dyDescent="0.25">
      <c r="A1795">
        <v>30101</v>
      </c>
      <c r="B1795" s="1" t="s">
        <v>6</v>
      </c>
      <c r="C1795" s="1" t="s">
        <v>24</v>
      </c>
      <c r="D1795">
        <v>5132</v>
      </c>
      <c r="E1795" s="1" t="s">
        <v>1994</v>
      </c>
      <c r="F1795">
        <v>0</v>
      </c>
      <c r="H1795">
        <v>0</v>
      </c>
      <c r="I1795">
        <f>Tabla1[[#This Row],[VENTAS]]+Tabla1[[#This Row],[FISICO]]-Tabla1[[#This Row],[SISTEMA]]</f>
        <v>0</v>
      </c>
    </row>
    <row r="1796" spans="1:9" hidden="1" x14ac:dyDescent="0.25">
      <c r="A1796">
        <v>30101</v>
      </c>
      <c r="B1796" s="1" t="s">
        <v>6</v>
      </c>
      <c r="C1796" s="1" t="s">
        <v>24</v>
      </c>
      <c r="D1796">
        <v>5133</v>
      </c>
      <c r="E1796" s="1" t="s">
        <v>1995</v>
      </c>
      <c r="F1796">
        <v>0</v>
      </c>
      <c r="H1796">
        <v>0</v>
      </c>
      <c r="I1796">
        <f>Tabla1[[#This Row],[VENTAS]]+Tabla1[[#This Row],[FISICO]]-Tabla1[[#This Row],[SISTEMA]]</f>
        <v>0</v>
      </c>
    </row>
    <row r="1797" spans="1:9" hidden="1" x14ac:dyDescent="0.25">
      <c r="A1797">
        <v>30101</v>
      </c>
      <c r="B1797" s="1" t="s">
        <v>6</v>
      </c>
      <c r="C1797" s="1" t="s">
        <v>24</v>
      </c>
      <c r="D1797">
        <v>5134</v>
      </c>
      <c r="E1797" s="1" t="s">
        <v>1996</v>
      </c>
      <c r="F1797">
        <v>0</v>
      </c>
      <c r="H1797">
        <v>0</v>
      </c>
      <c r="I1797">
        <f>Tabla1[[#This Row],[VENTAS]]+Tabla1[[#This Row],[FISICO]]-Tabla1[[#This Row],[SISTEMA]]</f>
        <v>0</v>
      </c>
    </row>
    <row r="1798" spans="1:9" hidden="1" x14ac:dyDescent="0.25">
      <c r="A1798">
        <v>30101</v>
      </c>
      <c r="B1798" s="1" t="s">
        <v>6</v>
      </c>
      <c r="C1798" s="1" t="s">
        <v>24</v>
      </c>
      <c r="D1798">
        <v>5135</v>
      </c>
      <c r="E1798" s="1" t="s">
        <v>1997</v>
      </c>
      <c r="F1798">
        <v>0</v>
      </c>
      <c r="H1798">
        <v>0</v>
      </c>
      <c r="I1798">
        <f>Tabla1[[#This Row],[VENTAS]]+Tabla1[[#This Row],[FISICO]]-Tabla1[[#This Row],[SISTEMA]]</f>
        <v>0</v>
      </c>
    </row>
    <row r="1799" spans="1:9" hidden="1" x14ac:dyDescent="0.25">
      <c r="A1799">
        <v>30101</v>
      </c>
      <c r="B1799" s="1" t="s">
        <v>6</v>
      </c>
      <c r="C1799" s="1" t="s">
        <v>24</v>
      </c>
      <c r="D1799">
        <v>5136</v>
      </c>
      <c r="E1799" s="1" t="s">
        <v>1998</v>
      </c>
      <c r="F1799">
        <v>0</v>
      </c>
      <c r="H1799">
        <v>0</v>
      </c>
      <c r="I1799">
        <f>Tabla1[[#This Row],[VENTAS]]+Tabla1[[#This Row],[FISICO]]-Tabla1[[#This Row],[SISTEMA]]</f>
        <v>0</v>
      </c>
    </row>
    <row r="1800" spans="1:9" hidden="1" x14ac:dyDescent="0.25">
      <c r="A1800">
        <v>30101</v>
      </c>
      <c r="B1800" s="1" t="s">
        <v>6</v>
      </c>
      <c r="C1800" s="1" t="s">
        <v>24</v>
      </c>
      <c r="D1800">
        <v>5137</v>
      </c>
      <c r="E1800" s="1" t="s">
        <v>1999</v>
      </c>
      <c r="F1800">
        <v>0</v>
      </c>
      <c r="H1800">
        <v>0</v>
      </c>
      <c r="I1800">
        <f>Tabla1[[#This Row],[VENTAS]]+Tabla1[[#This Row],[FISICO]]-Tabla1[[#This Row],[SISTEMA]]</f>
        <v>0</v>
      </c>
    </row>
    <row r="1801" spans="1:9" hidden="1" x14ac:dyDescent="0.25">
      <c r="A1801">
        <v>30101</v>
      </c>
      <c r="B1801" s="1" t="s">
        <v>6</v>
      </c>
      <c r="C1801" s="1" t="s">
        <v>24</v>
      </c>
      <c r="D1801">
        <v>5146</v>
      </c>
      <c r="E1801" s="1" t="s">
        <v>2000</v>
      </c>
      <c r="F1801">
        <v>0</v>
      </c>
      <c r="H1801">
        <v>0</v>
      </c>
      <c r="I1801">
        <f>Tabla1[[#This Row],[VENTAS]]+Tabla1[[#This Row],[FISICO]]-Tabla1[[#This Row],[SISTEMA]]</f>
        <v>0</v>
      </c>
    </row>
    <row r="1802" spans="1:9" hidden="1" x14ac:dyDescent="0.25">
      <c r="A1802">
        <v>30101</v>
      </c>
      <c r="B1802" s="1" t="s">
        <v>6</v>
      </c>
      <c r="C1802" s="1" t="s">
        <v>24</v>
      </c>
      <c r="D1802">
        <v>5176</v>
      </c>
      <c r="E1802" s="1" t="s">
        <v>2001</v>
      </c>
      <c r="F1802">
        <v>0</v>
      </c>
      <c r="H1802">
        <v>0</v>
      </c>
      <c r="I1802">
        <f>Tabla1[[#This Row],[VENTAS]]+Tabla1[[#This Row],[FISICO]]-Tabla1[[#This Row],[SISTEMA]]</f>
        <v>0</v>
      </c>
    </row>
    <row r="1803" spans="1:9" hidden="1" x14ac:dyDescent="0.25">
      <c r="A1803">
        <v>30101</v>
      </c>
      <c r="B1803" s="1" t="s">
        <v>6</v>
      </c>
      <c r="C1803" s="1" t="s">
        <v>24</v>
      </c>
      <c r="D1803">
        <v>5177</v>
      </c>
      <c r="E1803" s="1" t="s">
        <v>2002</v>
      </c>
      <c r="F1803">
        <v>0</v>
      </c>
      <c r="H1803">
        <v>0</v>
      </c>
      <c r="I1803">
        <f>Tabla1[[#This Row],[VENTAS]]+Tabla1[[#This Row],[FISICO]]-Tabla1[[#This Row],[SISTEMA]]</f>
        <v>0</v>
      </c>
    </row>
    <row r="1804" spans="1:9" hidden="1" x14ac:dyDescent="0.25">
      <c r="A1804">
        <v>30101</v>
      </c>
      <c r="B1804" s="1" t="s">
        <v>6</v>
      </c>
      <c r="C1804" s="1" t="s">
        <v>24</v>
      </c>
      <c r="D1804">
        <v>5178</v>
      </c>
      <c r="E1804" s="1" t="s">
        <v>2003</v>
      </c>
      <c r="F1804">
        <v>0</v>
      </c>
      <c r="H1804">
        <v>0</v>
      </c>
      <c r="I1804">
        <f>Tabla1[[#This Row],[VENTAS]]+Tabla1[[#This Row],[FISICO]]-Tabla1[[#This Row],[SISTEMA]]</f>
        <v>0</v>
      </c>
    </row>
    <row r="1805" spans="1:9" hidden="1" x14ac:dyDescent="0.25">
      <c r="A1805">
        <v>30101</v>
      </c>
      <c r="B1805" s="1" t="s">
        <v>6</v>
      </c>
      <c r="C1805" s="1" t="s">
        <v>24</v>
      </c>
      <c r="D1805">
        <v>5179</v>
      </c>
      <c r="E1805" s="1" t="s">
        <v>2004</v>
      </c>
      <c r="F1805">
        <v>0</v>
      </c>
      <c r="H1805">
        <v>0</v>
      </c>
      <c r="I1805">
        <f>Tabla1[[#This Row],[VENTAS]]+Tabla1[[#This Row],[FISICO]]-Tabla1[[#This Row],[SISTEMA]]</f>
        <v>0</v>
      </c>
    </row>
    <row r="1806" spans="1:9" hidden="1" x14ac:dyDescent="0.25">
      <c r="A1806">
        <v>30101</v>
      </c>
      <c r="B1806" s="1" t="s">
        <v>6</v>
      </c>
      <c r="C1806" s="1" t="s">
        <v>24</v>
      </c>
      <c r="D1806">
        <v>5180</v>
      </c>
      <c r="E1806" s="1" t="s">
        <v>2005</v>
      </c>
      <c r="F1806">
        <v>0</v>
      </c>
      <c r="H1806">
        <v>0</v>
      </c>
      <c r="I1806">
        <f>Tabla1[[#This Row],[VENTAS]]+Tabla1[[#This Row],[FISICO]]-Tabla1[[#This Row],[SISTEMA]]</f>
        <v>0</v>
      </c>
    </row>
    <row r="1807" spans="1:9" hidden="1" x14ac:dyDescent="0.25">
      <c r="A1807">
        <v>30101</v>
      </c>
      <c r="B1807" s="1" t="s">
        <v>6</v>
      </c>
      <c r="C1807" s="1" t="s">
        <v>24</v>
      </c>
      <c r="D1807">
        <v>5181</v>
      </c>
      <c r="E1807" s="1" t="s">
        <v>2006</v>
      </c>
      <c r="F1807">
        <v>0</v>
      </c>
      <c r="H1807">
        <v>0</v>
      </c>
      <c r="I1807">
        <f>Tabla1[[#This Row],[VENTAS]]+Tabla1[[#This Row],[FISICO]]-Tabla1[[#This Row],[SISTEMA]]</f>
        <v>0</v>
      </c>
    </row>
    <row r="1808" spans="1:9" hidden="1" x14ac:dyDescent="0.25">
      <c r="A1808">
        <v>30101</v>
      </c>
      <c r="B1808" s="1" t="s">
        <v>6</v>
      </c>
      <c r="C1808" s="1" t="s">
        <v>24</v>
      </c>
      <c r="D1808">
        <v>5182</v>
      </c>
      <c r="E1808" s="1" t="s">
        <v>2007</v>
      </c>
      <c r="F1808">
        <v>0</v>
      </c>
      <c r="H1808">
        <v>0</v>
      </c>
      <c r="I1808">
        <f>Tabla1[[#This Row],[VENTAS]]+Tabla1[[#This Row],[FISICO]]-Tabla1[[#This Row],[SISTEMA]]</f>
        <v>0</v>
      </c>
    </row>
    <row r="1809" spans="1:9" hidden="1" x14ac:dyDescent="0.25">
      <c r="A1809">
        <v>30101</v>
      </c>
      <c r="B1809" s="1" t="s">
        <v>6</v>
      </c>
      <c r="C1809" s="1" t="s">
        <v>24</v>
      </c>
      <c r="D1809">
        <v>5183</v>
      </c>
      <c r="E1809" s="1" t="s">
        <v>2008</v>
      </c>
      <c r="F1809">
        <v>0</v>
      </c>
      <c r="H1809">
        <v>0</v>
      </c>
      <c r="I1809">
        <f>Tabla1[[#This Row],[VENTAS]]+Tabla1[[#This Row],[FISICO]]-Tabla1[[#This Row],[SISTEMA]]</f>
        <v>0</v>
      </c>
    </row>
    <row r="1810" spans="1:9" hidden="1" x14ac:dyDescent="0.25">
      <c r="A1810">
        <v>30101</v>
      </c>
      <c r="B1810" s="1" t="s">
        <v>6</v>
      </c>
      <c r="C1810" s="1" t="s">
        <v>24</v>
      </c>
      <c r="D1810">
        <v>5184</v>
      </c>
      <c r="E1810" s="1" t="s">
        <v>2009</v>
      </c>
      <c r="F1810">
        <v>0</v>
      </c>
      <c r="H1810">
        <v>0</v>
      </c>
      <c r="I1810">
        <f>Tabla1[[#This Row],[VENTAS]]+Tabla1[[#This Row],[FISICO]]-Tabla1[[#This Row],[SISTEMA]]</f>
        <v>0</v>
      </c>
    </row>
    <row r="1811" spans="1:9" hidden="1" x14ac:dyDescent="0.25">
      <c r="A1811">
        <v>30101</v>
      </c>
      <c r="B1811" s="1" t="s">
        <v>6</v>
      </c>
      <c r="C1811" s="1" t="s">
        <v>24</v>
      </c>
      <c r="D1811">
        <v>5185</v>
      </c>
      <c r="E1811" s="1" t="s">
        <v>2010</v>
      </c>
      <c r="F1811">
        <v>0</v>
      </c>
      <c r="H1811">
        <v>0</v>
      </c>
      <c r="I1811">
        <f>Tabla1[[#This Row],[VENTAS]]+Tabla1[[#This Row],[FISICO]]-Tabla1[[#This Row],[SISTEMA]]</f>
        <v>0</v>
      </c>
    </row>
    <row r="1812" spans="1:9" hidden="1" x14ac:dyDescent="0.25">
      <c r="A1812">
        <v>30101</v>
      </c>
      <c r="B1812" s="1" t="s">
        <v>6</v>
      </c>
      <c r="C1812" s="1" t="s">
        <v>24</v>
      </c>
      <c r="D1812">
        <v>5186</v>
      </c>
      <c r="E1812" s="1" t="s">
        <v>2011</v>
      </c>
      <c r="F1812">
        <v>0</v>
      </c>
      <c r="H1812">
        <v>0</v>
      </c>
      <c r="I1812">
        <f>Tabla1[[#This Row],[VENTAS]]+Tabla1[[#This Row],[FISICO]]-Tabla1[[#This Row],[SISTEMA]]</f>
        <v>0</v>
      </c>
    </row>
    <row r="1813" spans="1:9" hidden="1" x14ac:dyDescent="0.25">
      <c r="A1813">
        <v>30101</v>
      </c>
      <c r="B1813" s="1" t="s">
        <v>6</v>
      </c>
      <c r="C1813" s="1" t="s">
        <v>24</v>
      </c>
      <c r="D1813">
        <v>5187</v>
      </c>
      <c r="E1813" s="1" t="s">
        <v>2012</v>
      </c>
      <c r="F1813">
        <v>0</v>
      </c>
      <c r="H1813">
        <v>0</v>
      </c>
      <c r="I1813">
        <f>Tabla1[[#This Row],[VENTAS]]+Tabla1[[#This Row],[FISICO]]-Tabla1[[#This Row],[SISTEMA]]</f>
        <v>0</v>
      </c>
    </row>
    <row r="1814" spans="1:9" hidden="1" x14ac:dyDescent="0.25">
      <c r="A1814">
        <v>30101</v>
      </c>
      <c r="B1814" s="1" t="s">
        <v>6</v>
      </c>
      <c r="C1814" s="1" t="s">
        <v>24</v>
      </c>
      <c r="D1814">
        <v>5188</v>
      </c>
      <c r="E1814" s="1" t="s">
        <v>2013</v>
      </c>
      <c r="F1814">
        <v>0</v>
      </c>
      <c r="H1814">
        <v>0</v>
      </c>
      <c r="I1814">
        <f>Tabla1[[#This Row],[VENTAS]]+Tabla1[[#This Row],[FISICO]]-Tabla1[[#This Row],[SISTEMA]]</f>
        <v>0</v>
      </c>
    </row>
    <row r="1815" spans="1:9" hidden="1" x14ac:dyDescent="0.25">
      <c r="A1815">
        <v>30101</v>
      </c>
      <c r="B1815" s="1" t="s">
        <v>6</v>
      </c>
      <c r="C1815" s="1" t="s">
        <v>24</v>
      </c>
      <c r="D1815">
        <v>5191</v>
      </c>
      <c r="E1815" s="1" t="s">
        <v>2014</v>
      </c>
      <c r="F1815">
        <v>0</v>
      </c>
      <c r="H1815">
        <v>0</v>
      </c>
      <c r="I1815">
        <f>Tabla1[[#This Row],[VENTAS]]+Tabla1[[#This Row],[FISICO]]-Tabla1[[#This Row],[SISTEMA]]</f>
        <v>0</v>
      </c>
    </row>
    <row r="1816" spans="1:9" hidden="1" x14ac:dyDescent="0.25">
      <c r="A1816">
        <v>30101</v>
      </c>
      <c r="B1816" s="1" t="s">
        <v>6</v>
      </c>
      <c r="C1816" s="1" t="s">
        <v>24</v>
      </c>
      <c r="D1816">
        <v>5192</v>
      </c>
      <c r="E1816" s="1" t="s">
        <v>2015</v>
      </c>
      <c r="F1816">
        <v>0</v>
      </c>
      <c r="H1816">
        <v>0</v>
      </c>
      <c r="I1816">
        <f>Tabla1[[#This Row],[VENTAS]]+Tabla1[[#This Row],[FISICO]]-Tabla1[[#This Row],[SISTEMA]]</f>
        <v>0</v>
      </c>
    </row>
    <row r="1817" spans="1:9" hidden="1" x14ac:dyDescent="0.25">
      <c r="A1817">
        <v>30101</v>
      </c>
      <c r="B1817" s="1" t="s">
        <v>6</v>
      </c>
      <c r="C1817" s="1" t="s">
        <v>24</v>
      </c>
      <c r="D1817">
        <v>5194</v>
      </c>
      <c r="E1817" s="1" t="s">
        <v>2016</v>
      </c>
      <c r="F1817">
        <v>0</v>
      </c>
      <c r="H1817">
        <v>0</v>
      </c>
      <c r="I1817">
        <f>Tabla1[[#This Row],[VENTAS]]+Tabla1[[#This Row],[FISICO]]-Tabla1[[#This Row],[SISTEMA]]</f>
        <v>0</v>
      </c>
    </row>
    <row r="1818" spans="1:9" hidden="1" x14ac:dyDescent="0.25">
      <c r="A1818">
        <v>30101</v>
      </c>
      <c r="B1818" s="1" t="s">
        <v>6</v>
      </c>
      <c r="C1818" s="1" t="s">
        <v>24</v>
      </c>
      <c r="D1818">
        <v>5195</v>
      </c>
      <c r="E1818" s="1" t="s">
        <v>2017</v>
      </c>
      <c r="F1818">
        <v>0</v>
      </c>
      <c r="H1818">
        <v>0</v>
      </c>
      <c r="I1818">
        <f>Tabla1[[#This Row],[VENTAS]]+Tabla1[[#This Row],[FISICO]]-Tabla1[[#This Row],[SISTEMA]]</f>
        <v>0</v>
      </c>
    </row>
    <row r="1819" spans="1:9" hidden="1" x14ac:dyDescent="0.25">
      <c r="A1819">
        <v>30101</v>
      </c>
      <c r="B1819" s="1" t="s">
        <v>6</v>
      </c>
      <c r="C1819" s="1" t="s">
        <v>24</v>
      </c>
      <c r="D1819">
        <v>5196</v>
      </c>
      <c r="E1819" s="1" t="s">
        <v>2018</v>
      </c>
      <c r="F1819">
        <v>0</v>
      </c>
      <c r="H1819">
        <v>0</v>
      </c>
      <c r="I1819">
        <f>Tabla1[[#This Row],[VENTAS]]+Tabla1[[#This Row],[FISICO]]-Tabla1[[#This Row],[SISTEMA]]</f>
        <v>0</v>
      </c>
    </row>
    <row r="1820" spans="1:9" hidden="1" x14ac:dyDescent="0.25">
      <c r="A1820">
        <v>30101</v>
      </c>
      <c r="B1820" s="1" t="s">
        <v>6</v>
      </c>
      <c r="C1820" s="1" t="s">
        <v>24</v>
      </c>
      <c r="D1820">
        <v>5198</v>
      </c>
      <c r="E1820" s="1" t="s">
        <v>2019</v>
      </c>
      <c r="F1820">
        <v>0</v>
      </c>
      <c r="H1820">
        <v>0</v>
      </c>
      <c r="I1820">
        <f>Tabla1[[#This Row],[VENTAS]]+Tabla1[[#This Row],[FISICO]]-Tabla1[[#This Row],[SISTEMA]]</f>
        <v>0</v>
      </c>
    </row>
    <row r="1821" spans="1:9" hidden="1" x14ac:dyDescent="0.25">
      <c r="A1821">
        <v>30101</v>
      </c>
      <c r="B1821" s="1" t="s">
        <v>6</v>
      </c>
      <c r="C1821" s="1" t="s">
        <v>24</v>
      </c>
      <c r="D1821">
        <v>5199</v>
      </c>
      <c r="E1821" s="1" t="s">
        <v>2020</v>
      </c>
      <c r="F1821">
        <v>0</v>
      </c>
      <c r="H1821">
        <v>0</v>
      </c>
      <c r="I1821">
        <f>Tabla1[[#This Row],[VENTAS]]+Tabla1[[#This Row],[FISICO]]-Tabla1[[#This Row],[SISTEMA]]</f>
        <v>0</v>
      </c>
    </row>
    <row r="1822" spans="1:9" hidden="1" x14ac:dyDescent="0.25">
      <c r="A1822">
        <v>30101</v>
      </c>
      <c r="B1822" s="1" t="s">
        <v>6</v>
      </c>
      <c r="C1822" s="1" t="s">
        <v>24</v>
      </c>
      <c r="D1822">
        <v>5200</v>
      </c>
      <c r="E1822" s="1" t="s">
        <v>2021</v>
      </c>
      <c r="F1822">
        <v>0</v>
      </c>
      <c r="H1822">
        <v>0</v>
      </c>
      <c r="I1822">
        <f>Tabla1[[#This Row],[VENTAS]]+Tabla1[[#This Row],[FISICO]]-Tabla1[[#This Row],[SISTEMA]]</f>
        <v>0</v>
      </c>
    </row>
    <row r="1823" spans="1:9" hidden="1" x14ac:dyDescent="0.25">
      <c r="A1823">
        <v>30101</v>
      </c>
      <c r="B1823" s="1" t="s">
        <v>6</v>
      </c>
      <c r="C1823" s="1" t="s">
        <v>24</v>
      </c>
      <c r="D1823">
        <v>5201</v>
      </c>
      <c r="E1823" s="1" t="s">
        <v>2022</v>
      </c>
      <c r="F1823">
        <v>0</v>
      </c>
      <c r="H1823">
        <v>0</v>
      </c>
      <c r="I1823">
        <f>Tabla1[[#This Row],[VENTAS]]+Tabla1[[#This Row],[FISICO]]-Tabla1[[#This Row],[SISTEMA]]</f>
        <v>0</v>
      </c>
    </row>
    <row r="1824" spans="1:9" hidden="1" x14ac:dyDescent="0.25">
      <c r="A1824">
        <v>30101</v>
      </c>
      <c r="B1824" s="1" t="s">
        <v>6</v>
      </c>
      <c r="C1824" s="1" t="s">
        <v>24</v>
      </c>
      <c r="D1824">
        <v>5204</v>
      </c>
      <c r="E1824" s="1" t="s">
        <v>2023</v>
      </c>
      <c r="F1824">
        <v>12</v>
      </c>
      <c r="G1824">
        <v>12</v>
      </c>
      <c r="H1824">
        <v>0</v>
      </c>
      <c r="I1824">
        <f>Tabla1[[#This Row],[VENTAS]]+Tabla1[[#This Row],[FISICO]]-Tabla1[[#This Row],[SISTEMA]]</f>
        <v>0</v>
      </c>
    </row>
    <row r="1825" spans="1:10" hidden="1" x14ac:dyDescent="0.25">
      <c r="A1825">
        <v>30101</v>
      </c>
      <c r="B1825" s="1" t="s">
        <v>6</v>
      </c>
      <c r="C1825" s="1" t="s">
        <v>24</v>
      </c>
      <c r="D1825" s="18">
        <v>5205</v>
      </c>
      <c r="E1825" s="19" t="s">
        <v>2024</v>
      </c>
      <c r="F1825">
        <v>20</v>
      </c>
      <c r="G1825">
        <v>19</v>
      </c>
      <c r="H1825">
        <v>1</v>
      </c>
      <c r="I1825">
        <f>Tabla1[[#This Row],[VENTAS]]+Tabla1[[#This Row],[FISICO]]-Tabla1[[#This Row],[SISTEMA]]</f>
        <v>0</v>
      </c>
      <c r="J1825" s="18"/>
    </row>
    <row r="1826" spans="1:10" hidden="1" x14ac:dyDescent="0.25">
      <c r="A1826">
        <v>30101</v>
      </c>
      <c r="B1826" s="1" t="s">
        <v>6</v>
      </c>
      <c r="C1826" s="1" t="s">
        <v>24</v>
      </c>
      <c r="D1826">
        <v>5221</v>
      </c>
      <c r="E1826" s="1" t="s">
        <v>2025</v>
      </c>
      <c r="F1826">
        <v>0</v>
      </c>
      <c r="H1826">
        <v>0</v>
      </c>
      <c r="I1826">
        <f>Tabla1[[#This Row],[VENTAS]]+Tabla1[[#This Row],[FISICO]]-Tabla1[[#This Row],[SISTEMA]]</f>
        <v>0</v>
      </c>
    </row>
    <row r="1827" spans="1:10" hidden="1" x14ac:dyDescent="0.25">
      <c r="A1827">
        <v>30101</v>
      </c>
      <c r="B1827" s="1" t="s">
        <v>6</v>
      </c>
      <c r="C1827" s="1" t="s">
        <v>24</v>
      </c>
      <c r="D1827">
        <v>5222</v>
      </c>
      <c r="E1827" s="1" t="s">
        <v>2026</v>
      </c>
      <c r="F1827">
        <v>0</v>
      </c>
      <c r="H1827">
        <v>0</v>
      </c>
      <c r="I1827">
        <f>Tabla1[[#This Row],[VENTAS]]+Tabla1[[#This Row],[FISICO]]-Tabla1[[#This Row],[SISTEMA]]</f>
        <v>0</v>
      </c>
    </row>
    <row r="1828" spans="1:10" hidden="1" x14ac:dyDescent="0.25">
      <c r="A1828">
        <v>30101</v>
      </c>
      <c r="B1828" s="1" t="s">
        <v>6</v>
      </c>
      <c r="C1828" s="1" t="s">
        <v>24</v>
      </c>
      <c r="D1828">
        <v>5223</v>
      </c>
      <c r="E1828" s="1" t="s">
        <v>2027</v>
      </c>
      <c r="F1828">
        <v>25</v>
      </c>
      <c r="G1828">
        <v>25</v>
      </c>
      <c r="H1828">
        <v>0</v>
      </c>
      <c r="I1828">
        <f>Tabla1[[#This Row],[VENTAS]]+Tabla1[[#This Row],[FISICO]]-Tabla1[[#This Row],[SISTEMA]]</f>
        <v>0</v>
      </c>
    </row>
    <row r="1829" spans="1:10" hidden="1" x14ac:dyDescent="0.25">
      <c r="A1829">
        <v>30101</v>
      </c>
      <c r="B1829" s="1" t="s">
        <v>6</v>
      </c>
      <c r="C1829" s="1" t="s">
        <v>24</v>
      </c>
      <c r="D1829">
        <v>5224</v>
      </c>
      <c r="E1829" s="1" t="s">
        <v>2028</v>
      </c>
      <c r="F1829">
        <v>0</v>
      </c>
      <c r="H1829">
        <v>0</v>
      </c>
      <c r="I1829">
        <f>Tabla1[[#This Row],[VENTAS]]+Tabla1[[#This Row],[FISICO]]-Tabla1[[#This Row],[SISTEMA]]</f>
        <v>0</v>
      </c>
    </row>
    <row r="1830" spans="1:10" hidden="1" x14ac:dyDescent="0.25">
      <c r="A1830">
        <v>30101</v>
      </c>
      <c r="B1830" s="1" t="s">
        <v>6</v>
      </c>
      <c r="C1830" s="1" t="s">
        <v>24</v>
      </c>
      <c r="D1830">
        <v>5226</v>
      </c>
      <c r="E1830" s="1" t="s">
        <v>2029</v>
      </c>
      <c r="F1830">
        <v>0</v>
      </c>
      <c r="H1830">
        <v>0</v>
      </c>
      <c r="I1830">
        <f>Tabla1[[#This Row],[VENTAS]]+Tabla1[[#This Row],[FISICO]]-Tabla1[[#This Row],[SISTEMA]]</f>
        <v>0</v>
      </c>
    </row>
    <row r="1831" spans="1:10" hidden="1" x14ac:dyDescent="0.25">
      <c r="A1831">
        <v>30101</v>
      </c>
      <c r="B1831" s="1" t="s">
        <v>6</v>
      </c>
      <c r="C1831" s="1" t="s">
        <v>24</v>
      </c>
      <c r="D1831">
        <v>5227</v>
      </c>
      <c r="E1831" s="1" t="s">
        <v>2030</v>
      </c>
      <c r="F1831">
        <v>0</v>
      </c>
      <c r="H1831">
        <v>0</v>
      </c>
      <c r="I1831">
        <f>Tabla1[[#This Row],[VENTAS]]+Tabla1[[#This Row],[FISICO]]-Tabla1[[#This Row],[SISTEMA]]</f>
        <v>0</v>
      </c>
    </row>
    <row r="1832" spans="1:10" hidden="1" x14ac:dyDescent="0.25">
      <c r="A1832">
        <v>30101</v>
      </c>
      <c r="B1832" s="1" t="s">
        <v>6</v>
      </c>
      <c r="C1832" s="1" t="s">
        <v>24</v>
      </c>
      <c r="D1832">
        <v>5233</v>
      </c>
      <c r="E1832" s="1" t="s">
        <v>2031</v>
      </c>
      <c r="F1832">
        <v>33</v>
      </c>
      <c r="G1832">
        <v>33</v>
      </c>
      <c r="H1832">
        <v>0</v>
      </c>
      <c r="I1832">
        <f>Tabla1[[#This Row],[VENTAS]]+Tabla1[[#This Row],[FISICO]]-Tabla1[[#This Row],[SISTEMA]]</f>
        <v>0</v>
      </c>
    </row>
    <row r="1833" spans="1:10" s="30" customFormat="1" hidden="1" x14ac:dyDescent="0.25">
      <c r="A1833" s="30">
        <v>30101</v>
      </c>
      <c r="B1833" s="31" t="s">
        <v>6</v>
      </c>
      <c r="C1833" s="31" t="s">
        <v>24</v>
      </c>
      <c r="D1833" s="30">
        <v>5234</v>
      </c>
      <c r="E1833" s="31" t="s">
        <v>2032</v>
      </c>
      <c r="F1833" s="30">
        <v>20</v>
      </c>
      <c r="G1833" s="30">
        <v>21</v>
      </c>
      <c r="H1833" s="30">
        <v>0</v>
      </c>
      <c r="I1833" s="30">
        <f>Tabla1[[#This Row],[VENTAS]]+Tabla1[[#This Row],[FISICO]]-Tabla1[[#This Row],[SISTEMA]]</f>
        <v>1</v>
      </c>
    </row>
    <row r="1834" spans="1:10" hidden="1" x14ac:dyDescent="0.25">
      <c r="A1834">
        <v>30101</v>
      </c>
      <c r="B1834" s="1" t="s">
        <v>6</v>
      </c>
      <c r="C1834" s="1" t="s">
        <v>24</v>
      </c>
      <c r="D1834">
        <v>5235</v>
      </c>
      <c r="E1834" s="1" t="s">
        <v>2033</v>
      </c>
      <c r="F1834">
        <v>16</v>
      </c>
      <c r="G1834">
        <v>15</v>
      </c>
      <c r="H1834">
        <v>1</v>
      </c>
      <c r="I1834">
        <f>Tabla1[[#This Row],[VENTAS]]+Tabla1[[#This Row],[FISICO]]-Tabla1[[#This Row],[SISTEMA]]</f>
        <v>0</v>
      </c>
    </row>
    <row r="1835" spans="1:10" hidden="1" x14ac:dyDescent="0.25">
      <c r="A1835">
        <v>30101</v>
      </c>
      <c r="B1835" s="1" t="s">
        <v>6</v>
      </c>
      <c r="C1835" s="1" t="s">
        <v>24</v>
      </c>
      <c r="D1835">
        <v>5236</v>
      </c>
      <c r="E1835" s="1" t="s">
        <v>2034</v>
      </c>
      <c r="F1835">
        <v>0</v>
      </c>
      <c r="H1835">
        <v>0</v>
      </c>
      <c r="I1835">
        <f>Tabla1[[#This Row],[VENTAS]]+Tabla1[[#This Row],[FISICO]]-Tabla1[[#This Row],[SISTEMA]]</f>
        <v>0</v>
      </c>
    </row>
    <row r="1836" spans="1:10" hidden="1" x14ac:dyDescent="0.25">
      <c r="A1836">
        <v>30101</v>
      </c>
      <c r="B1836" s="1" t="s">
        <v>6</v>
      </c>
      <c r="C1836" s="1" t="s">
        <v>24</v>
      </c>
      <c r="D1836">
        <v>5240</v>
      </c>
      <c r="E1836" s="1" t="s">
        <v>2035</v>
      </c>
      <c r="F1836">
        <v>0</v>
      </c>
      <c r="H1836">
        <v>0</v>
      </c>
      <c r="I1836">
        <f>Tabla1[[#This Row],[VENTAS]]+Tabla1[[#This Row],[FISICO]]-Tabla1[[#This Row],[SISTEMA]]</f>
        <v>0</v>
      </c>
    </row>
    <row r="1837" spans="1:10" hidden="1" x14ac:dyDescent="0.25">
      <c r="A1837">
        <v>30101</v>
      </c>
      <c r="B1837" s="1" t="s">
        <v>6</v>
      </c>
      <c r="C1837" s="1" t="s">
        <v>24</v>
      </c>
      <c r="D1837">
        <v>5241</v>
      </c>
      <c r="E1837" s="1" t="s">
        <v>2036</v>
      </c>
      <c r="F1837">
        <v>0</v>
      </c>
      <c r="H1837">
        <v>0</v>
      </c>
      <c r="I1837">
        <f>Tabla1[[#This Row],[VENTAS]]+Tabla1[[#This Row],[FISICO]]-Tabla1[[#This Row],[SISTEMA]]</f>
        <v>0</v>
      </c>
    </row>
    <row r="1838" spans="1:10" hidden="1" x14ac:dyDescent="0.25">
      <c r="A1838">
        <v>30101</v>
      </c>
      <c r="B1838" s="1" t="s">
        <v>6</v>
      </c>
      <c r="C1838" s="1" t="s">
        <v>24</v>
      </c>
      <c r="D1838">
        <v>5242</v>
      </c>
      <c r="E1838" s="1" t="s">
        <v>2037</v>
      </c>
      <c r="F1838">
        <v>16</v>
      </c>
      <c r="G1838">
        <v>16</v>
      </c>
      <c r="H1838">
        <v>0</v>
      </c>
      <c r="I1838">
        <f>Tabla1[[#This Row],[VENTAS]]+Tabla1[[#This Row],[FISICO]]-Tabla1[[#This Row],[SISTEMA]]</f>
        <v>0</v>
      </c>
    </row>
    <row r="1839" spans="1:10" hidden="1" x14ac:dyDescent="0.25">
      <c r="A1839">
        <v>30101</v>
      </c>
      <c r="B1839" s="1" t="s">
        <v>6</v>
      </c>
      <c r="C1839" s="1" t="s">
        <v>24</v>
      </c>
      <c r="D1839">
        <v>5244</v>
      </c>
      <c r="E1839" s="1" t="s">
        <v>2038</v>
      </c>
      <c r="F1839">
        <v>9</v>
      </c>
      <c r="G1839">
        <v>9</v>
      </c>
      <c r="H1839">
        <v>0</v>
      </c>
      <c r="I1839">
        <f>Tabla1[[#This Row],[VENTAS]]+Tabla1[[#This Row],[FISICO]]-Tabla1[[#This Row],[SISTEMA]]</f>
        <v>0</v>
      </c>
    </row>
    <row r="1840" spans="1:10" hidden="1" x14ac:dyDescent="0.25">
      <c r="A1840">
        <v>30101</v>
      </c>
      <c r="B1840" s="1" t="s">
        <v>6</v>
      </c>
      <c r="C1840" s="1" t="s">
        <v>24</v>
      </c>
      <c r="D1840">
        <v>5253</v>
      </c>
      <c r="E1840" s="1" t="s">
        <v>2039</v>
      </c>
      <c r="F1840">
        <v>0</v>
      </c>
      <c r="H1840">
        <v>0</v>
      </c>
      <c r="I1840">
        <f>Tabla1[[#This Row],[VENTAS]]+Tabla1[[#This Row],[FISICO]]-Tabla1[[#This Row],[SISTEMA]]</f>
        <v>0</v>
      </c>
    </row>
    <row r="1841" spans="1:9" hidden="1" x14ac:dyDescent="0.25">
      <c r="A1841">
        <v>30101</v>
      </c>
      <c r="B1841" s="1" t="s">
        <v>6</v>
      </c>
      <c r="C1841" s="1" t="s">
        <v>24</v>
      </c>
      <c r="D1841">
        <v>5275</v>
      </c>
      <c r="E1841" s="1" t="s">
        <v>2040</v>
      </c>
      <c r="F1841">
        <v>0</v>
      </c>
      <c r="H1841">
        <v>0</v>
      </c>
      <c r="I1841">
        <f>Tabla1[[#This Row],[VENTAS]]+Tabla1[[#This Row],[FISICO]]-Tabla1[[#This Row],[SISTEMA]]</f>
        <v>0</v>
      </c>
    </row>
    <row r="1842" spans="1:9" hidden="1" x14ac:dyDescent="0.25">
      <c r="A1842">
        <v>30101</v>
      </c>
      <c r="B1842" s="1" t="s">
        <v>6</v>
      </c>
      <c r="C1842" s="1" t="s">
        <v>24</v>
      </c>
      <c r="D1842">
        <v>5279</v>
      </c>
      <c r="E1842" s="1" t="s">
        <v>2041</v>
      </c>
      <c r="F1842">
        <v>0</v>
      </c>
      <c r="H1842">
        <v>0</v>
      </c>
      <c r="I1842">
        <f>Tabla1[[#This Row],[VENTAS]]+Tabla1[[#This Row],[FISICO]]-Tabla1[[#This Row],[SISTEMA]]</f>
        <v>0</v>
      </c>
    </row>
    <row r="1843" spans="1:9" hidden="1" x14ac:dyDescent="0.25">
      <c r="A1843">
        <v>30101</v>
      </c>
      <c r="B1843" s="1" t="s">
        <v>6</v>
      </c>
      <c r="C1843" s="1" t="s">
        <v>24</v>
      </c>
      <c r="D1843">
        <v>5280</v>
      </c>
      <c r="E1843" s="1" t="s">
        <v>2042</v>
      </c>
      <c r="F1843">
        <v>0</v>
      </c>
      <c r="H1843">
        <v>0</v>
      </c>
      <c r="I1843">
        <f>Tabla1[[#This Row],[VENTAS]]+Tabla1[[#This Row],[FISICO]]-Tabla1[[#This Row],[SISTEMA]]</f>
        <v>0</v>
      </c>
    </row>
    <row r="1844" spans="1:9" hidden="1" x14ac:dyDescent="0.25">
      <c r="A1844">
        <v>30101</v>
      </c>
      <c r="B1844" s="1" t="s">
        <v>6</v>
      </c>
      <c r="C1844" s="1" t="s">
        <v>24</v>
      </c>
      <c r="D1844">
        <v>5291</v>
      </c>
      <c r="E1844" s="1" t="s">
        <v>2043</v>
      </c>
      <c r="F1844">
        <v>0</v>
      </c>
      <c r="H1844">
        <v>0</v>
      </c>
      <c r="I1844">
        <f>Tabla1[[#This Row],[VENTAS]]+Tabla1[[#This Row],[FISICO]]-Tabla1[[#This Row],[SISTEMA]]</f>
        <v>0</v>
      </c>
    </row>
    <row r="1845" spans="1:9" hidden="1" x14ac:dyDescent="0.25">
      <c r="A1845">
        <v>30101</v>
      </c>
      <c r="B1845" s="1" t="s">
        <v>6</v>
      </c>
      <c r="C1845" s="1" t="s">
        <v>24</v>
      </c>
      <c r="D1845">
        <v>5292</v>
      </c>
      <c r="E1845" s="1" t="s">
        <v>2044</v>
      </c>
      <c r="F1845">
        <v>0</v>
      </c>
      <c r="H1845">
        <v>0</v>
      </c>
      <c r="I1845">
        <f>Tabla1[[#This Row],[VENTAS]]+Tabla1[[#This Row],[FISICO]]-Tabla1[[#This Row],[SISTEMA]]</f>
        <v>0</v>
      </c>
    </row>
    <row r="1846" spans="1:9" hidden="1" x14ac:dyDescent="0.25">
      <c r="A1846">
        <v>30101</v>
      </c>
      <c r="B1846" s="1" t="s">
        <v>6</v>
      </c>
      <c r="C1846" s="1" t="s">
        <v>24</v>
      </c>
      <c r="D1846">
        <v>5295</v>
      </c>
      <c r="E1846" s="1" t="s">
        <v>2045</v>
      </c>
      <c r="F1846">
        <v>0</v>
      </c>
      <c r="H1846">
        <v>0</v>
      </c>
      <c r="I1846">
        <f>Tabla1[[#This Row],[VENTAS]]+Tabla1[[#This Row],[FISICO]]-Tabla1[[#This Row],[SISTEMA]]</f>
        <v>0</v>
      </c>
    </row>
    <row r="1847" spans="1:9" hidden="1" x14ac:dyDescent="0.25">
      <c r="A1847">
        <v>30101</v>
      </c>
      <c r="B1847" s="1" t="s">
        <v>6</v>
      </c>
      <c r="C1847" s="1" t="s">
        <v>24</v>
      </c>
      <c r="D1847">
        <v>5336</v>
      </c>
      <c r="E1847" s="1" t="s">
        <v>2046</v>
      </c>
      <c r="F1847">
        <v>0</v>
      </c>
      <c r="H1847">
        <v>0</v>
      </c>
      <c r="I1847">
        <f>Tabla1[[#This Row],[VENTAS]]+Tabla1[[#This Row],[FISICO]]-Tabla1[[#This Row],[SISTEMA]]</f>
        <v>0</v>
      </c>
    </row>
    <row r="1848" spans="1:9" hidden="1" x14ac:dyDescent="0.25">
      <c r="A1848">
        <v>30101</v>
      </c>
      <c r="B1848" s="1" t="s">
        <v>6</v>
      </c>
      <c r="C1848" s="1" t="s">
        <v>24</v>
      </c>
      <c r="D1848">
        <v>5338</v>
      </c>
      <c r="E1848" s="1" t="s">
        <v>2047</v>
      </c>
      <c r="F1848">
        <v>0</v>
      </c>
      <c r="H1848">
        <v>0</v>
      </c>
      <c r="I1848">
        <f>Tabla1[[#This Row],[VENTAS]]+Tabla1[[#This Row],[FISICO]]-Tabla1[[#This Row],[SISTEMA]]</f>
        <v>0</v>
      </c>
    </row>
    <row r="1849" spans="1:9" hidden="1" x14ac:dyDescent="0.25">
      <c r="A1849">
        <v>30101</v>
      </c>
      <c r="B1849" s="1" t="s">
        <v>6</v>
      </c>
      <c r="C1849" s="1" t="s">
        <v>24</v>
      </c>
      <c r="D1849">
        <v>5357</v>
      </c>
      <c r="E1849" s="1" t="s">
        <v>2048</v>
      </c>
      <c r="F1849">
        <v>0</v>
      </c>
      <c r="H1849">
        <v>0</v>
      </c>
      <c r="I1849">
        <f>Tabla1[[#This Row],[VENTAS]]+Tabla1[[#This Row],[FISICO]]-Tabla1[[#This Row],[SISTEMA]]</f>
        <v>0</v>
      </c>
    </row>
    <row r="1850" spans="1:9" hidden="1" x14ac:dyDescent="0.25">
      <c r="A1850">
        <v>30101</v>
      </c>
      <c r="B1850" s="1" t="s">
        <v>6</v>
      </c>
      <c r="C1850" s="1" t="s">
        <v>24</v>
      </c>
      <c r="D1850">
        <v>5358</v>
      </c>
      <c r="E1850" s="1" t="s">
        <v>2049</v>
      </c>
      <c r="F1850">
        <v>0</v>
      </c>
      <c r="H1850">
        <v>0</v>
      </c>
      <c r="I1850">
        <f>Tabla1[[#This Row],[VENTAS]]+Tabla1[[#This Row],[FISICO]]-Tabla1[[#This Row],[SISTEMA]]</f>
        <v>0</v>
      </c>
    </row>
    <row r="1851" spans="1:9" hidden="1" x14ac:dyDescent="0.25">
      <c r="A1851">
        <v>30101</v>
      </c>
      <c r="B1851" s="1" t="s">
        <v>6</v>
      </c>
      <c r="C1851" s="1" t="s">
        <v>24</v>
      </c>
      <c r="D1851">
        <v>5359</v>
      </c>
      <c r="E1851" s="1" t="s">
        <v>2050</v>
      </c>
      <c r="F1851">
        <v>0</v>
      </c>
      <c r="H1851">
        <v>0</v>
      </c>
      <c r="I1851">
        <f>Tabla1[[#This Row],[VENTAS]]+Tabla1[[#This Row],[FISICO]]-Tabla1[[#This Row],[SISTEMA]]</f>
        <v>0</v>
      </c>
    </row>
    <row r="1852" spans="1:9" hidden="1" x14ac:dyDescent="0.25">
      <c r="A1852">
        <v>30101</v>
      </c>
      <c r="B1852" s="1" t="s">
        <v>6</v>
      </c>
      <c r="C1852" s="1" t="s">
        <v>24</v>
      </c>
      <c r="D1852">
        <v>5397</v>
      </c>
      <c r="E1852" s="1" t="s">
        <v>2051</v>
      </c>
      <c r="F1852">
        <v>0</v>
      </c>
      <c r="H1852">
        <v>0</v>
      </c>
      <c r="I1852">
        <f>Tabla1[[#This Row],[VENTAS]]+Tabla1[[#This Row],[FISICO]]-Tabla1[[#This Row],[SISTEMA]]</f>
        <v>0</v>
      </c>
    </row>
    <row r="1853" spans="1:9" hidden="1" x14ac:dyDescent="0.25">
      <c r="A1853">
        <v>30101</v>
      </c>
      <c r="B1853" s="1" t="s">
        <v>6</v>
      </c>
      <c r="C1853" s="1" t="s">
        <v>24</v>
      </c>
      <c r="D1853">
        <v>5404</v>
      </c>
      <c r="E1853" s="1" t="s">
        <v>2052</v>
      </c>
      <c r="F1853">
        <v>0</v>
      </c>
      <c r="H1853">
        <v>0</v>
      </c>
      <c r="I1853">
        <f>Tabla1[[#This Row],[VENTAS]]+Tabla1[[#This Row],[FISICO]]-Tabla1[[#This Row],[SISTEMA]]</f>
        <v>0</v>
      </c>
    </row>
    <row r="1854" spans="1:9" hidden="1" x14ac:dyDescent="0.25">
      <c r="A1854">
        <v>30101</v>
      </c>
      <c r="B1854" s="1" t="s">
        <v>6</v>
      </c>
      <c r="C1854" s="1" t="s">
        <v>24</v>
      </c>
      <c r="D1854">
        <v>5416</v>
      </c>
      <c r="E1854" s="1" t="s">
        <v>2053</v>
      </c>
      <c r="F1854">
        <v>0</v>
      </c>
      <c r="H1854">
        <v>0</v>
      </c>
      <c r="I1854">
        <f>Tabla1[[#This Row],[VENTAS]]+Tabla1[[#This Row],[FISICO]]-Tabla1[[#This Row],[SISTEMA]]</f>
        <v>0</v>
      </c>
    </row>
    <row r="1855" spans="1:9" hidden="1" x14ac:dyDescent="0.25">
      <c r="A1855">
        <v>30101</v>
      </c>
      <c r="B1855" s="1" t="s">
        <v>6</v>
      </c>
      <c r="C1855" s="1" t="s">
        <v>24</v>
      </c>
      <c r="D1855">
        <v>5417</v>
      </c>
      <c r="E1855" s="1" t="s">
        <v>2054</v>
      </c>
      <c r="F1855">
        <v>0</v>
      </c>
      <c r="H1855">
        <v>0</v>
      </c>
      <c r="I1855">
        <f>Tabla1[[#This Row],[VENTAS]]+Tabla1[[#This Row],[FISICO]]-Tabla1[[#This Row],[SISTEMA]]</f>
        <v>0</v>
      </c>
    </row>
    <row r="1856" spans="1:9" hidden="1" x14ac:dyDescent="0.25">
      <c r="A1856">
        <v>30101</v>
      </c>
      <c r="B1856" s="1" t="s">
        <v>6</v>
      </c>
      <c r="C1856" s="1" t="s">
        <v>24</v>
      </c>
      <c r="D1856">
        <v>5418</v>
      </c>
      <c r="E1856" s="1" t="s">
        <v>2055</v>
      </c>
      <c r="F1856">
        <v>0</v>
      </c>
      <c r="H1856">
        <v>0</v>
      </c>
      <c r="I1856">
        <f>Tabla1[[#This Row],[VENTAS]]+Tabla1[[#This Row],[FISICO]]-Tabla1[[#This Row],[SISTEMA]]</f>
        <v>0</v>
      </c>
    </row>
    <row r="1857" spans="1:9" hidden="1" x14ac:dyDescent="0.25">
      <c r="A1857">
        <v>30101</v>
      </c>
      <c r="B1857" s="1" t="s">
        <v>6</v>
      </c>
      <c r="C1857" s="1" t="s">
        <v>24</v>
      </c>
      <c r="D1857">
        <v>5419</v>
      </c>
      <c r="E1857" s="1" t="s">
        <v>2056</v>
      </c>
      <c r="F1857">
        <v>0</v>
      </c>
      <c r="H1857">
        <v>0</v>
      </c>
      <c r="I1857">
        <f>Tabla1[[#This Row],[VENTAS]]+Tabla1[[#This Row],[FISICO]]-Tabla1[[#This Row],[SISTEMA]]</f>
        <v>0</v>
      </c>
    </row>
    <row r="1858" spans="1:9" hidden="1" x14ac:dyDescent="0.25">
      <c r="A1858">
        <v>30101</v>
      </c>
      <c r="B1858" s="1" t="s">
        <v>6</v>
      </c>
      <c r="C1858" s="1" t="s">
        <v>24</v>
      </c>
      <c r="D1858">
        <v>5467</v>
      </c>
      <c r="E1858" s="1" t="s">
        <v>2057</v>
      </c>
      <c r="F1858">
        <v>0</v>
      </c>
      <c r="H1858">
        <v>0</v>
      </c>
      <c r="I1858">
        <f>Tabla1[[#This Row],[VENTAS]]+Tabla1[[#This Row],[FISICO]]-Tabla1[[#This Row],[SISTEMA]]</f>
        <v>0</v>
      </c>
    </row>
    <row r="1859" spans="1:9" hidden="1" x14ac:dyDescent="0.25">
      <c r="A1859">
        <v>30101</v>
      </c>
      <c r="B1859" s="1" t="s">
        <v>6</v>
      </c>
      <c r="C1859" s="1" t="s">
        <v>24</v>
      </c>
      <c r="D1859">
        <v>5468</v>
      </c>
      <c r="E1859" s="1" t="s">
        <v>2058</v>
      </c>
      <c r="F1859">
        <v>0</v>
      </c>
      <c r="H1859">
        <v>0</v>
      </c>
      <c r="I1859">
        <f>Tabla1[[#This Row],[VENTAS]]+Tabla1[[#This Row],[FISICO]]-Tabla1[[#This Row],[SISTEMA]]</f>
        <v>0</v>
      </c>
    </row>
    <row r="1860" spans="1:9" hidden="1" x14ac:dyDescent="0.25">
      <c r="A1860">
        <v>30101</v>
      </c>
      <c r="B1860" s="1" t="s">
        <v>6</v>
      </c>
      <c r="C1860" s="1" t="s">
        <v>24</v>
      </c>
      <c r="D1860">
        <v>5469</v>
      </c>
      <c r="E1860" s="1" t="s">
        <v>2059</v>
      </c>
      <c r="F1860">
        <v>0</v>
      </c>
      <c r="H1860">
        <v>0</v>
      </c>
      <c r="I1860">
        <f>Tabla1[[#This Row],[VENTAS]]+Tabla1[[#This Row],[FISICO]]-Tabla1[[#This Row],[SISTEMA]]</f>
        <v>0</v>
      </c>
    </row>
    <row r="1861" spans="1:9" hidden="1" x14ac:dyDescent="0.25">
      <c r="A1861">
        <v>30101</v>
      </c>
      <c r="B1861" s="1" t="s">
        <v>6</v>
      </c>
      <c r="C1861" s="1" t="s">
        <v>24</v>
      </c>
      <c r="D1861">
        <v>5500</v>
      </c>
      <c r="E1861" s="1" t="s">
        <v>2060</v>
      </c>
      <c r="F1861">
        <v>0</v>
      </c>
      <c r="H1861">
        <v>0</v>
      </c>
      <c r="I1861">
        <f>Tabla1[[#This Row],[VENTAS]]+Tabla1[[#This Row],[FISICO]]-Tabla1[[#This Row],[SISTEMA]]</f>
        <v>0</v>
      </c>
    </row>
    <row r="1862" spans="1:9" hidden="1" x14ac:dyDescent="0.25">
      <c r="A1862">
        <v>30101</v>
      </c>
      <c r="B1862" s="1" t="s">
        <v>6</v>
      </c>
      <c r="C1862" s="1" t="s">
        <v>24</v>
      </c>
      <c r="D1862">
        <v>5501</v>
      </c>
      <c r="E1862" s="1" t="s">
        <v>2061</v>
      </c>
      <c r="F1862">
        <v>0</v>
      </c>
      <c r="H1862">
        <v>0</v>
      </c>
      <c r="I1862">
        <f>Tabla1[[#This Row],[VENTAS]]+Tabla1[[#This Row],[FISICO]]-Tabla1[[#This Row],[SISTEMA]]</f>
        <v>0</v>
      </c>
    </row>
    <row r="1863" spans="1:9" hidden="1" x14ac:dyDescent="0.25">
      <c r="A1863">
        <v>30101</v>
      </c>
      <c r="B1863" s="1" t="s">
        <v>6</v>
      </c>
      <c r="C1863" s="1" t="s">
        <v>24</v>
      </c>
      <c r="D1863">
        <v>5503</v>
      </c>
      <c r="E1863" s="1" t="s">
        <v>2062</v>
      </c>
      <c r="F1863">
        <v>0</v>
      </c>
      <c r="H1863">
        <v>0</v>
      </c>
      <c r="I1863">
        <f>Tabla1[[#This Row],[VENTAS]]+Tabla1[[#This Row],[FISICO]]-Tabla1[[#This Row],[SISTEMA]]</f>
        <v>0</v>
      </c>
    </row>
    <row r="1864" spans="1:9" hidden="1" x14ac:dyDescent="0.25">
      <c r="A1864">
        <v>30101</v>
      </c>
      <c r="B1864" s="1" t="s">
        <v>6</v>
      </c>
      <c r="C1864" s="1" t="s">
        <v>24</v>
      </c>
      <c r="D1864">
        <v>5521</v>
      </c>
      <c r="E1864" s="1" t="s">
        <v>2063</v>
      </c>
      <c r="F1864">
        <v>0</v>
      </c>
      <c r="H1864">
        <v>0</v>
      </c>
      <c r="I1864">
        <f>Tabla1[[#This Row],[VENTAS]]+Tabla1[[#This Row],[FISICO]]-Tabla1[[#This Row],[SISTEMA]]</f>
        <v>0</v>
      </c>
    </row>
    <row r="1865" spans="1:9" hidden="1" x14ac:dyDescent="0.25">
      <c r="A1865">
        <v>30101</v>
      </c>
      <c r="B1865" s="1" t="s">
        <v>6</v>
      </c>
      <c r="C1865" s="1" t="s">
        <v>24</v>
      </c>
      <c r="D1865">
        <v>5522</v>
      </c>
      <c r="E1865" s="1" t="s">
        <v>2064</v>
      </c>
      <c r="F1865">
        <v>0</v>
      </c>
      <c r="H1865">
        <v>0</v>
      </c>
      <c r="I1865">
        <f>Tabla1[[#This Row],[VENTAS]]+Tabla1[[#This Row],[FISICO]]-Tabla1[[#This Row],[SISTEMA]]</f>
        <v>0</v>
      </c>
    </row>
    <row r="1866" spans="1:9" hidden="1" x14ac:dyDescent="0.25">
      <c r="A1866">
        <v>30101</v>
      </c>
      <c r="B1866" s="1" t="s">
        <v>6</v>
      </c>
      <c r="C1866" s="1" t="s">
        <v>24</v>
      </c>
      <c r="D1866">
        <v>5523</v>
      </c>
      <c r="E1866" s="1" t="s">
        <v>2065</v>
      </c>
      <c r="F1866">
        <v>0</v>
      </c>
      <c r="H1866">
        <v>0</v>
      </c>
      <c r="I1866">
        <f>Tabla1[[#This Row],[VENTAS]]+Tabla1[[#This Row],[FISICO]]-Tabla1[[#This Row],[SISTEMA]]</f>
        <v>0</v>
      </c>
    </row>
    <row r="1867" spans="1:9" hidden="1" x14ac:dyDescent="0.25">
      <c r="A1867">
        <v>30101</v>
      </c>
      <c r="B1867" s="1" t="s">
        <v>6</v>
      </c>
      <c r="C1867" s="1" t="s">
        <v>24</v>
      </c>
      <c r="D1867">
        <v>5524</v>
      </c>
      <c r="E1867" s="1" t="s">
        <v>2066</v>
      </c>
      <c r="F1867">
        <v>0</v>
      </c>
      <c r="H1867">
        <v>0</v>
      </c>
      <c r="I1867">
        <f>Tabla1[[#This Row],[VENTAS]]+Tabla1[[#This Row],[FISICO]]-Tabla1[[#This Row],[SISTEMA]]</f>
        <v>0</v>
      </c>
    </row>
    <row r="1868" spans="1:9" hidden="1" x14ac:dyDescent="0.25">
      <c r="A1868">
        <v>30101</v>
      </c>
      <c r="B1868" s="1" t="s">
        <v>6</v>
      </c>
      <c r="C1868" s="1" t="s">
        <v>24</v>
      </c>
      <c r="D1868">
        <v>5525</v>
      </c>
      <c r="E1868" s="1" t="s">
        <v>2067</v>
      </c>
      <c r="F1868">
        <v>0</v>
      </c>
      <c r="H1868">
        <v>0</v>
      </c>
      <c r="I1868">
        <f>Tabla1[[#This Row],[VENTAS]]+Tabla1[[#This Row],[FISICO]]-Tabla1[[#This Row],[SISTEMA]]</f>
        <v>0</v>
      </c>
    </row>
    <row r="1869" spans="1:9" hidden="1" x14ac:dyDescent="0.25">
      <c r="A1869">
        <v>30101</v>
      </c>
      <c r="B1869" s="1" t="s">
        <v>6</v>
      </c>
      <c r="C1869" s="1" t="s">
        <v>24</v>
      </c>
      <c r="D1869">
        <v>5526</v>
      </c>
      <c r="E1869" s="1" t="s">
        <v>2068</v>
      </c>
      <c r="F1869">
        <v>0</v>
      </c>
      <c r="H1869">
        <v>0</v>
      </c>
      <c r="I1869">
        <f>Tabla1[[#This Row],[VENTAS]]+Tabla1[[#This Row],[FISICO]]-Tabla1[[#This Row],[SISTEMA]]</f>
        <v>0</v>
      </c>
    </row>
    <row r="1870" spans="1:9" hidden="1" x14ac:dyDescent="0.25">
      <c r="A1870">
        <v>30101</v>
      </c>
      <c r="B1870" s="1" t="s">
        <v>6</v>
      </c>
      <c r="C1870" s="1" t="s">
        <v>24</v>
      </c>
      <c r="D1870">
        <v>5527</v>
      </c>
      <c r="E1870" s="1" t="s">
        <v>2069</v>
      </c>
      <c r="F1870">
        <v>0</v>
      </c>
      <c r="H1870">
        <v>0</v>
      </c>
      <c r="I1870">
        <f>Tabla1[[#This Row],[VENTAS]]+Tabla1[[#This Row],[FISICO]]-Tabla1[[#This Row],[SISTEMA]]</f>
        <v>0</v>
      </c>
    </row>
    <row r="1871" spans="1:9" hidden="1" x14ac:dyDescent="0.25">
      <c r="A1871">
        <v>30101</v>
      </c>
      <c r="B1871" s="1" t="s">
        <v>6</v>
      </c>
      <c r="C1871" s="1" t="s">
        <v>24</v>
      </c>
      <c r="D1871">
        <v>5529</v>
      </c>
      <c r="E1871" s="1" t="s">
        <v>2070</v>
      </c>
      <c r="F1871">
        <v>0</v>
      </c>
      <c r="H1871">
        <v>0</v>
      </c>
      <c r="I1871">
        <f>Tabla1[[#This Row],[VENTAS]]+Tabla1[[#This Row],[FISICO]]-Tabla1[[#This Row],[SISTEMA]]</f>
        <v>0</v>
      </c>
    </row>
    <row r="1872" spans="1:9" hidden="1" x14ac:dyDescent="0.25">
      <c r="A1872">
        <v>30101</v>
      </c>
      <c r="B1872" s="1" t="s">
        <v>6</v>
      </c>
      <c r="C1872" s="1" t="s">
        <v>24</v>
      </c>
      <c r="D1872">
        <v>5530</v>
      </c>
      <c r="E1872" s="1" t="s">
        <v>2071</v>
      </c>
      <c r="F1872">
        <v>0</v>
      </c>
      <c r="H1872">
        <v>0</v>
      </c>
      <c r="I1872">
        <f>Tabla1[[#This Row],[VENTAS]]+Tabla1[[#This Row],[FISICO]]-Tabla1[[#This Row],[SISTEMA]]</f>
        <v>0</v>
      </c>
    </row>
    <row r="1873" spans="1:10" s="30" customFormat="1" hidden="1" x14ac:dyDescent="0.25">
      <c r="A1873" s="30">
        <v>30101</v>
      </c>
      <c r="B1873" s="31" t="s">
        <v>6</v>
      </c>
      <c r="C1873" s="31" t="s">
        <v>24</v>
      </c>
      <c r="D1873" s="30">
        <v>5531</v>
      </c>
      <c r="E1873" s="31" t="s">
        <v>2072</v>
      </c>
      <c r="F1873" s="30">
        <v>24</v>
      </c>
      <c r="G1873" s="30">
        <v>25</v>
      </c>
      <c r="H1873" s="30">
        <v>0</v>
      </c>
      <c r="I1873" s="30">
        <f>Tabla1[[#This Row],[VENTAS]]+Tabla1[[#This Row],[FISICO]]-Tabla1[[#This Row],[SISTEMA]]</f>
        <v>1</v>
      </c>
    </row>
    <row r="1874" spans="1:10" hidden="1" x14ac:dyDescent="0.25">
      <c r="A1874">
        <v>30101</v>
      </c>
      <c r="B1874" s="1" t="s">
        <v>6</v>
      </c>
      <c r="C1874" s="1" t="s">
        <v>24</v>
      </c>
      <c r="D1874">
        <v>5533</v>
      </c>
      <c r="E1874" s="1" t="s">
        <v>2073</v>
      </c>
      <c r="F1874">
        <v>0</v>
      </c>
      <c r="H1874">
        <v>0</v>
      </c>
      <c r="I1874">
        <f>Tabla1[[#This Row],[VENTAS]]+Tabla1[[#This Row],[FISICO]]-Tabla1[[#This Row],[SISTEMA]]</f>
        <v>0</v>
      </c>
    </row>
    <row r="1875" spans="1:10" hidden="1" x14ac:dyDescent="0.25">
      <c r="A1875">
        <v>30101</v>
      </c>
      <c r="B1875" s="1" t="s">
        <v>6</v>
      </c>
      <c r="C1875" s="1" t="s">
        <v>24</v>
      </c>
      <c r="D1875">
        <v>5600</v>
      </c>
      <c r="E1875" s="1" t="s">
        <v>2074</v>
      </c>
      <c r="F1875">
        <v>22</v>
      </c>
      <c r="G1875">
        <v>17</v>
      </c>
      <c r="H1875">
        <v>5</v>
      </c>
      <c r="I1875">
        <f>Tabla1[[#This Row],[VENTAS]]+Tabla1[[#This Row],[FISICO]]-Tabla1[[#This Row],[SISTEMA]]</f>
        <v>0</v>
      </c>
    </row>
    <row r="1876" spans="1:10" hidden="1" x14ac:dyDescent="0.25">
      <c r="A1876">
        <v>30101</v>
      </c>
      <c r="B1876" s="1" t="s">
        <v>6</v>
      </c>
      <c r="C1876" s="1" t="s">
        <v>24</v>
      </c>
      <c r="D1876">
        <v>5663</v>
      </c>
      <c r="E1876" s="1" t="s">
        <v>2075</v>
      </c>
      <c r="F1876">
        <v>0</v>
      </c>
      <c r="H1876">
        <v>0</v>
      </c>
      <c r="I1876">
        <f>Tabla1[[#This Row],[VENTAS]]+Tabla1[[#This Row],[FISICO]]-Tabla1[[#This Row],[SISTEMA]]</f>
        <v>0</v>
      </c>
    </row>
    <row r="1877" spans="1:10" hidden="1" x14ac:dyDescent="0.25">
      <c r="A1877">
        <v>30101</v>
      </c>
      <c r="B1877" s="1" t="s">
        <v>6</v>
      </c>
      <c r="C1877" s="1" t="s">
        <v>24</v>
      </c>
      <c r="D1877">
        <v>5665</v>
      </c>
      <c r="E1877" s="1" t="s">
        <v>2076</v>
      </c>
      <c r="F1877">
        <v>0</v>
      </c>
      <c r="H1877">
        <v>0</v>
      </c>
      <c r="I1877">
        <f>Tabla1[[#This Row],[VENTAS]]+Tabla1[[#This Row],[FISICO]]-Tabla1[[#This Row],[SISTEMA]]</f>
        <v>0</v>
      </c>
    </row>
    <row r="1878" spans="1:10" hidden="1" x14ac:dyDescent="0.25">
      <c r="A1878">
        <v>30101</v>
      </c>
      <c r="B1878" s="1" t="s">
        <v>6</v>
      </c>
      <c r="C1878" s="1" t="s">
        <v>24</v>
      </c>
      <c r="D1878">
        <v>5666</v>
      </c>
      <c r="E1878" s="1" t="s">
        <v>2077</v>
      </c>
      <c r="F1878">
        <v>2</v>
      </c>
      <c r="G1878">
        <v>2</v>
      </c>
      <c r="H1878">
        <v>0</v>
      </c>
      <c r="I1878">
        <f>Tabla1[[#This Row],[VENTAS]]+Tabla1[[#This Row],[FISICO]]-Tabla1[[#This Row],[SISTEMA]]</f>
        <v>0</v>
      </c>
    </row>
    <row r="1879" spans="1:10" hidden="1" x14ac:dyDescent="0.25">
      <c r="A1879">
        <v>30101</v>
      </c>
      <c r="B1879" s="1" t="s">
        <v>6</v>
      </c>
      <c r="C1879" s="1" t="s">
        <v>24</v>
      </c>
      <c r="D1879">
        <v>5694</v>
      </c>
      <c r="E1879" s="1" t="s">
        <v>2078</v>
      </c>
      <c r="F1879">
        <v>1</v>
      </c>
      <c r="G1879">
        <v>1</v>
      </c>
      <c r="H1879">
        <v>0</v>
      </c>
      <c r="I1879">
        <f>Tabla1[[#This Row],[VENTAS]]+Tabla1[[#This Row],[FISICO]]-Tabla1[[#This Row],[SISTEMA]]</f>
        <v>0</v>
      </c>
    </row>
    <row r="1880" spans="1:10" hidden="1" x14ac:dyDescent="0.25">
      <c r="A1880">
        <v>30101</v>
      </c>
      <c r="B1880" s="1" t="s">
        <v>6</v>
      </c>
      <c r="C1880" s="1" t="s">
        <v>24</v>
      </c>
      <c r="D1880">
        <v>5695</v>
      </c>
      <c r="E1880" s="1" t="s">
        <v>2079</v>
      </c>
      <c r="F1880">
        <v>0</v>
      </c>
      <c r="H1880">
        <v>0</v>
      </c>
      <c r="I1880">
        <f>Tabla1[[#This Row],[VENTAS]]+Tabla1[[#This Row],[FISICO]]-Tabla1[[#This Row],[SISTEMA]]</f>
        <v>0</v>
      </c>
    </row>
    <row r="1881" spans="1:10" hidden="1" x14ac:dyDescent="0.25">
      <c r="A1881">
        <v>30101</v>
      </c>
      <c r="B1881" s="1" t="s">
        <v>6</v>
      </c>
      <c r="C1881" s="1" t="s">
        <v>24</v>
      </c>
      <c r="D1881">
        <v>5698</v>
      </c>
      <c r="E1881" s="1" t="s">
        <v>2080</v>
      </c>
      <c r="F1881">
        <v>0</v>
      </c>
      <c r="H1881">
        <v>0</v>
      </c>
      <c r="I1881">
        <f>Tabla1[[#This Row],[VENTAS]]+Tabla1[[#This Row],[FISICO]]-Tabla1[[#This Row],[SISTEMA]]</f>
        <v>0</v>
      </c>
    </row>
    <row r="1882" spans="1:10" hidden="1" x14ac:dyDescent="0.25">
      <c r="A1882">
        <v>30101</v>
      </c>
      <c r="B1882" s="1" t="s">
        <v>6</v>
      </c>
      <c r="C1882" s="1" t="s">
        <v>24</v>
      </c>
      <c r="D1882">
        <v>5699</v>
      </c>
      <c r="E1882" s="1" t="s">
        <v>2081</v>
      </c>
      <c r="F1882">
        <v>0</v>
      </c>
      <c r="H1882">
        <v>0</v>
      </c>
      <c r="I1882">
        <f>Tabla1[[#This Row],[VENTAS]]+Tabla1[[#This Row],[FISICO]]-Tabla1[[#This Row],[SISTEMA]]</f>
        <v>0</v>
      </c>
    </row>
    <row r="1883" spans="1:10" hidden="1" x14ac:dyDescent="0.25">
      <c r="A1883">
        <v>30101</v>
      </c>
      <c r="B1883" s="1" t="s">
        <v>6</v>
      </c>
      <c r="C1883" s="1" t="s">
        <v>24</v>
      </c>
      <c r="D1883">
        <v>5719</v>
      </c>
      <c r="E1883" s="1" t="s">
        <v>2082</v>
      </c>
      <c r="F1883">
        <v>79</v>
      </c>
      <c r="G1883">
        <v>79</v>
      </c>
      <c r="H1883">
        <v>0</v>
      </c>
      <c r="I1883">
        <f>Tabla1[[#This Row],[VENTAS]]+Tabla1[[#This Row],[FISICO]]-Tabla1[[#This Row],[SISTEMA]]</f>
        <v>0</v>
      </c>
    </row>
    <row r="1884" spans="1:10" s="34" customFormat="1" x14ac:dyDescent="0.25">
      <c r="A1884" s="34">
        <v>30101</v>
      </c>
      <c r="B1884" s="35" t="s">
        <v>6</v>
      </c>
      <c r="C1884" s="35" t="s">
        <v>24</v>
      </c>
      <c r="D1884" s="36">
        <v>5720</v>
      </c>
      <c r="E1884" s="37" t="s">
        <v>2083</v>
      </c>
      <c r="F1884" s="34">
        <v>33</v>
      </c>
      <c r="H1884" s="34">
        <v>0</v>
      </c>
      <c r="I1884" s="34">
        <f>Tabla1[[#This Row],[VENTAS]]+Tabla1[[#This Row],[FISICO]]-Tabla1[[#This Row],[SISTEMA]]</f>
        <v>-33</v>
      </c>
      <c r="J1884" s="36" t="s">
        <v>8326</v>
      </c>
    </row>
    <row r="1885" spans="1:10" hidden="1" x14ac:dyDescent="0.25">
      <c r="A1885">
        <v>30101</v>
      </c>
      <c r="B1885" s="1" t="s">
        <v>6</v>
      </c>
      <c r="C1885" s="1" t="s">
        <v>24</v>
      </c>
      <c r="D1885">
        <v>5722</v>
      </c>
      <c r="E1885" s="1" t="s">
        <v>2084</v>
      </c>
      <c r="F1885">
        <v>16</v>
      </c>
      <c r="G1885">
        <v>16</v>
      </c>
      <c r="H1885">
        <v>0</v>
      </c>
      <c r="I1885">
        <f>Tabla1[[#This Row],[VENTAS]]+Tabla1[[#This Row],[FISICO]]-Tabla1[[#This Row],[SISTEMA]]</f>
        <v>0</v>
      </c>
    </row>
    <row r="1886" spans="1:10" hidden="1" x14ac:dyDescent="0.25">
      <c r="A1886">
        <v>30101</v>
      </c>
      <c r="B1886" s="1" t="s">
        <v>6</v>
      </c>
      <c r="C1886" s="1" t="s">
        <v>24</v>
      </c>
      <c r="D1886">
        <v>5724</v>
      </c>
      <c r="E1886" s="1" t="s">
        <v>2085</v>
      </c>
      <c r="F1886">
        <v>0</v>
      </c>
      <c r="H1886">
        <v>0</v>
      </c>
      <c r="I1886">
        <f>Tabla1[[#This Row],[VENTAS]]+Tabla1[[#This Row],[FISICO]]-Tabla1[[#This Row],[SISTEMA]]</f>
        <v>0</v>
      </c>
    </row>
    <row r="1887" spans="1:10" hidden="1" x14ac:dyDescent="0.25">
      <c r="A1887">
        <v>30101</v>
      </c>
      <c r="B1887" s="1" t="s">
        <v>6</v>
      </c>
      <c r="C1887" s="1" t="s">
        <v>24</v>
      </c>
      <c r="D1887">
        <v>5725</v>
      </c>
      <c r="E1887" s="1" t="s">
        <v>2086</v>
      </c>
      <c r="F1887">
        <v>0</v>
      </c>
      <c r="H1887">
        <v>0</v>
      </c>
      <c r="I1887">
        <f>Tabla1[[#This Row],[VENTAS]]+Tabla1[[#This Row],[FISICO]]-Tabla1[[#This Row],[SISTEMA]]</f>
        <v>0</v>
      </c>
    </row>
    <row r="1888" spans="1:10" s="34" customFormat="1" x14ac:dyDescent="0.25">
      <c r="A1888" s="34">
        <v>30101</v>
      </c>
      <c r="B1888" s="35" t="s">
        <v>6</v>
      </c>
      <c r="C1888" s="35" t="s">
        <v>24</v>
      </c>
      <c r="D1888" s="36">
        <v>5729</v>
      </c>
      <c r="E1888" s="37" t="s">
        <v>2087</v>
      </c>
      <c r="F1888" s="34">
        <v>20</v>
      </c>
      <c r="H1888" s="34">
        <v>0</v>
      </c>
      <c r="I1888" s="34">
        <f>Tabla1[[#This Row],[VENTAS]]+Tabla1[[#This Row],[FISICO]]-Tabla1[[#This Row],[SISTEMA]]</f>
        <v>-20</v>
      </c>
      <c r="J1888" s="36" t="s">
        <v>8327</v>
      </c>
    </row>
    <row r="1889" spans="1:10" hidden="1" x14ac:dyDescent="0.25">
      <c r="A1889">
        <v>30101</v>
      </c>
      <c r="B1889" s="1" t="s">
        <v>6</v>
      </c>
      <c r="C1889" s="1" t="s">
        <v>24</v>
      </c>
      <c r="D1889" s="18">
        <v>5730</v>
      </c>
      <c r="E1889" s="19" t="s">
        <v>2088</v>
      </c>
      <c r="F1889">
        <v>5</v>
      </c>
      <c r="G1889">
        <v>4</v>
      </c>
      <c r="H1889">
        <v>0</v>
      </c>
      <c r="I1889">
        <f>Tabla1[[#This Row],[VENTAS]]+Tabla1[[#This Row],[FISICO]]-Tabla1[[#This Row],[SISTEMA]]</f>
        <v>-1</v>
      </c>
      <c r="J1889" s="18"/>
    </row>
    <row r="1890" spans="1:10" hidden="1" x14ac:dyDescent="0.25">
      <c r="A1890">
        <v>30101</v>
      </c>
      <c r="B1890" s="1" t="s">
        <v>6</v>
      </c>
      <c r="C1890" s="1" t="s">
        <v>24</v>
      </c>
      <c r="D1890">
        <v>5731</v>
      </c>
      <c r="E1890" s="1" t="s">
        <v>2089</v>
      </c>
      <c r="F1890">
        <v>0</v>
      </c>
      <c r="H1890">
        <v>0</v>
      </c>
      <c r="I1890">
        <f>Tabla1[[#This Row],[VENTAS]]+Tabla1[[#This Row],[FISICO]]-Tabla1[[#This Row],[SISTEMA]]</f>
        <v>0</v>
      </c>
    </row>
    <row r="1891" spans="1:10" hidden="1" x14ac:dyDescent="0.25">
      <c r="A1891">
        <v>30101</v>
      </c>
      <c r="B1891" s="1" t="s">
        <v>6</v>
      </c>
      <c r="C1891" s="1" t="s">
        <v>24</v>
      </c>
      <c r="D1891">
        <v>5732</v>
      </c>
      <c r="E1891" s="1" t="s">
        <v>2090</v>
      </c>
      <c r="F1891">
        <v>0</v>
      </c>
      <c r="H1891">
        <v>0</v>
      </c>
      <c r="I1891">
        <f>Tabla1[[#This Row],[VENTAS]]+Tabla1[[#This Row],[FISICO]]-Tabla1[[#This Row],[SISTEMA]]</f>
        <v>0</v>
      </c>
    </row>
    <row r="1892" spans="1:10" hidden="1" x14ac:dyDescent="0.25">
      <c r="A1892">
        <v>30101</v>
      </c>
      <c r="B1892" s="1" t="s">
        <v>6</v>
      </c>
      <c r="C1892" s="1" t="s">
        <v>24</v>
      </c>
      <c r="D1892">
        <v>5733</v>
      </c>
      <c r="E1892" s="1" t="s">
        <v>2091</v>
      </c>
      <c r="F1892">
        <v>56</v>
      </c>
      <c r="G1892">
        <v>56</v>
      </c>
      <c r="H1892">
        <v>0</v>
      </c>
      <c r="I1892">
        <f>Tabla1[[#This Row],[VENTAS]]+Tabla1[[#This Row],[FISICO]]-Tabla1[[#This Row],[SISTEMA]]</f>
        <v>0</v>
      </c>
    </row>
    <row r="1893" spans="1:10" hidden="1" x14ac:dyDescent="0.25">
      <c r="A1893">
        <v>30101</v>
      </c>
      <c r="B1893" s="1" t="s">
        <v>6</v>
      </c>
      <c r="C1893" s="1" t="s">
        <v>24</v>
      </c>
      <c r="D1893">
        <v>5734</v>
      </c>
      <c r="E1893" s="1" t="s">
        <v>2092</v>
      </c>
      <c r="F1893">
        <v>0</v>
      </c>
      <c r="H1893">
        <v>0</v>
      </c>
      <c r="I1893">
        <f>Tabla1[[#This Row],[VENTAS]]+Tabla1[[#This Row],[FISICO]]-Tabla1[[#This Row],[SISTEMA]]</f>
        <v>0</v>
      </c>
    </row>
    <row r="1894" spans="1:10" hidden="1" x14ac:dyDescent="0.25">
      <c r="A1894">
        <v>30101</v>
      </c>
      <c r="B1894" s="1" t="s">
        <v>6</v>
      </c>
      <c r="C1894" s="1" t="s">
        <v>24</v>
      </c>
      <c r="D1894">
        <v>5735</v>
      </c>
      <c r="E1894" s="1" t="s">
        <v>2093</v>
      </c>
      <c r="F1894">
        <v>30</v>
      </c>
      <c r="G1894">
        <v>30</v>
      </c>
      <c r="H1894">
        <v>0</v>
      </c>
      <c r="I1894">
        <f>Tabla1[[#This Row],[VENTAS]]+Tabla1[[#This Row],[FISICO]]-Tabla1[[#This Row],[SISTEMA]]</f>
        <v>0</v>
      </c>
    </row>
    <row r="1895" spans="1:10" hidden="1" x14ac:dyDescent="0.25">
      <c r="A1895">
        <v>30101</v>
      </c>
      <c r="B1895" s="1" t="s">
        <v>6</v>
      </c>
      <c r="C1895" s="1" t="s">
        <v>24</v>
      </c>
      <c r="D1895">
        <v>5736</v>
      </c>
      <c r="E1895" s="1" t="s">
        <v>2094</v>
      </c>
      <c r="F1895">
        <v>0</v>
      </c>
      <c r="H1895">
        <v>0</v>
      </c>
      <c r="I1895">
        <f>Tabla1[[#This Row],[VENTAS]]+Tabla1[[#This Row],[FISICO]]-Tabla1[[#This Row],[SISTEMA]]</f>
        <v>0</v>
      </c>
    </row>
    <row r="1896" spans="1:10" hidden="1" x14ac:dyDescent="0.25">
      <c r="A1896">
        <v>30101</v>
      </c>
      <c r="B1896" s="1" t="s">
        <v>6</v>
      </c>
      <c r="C1896" s="1" t="s">
        <v>24</v>
      </c>
      <c r="D1896">
        <v>5737</v>
      </c>
      <c r="E1896" s="1" t="s">
        <v>2095</v>
      </c>
      <c r="F1896">
        <v>0</v>
      </c>
      <c r="H1896">
        <v>0</v>
      </c>
      <c r="I1896">
        <f>Tabla1[[#This Row],[VENTAS]]+Tabla1[[#This Row],[FISICO]]-Tabla1[[#This Row],[SISTEMA]]</f>
        <v>0</v>
      </c>
    </row>
    <row r="1897" spans="1:10" hidden="1" x14ac:dyDescent="0.25">
      <c r="A1897">
        <v>30101</v>
      </c>
      <c r="B1897" s="1" t="s">
        <v>6</v>
      </c>
      <c r="C1897" s="1" t="s">
        <v>24</v>
      </c>
      <c r="D1897">
        <v>5738</v>
      </c>
      <c r="E1897" s="1" t="s">
        <v>2096</v>
      </c>
      <c r="F1897">
        <v>25</v>
      </c>
      <c r="G1897">
        <v>24</v>
      </c>
      <c r="H1897">
        <v>1</v>
      </c>
      <c r="I1897">
        <f>Tabla1[[#This Row],[VENTAS]]+Tabla1[[#This Row],[FISICO]]-Tabla1[[#This Row],[SISTEMA]]</f>
        <v>0</v>
      </c>
    </row>
    <row r="1898" spans="1:10" hidden="1" x14ac:dyDescent="0.25">
      <c r="A1898">
        <v>30101</v>
      </c>
      <c r="B1898" s="1" t="s">
        <v>6</v>
      </c>
      <c r="C1898" s="1" t="s">
        <v>24</v>
      </c>
      <c r="D1898">
        <v>5740</v>
      </c>
      <c r="E1898" s="1" t="s">
        <v>2097</v>
      </c>
      <c r="F1898">
        <v>25</v>
      </c>
      <c r="G1898">
        <v>25</v>
      </c>
      <c r="H1898">
        <v>0</v>
      </c>
      <c r="I1898">
        <f>Tabla1[[#This Row],[VENTAS]]+Tabla1[[#This Row],[FISICO]]-Tabla1[[#This Row],[SISTEMA]]</f>
        <v>0</v>
      </c>
    </row>
    <row r="1899" spans="1:10" hidden="1" x14ac:dyDescent="0.25">
      <c r="A1899">
        <v>30101</v>
      </c>
      <c r="B1899" s="1" t="s">
        <v>6</v>
      </c>
      <c r="C1899" s="1" t="s">
        <v>24</v>
      </c>
      <c r="D1899">
        <v>5746</v>
      </c>
      <c r="E1899" s="1" t="s">
        <v>2098</v>
      </c>
      <c r="F1899">
        <v>0</v>
      </c>
      <c r="H1899">
        <v>0</v>
      </c>
      <c r="I1899">
        <f>Tabla1[[#This Row],[VENTAS]]+Tabla1[[#This Row],[FISICO]]-Tabla1[[#This Row],[SISTEMA]]</f>
        <v>0</v>
      </c>
    </row>
    <row r="1900" spans="1:10" hidden="1" x14ac:dyDescent="0.25">
      <c r="A1900">
        <v>30101</v>
      </c>
      <c r="B1900" s="1" t="s">
        <v>6</v>
      </c>
      <c r="C1900" s="1" t="s">
        <v>24</v>
      </c>
      <c r="D1900">
        <v>5747</v>
      </c>
      <c r="E1900" s="1" t="s">
        <v>2099</v>
      </c>
      <c r="F1900">
        <v>0</v>
      </c>
      <c r="H1900">
        <v>0</v>
      </c>
      <c r="I1900">
        <f>Tabla1[[#This Row],[VENTAS]]+Tabla1[[#This Row],[FISICO]]-Tabla1[[#This Row],[SISTEMA]]</f>
        <v>0</v>
      </c>
    </row>
    <row r="1901" spans="1:10" hidden="1" x14ac:dyDescent="0.25">
      <c r="A1901">
        <v>30101</v>
      </c>
      <c r="B1901" s="1" t="s">
        <v>6</v>
      </c>
      <c r="C1901" s="1" t="s">
        <v>24</v>
      </c>
      <c r="D1901">
        <v>5748</v>
      </c>
      <c r="E1901" s="1" t="s">
        <v>2100</v>
      </c>
      <c r="F1901">
        <v>0</v>
      </c>
      <c r="H1901">
        <v>0</v>
      </c>
      <c r="I1901">
        <f>Tabla1[[#This Row],[VENTAS]]+Tabla1[[#This Row],[FISICO]]-Tabla1[[#This Row],[SISTEMA]]</f>
        <v>0</v>
      </c>
    </row>
    <row r="1902" spans="1:10" hidden="1" x14ac:dyDescent="0.25">
      <c r="A1902">
        <v>30101</v>
      </c>
      <c r="B1902" s="1" t="s">
        <v>6</v>
      </c>
      <c r="C1902" s="1" t="s">
        <v>24</v>
      </c>
      <c r="D1902">
        <v>5749</v>
      </c>
      <c r="E1902" s="1" t="s">
        <v>2101</v>
      </c>
      <c r="F1902">
        <v>0</v>
      </c>
      <c r="H1902">
        <v>0</v>
      </c>
      <c r="I1902">
        <f>Tabla1[[#This Row],[VENTAS]]+Tabla1[[#This Row],[FISICO]]-Tabla1[[#This Row],[SISTEMA]]</f>
        <v>0</v>
      </c>
    </row>
    <row r="1903" spans="1:10" hidden="1" x14ac:dyDescent="0.25">
      <c r="A1903">
        <v>30101</v>
      </c>
      <c r="B1903" s="1" t="s">
        <v>6</v>
      </c>
      <c r="C1903" s="1" t="s">
        <v>24</v>
      </c>
      <c r="D1903">
        <v>5750</v>
      </c>
      <c r="E1903" s="1" t="s">
        <v>2102</v>
      </c>
      <c r="F1903">
        <v>0</v>
      </c>
      <c r="H1903">
        <v>0</v>
      </c>
      <c r="I1903">
        <f>Tabla1[[#This Row],[VENTAS]]+Tabla1[[#This Row],[FISICO]]-Tabla1[[#This Row],[SISTEMA]]</f>
        <v>0</v>
      </c>
    </row>
    <row r="1904" spans="1:10" hidden="1" x14ac:dyDescent="0.25">
      <c r="A1904">
        <v>30101</v>
      </c>
      <c r="B1904" s="1" t="s">
        <v>6</v>
      </c>
      <c r="C1904" s="1" t="s">
        <v>24</v>
      </c>
      <c r="D1904">
        <v>5774</v>
      </c>
      <c r="E1904" s="1" t="s">
        <v>2103</v>
      </c>
      <c r="F1904">
        <v>0</v>
      </c>
      <c r="H1904">
        <v>0</v>
      </c>
      <c r="I1904">
        <f>Tabla1[[#This Row],[VENTAS]]+Tabla1[[#This Row],[FISICO]]-Tabla1[[#This Row],[SISTEMA]]</f>
        <v>0</v>
      </c>
    </row>
    <row r="1905" spans="1:10" hidden="1" x14ac:dyDescent="0.25">
      <c r="A1905">
        <v>30101</v>
      </c>
      <c r="B1905" s="1" t="s">
        <v>6</v>
      </c>
      <c r="C1905" s="1" t="s">
        <v>24</v>
      </c>
      <c r="D1905">
        <v>5775</v>
      </c>
      <c r="E1905" s="1" t="s">
        <v>2104</v>
      </c>
      <c r="F1905">
        <v>0</v>
      </c>
      <c r="H1905">
        <v>0</v>
      </c>
      <c r="I1905">
        <f>Tabla1[[#This Row],[VENTAS]]+Tabla1[[#This Row],[FISICO]]-Tabla1[[#This Row],[SISTEMA]]</f>
        <v>0</v>
      </c>
    </row>
    <row r="1906" spans="1:10" hidden="1" x14ac:dyDescent="0.25">
      <c r="A1906">
        <v>30101</v>
      </c>
      <c r="B1906" s="1" t="s">
        <v>6</v>
      </c>
      <c r="C1906" s="1" t="s">
        <v>24</v>
      </c>
      <c r="D1906">
        <v>5776</v>
      </c>
      <c r="E1906" s="1" t="s">
        <v>2105</v>
      </c>
      <c r="F1906">
        <v>0</v>
      </c>
      <c r="H1906">
        <v>0</v>
      </c>
      <c r="I1906">
        <f>Tabla1[[#This Row],[VENTAS]]+Tabla1[[#This Row],[FISICO]]-Tabla1[[#This Row],[SISTEMA]]</f>
        <v>0</v>
      </c>
    </row>
    <row r="1907" spans="1:10" hidden="1" x14ac:dyDescent="0.25">
      <c r="A1907">
        <v>30101</v>
      </c>
      <c r="B1907" s="1" t="s">
        <v>6</v>
      </c>
      <c r="C1907" s="1" t="s">
        <v>24</v>
      </c>
      <c r="D1907">
        <v>5777</v>
      </c>
      <c r="E1907" s="1" t="s">
        <v>2106</v>
      </c>
      <c r="F1907">
        <v>0</v>
      </c>
      <c r="H1907">
        <v>0</v>
      </c>
      <c r="I1907">
        <f>Tabla1[[#This Row],[VENTAS]]+Tabla1[[#This Row],[FISICO]]-Tabla1[[#This Row],[SISTEMA]]</f>
        <v>0</v>
      </c>
    </row>
    <row r="1908" spans="1:10" hidden="1" x14ac:dyDescent="0.25">
      <c r="A1908">
        <v>30101</v>
      </c>
      <c r="B1908" s="1" t="s">
        <v>6</v>
      </c>
      <c r="C1908" s="1" t="s">
        <v>24</v>
      </c>
      <c r="D1908">
        <v>5812</v>
      </c>
      <c r="E1908" s="1" t="s">
        <v>2107</v>
      </c>
      <c r="F1908">
        <v>30</v>
      </c>
      <c r="G1908">
        <v>30</v>
      </c>
      <c r="H1908">
        <v>0</v>
      </c>
      <c r="I1908">
        <f>Tabla1[[#This Row],[VENTAS]]+Tabla1[[#This Row],[FISICO]]-Tabla1[[#This Row],[SISTEMA]]</f>
        <v>0</v>
      </c>
    </row>
    <row r="1909" spans="1:10" hidden="1" x14ac:dyDescent="0.25">
      <c r="A1909">
        <v>30101</v>
      </c>
      <c r="B1909" s="1" t="s">
        <v>6</v>
      </c>
      <c r="C1909" s="1" t="s">
        <v>24</v>
      </c>
      <c r="D1909">
        <v>5848</v>
      </c>
      <c r="E1909" s="1" t="s">
        <v>2108</v>
      </c>
      <c r="F1909">
        <v>76</v>
      </c>
      <c r="G1909">
        <v>75</v>
      </c>
      <c r="H1909">
        <v>1</v>
      </c>
      <c r="I1909">
        <f>Tabla1[[#This Row],[VENTAS]]+Tabla1[[#This Row],[FISICO]]-Tabla1[[#This Row],[SISTEMA]]</f>
        <v>0</v>
      </c>
    </row>
    <row r="1910" spans="1:10" hidden="1" x14ac:dyDescent="0.25">
      <c r="A1910">
        <v>30101</v>
      </c>
      <c r="B1910" s="1" t="s">
        <v>6</v>
      </c>
      <c r="C1910" s="1" t="s">
        <v>24</v>
      </c>
      <c r="D1910">
        <v>5853</v>
      </c>
      <c r="E1910" s="1" t="s">
        <v>2109</v>
      </c>
      <c r="F1910">
        <v>0</v>
      </c>
      <c r="H1910">
        <v>0</v>
      </c>
      <c r="I1910">
        <f>Tabla1[[#This Row],[VENTAS]]+Tabla1[[#This Row],[FISICO]]-Tabla1[[#This Row],[SISTEMA]]</f>
        <v>0</v>
      </c>
    </row>
    <row r="1911" spans="1:10" hidden="1" x14ac:dyDescent="0.25">
      <c r="A1911">
        <v>30101</v>
      </c>
      <c r="B1911" s="1" t="s">
        <v>6</v>
      </c>
      <c r="C1911" s="1" t="s">
        <v>24</v>
      </c>
      <c r="D1911">
        <v>5854</v>
      </c>
      <c r="E1911" s="1" t="s">
        <v>2110</v>
      </c>
      <c r="F1911">
        <v>0</v>
      </c>
      <c r="H1911">
        <v>0</v>
      </c>
      <c r="I1911">
        <f>Tabla1[[#This Row],[VENTAS]]+Tabla1[[#This Row],[FISICO]]-Tabla1[[#This Row],[SISTEMA]]</f>
        <v>0</v>
      </c>
    </row>
    <row r="1912" spans="1:10" hidden="1" x14ac:dyDescent="0.25">
      <c r="A1912">
        <v>30101</v>
      </c>
      <c r="B1912" s="1" t="s">
        <v>6</v>
      </c>
      <c r="C1912" s="1" t="s">
        <v>24</v>
      </c>
      <c r="D1912">
        <v>5859</v>
      </c>
      <c r="E1912" s="1" t="s">
        <v>2111</v>
      </c>
      <c r="F1912">
        <v>0</v>
      </c>
      <c r="H1912">
        <v>0</v>
      </c>
      <c r="I1912">
        <f>Tabla1[[#This Row],[VENTAS]]+Tabla1[[#This Row],[FISICO]]-Tabla1[[#This Row],[SISTEMA]]</f>
        <v>0</v>
      </c>
    </row>
    <row r="1913" spans="1:10" hidden="1" x14ac:dyDescent="0.25">
      <c r="A1913">
        <v>30101</v>
      </c>
      <c r="B1913" s="1" t="s">
        <v>6</v>
      </c>
      <c r="C1913" s="1" t="s">
        <v>24</v>
      </c>
      <c r="D1913" s="18">
        <v>5864</v>
      </c>
      <c r="E1913" s="19" t="s">
        <v>2112</v>
      </c>
      <c r="F1913">
        <v>150</v>
      </c>
      <c r="G1913">
        <v>150</v>
      </c>
      <c r="H1913">
        <v>0</v>
      </c>
      <c r="I1913">
        <f>Tabla1[[#This Row],[VENTAS]]+Tabla1[[#This Row],[FISICO]]-Tabla1[[#This Row],[SISTEMA]]</f>
        <v>0</v>
      </c>
      <c r="J1913" s="18"/>
    </row>
    <row r="1914" spans="1:10" hidden="1" x14ac:dyDescent="0.25">
      <c r="A1914">
        <v>30101</v>
      </c>
      <c r="B1914" s="1" t="s">
        <v>6</v>
      </c>
      <c r="C1914" s="1" t="s">
        <v>24</v>
      </c>
      <c r="D1914">
        <v>5865</v>
      </c>
      <c r="E1914" s="1" t="s">
        <v>2113</v>
      </c>
      <c r="F1914">
        <v>0</v>
      </c>
      <c r="H1914">
        <v>0</v>
      </c>
      <c r="I1914">
        <f>Tabla1[[#This Row],[VENTAS]]+Tabla1[[#This Row],[FISICO]]-Tabla1[[#This Row],[SISTEMA]]</f>
        <v>0</v>
      </c>
    </row>
    <row r="1915" spans="1:10" hidden="1" x14ac:dyDescent="0.25">
      <c r="A1915">
        <v>30101</v>
      </c>
      <c r="B1915" s="1" t="s">
        <v>6</v>
      </c>
      <c r="C1915" s="1" t="s">
        <v>24</v>
      </c>
      <c r="D1915">
        <v>5869</v>
      </c>
      <c r="E1915" s="1" t="s">
        <v>2114</v>
      </c>
      <c r="F1915">
        <v>0</v>
      </c>
      <c r="H1915">
        <v>0</v>
      </c>
      <c r="I1915">
        <f>Tabla1[[#This Row],[VENTAS]]+Tabla1[[#This Row],[FISICO]]-Tabla1[[#This Row],[SISTEMA]]</f>
        <v>0</v>
      </c>
    </row>
    <row r="1916" spans="1:10" hidden="1" x14ac:dyDescent="0.25">
      <c r="A1916">
        <v>30101</v>
      </c>
      <c r="B1916" s="1" t="s">
        <v>6</v>
      </c>
      <c r="C1916" s="1" t="s">
        <v>24</v>
      </c>
      <c r="D1916">
        <v>5873</v>
      </c>
      <c r="E1916" s="1" t="s">
        <v>2115</v>
      </c>
      <c r="F1916">
        <v>0</v>
      </c>
      <c r="H1916">
        <v>0</v>
      </c>
      <c r="I1916">
        <f>Tabla1[[#This Row],[VENTAS]]+Tabla1[[#This Row],[FISICO]]-Tabla1[[#This Row],[SISTEMA]]</f>
        <v>0</v>
      </c>
    </row>
    <row r="1917" spans="1:10" hidden="1" x14ac:dyDescent="0.25">
      <c r="A1917">
        <v>30101</v>
      </c>
      <c r="B1917" s="1" t="s">
        <v>6</v>
      </c>
      <c r="C1917" s="1" t="s">
        <v>24</v>
      </c>
      <c r="D1917">
        <v>5875</v>
      </c>
      <c r="E1917" s="1" t="s">
        <v>2116</v>
      </c>
      <c r="F1917">
        <v>0</v>
      </c>
      <c r="H1917">
        <v>0</v>
      </c>
      <c r="I1917">
        <f>Tabla1[[#This Row],[VENTAS]]+Tabla1[[#This Row],[FISICO]]-Tabla1[[#This Row],[SISTEMA]]</f>
        <v>0</v>
      </c>
    </row>
    <row r="1918" spans="1:10" hidden="1" x14ac:dyDescent="0.25">
      <c r="A1918">
        <v>30101</v>
      </c>
      <c r="B1918" s="1" t="s">
        <v>6</v>
      </c>
      <c r="C1918" s="1" t="s">
        <v>24</v>
      </c>
      <c r="D1918">
        <v>5876</v>
      </c>
      <c r="E1918" s="1" t="s">
        <v>2117</v>
      </c>
      <c r="F1918">
        <v>0</v>
      </c>
      <c r="H1918">
        <v>0</v>
      </c>
      <c r="I1918">
        <f>Tabla1[[#This Row],[VENTAS]]+Tabla1[[#This Row],[FISICO]]-Tabla1[[#This Row],[SISTEMA]]</f>
        <v>0</v>
      </c>
    </row>
    <row r="1919" spans="1:10" hidden="1" x14ac:dyDescent="0.25">
      <c r="A1919">
        <v>30101</v>
      </c>
      <c r="B1919" s="1" t="s">
        <v>6</v>
      </c>
      <c r="C1919" s="1" t="s">
        <v>24</v>
      </c>
      <c r="D1919">
        <v>5877</v>
      </c>
      <c r="E1919" s="1" t="s">
        <v>2118</v>
      </c>
      <c r="F1919">
        <v>0</v>
      </c>
      <c r="H1919">
        <v>0</v>
      </c>
      <c r="I1919">
        <f>Tabla1[[#This Row],[VENTAS]]+Tabla1[[#This Row],[FISICO]]-Tabla1[[#This Row],[SISTEMA]]</f>
        <v>0</v>
      </c>
    </row>
    <row r="1920" spans="1:10" hidden="1" x14ac:dyDescent="0.25">
      <c r="A1920">
        <v>30101</v>
      </c>
      <c r="B1920" s="1" t="s">
        <v>6</v>
      </c>
      <c r="C1920" s="1" t="s">
        <v>24</v>
      </c>
      <c r="D1920">
        <v>5878</v>
      </c>
      <c r="E1920" s="1" t="s">
        <v>2119</v>
      </c>
      <c r="F1920">
        <v>0</v>
      </c>
      <c r="H1920">
        <v>0</v>
      </c>
      <c r="I1920">
        <f>Tabla1[[#This Row],[VENTAS]]+Tabla1[[#This Row],[FISICO]]-Tabla1[[#This Row],[SISTEMA]]</f>
        <v>0</v>
      </c>
    </row>
    <row r="1921" spans="1:9" hidden="1" x14ac:dyDescent="0.25">
      <c r="A1921">
        <v>30101</v>
      </c>
      <c r="B1921" s="1" t="s">
        <v>6</v>
      </c>
      <c r="C1921" s="1" t="s">
        <v>24</v>
      </c>
      <c r="D1921">
        <v>5879</v>
      </c>
      <c r="E1921" s="1" t="s">
        <v>2120</v>
      </c>
      <c r="F1921">
        <v>0</v>
      </c>
      <c r="H1921">
        <v>0</v>
      </c>
      <c r="I1921">
        <f>Tabla1[[#This Row],[VENTAS]]+Tabla1[[#This Row],[FISICO]]-Tabla1[[#This Row],[SISTEMA]]</f>
        <v>0</v>
      </c>
    </row>
    <row r="1922" spans="1:9" hidden="1" x14ac:dyDescent="0.25">
      <c r="A1922">
        <v>30101</v>
      </c>
      <c r="B1922" s="1" t="s">
        <v>6</v>
      </c>
      <c r="C1922" s="1" t="s">
        <v>24</v>
      </c>
      <c r="D1922">
        <v>5884</v>
      </c>
      <c r="E1922" s="1" t="s">
        <v>2121</v>
      </c>
      <c r="F1922">
        <v>0</v>
      </c>
      <c r="H1922">
        <v>0</v>
      </c>
      <c r="I1922">
        <f>Tabla1[[#This Row],[VENTAS]]+Tabla1[[#This Row],[FISICO]]-Tabla1[[#This Row],[SISTEMA]]</f>
        <v>0</v>
      </c>
    </row>
    <row r="1923" spans="1:9" hidden="1" x14ac:dyDescent="0.25">
      <c r="A1923">
        <v>30101</v>
      </c>
      <c r="B1923" s="1" t="s">
        <v>6</v>
      </c>
      <c r="C1923" s="1" t="s">
        <v>24</v>
      </c>
      <c r="D1923">
        <v>5885</v>
      </c>
      <c r="E1923" s="1" t="s">
        <v>2122</v>
      </c>
      <c r="F1923">
        <v>2</v>
      </c>
      <c r="G1923">
        <v>2</v>
      </c>
      <c r="H1923">
        <v>0</v>
      </c>
      <c r="I1923">
        <f>Tabla1[[#This Row],[VENTAS]]+Tabla1[[#This Row],[FISICO]]-Tabla1[[#This Row],[SISTEMA]]</f>
        <v>0</v>
      </c>
    </row>
    <row r="1924" spans="1:9" hidden="1" x14ac:dyDescent="0.25">
      <c r="A1924">
        <v>30101</v>
      </c>
      <c r="B1924" s="1" t="s">
        <v>6</v>
      </c>
      <c r="C1924" s="1" t="s">
        <v>24</v>
      </c>
      <c r="D1924">
        <v>5886</v>
      </c>
      <c r="E1924" s="1" t="s">
        <v>2123</v>
      </c>
      <c r="F1924">
        <v>1</v>
      </c>
      <c r="G1924">
        <v>1</v>
      </c>
      <c r="H1924">
        <v>0</v>
      </c>
      <c r="I1924">
        <f>Tabla1[[#This Row],[VENTAS]]+Tabla1[[#This Row],[FISICO]]-Tabla1[[#This Row],[SISTEMA]]</f>
        <v>0</v>
      </c>
    </row>
    <row r="1925" spans="1:9" hidden="1" x14ac:dyDescent="0.25">
      <c r="A1925">
        <v>30101</v>
      </c>
      <c r="B1925" s="1" t="s">
        <v>6</v>
      </c>
      <c r="C1925" s="1" t="s">
        <v>24</v>
      </c>
      <c r="D1925">
        <v>5887</v>
      </c>
      <c r="E1925" s="1" t="s">
        <v>2124</v>
      </c>
      <c r="F1925">
        <v>0</v>
      </c>
      <c r="H1925">
        <v>0</v>
      </c>
      <c r="I1925">
        <f>Tabla1[[#This Row],[VENTAS]]+Tabla1[[#This Row],[FISICO]]-Tabla1[[#This Row],[SISTEMA]]</f>
        <v>0</v>
      </c>
    </row>
    <row r="1926" spans="1:9" hidden="1" x14ac:dyDescent="0.25">
      <c r="A1926">
        <v>30101</v>
      </c>
      <c r="B1926" s="1" t="s">
        <v>6</v>
      </c>
      <c r="C1926" s="1" t="s">
        <v>24</v>
      </c>
      <c r="D1926">
        <v>5888</v>
      </c>
      <c r="E1926" s="1" t="s">
        <v>2125</v>
      </c>
      <c r="F1926">
        <v>0</v>
      </c>
      <c r="H1926">
        <v>0</v>
      </c>
      <c r="I1926">
        <f>Tabla1[[#This Row],[VENTAS]]+Tabla1[[#This Row],[FISICO]]-Tabla1[[#This Row],[SISTEMA]]</f>
        <v>0</v>
      </c>
    </row>
    <row r="1927" spans="1:9" hidden="1" x14ac:dyDescent="0.25">
      <c r="A1927">
        <v>30101</v>
      </c>
      <c r="B1927" s="1" t="s">
        <v>6</v>
      </c>
      <c r="C1927" s="1" t="s">
        <v>24</v>
      </c>
      <c r="D1927">
        <v>5889</v>
      </c>
      <c r="E1927" s="1" t="s">
        <v>2126</v>
      </c>
      <c r="F1927">
        <v>0</v>
      </c>
      <c r="H1927">
        <v>0</v>
      </c>
      <c r="I1927">
        <f>Tabla1[[#This Row],[VENTAS]]+Tabla1[[#This Row],[FISICO]]-Tabla1[[#This Row],[SISTEMA]]</f>
        <v>0</v>
      </c>
    </row>
    <row r="1928" spans="1:9" hidden="1" x14ac:dyDescent="0.25">
      <c r="A1928">
        <v>30101</v>
      </c>
      <c r="B1928" s="1" t="s">
        <v>6</v>
      </c>
      <c r="C1928" s="1" t="s">
        <v>24</v>
      </c>
      <c r="D1928">
        <v>5890</v>
      </c>
      <c r="E1928" s="1" t="s">
        <v>2127</v>
      </c>
      <c r="F1928">
        <v>2</v>
      </c>
      <c r="G1928">
        <v>2</v>
      </c>
      <c r="H1928">
        <v>0</v>
      </c>
      <c r="I1928">
        <f>Tabla1[[#This Row],[VENTAS]]+Tabla1[[#This Row],[FISICO]]-Tabla1[[#This Row],[SISTEMA]]</f>
        <v>0</v>
      </c>
    </row>
    <row r="1929" spans="1:9" hidden="1" x14ac:dyDescent="0.25">
      <c r="A1929">
        <v>30101</v>
      </c>
      <c r="B1929" s="1" t="s">
        <v>6</v>
      </c>
      <c r="C1929" s="1" t="s">
        <v>24</v>
      </c>
      <c r="D1929">
        <v>5891</v>
      </c>
      <c r="E1929" s="1" t="s">
        <v>2128</v>
      </c>
      <c r="F1929">
        <v>0</v>
      </c>
      <c r="H1929">
        <v>0</v>
      </c>
      <c r="I1929">
        <f>Tabla1[[#This Row],[VENTAS]]+Tabla1[[#This Row],[FISICO]]-Tabla1[[#This Row],[SISTEMA]]</f>
        <v>0</v>
      </c>
    </row>
    <row r="1930" spans="1:9" hidden="1" x14ac:dyDescent="0.25">
      <c r="A1930">
        <v>30101</v>
      </c>
      <c r="B1930" s="1" t="s">
        <v>6</v>
      </c>
      <c r="C1930" s="1" t="s">
        <v>24</v>
      </c>
      <c r="D1930">
        <v>5892</v>
      </c>
      <c r="E1930" s="1" t="s">
        <v>2129</v>
      </c>
      <c r="F1930">
        <v>0</v>
      </c>
      <c r="H1930">
        <v>0</v>
      </c>
      <c r="I1930">
        <f>Tabla1[[#This Row],[VENTAS]]+Tabla1[[#This Row],[FISICO]]-Tabla1[[#This Row],[SISTEMA]]</f>
        <v>0</v>
      </c>
    </row>
    <row r="1931" spans="1:9" hidden="1" x14ac:dyDescent="0.25">
      <c r="A1931">
        <v>30101</v>
      </c>
      <c r="B1931" s="1" t="s">
        <v>6</v>
      </c>
      <c r="C1931" s="1" t="s">
        <v>24</v>
      </c>
      <c r="D1931">
        <v>5893</v>
      </c>
      <c r="E1931" s="1" t="s">
        <v>2130</v>
      </c>
      <c r="F1931">
        <v>0</v>
      </c>
      <c r="H1931">
        <v>0</v>
      </c>
      <c r="I1931">
        <f>Tabla1[[#This Row],[VENTAS]]+Tabla1[[#This Row],[FISICO]]-Tabla1[[#This Row],[SISTEMA]]</f>
        <v>0</v>
      </c>
    </row>
    <row r="1932" spans="1:9" hidden="1" x14ac:dyDescent="0.25">
      <c r="A1932">
        <v>30101</v>
      </c>
      <c r="B1932" s="1" t="s">
        <v>6</v>
      </c>
      <c r="C1932" s="1" t="s">
        <v>24</v>
      </c>
      <c r="D1932">
        <v>5894</v>
      </c>
      <c r="E1932" s="1" t="s">
        <v>2131</v>
      </c>
      <c r="F1932">
        <v>0</v>
      </c>
      <c r="H1932">
        <v>0</v>
      </c>
      <c r="I1932">
        <f>Tabla1[[#This Row],[VENTAS]]+Tabla1[[#This Row],[FISICO]]-Tabla1[[#This Row],[SISTEMA]]</f>
        <v>0</v>
      </c>
    </row>
    <row r="1933" spans="1:9" hidden="1" x14ac:dyDescent="0.25">
      <c r="A1933">
        <v>30101</v>
      </c>
      <c r="B1933" s="1" t="s">
        <v>6</v>
      </c>
      <c r="C1933" s="1" t="s">
        <v>24</v>
      </c>
      <c r="D1933">
        <v>5895</v>
      </c>
      <c r="E1933" s="1" t="s">
        <v>2132</v>
      </c>
      <c r="F1933">
        <v>0</v>
      </c>
      <c r="H1933">
        <v>0</v>
      </c>
      <c r="I1933">
        <f>Tabla1[[#This Row],[VENTAS]]+Tabla1[[#This Row],[FISICO]]-Tabla1[[#This Row],[SISTEMA]]</f>
        <v>0</v>
      </c>
    </row>
    <row r="1934" spans="1:9" hidden="1" x14ac:dyDescent="0.25">
      <c r="A1934">
        <v>30101</v>
      </c>
      <c r="B1934" s="1" t="s">
        <v>6</v>
      </c>
      <c r="C1934" s="1" t="s">
        <v>24</v>
      </c>
      <c r="D1934">
        <v>5897</v>
      </c>
      <c r="E1934" s="1" t="s">
        <v>2133</v>
      </c>
      <c r="F1934">
        <v>0</v>
      </c>
      <c r="H1934">
        <v>0</v>
      </c>
      <c r="I1934">
        <f>Tabla1[[#This Row],[VENTAS]]+Tabla1[[#This Row],[FISICO]]-Tabla1[[#This Row],[SISTEMA]]</f>
        <v>0</v>
      </c>
    </row>
    <row r="1935" spans="1:9" hidden="1" x14ac:dyDescent="0.25">
      <c r="A1935">
        <v>30101</v>
      </c>
      <c r="B1935" s="1" t="s">
        <v>6</v>
      </c>
      <c r="C1935" s="1" t="s">
        <v>24</v>
      </c>
      <c r="D1935">
        <v>5898</v>
      </c>
      <c r="E1935" s="1" t="s">
        <v>2134</v>
      </c>
      <c r="F1935">
        <v>0</v>
      </c>
      <c r="H1935">
        <v>0</v>
      </c>
      <c r="I1935">
        <f>Tabla1[[#This Row],[VENTAS]]+Tabla1[[#This Row],[FISICO]]-Tabla1[[#This Row],[SISTEMA]]</f>
        <v>0</v>
      </c>
    </row>
    <row r="1936" spans="1:9" hidden="1" x14ac:dyDescent="0.25">
      <c r="A1936">
        <v>30101</v>
      </c>
      <c r="B1936" s="1" t="s">
        <v>6</v>
      </c>
      <c r="C1936" s="1" t="s">
        <v>24</v>
      </c>
      <c r="D1936">
        <v>5900</v>
      </c>
      <c r="E1936" s="1" t="s">
        <v>2135</v>
      </c>
      <c r="F1936">
        <v>0</v>
      </c>
      <c r="H1936">
        <v>0</v>
      </c>
      <c r="I1936">
        <f>Tabla1[[#This Row],[VENTAS]]+Tabla1[[#This Row],[FISICO]]-Tabla1[[#This Row],[SISTEMA]]</f>
        <v>0</v>
      </c>
    </row>
    <row r="1937" spans="1:9" hidden="1" x14ac:dyDescent="0.25">
      <c r="A1937">
        <v>30101</v>
      </c>
      <c r="B1937" s="1" t="s">
        <v>6</v>
      </c>
      <c r="C1937" s="1" t="s">
        <v>24</v>
      </c>
      <c r="D1937">
        <v>5901</v>
      </c>
      <c r="E1937" s="1" t="s">
        <v>2136</v>
      </c>
      <c r="F1937">
        <v>0</v>
      </c>
      <c r="H1937">
        <v>0</v>
      </c>
      <c r="I1937">
        <f>Tabla1[[#This Row],[VENTAS]]+Tabla1[[#This Row],[FISICO]]-Tabla1[[#This Row],[SISTEMA]]</f>
        <v>0</v>
      </c>
    </row>
    <row r="1938" spans="1:9" hidden="1" x14ac:dyDescent="0.25">
      <c r="A1938">
        <v>30101</v>
      </c>
      <c r="B1938" s="1" t="s">
        <v>6</v>
      </c>
      <c r="C1938" s="1" t="s">
        <v>24</v>
      </c>
      <c r="D1938">
        <v>5902</v>
      </c>
      <c r="E1938" s="1" t="s">
        <v>2137</v>
      </c>
      <c r="F1938">
        <v>0</v>
      </c>
      <c r="H1938">
        <v>0</v>
      </c>
      <c r="I1938">
        <f>Tabla1[[#This Row],[VENTAS]]+Tabla1[[#This Row],[FISICO]]-Tabla1[[#This Row],[SISTEMA]]</f>
        <v>0</v>
      </c>
    </row>
    <row r="1939" spans="1:9" hidden="1" x14ac:dyDescent="0.25">
      <c r="A1939">
        <v>30101</v>
      </c>
      <c r="B1939" s="1" t="s">
        <v>6</v>
      </c>
      <c r="C1939" s="1" t="s">
        <v>24</v>
      </c>
      <c r="D1939">
        <v>5907</v>
      </c>
      <c r="E1939" s="1" t="s">
        <v>2138</v>
      </c>
      <c r="F1939">
        <v>0</v>
      </c>
      <c r="H1939">
        <v>0</v>
      </c>
      <c r="I1939">
        <f>Tabla1[[#This Row],[VENTAS]]+Tabla1[[#This Row],[FISICO]]-Tabla1[[#This Row],[SISTEMA]]</f>
        <v>0</v>
      </c>
    </row>
    <row r="1940" spans="1:9" hidden="1" x14ac:dyDescent="0.25">
      <c r="A1940">
        <v>30101</v>
      </c>
      <c r="B1940" s="1" t="s">
        <v>6</v>
      </c>
      <c r="C1940" s="1" t="s">
        <v>24</v>
      </c>
      <c r="D1940">
        <v>5908</v>
      </c>
      <c r="E1940" s="1" t="s">
        <v>2139</v>
      </c>
      <c r="F1940">
        <v>0</v>
      </c>
      <c r="H1940">
        <v>0</v>
      </c>
      <c r="I1940">
        <f>Tabla1[[#This Row],[VENTAS]]+Tabla1[[#This Row],[FISICO]]-Tabla1[[#This Row],[SISTEMA]]</f>
        <v>0</v>
      </c>
    </row>
    <row r="1941" spans="1:9" hidden="1" x14ac:dyDescent="0.25">
      <c r="A1941">
        <v>30101</v>
      </c>
      <c r="B1941" s="1" t="s">
        <v>6</v>
      </c>
      <c r="C1941" s="1" t="s">
        <v>24</v>
      </c>
      <c r="D1941">
        <v>5919</v>
      </c>
      <c r="E1941" s="1" t="s">
        <v>2140</v>
      </c>
      <c r="F1941">
        <v>2</v>
      </c>
      <c r="G1941">
        <v>2</v>
      </c>
      <c r="H1941">
        <v>0</v>
      </c>
      <c r="I1941">
        <f>Tabla1[[#This Row],[VENTAS]]+Tabla1[[#This Row],[FISICO]]-Tabla1[[#This Row],[SISTEMA]]</f>
        <v>0</v>
      </c>
    </row>
    <row r="1942" spans="1:9" hidden="1" x14ac:dyDescent="0.25">
      <c r="A1942">
        <v>30101</v>
      </c>
      <c r="B1942" s="1" t="s">
        <v>6</v>
      </c>
      <c r="C1942" s="1" t="s">
        <v>24</v>
      </c>
      <c r="D1942">
        <v>5920</v>
      </c>
      <c r="E1942" s="1" t="s">
        <v>2141</v>
      </c>
      <c r="F1942">
        <v>0</v>
      </c>
      <c r="H1942">
        <v>0</v>
      </c>
      <c r="I1942">
        <f>Tabla1[[#This Row],[VENTAS]]+Tabla1[[#This Row],[FISICO]]-Tabla1[[#This Row],[SISTEMA]]</f>
        <v>0</v>
      </c>
    </row>
    <row r="1943" spans="1:9" hidden="1" x14ac:dyDescent="0.25">
      <c r="A1943">
        <v>30101</v>
      </c>
      <c r="B1943" s="1" t="s">
        <v>6</v>
      </c>
      <c r="C1943" s="1" t="s">
        <v>24</v>
      </c>
      <c r="D1943">
        <v>5923</v>
      </c>
      <c r="E1943" s="1" t="s">
        <v>2142</v>
      </c>
      <c r="F1943">
        <v>0</v>
      </c>
      <c r="H1943">
        <v>0</v>
      </c>
      <c r="I1943">
        <f>Tabla1[[#This Row],[VENTAS]]+Tabla1[[#This Row],[FISICO]]-Tabla1[[#This Row],[SISTEMA]]</f>
        <v>0</v>
      </c>
    </row>
    <row r="1944" spans="1:9" hidden="1" x14ac:dyDescent="0.25">
      <c r="A1944">
        <v>30101</v>
      </c>
      <c r="B1944" s="1" t="s">
        <v>6</v>
      </c>
      <c r="C1944" s="1" t="s">
        <v>24</v>
      </c>
      <c r="D1944">
        <v>5924</v>
      </c>
      <c r="E1944" s="1" t="s">
        <v>2143</v>
      </c>
      <c r="F1944">
        <v>0</v>
      </c>
      <c r="H1944">
        <v>0</v>
      </c>
      <c r="I1944">
        <f>Tabla1[[#This Row],[VENTAS]]+Tabla1[[#This Row],[FISICO]]-Tabla1[[#This Row],[SISTEMA]]</f>
        <v>0</v>
      </c>
    </row>
    <row r="1945" spans="1:9" hidden="1" x14ac:dyDescent="0.25">
      <c r="A1945">
        <v>30101</v>
      </c>
      <c r="B1945" s="1" t="s">
        <v>6</v>
      </c>
      <c r="C1945" s="1" t="s">
        <v>24</v>
      </c>
      <c r="D1945">
        <v>5925</v>
      </c>
      <c r="E1945" s="1" t="s">
        <v>2144</v>
      </c>
      <c r="F1945">
        <v>0</v>
      </c>
      <c r="H1945">
        <v>0</v>
      </c>
      <c r="I1945">
        <f>Tabla1[[#This Row],[VENTAS]]+Tabla1[[#This Row],[FISICO]]-Tabla1[[#This Row],[SISTEMA]]</f>
        <v>0</v>
      </c>
    </row>
    <row r="1946" spans="1:9" hidden="1" x14ac:dyDescent="0.25">
      <c r="A1946">
        <v>30101</v>
      </c>
      <c r="B1946" s="1" t="s">
        <v>6</v>
      </c>
      <c r="C1946" s="1" t="s">
        <v>24</v>
      </c>
      <c r="D1946">
        <v>5926</v>
      </c>
      <c r="E1946" s="1" t="s">
        <v>2145</v>
      </c>
      <c r="F1946">
        <v>0</v>
      </c>
      <c r="H1946">
        <v>0</v>
      </c>
      <c r="I1946">
        <f>Tabla1[[#This Row],[VENTAS]]+Tabla1[[#This Row],[FISICO]]-Tabla1[[#This Row],[SISTEMA]]</f>
        <v>0</v>
      </c>
    </row>
    <row r="1947" spans="1:9" hidden="1" x14ac:dyDescent="0.25">
      <c r="A1947">
        <v>30101</v>
      </c>
      <c r="B1947" s="1" t="s">
        <v>6</v>
      </c>
      <c r="C1947" s="1" t="s">
        <v>24</v>
      </c>
      <c r="D1947">
        <v>5927</v>
      </c>
      <c r="E1947" s="1" t="s">
        <v>2146</v>
      </c>
      <c r="F1947">
        <v>0</v>
      </c>
      <c r="H1947">
        <v>0</v>
      </c>
      <c r="I1947">
        <f>Tabla1[[#This Row],[VENTAS]]+Tabla1[[#This Row],[FISICO]]-Tabla1[[#This Row],[SISTEMA]]</f>
        <v>0</v>
      </c>
    </row>
    <row r="1948" spans="1:9" hidden="1" x14ac:dyDescent="0.25">
      <c r="A1948">
        <v>30101</v>
      </c>
      <c r="B1948" s="1" t="s">
        <v>6</v>
      </c>
      <c r="C1948" s="1" t="s">
        <v>24</v>
      </c>
      <c r="D1948">
        <v>5928</v>
      </c>
      <c r="E1948" s="1" t="s">
        <v>2147</v>
      </c>
      <c r="F1948">
        <v>0</v>
      </c>
      <c r="H1948">
        <v>0</v>
      </c>
      <c r="I1948">
        <f>Tabla1[[#This Row],[VENTAS]]+Tabla1[[#This Row],[FISICO]]-Tabla1[[#This Row],[SISTEMA]]</f>
        <v>0</v>
      </c>
    </row>
    <row r="1949" spans="1:9" hidden="1" x14ac:dyDescent="0.25">
      <c r="A1949">
        <v>30101</v>
      </c>
      <c r="B1949" s="1" t="s">
        <v>6</v>
      </c>
      <c r="C1949" s="1" t="s">
        <v>24</v>
      </c>
      <c r="D1949">
        <v>5931</v>
      </c>
      <c r="E1949" s="1" t="s">
        <v>2148</v>
      </c>
      <c r="F1949">
        <v>0</v>
      </c>
      <c r="H1949">
        <v>0</v>
      </c>
      <c r="I1949">
        <f>Tabla1[[#This Row],[VENTAS]]+Tabla1[[#This Row],[FISICO]]-Tabla1[[#This Row],[SISTEMA]]</f>
        <v>0</v>
      </c>
    </row>
    <row r="1950" spans="1:9" hidden="1" x14ac:dyDescent="0.25">
      <c r="A1950">
        <v>30101</v>
      </c>
      <c r="B1950" s="1" t="s">
        <v>6</v>
      </c>
      <c r="C1950" s="1" t="s">
        <v>24</v>
      </c>
      <c r="D1950">
        <v>5941</v>
      </c>
      <c r="E1950" s="1" t="s">
        <v>2149</v>
      </c>
      <c r="F1950">
        <v>0</v>
      </c>
      <c r="H1950">
        <v>0</v>
      </c>
      <c r="I1950">
        <f>Tabla1[[#This Row],[VENTAS]]+Tabla1[[#This Row],[FISICO]]-Tabla1[[#This Row],[SISTEMA]]</f>
        <v>0</v>
      </c>
    </row>
    <row r="1951" spans="1:9" hidden="1" x14ac:dyDescent="0.25">
      <c r="A1951">
        <v>30101</v>
      </c>
      <c r="B1951" s="1" t="s">
        <v>6</v>
      </c>
      <c r="C1951" s="1" t="s">
        <v>24</v>
      </c>
      <c r="D1951">
        <v>5942</v>
      </c>
      <c r="E1951" s="1" t="s">
        <v>2150</v>
      </c>
      <c r="F1951">
        <v>0</v>
      </c>
      <c r="H1951">
        <v>0</v>
      </c>
      <c r="I1951">
        <f>Tabla1[[#This Row],[VENTAS]]+Tabla1[[#This Row],[FISICO]]-Tabla1[[#This Row],[SISTEMA]]</f>
        <v>0</v>
      </c>
    </row>
    <row r="1952" spans="1:9" hidden="1" x14ac:dyDescent="0.25">
      <c r="A1952">
        <v>30101</v>
      </c>
      <c r="B1952" s="1" t="s">
        <v>6</v>
      </c>
      <c r="C1952" s="1" t="s">
        <v>24</v>
      </c>
      <c r="D1952">
        <v>5943</v>
      </c>
      <c r="E1952" s="1" t="s">
        <v>2151</v>
      </c>
      <c r="F1952">
        <v>0</v>
      </c>
      <c r="H1952">
        <v>0</v>
      </c>
      <c r="I1952">
        <f>Tabla1[[#This Row],[VENTAS]]+Tabla1[[#This Row],[FISICO]]-Tabla1[[#This Row],[SISTEMA]]</f>
        <v>0</v>
      </c>
    </row>
    <row r="1953" spans="1:10" hidden="1" x14ac:dyDescent="0.25">
      <c r="A1953">
        <v>30101</v>
      </c>
      <c r="B1953" s="1" t="s">
        <v>6</v>
      </c>
      <c r="C1953" s="1" t="s">
        <v>24</v>
      </c>
      <c r="D1953">
        <v>5944</v>
      </c>
      <c r="E1953" s="1" t="s">
        <v>2152</v>
      </c>
      <c r="F1953">
        <v>0</v>
      </c>
      <c r="H1953">
        <v>0</v>
      </c>
      <c r="I1953">
        <f>Tabla1[[#This Row],[VENTAS]]+Tabla1[[#This Row],[FISICO]]-Tabla1[[#This Row],[SISTEMA]]</f>
        <v>0</v>
      </c>
    </row>
    <row r="1954" spans="1:10" hidden="1" x14ac:dyDescent="0.25">
      <c r="A1954">
        <v>30101</v>
      </c>
      <c r="B1954" s="1" t="s">
        <v>6</v>
      </c>
      <c r="C1954" s="1" t="s">
        <v>24</v>
      </c>
      <c r="D1954">
        <v>5945</v>
      </c>
      <c r="E1954" s="1" t="s">
        <v>2153</v>
      </c>
      <c r="F1954">
        <v>0</v>
      </c>
      <c r="H1954">
        <v>0</v>
      </c>
      <c r="I1954">
        <f>Tabla1[[#This Row],[VENTAS]]+Tabla1[[#This Row],[FISICO]]-Tabla1[[#This Row],[SISTEMA]]</f>
        <v>0</v>
      </c>
    </row>
    <row r="1955" spans="1:10" hidden="1" x14ac:dyDescent="0.25">
      <c r="A1955">
        <v>30101</v>
      </c>
      <c r="B1955" s="1" t="s">
        <v>6</v>
      </c>
      <c r="C1955" s="1" t="s">
        <v>24</v>
      </c>
      <c r="D1955">
        <v>5947</v>
      </c>
      <c r="E1955" s="1" t="s">
        <v>2154</v>
      </c>
      <c r="F1955">
        <v>0</v>
      </c>
      <c r="H1955">
        <v>0</v>
      </c>
      <c r="I1955">
        <f>Tabla1[[#This Row],[VENTAS]]+Tabla1[[#This Row],[FISICO]]-Tabla1[[#This Row],[SISTEMA]]</f>
        <v>0</v>
      </c>
    </row>
    <row r="1956" spans="1:10" hidden="1" x14ac:dyDescent="0.25">
      <c r="A1956">
        <v>30101</v>
      </c>
      <c r="B1956" s="1" t="s">
        <v>6</v>
      </c>
      <c r="C1956" s="1" t="s">
        <v>24</v>
      </c>
      <c r="D1956">
        <v>5953</v>
      </c>
      <c r="E1956" s="1" t="s">
        <v>2155</v>
      </c>
      <c r="F1956">
        <v>0</v>
      </c>
      <c r="H1956">
        <v>0</v>
      </c>
      <c r="I1956">
        <f>Tabla1[[#This Row],[VENTAS]]+Tabla1[[#This Row],[FISICO]]-Tabla1[[#This Row],[SISTEMA]]</f>
        <v>0</v>
      </c>
    </row>
    <row r="1957" spans="1:10" hidden="1" x14ac:dyDescent="0.25">
      <c r="A1957">
        <v>30101</v>
      </c>
      <c r="B1957" s="1" t="s">
        <v>6</v>
      </c>
      <c r="C1957" s="1" t="s">
        <v>24</v>
      </c>
      <c r="D1957">
        <v>5967</v>
      </c>
      <c r="E1957" s="1" t="s">
        <v>2156</v>
      </c>
      <c r="F1957">
        <v>0</v>
      </c>
      <c r="H1957">
        <v>0</v>
      </c>
      <c r="I1957">
        <f>Tabla1[[#This Row],[VENTAS]]+Tabla1[[#This Row],[FISICO]]-Tabla1[[#This Row],[SISTEMA]]</f>
        <v>0</v>
      </c>
    </row>
    <row r="1958" spans="1:10" hidden="1" x14ac:dyDescent="0.25">
      <c r="A1958">
        <v>30101</v>
      </c>
      <c r="B1958" s="1" t="s">
        <v>6</v>
      </c>
      <c r="C1958" s="1" t="s">
        <v>24</v>
      </c>
      <c r="D1958">
        <v>5969</v>
      </c>
      <c r="E1958" s="1" t="s">
        <v>2157</v>
      </c>
      <c r="F1958">
        <v>0</v>
      </c>
      <c r="H1958">
        <v>0</v>
      </c>
      <c r="I1958">
        <f>Tabla1[[#This Row],[VENTAS]]+Tabla1[[#This Row],[FISICO]]-Tabla1[[#This Row],[SISTEMA]]</f>
        <v>0</v>
      </c>
    </row>
    <row r="1959" spans="1:10" hidden="1" x14ac:dyDescent="0.25">
      <c r="A1959">
        <v>30101</v>
      </c>
      <c r="B1959" s="1" t="s">
        <v>6</v>
      </c>
      <c r="C1959" s="1" t="s">
        <v>24</v>
      </c>
      <c r="D1959">
        <v>5977</v>
      </c>
      <c r="E1959" s="1" t="s">
        <v>2158</v>
      </c>
      <c r="F1959">
        <v>0</v>
      </c>
      <c r="H1959">
        <v>0</v>
      </c>
      <c r="I1959">
        <f>Tabla1[[#This Row],[VENTAS]]+Tabla1[[#This Row],[FISICO]]-Tabla1[[#This Row],[SISTEMA]]</f>
        <v>0</v>
      </c>
    </row>
    <row r="1960" spans="1:10" hidden="1" x14ac:dyDescent="0.25">
      <c r="A1960">
        <v>30101</v>
      </c>
      <c r="B1960" s="1" t="s">
        <v>6</v>
      </c>
      <c r="C1960" s="1" t="s">
        <v>24</v>
      </c>
      <c r="D1960">
        <v>5979</v>
      </c>
      <c r="E1960" s="1" t="s">
        <v>2159</v>
      </c>
      <c r="F1960">
        <v>0</v>
      </c>
      <c r="H1960">
        <v>0</v>
      </c>
      <c r="I1960">
        <f>Tabla1[[#This Row],[VENTAS]]+Tabla1[[#This Row],[FISICO]]-Tabla1[[#This Row],[SISTEMA]]</f>
        <v>0</v>
      </c>
    </row>
    <row r="1961" spans="1:10" hidden="1" x14ac:dyDescent="0.25">
      <c r="A1961">
        <v>30101</v>
      </c>
      <c r="B1961" s="1" t="s">
        <v>6</v>
      </c>
      <c r="C1961" s="1" t="s">
        <v>24</v>
      </c>
      <c r="D1961">
        <v>5980</v>
      </c>
      <c r="E1961" s="1" t="s">
        <v>2160</v>
      </c>
      <c r="F1961">
        <v>0</v>
      </c>
      <c r="H1961">
        <v>0</v>
      </c>
      <c r="I1961">
        <f>Tabla1[[#This Row],[VENTAS]]+Tabla1[[#This Row],[FISICO]]-Tabla1[[#This Row],[SISTEMA]]</f>
        <v>0</v>
      </c>
    </row>
    <row r="1962" spans="1:10" hidden="1" x14ac:dyDescent="0.25">
      <c r="A1962">
        <v>30101</v>
      </c>
      <c r="B1962" s="1" t="s">
        <v>6</v>
      </c>
      <c r="C1962" s="1" t="s">
        <v>24</v>
      </c>
      <c r="D1962">
        <v>5982</v>
      </c>
      <c r="E1962" s="1" t="s">
        <v>2161</v>
      </c>
      <c r="F1962">
        <v>0</v>
      </c>
      <c r="H1962">
        <v>0</v>
      </c>
      <c r="I1962">
        <f>Tabla1[[#This Row],[VENTAS]]+Tabla1[[#This Row],[FISICO]]-Tabla1[[#This Row],[SISTEMA]]</f>
        <v>0</v>
      </c>
    </row>
    <row r="1963" spans="1:10" hidden="1" x14ac:dyDescent="0.25">
      <c r="A1963">
        <v>30101</v>
      </c>
      <c r="B1963" s="1" t="s">
        <v>6</v>
      </c>
      <c r="C1963" s="1" t="s">
        <v>24</v>
      </c>
      <c r="D1963">
        <v>5983</v>
      </c>
      <c r="E1963" s="1" t="s">
        <v>2162</v>
      </c>
      <c r="F1963">
        <v>0</v>
      </c>
      <c r="H1963">
        <v>0</v>
      </c>
      <c r="I1963">
        <f>Tabla1[[#This Row],[VENTAS]]+Tabla1[[#This Row],[FISICO]]-Tabla1[[#This Row],[SISTEMA]]</f>
        <v>0</v>
      </c>
    </row>
    <row r="1964" spans="1:10" hidden="1" x14ac:dyDescent="0.25">
      <c r="A1964">
        <v>30101</v>
      </c>
      <c r="B1964" s="1" t="s">
        <v>6</v>
      </c>
      <c r="C1964" s="1" t="s">
        <v>24</v>
      </c>
      <c r="D1964">
        <v>5984</v>
      </c>
      <c r="E1964" s="1" t="s">
        <v>2163</v>
      </c>
      <c r="F1964">
        <v>0</v>
      </c>
      <c r="H1964">
        <v>0</v>
      </c>
      <c r="I1964">
        <f>Tabla1[[#This Row],[VENTAS]]+Tabla1[[#This Row],[FISICO]]-Tabla1[[#This Row],[SISTEMA]]</f>
        <v>0</v>
      </c>
    </row>
    <row r="1965" spans="1:10" hidden="1" x14ac:dyDescent="0.25">
      <c r="A1965">
        <v>30101</v>
      </c>
      <c r="B1965" s="1" t="s">
        <v>6</v>
      </c>
      <c r="C1965" s="1" t="s">
        <v>24</v>
      </c>
      <c r="D1965" s="18">
        <v>5987</v>
      </c>
      <c r="E1965" s="19" t="s">
        <v>2164</v>
      </c>
      <c r="F1965">
        <v>22</v>
      </c>
      <c r="G1965">
        <v>20</v>
      </c>
      <c r="H1965">
        <v>1</v>
      </c>
      <c r="I1965">
        <f>Tabla1[[#This Row],[VENTAS]]+Tabla1[[#This Row],[FISICO]]-Tabla1[[#This Row],[SISTEMA]]</f>
        <v>-1</v>
      </c>
      <c r="J1965" s="18"/>
    </row>
    <row r="1966" spans="1:10" hidden="1" x14ac:dyDescent="0.25">
      <c r="A1966">
        <v>30101</v>
      </c>
      <c r="B1966" s="1" t="s">
        <v>6</v>
      </c>
      <c r="C1966" s="1" t="s">
        <v>24</v>
      </c>
      <c r="D1966">
        <v>5988</v>
      </c>
      <c r="E1966" s="1" t="s">
        <v>2165</v>
      </c>
      <c r="F1966">
        <v>44</v>
      </c>
      <c r="G1966">
        <v>43</v>
      </c>
      <c r="H1966">
        <v>1</v>
      </c>
      <c r="I1966">
        <f>Tabla1[[#This Row],[VENTAS]]+Tabla1[[#This Row],[FISICO]]-Tabla1[[#This Row],[SISTEMA]]</f>
        <v>0</v>
      </c>
    </row>
    <row r="1967" spans="1:10" hidden="1" x14ac:dyDescent="0.25">
      <c r="A1967">
        <v>30101</v>
      </c>
      <c r="B1967" s="1" t="s">
        <v>6</v>
      </c>
      <c r="C1967" s="1" t="s">
        <v>24</v>
      </c>
      <c r="D1967">
        <v>5990</v>
      </c>
      <c r="E1967" s="1" t="s">
        <v>2166</v>
      </c>
      <c r="F1967">
        <v>0</v>
      </c>
      <c r="H1967">
        <v>0</v>
      </c>
      <c r="I1967">
        <f>Tabla1[[#This Row],[VENTAS]]+Tabla1[[#This Row],[FISICO]]-Tabla1[[#This Row],[SISTEMA]]</f>
        <v>0</v>
      </c>
    </row>
    <row r="1968" spans="1:10" hidden="1" x14ac:dyDescent="0.25">
      <c r="A1968">
        <v>30101</v>
      </c>
      <c r="B1968" s="1" t="s">
        <v>6</v>
      </c>
      <c r="C1968" s="1" t="s">
        <v>24</v>
      </c>
      <c r="D1968">
        <v>6003</v>
      </c>
      <c r="E1968" s="1" t="s">
        <v>2167</v>
      </c>
      <c r="F1968">
        <v>0</v>
      </c>
      <c r="H1968">
        <v>0</v>
      </c>
      <c r="I1968">
        <f>Tabla1[[#This Row],[VENTAS]]+Tabla1[[#This Row],[FISICO]]-Tabla1[[#This Row],[SISTEMA]]</f>
        <v>0</v>
      </c>
    </row>
    <row r="1969" spans="1:10" hidden="1" x14ac:dyDescent="0.25">
      <c r="A1969">
        <v>30101</v>
      </c>
      <c r="B1969" s="1" t="s">
        <v>6</v>
      </c>
      <c r="C1969" s="1" t="s">
        <v>24</v>
      </c>
      <c r="D1969">
        <v>6006</v>
      </c>
      <c r="E1969" s="1" t="s">
        <v>2168</v>
      </c>
      <c r="F1969">
        <v>0</v>
      </c>
      <c r="H1969">
        <v>0</v>
      </c>
      <c r="I1969">
        <f>Tabla1[[#This Row],[VENTAS]]+Tabla1[[#This Row],[FISICO]]-Tabla1[[#This Row],[SISTEMA]]</f>
        <v>0</v>
      </c>
    </row>
    <row r="1970" spans="1:10" hidden="1" x14ac:dyDescent="0.25">
      <c r="A1970">
        <v>30101</v>
      </c>
      <c r="B1970" s="1" t="s">
        <v>6</v>
      </c>
      <c r="C1970" s="1" t="s">
        <v>24</v>
      </c>
      <c r="D1970">
        <v>6007</v>
      </c>
      <c r="E1970" s="1" t="s">
        <v>2169</v>
      </c>
      <c r="F1970">
        <v>0</v>
      </c>
      <c r="H1970">
        <v>0</v>
      </c>
      <c r="I1970">
        <f>Tabla1[[#This Row],[VENTAS]]+Tabla1[[#This Row],[FISICO]]-Tabla1[[#This Row],[SISTEMA]]</f>
        <v>0</v>
      </c>
    </row>
    <row r="1971" spans="1:10" hidden="1" x14ac:dyDescent="0.25">
      <c r="A1971">
        <v>30101</v>
      </c>
      <c r="B1971" s="1" t="s">
        <v>6</v>
      </c>
      <c r="C1971" s="1" t="s">
        <v>24</v>
      </c>
      <c r="D1971">
        <v>6008</v>
      </c>
      <c r="E1971" s="1" t="s">
        <v>2170</v>
      </c>
      <c r="F1971">
        <v>0</v>
      </c>
      <c r="H1971">
        <v>0</v>
      </c>
      <c r="I1971">
        <f>Tabla1[[#This Row],[VENTAS]]+Tabla1[[#This Row],[FISICO]]-Tabla1[[#This Row],[SISTEMA]]</f>
        <v>0</v>
      </c>
    </row>
    <row r="1972" spans="1:10" hidden="1" x14ac:dyDescent="0.25">
      <c r="A1972">
        <v>30101</v>
      </c>
      <c r="B1972" s="1" t="s">
        <v>6</v>
      </c>
      <c r="C1972" s="1" t="s">
        <v>24</v>
      </c>
      <c r="D1972">
        <v>6009</v>
      </c>
      <c r="E1972" s="1" t="s">
        <v>2171</v>
      </c>
      <c r="F1972">
        <v>0</v>
      </c>
      <c r="H1972">
        <v>0</v>
      </c>
      <c r="I1972">
        <f>Tabla1[[#This Row],[VENTAS]]+Tabla1[[#This Row],[FISICO]]-Tabla1[[#This Row],[SISTEMA]]</f>
        <v>0</v>
      </c>
    </row>
    <row r="1973" spans="1:10" hidden="1" x14ac:dyDescent="0.25">
      <c r="A1973">
        <v>30101</v>
      </c>
      <c r="B1973" s="1" t="s">
        <v>6</v>
      </c>
      <c r="C1973" s="1" t="s">
        <v>24</v>
      </c>
      <c r="D1973">
        <v>6010</v>
      </c>
      <c r="E1973" s="1" t="s">
        <v>2172</v>
      </c>
      <c r="F1973">
        <v>0</v>
      </c>
      <c r="H1973">
        <v>0</v>
      </c>
      <c r="I1973">
        <f>Tabla1[[#This Row],[VENTAS]]+Tabla1[[#This Row],[FISICO]]-Tabla1[[#This Row],[SISTEMA]]</f>
        <v>0</v>
      </c>
    </row>
    <row r="1974" spans="1:10" hidden="1" x14ac:dyDescent="0.25">
      <c r="A1974">
        <v>30101</v>
      </c>
      <c r="B1974" s="1" t="s">
        <v>6</v>
      </c>
      <c r="C1974" s="1" t="s">
        <v>24</v>
      </c>
      <c r="D1974">
        <v>6011</v>
      </c>
      <c r="E1974" s="1" t="s">
        <v>2173</v>
      </c>
      <c r="F1974">
        <v>0</v>
      </c>
      <c r="H1974">
        <v>0</v>
      </c>
      <c r="I1974">
        <f>Tabla1[[#This Row],[VENTAS]]+Tabla1[[#This Row],[FISICO]]-Tabla1[[#This Row],[SISTEMA]]</f>
        <v>0</v>
      </c>
    </row>
    <row r="1975" spans="1:10" hidden="1" x14ac:dyDescent="0.25">
      <c r="A1975">
        <v>30101</v>
      </c>
      <c r="B1975" s="1" t="s">
        <v>6</v>
      </c>
      <c r="C1975" s="1" t="s">
        <v>24</v>
      </c>
      <c r="D1975">
        <v>6072</v>
      </c>
      <c r="E1975" s="1" t="s">
        <v>2174</v>
      </c>
      <c r="F1975">
        <v>0</v>
      </c>
      <c r="H1975">
        <v>0</v>
      </c>
      <c r="I1975">
        <f>Tabla1[[#This Row],[VENTAS]]+Tabla1[[#This Row],[FISICO]]-Tabla1[[#This Row],[SISTEMA]]</f>
        <v>0</v>
      </c>
    </row>
    <row r="1976" spans="1:10" hidden="1" x14ac:dyDescent="0.25">
      <c r="A1976">
        <v>30101</v>
      </c>
      <c r="B1976" s="1" t="s">
        <v>6</v>
      </c>
      <c r="C1976" s="1" t="s">
        <v>24</v>
      </c>
      <c r="D1976">
        <v>6073</v>
      </c>
      <c r="E1976" s="1" t="s">
        <v>2175</v>
      </c>
      <c r="F1976">
        <v>0</v>
      </c>
      <c r="H1976">
        <v>0</v>
      </c>
      <c r="I1976">
        <f>Tabla1[[#This Row],[VENTAS]]+Tabla1[[#This Row],[FISICO]]-Tabla1[[#This Row],[SISTEMA]]</f>
        <v>0</v>
      </c>
    </row>
    <row r="1977" spans="1:10" hidden="1" x14ac:dyDescent="0.25">
      <c r="A1977">
        <v>30101</v>
      </c>
      <c r="B1977" s="1" t="s">
        <v>6</v>
      </c>
      <c r="C1977" s="1" t="s">
        <v>24</v>
      </c>
      <c r="D1977">
        <v>6074</v>
      </c>
      <c r="E1977" s="1" t="s">
        <v>2176</v>
      </c>
      <c r="F1977">
        <v>0</v>
      </c>
      <c r="H1977">
        <v>0</v>
      </c>
      <c r="I1977">
        <f>Tabla1[[#This Row],[VENTAS]]+Tabla1[[#This Row],[FISICO]]-Tabla1[[#This Row],[SISTEMA]]</f>
        <v>0</v>
      </c>
    </row>
    <row r="1978" spans="1:10" hidden="1" x14ac:dyDescent="0.25">
      <c r="A1978">
        <v>30101</v>
      </c>
      <c r="B1978" s="1" t="s">
        <v>6</v>
      </c>
      <c r="C1978" s="1" t="s">
        <v>24</v>
      </c>
      <c r="D1978">
        <v>6075</v>
      </c>
      <c r="E1978" s="1" t="s">
        <v>2177</v>
      </c>
      <c r="F1978">
        <v>0</v>
      </c>
      <c r="H1978">
        <v>0</v>
      </c>
      <c r="I1978">
        <f>Tabla1[[#This Row],[VENTAS]]+Tabla1[[#This Row],[FISICO]]-Tabla1[[#This Row],[SISTEMA]]</f>
        <v>0</v>
      </c>
    </row>
    <row r="1979" spans="1:10" hidden="1" x14ac:dyDescent="0.25">
      <c r="A1979">
        <v>30101</v>
      </c>
      <c r="B1979" s="1" t="s">
        <v>6</v>
      </c>
      <c r="C1979" s="1" t="s">
        <v>24</v>
      </c>
      <c r="D1979">
        <v>6076</v>
      </c>
      <c r="E1979" s="1" t="s">
        <v>2178</v>
      </c>
      <c r="F1979">
        <v>0</v>
      </c>
      <c r="H1979">
        <v>0</v>
      </c>
      <c r="I1979">
        <f>Tabla1[[#This Row],[VENTAS]]+Tabla1[[#This Row],[FISICO]]-Tabla1[[#This Row],[SISTEMA]]</f>
        <v>0</v>
      </c>
    </row>
    <row r="1980" spans="1:10" s="30" customFormat="1" hidden="1" x14ac:dyDescent="0.25">
      <c r="A1980" s="30">
        <v>30101</v>
      </c>
      <c r="B1980" s="31" t="s">
        <v>6</v>
      </c>
      <c r="C1980" s="31" t="s">
        <v>24</v>
      </c>
      <c r="D1980" s="32">
        <v>6102</v>
      </c>
      <c r="E1980" s="33" t="s">
        <v>2179</v>
      </c>
      <c r="F1980" s="30">
        <v>61</v>
      </c>
      <c r="G1980" s="30">
        <v>42</v>
      </c>
      <c r="H1980" s="30">
        <v>4</v>
      </c>
      <c r="I1980" s="30">
        <f>Tabla1[[#This Row],[VENTAS]]+Tabla1[[#This Row],[FISICO]]-Tabla1[[#This Row],[SISTEMA]]</f>
        <v>-15</v>
      </c>
      <c r="J1980" s="32" t="s">
        <v>8364</v>
      </c>
    </row>
    <row r="1981" spans="1:10" hidden="1" x14ac:dyDescent="0.25">
      <c r="A1981">
        <v>30101</v>
      </c>
      <c r="B1981" s="1" t="s">
        <v>6</v>
      </c>
      <c r="C1981" s="1" t="s">
        <v>24</v>
      </c>
      <c r="D1981">
        <v>6103</v>
      </c>
      <c r="E1981" s="1" t="s">
        <v>2180</v>
      </c>
      <c r="F1981">
        <v>0</v>
      </c>
      <c r="H1981">
        <v>0</v>
      </c>
      <c r="I1981">
        <f>Tabla1[[#This Row],[VENTAS]]+Tabla1[[#This Row],[FISICO]]-Tabla1[[#This Row],[SISTEMA]]</f>
        <v>0</v>
      </c>
    </row>
    <row r="1982" spans="1:10" hidden="1" x14ac:dyDescent="0.25">
      <c r="A1982">
        <v>30101</v>
      </c>
      <c r="B1982" s="1" t="s">
        <v>6</v>
      </c>
      <c r="C1982" s="1" t="s">
        <v>24</v>
      </c>
      <c r="D1982">
        <v>6104</v>
      </c>
      <c r="E1982" s="1" t="s">
        <v>2181</v>
      </c>
      <c r="F1982">
        <v>0</v>
      </c>
      <c r="H1982">
        <v>0</v>
      </c>
      <c r="I1982">
        <f>Tabla1[[#This Row],[VENTAS]]+Tabla1[[#This Row],[FISICO]]-Tabla1[[#This Row],[SISTEMA]]</f>
        <v>0</v>
      </c>
    </row>
    <row r="1983" spans="1:10" hidden="1" x14ac:dyDescent="0.25">
      <c r="A1983">
        <v>30101</v>
      </c>
      <c r="B1983" s="1" t="s">
        <v>6</v>
      </c>
      <c r="C1983" s="1" t="s">
        <v>24</v>
      </c>
      <c r="D1983">
        <v>6105</v>
      </c>
      <c r="E1983" s="1" t="s">
        <v>2182</v>
      </c>
      <c r="F1983">
        <v>0</v>
      </c>
      <c r="H1983">
        <v>0</v>
      </c>
      <c r="I1983">
        <f>Tabla1[[#This Row],[VENTAS]]+Tabla1[[#This Row],[FISICO]]-Tabla1[[#This Row],[SISTEMA]]</f>
        <v>0</v>
      </c>
    </row>
    <row r="1984" spans="1:10" hidden="1" x14ac:dyDescent="0.25">
      <c r="A1984">
        <v>30101</v>
      </c>
      <c r="B1984" s="1" t="s">
        <v>6</v>
      </c>
      <c r="C1984" s="1" t="s">
        <v>24</v>
      </c>
      <c r="D1984">
        <v>6106</v>
      </c>
      <c r="E1984" s="1" t="s">
        <v>2183</v>
      </c>
      <c r="F1984">
        <v>0</v>
      </c>
      <c r="H1984">
        <v>0</v>
      </c>
      <c r="I1984">
        <f>Tabla1[[#This Row],[VENTAS]]+Tabla1[[#This Row],[FISICO]]-Tabla1[[#This Row],[SISTEMA]]</f>
        <v>0</v>
      </c>
    </row>
    <row r="1985" spans="1:9" hidden="1" x14ac:dyDescent="0.25">
      <c r="A1985">
        <v>30101</v>
      </c>
      <c r="B1985" s="1" t="s">
        <v>6</v>
      </c>
      <c r="C1985" s="1" t="s">
        <v>24</v>
      </c>
      <c r="D1985">
        <v>6107</v>
      </c>
      <c r="E1985" s="1" t="s">
        <v>2184</v>
      </c>
      <c r="F1985">
        <v>0</v>
      </c>
      <c r="H1985">
        <v>0</v>
      </c>
      <c r="I1985">
        <f>Tabla1[[#This Row],[VENTAS]]+Tabla1[[#This Row],[FISICO]]-Tabla1[[#This Row],[SISTEMA]]</f>
        <v>0</v>
      </c>
    </row>
    <row r="1986" spans="1:9" hidden="1" x14ac:dyDescent="0.25">
      <c r="A1986">
        <v>30101</v>
      </c>
      <c r="B1986" s="1" t="s">
        <v>6</v>
      </c>
      <c r="C1986" s="1" t="s">
        <v>24</v>
      </c>
      <c r="D1986">
        <v>6167</v>
      </c>
      <c r="E1986" s="1" t="s">
        <v>2185</v>
      </c>
      <c r="F1986">
        <v>20</v>
      </c>
      <c r="G1986">
        <v>20</v>
      </c>
      <c r="H1986">
        <v>0</v>
      </c>
      <c r="I1986">
        <f>Tabla1[[#This Row],[VENTAS]]+Tabla1[[#This Row],[FISICO]]-Tabla1[[#This Row],[SISTEMA]]</f>
        <v>0</v>
      </c>
    </row>
    <row r="1987" spans="1:9" hidden="1" x14ac:dyDescent="0.25">
      <c r="A1987">
        <v>30101</v>
      </c>
      <c r="B1987" s="1" t="s">
        <v>6</v>
      </c>
      <c r="C1987" s="1" t="s">
        <v>24</v>
      </c>
      <c r="D1987">
        <v>6188</v>
      </c>
      <c r="E1987" s="1" t="s">
        <v>2186</v>
      </c>
      <c r="F1987">
        <v>0</v>
      </c>
      <c r="H1987">
        <v>0</v>
      </c>
      <c r="I1987">
        <f>Tabla1[[#This Row],[VENTAS]]+Tabla1[[#This Row],[FISICO]]-Tabla1[[#This Row],[SISTEMA]]</f>
        <v>0</v>
      </c>
    </row>
    <row r="1988" spans="1:9" hidden="1" x14ac:dyDescent="0.25">
      <c r="A1988">
        <v>30101</v>
      </c>
      <c r="B1988" s="1" t="s">
        <v>6</v>
      </c>
      <c r="C1988" s="1" t="s">
        <v>24</v>
      </c>
      <c r="D1988">
        <v>6189</v>
      </c>
      <c r="E1988" s="1" t="s">
        <v>2187</v>
      </c>
      <c r="F1988">
        <v>0</v>
      </c>
      <c r="H1988">
        <v>0</v>
      </c>
      <c r="I1988">
        <f>Tabla1[[#This Row],[VENTAS]]+Tabla1[[#This Row],[FISICO]]-Tabla1[[#This Row],[SISTEMA]]</f>
        <v>0</v>
      </c>
    </row>
    <row r="1989" spans="1:9" hidden="1" x14ac:dyDescent="0.25">
      <c r="A1989">
        <v>30101</v>
      </c>
      <c r="B1989" s="1" t="s">
        <v>6</v>
      </c>
      <c r="C1989" s="1" t="s">
        <v>24</v>
      </c>
      <c r="D1989">
        <v>6190</v>
      </c>
      <c r="E1989" s="1" t="s">
        <v>2188</v>
      </c>
      <c r="F1989">
        <v>0</v>
      </c>
      <c r="H1989">
        <v>0</v>
      </c>
      <c r="I1989">
        <f>Tabla1[[#This Row],[VENTAS]]+Tabla1[[#This Row],[FISICO]]-Tabla1[[#This Row],[SISTEMA]]</f>
        <v>0</v>
      </c>
    </row>
    <row r="1990" spans="1:9" hidden="1" x14ac:dyDescent="0.25">
      <c r="A1990">
        <v>30101</v>
      </c>
      <c r="B1990" s="1" t="s">
        <v>6</v>
      </c>
      <c r="C1990" s="1" t="s">
        <v>24</v>
      </c>
      <c r="D1990">
        <v>6200</v>
      </c>
      <c r="E1990" s="1" t="s">
        <v>2189</v>
      </c>
      <c r="F1990">
        <v>0</v>
      </c>
      <c r="H1990">
        <v>0</v>
      </c>
      <c r="I1990">
        <f>Tabla1[[#This Row],[VENTAS]]+Tabla1[[#This Row],[FISICO]]-Tabla1[[#This Row],[SISTEMA]]</f>
        <v>0</v>
      </c>
    </row>
    <row r="1991" spans="1:9" hidden="1" x14ac:dyDescent="0.25">
      <c r="A1991">
        <v>30101</v>
      </c>
      <c r="B1991" s="1" t="s">
        <v>6</v>
      </c>
      <c r="C1991" s="1" t="s">
        <v>24</v>
      </c>
      <c r="D1991">
        <v>6202</v>
      </c>
      <c r="E1991" s="1" t="s">
        <v>2190</v>
      </c>
      <c r="F1991">
        <v>0</v>
      </c>
      <c r="H1991">
        <v>0</v>
      </c>
      <c r="I1991">
        <f>Tabla1[[#This Row],[VENTAS]]+Tabla1[[#This Row],[FISICO]]-Tabla1[[#This Row],[SISTEMA]]</f>
        <v>0</v>
      </c>
    </row>
    <row r="1992" spans="1:9" hidden="1" x14ac:dyDescent="0.25">
      <c r="A1992">
        <v>30101</v>
      </c>
      <c r="B1992" s="1" t="s">
        <v>6</v>
      </c>
      <c r="C1992" s="1" t="s">
        <v>24</v>
      </c>
      <c r="D1992">
        <v>6218</v>
      </c>
      <c r="E1992" s="1" t="s">
        <v>2191</v>
      </c>
      <c r="F1992">
        <v>0</v>
      </c>
      <c r="H1992">
        <v>0</v>
      </c>
      <c r="I1992">
        <f>Tabla1[[#This Row],[VENTAS]]+Tabla1[[#This Row],[FISICO]]-Tabla1[[#This Row],[SISTEMA]]</f>
        <v>0</v>
      </c>
    </row>
    <row r="1993" spans="1:9" hidden="1" x14ac:dyDescent="0.25">
      <c r="A1993">
        <v>30101</v>
      </c>
      <c r="B1993" s="1" t="s">
        <v>6</v>
      </c>
      <c r="C1993" s="1" t="s">
        <v>24</v>
      </c>
      <c r="D1993">
        <v>6226</v>
      </c>
      <c r="E1993" s="1" t="s">
        <v>2192</v>
      </c>
      <c r="F1993">
        <v>0</v>
      </c>
      <c r="H1993">
        <v>0</v>
      </c>
      <c r="I1993">
        <f>Tabla1[[#This Row],[VENTAS]]+Tabla1[[#This Row],[FISICO]]-Tabla1[[#This Row],[SISTEMA]]</f>
        <v>0</v>
      </c>
    </row>
    <row r="1994" spans="1:9" hidden="1" x14ac:dyDescent="0.25">
      <c r="A1994">
        <v>30101</v>
      </c>
      <c r="B1994" s="1" t="s">
        <v>6</v>
      </c>
      <c r="C1994" s="1" t="s">
        <v>24</v>
      </c>
      <c r="D1994">
        <v>6228</v>
      </c>
      <c r="E1994" s="1" t="s">
        <v>2193</v>
      </c>
      <c r="F1994">
        <v>0</v>
      </c>
      <c r="H1994">
        <v>0</v>
      </c>
      <c r="I1994">
        <f>Tabla1[[#This Row],[VENTAS]]+Tabla1[[#This Row],[FISICO]]-Tabla1[[#This Row],[SISTEMA]]</f>
        <v>0</v>
      </c>
    </row>
    <row r="1995" spans="1:9" hidden="1" x14ac:dyDescent="0.25">
      <c r="A1995">
        <v>30101</v>
      </c>
      <c r="B1995" s="1" t="s">
        <v>6</v>
      </c>
      <c r="C1995" s="1" t="s">
        <v>24</v>
      </c>
      <c r="D1995">
        <v>6232</v>
      </c>
      <c r="E1995" s="1" t="s">
        <v>2194</v>
      </c>
      <c r="F1995">
        <v>0</v>
      </c>
      <c r="H1995">
        <v>0</v>
      </c>
      <c r="I1995">
        <f>Tabla1[[#This Row],[VENTAS]]+Tabla1[[#This Row],[FISICO]]-Tabla1[[#This Row],[SISTEMA]]</f>
        <v>0</v>
      </c>
    </row>
    <row r="1996" spans="1:9" hidden="1" x14ac:dyDescent="0.25">
      <c r="A1996">
        <v>30101</v>
      </c>
      <c r="B1996" s="1" t="s">
        <v>6</v>
      </c>
      <c r="C1996" s="1" t="s">
        <v>24</v>
      </c>
      <c r="D1996">
        <v>6241</v>
      </c>
      <c r="E1996" s="1" t="s">
        <v>2195</v>
      </c>
      <c r="F1996">
        <v>0</v>
      </c>
      <c r="H1996">
        <v>0</v>
      </c>
      <c r="I1996">
        <f>Tabla1[[#This Row],[VENTAS]]+Tabla1[[#This Row],[FISICO]]-Tabla1[[#This Row],[SISTEMA]]</f>
        <v>0</v>
      </c>
    </row>
    <row r="1997" spans="1:9" hidden="1" x14ac:dyDescent="0.25">
      <c r="A1997">
        <v>30101</v>
      </c>
      <c r="B1997" s="1" t="s">
        <v>6</v>
      </c>
      <c r="C1997" s="1" t="s">
        <v>24</v>
      </c>
      <c r="D1997">
        <v>6245</v>
      </c>
      <c r="E1997" s="1" t="s">
        <v>2196</v>
      </c>
      <c r="F1997">
        <v>0</v>
      </c>
      <c r="H1997">
        <v>0</v>
      </c>
      <c r="I1997">
        <f>Tabla1[[#This Row],[VENTAS]]+Tabla1[[#This Row],[FISICO]]-Tabla1[[#This Row],[SISTEMA]]</f>
        <v>0</v>
      </c>
    </row>
    <row r="1998" spans="1:9" hidden="1" x14ac:dyDescent="0.25">
      <c r="A1998">
        <v>30101</v>
      </c>
      <c r="B1998" s="1" t="s">
        <v>6</v>
      </c>
      <c r="C1998" s="1" t="s">
        <v>24</v>
      </c>
      <c r="D1998">
        <v>6255</v>
      </c>
      <c r="E1998" s="1" t="s">
        <v>2197</v>
      </c>
      <c r="F1998">
        <v>0</v>
      </c>
      <c r="H1998">
        <v>0</v>
      </c>
      <c r="I1998">
        <f>Tabla1[[#This Row],[VENTAS]]+Tabla1[[#This Row],[FISICO]]-Tabla1[[#This Row],[SISTEMA]]</f>
        <v>0</v>
      </c>
    </row>
    <row r="1999" spans="1:9" hidden="1" x14ac:dyDescent="0.25">
      <c r="A1999">
        <v>30101</v>
      </c>
      <c r="B1999" s="1" t="s">
        <v>6</v>
      </c>
      <c r="C1999" s="1" t="s">
        <v>24</v>
      </c>
      <c r="D1999">
        <v>6270</v>
      </c>
      <c r="E1999" s="1" t="s">
        <v>2198</v>
      </c>
      <c r="F1999">
        <v>0</v>
      </c>
      <c r="H1999">
        <v>0</v>
      </c>
      <c r="I1999">
        <f>Tabla1[[#This Row],[VENTAS]]+Tabla1[[#This Row],[FISICO]]-Tabla1[[#This Row],[SISTEMA]]</f>
        <v>0</v>
      </c>
    </row>
    <row r="2000" spans="1:9" hidden="1" x14ac:dyDescent="0.25">
      <c r="A2000">
        <v>30101</v>
      </c>
      <c r="B2000" s="1" t="s">
        <v>6</v>
      </c>
      <c r="C2000" s="1" t="s">
        <v>24</v>
      </c>
      <c r="D2000">
        <v>6271</v>
      </c>
      <c r="E2000" s="1" t="s">
        <v>2199</v>
      </c>
      <c r="F2000">
        <v>0</v>
      </c>
      <c r="H2000">
        <v>0</v>
      </c>
      <c r="I2000">
        <f>Tabla1[[#This Row],[VENTAS]]+Tabla1[[#This Row],[FISICO]]-Tabla1[[#This Row],[SISTEMA]]</f>
        <v>0</v>
      </c>
    </row>
    <row r="2001" spans="1:10" hidden="1" x14ac:dyDescent="0.25">
      <c r="A2001">
        <v>30101</v>
      </c>
      <c r="B2001" s="1" t="s">
        <v>6</v>
      </c>
      <c r="C2001" s="1" t="s">
        <v>24</v>
      </c>
      <c r="D2001">
        <v>6272</v>
      </c>
      <c r="E2001" s="1" t="s">
        <v>2200</v>
      </c>
      <c r="F2001">
        <v>0</v>
      </c>
      <c r="H2001">
        <v>0</v>
      </c>
      <c r="I2001">
        <f>Tabla1[[#This Row],[VENTAS]]+Tabla1[[#This Row],[FISICO]]-Tabla1[[#This Row],[SISTEMA]]</f>
        <v>0</v>
      </c>
    </row>
    <row r="2002" spans="1:10" hidden="1" x14ac:dyDescent="0.25">
      <c r="A2002">
        <v>30101</v>
      </c>
      <c r="B2002" s="1" t="s">
        <v>6</v>
      </c>
      <c r="C2002" s="1" t="s">
        <v>24</v>
      </c>
      <c r="D2002">
        <v>6275</v>
      </c>
      <c r="E2002" s="1" t="s">
        <v>2201</v>
      </c>
      <c r="F2002">
        <v>0</v>
      </c>
      <c r="H2002">
        <v>0</v>
      </c>
      <c r="I2002">
        <f>Tabla1[[#This Row],[VENTAS]]+Tabla1[[#This Row],[FISICO]]-Tabla1[[#This Row],[SISTEMA]]</f>
        <v>0</v>
      </c>
    </row>
    <row r="2003" spans="1:10" hidden="1" x14ac:dyDescent="0.25">
      <c r="A2003">
        <v>30101</v>
      </c>
      <c r="B2003" s="1" t="s">
        <v>6</v>
      </c>
      <c r="C2003" s="1" t="s">
        <v>24</v>
      </c>
      <c r="D2003">
        <v>6278</v>
      </c>
      <c r="E2003" s="1" t="s">
        <v>2202</v>
      </c>
      <c r="F2003">
        <v>0</v>
      </c>
      <c r="H2003">
        <v>0</v>
      </c>
      <c r="I2003">
        <f>Tabla1[[#This Row],[VENTAS]]+Tabla1[[#This Row],[FISICO]]-Tabla1[[#This Row],[SISTEMA]]</f>
        <v>0</v>
      </c>
    </row>
    <row r="2004" spans="1:10" hidden="1" x14ac:dyDescent="0.25">
      <c r="A2004">
        <v>30101</v>
      </c>
      <c r="B2004" s="1" t="s">
        <v>6</v>
      </c>
      <c r="C2004" s="1" t="s">
        <v>24</v>
      </c>
      <c r="D2004">
        <v>6281</v>
      </c>
      <c r="E2004" s="1" t="s">
        <v>2203</v>
      </c>
      <c r="F2004">
        <v>0</v>
      </c>
      <c r="H2004">
        <v>0</v>
      </c>
      <c r="I2004">
        <f>Tabla1[[#This Row],[VENTAS]]+Tabla1[[#This Row],[FISICO]]-Tabla1[[#This Row],[SISTEMA]]</f>
        <v>0</v>
      </c>
    </row>
    <row r="2005" spans="1:10" hidden="1" x14ac:dyDescent="0.25">
      <c r="A2005">
        <v>30101</v>
      </c>
      <c r="B2005" s="1" t="s">
        <v>6</v>
      </c>
      <c r="C2005" s="1" t="s">
        <v>24</v>
      </c>
      <c r="D2005">
        <v>6285</v>
      </c>
      <c r="E2005" s="1" t="s">
        <v>2204</v>
      </c>
      <c r="F2005">
        <v>0</v>
      </c>
      <c r="H2005">
        <v>0</v>
      </c>
      <c r="I2005">
        <f>Tabla1[[#This Row],[VENTAS]]+Tabla1[[#This Row],[FISICO]]-Tabla1[[#This Row],[SISTEMA]]</f>
        <v>0</v>
      </c>
    </row>
    <row r="2006" spans="1:10" hidden="1" x14ac:dyDescent="0.25">
      <c r="A2006">
        <v>30101</v>
      </c>
      <c r="B2006" s="1" t="s">
        <v>6</v>
      </c>
      <c r="C2006" s="1" t="s">
        <v>24</v>
      </c>
      <c r="D2006">
        <v>6291</v>
      </c>
      <c r="E2006" s="1" t="s">
        <v>2205</v>
      </c>
      <c r="F2006">
        <v>5</v>
      </c>
      <c r="G2006">
        <v>5</v>
      </c>
      <c r="H2006">
        <v>0</v>
      </c>
      <c r="I2006">
        <f>Tabla1[[#This Row],[VENTAS]]+Tabla1[[#This Row],[FISICO]]-Tabla1[[#This Row],[SISTEMA]]</f>
        <v>0</v>
      </c>
    </row>
    <row r="2007" spans="1:10" hidden="1" x14ac:dyDescent="0.25">
      <c r="A2007">
        <v>30101</v>
      </c>
      <c r="B2007" s="1" t="s">
        <v>6</v>
      </c>
      <c r="C2007" s="1" t="s">
        <v>24</v>
      </c>
      <c r="D2007">
        <v>6292</v>
      </c>
      <c r="E2007" s="1" t="s">
        <v>2206</v>
      </c>
      <c r="F2007">
        <v>15</v>
      </c>
      <c r="G2007">
        <v>15</v>
      </c>
      <c r="H2007">
        <v>0</v>
      </c>
      <c r="I2007">
        <f>Tabla1[[#This Row],[VENTAS]]+Tabla1[[#This Row],[FISICO]]-Tabla1[[#This Row],[SISTEMA]]</f>
        <v>0</v>
      </c>
    </row>
    <row r="2008" spans="1:10" hidden="1" x14ac:dyDescent="0.25">
      <c r="A2008">
        <v>30101</v>
      </c>
      <c r="B2008" s="1" t="s">
        <v>6</v>
      </c>
      <c r="C2008" s="1" t="s">
        <v>24</v>
      </c>
      <c r="D2008">
        <v>6293</v>
      </c>
      <c r="E2008" s="1" t="s">
        <v>2207</v>
      </c>
      <c r="F2008">
        <v>19</v>
      </c>
      <c r="G2008">
        <v>18</v>
      </c>
      <c r="H2008">
        <v>1</v>
      </c>
      <c r="I2008">
        <f>Tabla1[[#This Row],[VENTAS]]+Tabla1[[#This Row],[FISICO]]-Tabla1[[#This Row],[SISTEMA]]</f>
        <v>0</v>
      </c>
    </row>
    <row r="2009" spans="1:10" hidden="1" x14ac:dyDescent="0.25">
      <c r="A2009">
        <v>30101</v>
      </c>
      <c r="B2009" s="1" t="s">
        <v>6</v>
      </c>
      <c r="C2009" s="1" t="s">
        <v>24</v>
      </c>
      <c r="D2009">
        <v>6295</v>
      </c>
      <c r="E2009" s="1" t="s">
        <v>2208</v>
      </c>
      <c r="F2009">
        <v>0</v>
      </c>
      <c r="H2009">
        <v>0</v>
      </c>
      <c r="I2009">
        <f>Tabla1[[#This Row],[VENTAS]]+Tabla1[[#This Row],[FISICO]]-Tabla1[[#This Row],[SISTEMA]]</f>
        <v>0</v>
      </c>
    </row>
    <row r="2010" spans="1:10" hidden="1" x14ac:dyDescent="0.25">
      <c r="A2010">
        <v>30101</v>
      </c>
      <c r="B2010" s="1" t="s">
        <v>6</v>
      </c>
      <c r="C2010" s="1" t="s">
        <v>24</v>
      </c>
      <c r="D2010">
        <v>6296</v>
      </c>
      <c r="E2010" s="1" t="s">
        <v>2209</v>
      </c>
      <c r="F2010">
        <v>0</v>
      </c>
      <c r="H2010">
        <v>0</v>
      </c>
      <c r="I2010">
        <f>Tabla1[[#This Row],[VENTAS]]+Tabla1[[#This Row],[FISICO]]-Tabla1[[#This Row],[SISTEMA]]</f>
        <v>0</v>
      </c>
    </row>
    <row r="2011" spans="1:10" hidden="1" x14ac:dyDescent="0.25">
      <c r="A2011">
        <v>30101</v>
      </c>
      <c r="B2011" s="1" t="s">
        <v>6</v>
      </c>
      <c r="C2011" s="1" t="s">
        <v>24</v>
      </c>
      <c r="D2011">
        <v>6298</v>
      </c>
      <c r="E2011" s="1" t="s">
        <v>2210</v>
      </c>
      <c r="F2011">
        <v>0</v>
      </c>
      <c r="H2011">
        <v>0</v>
      </c>
      <c r="I2011">
        <f>Tabla1[[#This Row],[VENTAS]]+Tabla1[[#This Row],[FISICO]]-Tabla1[[#This Row],[SISTEMA]]</f>
        <v>0</v>
      </c>
    </row>
    <row r="2012" spans="1:10" hidden="1" x14ac:dyDescent="0.25">
      <c r="A2012">
        <v>30101</v>
      </c>
      <c r="B2012" s="1" t="s">
        <v>6</v>
      </c>
      <c r="C2012" s="1" t="s">
        <v>24</v>
      </c>
      <c r="D2012" s="18">
        <v>6299</v>
      </c>
      <c r="E2012" s="19" t="s">
        <v>2211</v>
      </c>
      <c r="F2012">
        <v>9</v>
      </c>
      <c r="G2012">
        <v>9</v>
      </c>
      <c r="H2012">
        <v>0</v>
      </c>
      <c r="I2012">
        <f>Tabla1[[#This Row],[VENTAS]]+Tabla1[[#This Row],[FISICO]]-Tabla1[[#This Row],[SISTEMA]]</f>
        <v>0</v>
      </c>
      <c r="J2012" s="18"/>
    </row>
    <row r="2013" spans="1:10" hidden="1" x14ac:dyDescent="0.25">
      <c r="A2013">
        <v>30101</v>
      </c>
      <c r="B2013" s="1" t="s">
        <v>6</v>
      </c>
      <c r="C2013" s="1" t="s">
        <v>24</v>
      </c>
      <c r="D2013">
        <v>6303</v>
      </c>
      <c r="E2013" s="1" t="s">
        <v>2212</v>
      </c>
      <c r="F2013">
        <v>0</v>
      </c>
      <c r="H2013">
        <v>0</v>
      </c>
      <c r="I2013">
        <f>Tabla1[[#This Row],[VENTAS]]+Tabla1[[#This Row],[FISICO]]-Tabla1[[#This Row],[SISTEMA]]</f>
        <v>0</v>
      </c>
    </row>
    <row r="2014" spans="1:10" hidden="1" x14ac:dyDescent="0.25">
      <c r="A2014">
        <v>30101</v>
      </c>
      <c r="B2014" s="1" t="s">
        <v>6</v>
      </c>
      <c r="C2014" s="1" t="s">
        <v>24</v>
      </c>
      <c r="D2014">
        <v>6312</v>
      </c>
      <c r="E2014" s="1" t="s">
        <v>2213</v>
      </c>
      <c r="F2014">
        <v>0</v>
      </c>
      <c r="H2014">
        <v>0</v>
      </c>
      <c r="I2014">
        <f>Tabla1[[#This Row],[VENTAS]]+Tabla1[[#This Row],[FISICO]]-Tabla1[[#This Row],[SISTEMA]]</f>
        <v>0</v>
      </c>
    </row>
    <row r="2015" spans="1:10" hidden="1" x14ac:dyDescent="0.25">
      <c r="A2015">
        <v>30101</v>
      </c>
      <c r="B2015" s="1" t="s">
        <v>6</v>
      </c>
      <c r="C2015" s="1" t="s">
        <v>24</v>
      </c>
      <c r="D2015">
        <v>6313</v>
      </c>
      <c r="E2015" s="1" t="s">
        <v>2214</v>
      </c>
      <c r="F2015">
        <v>29</v>
      </c>
      <c r="G2015">
        <v>18</v>
      </c>
      <c r="H2015">
        <v>0</v>
      </c>
      <c r="I2015">
        <f>Tabla1[[#This Row],[VENTAS]]+Tabla1[[#This Row],[FISICO]]-Tabla1[[#This Row],[SISTEMA]]</f>
        <v>-11</v>
      </c>
    </row>
    <row r="2016" spans="1:10" hidden="1" x14ac:dyDescent="0.25">
      <c r="A2016">
        <v>30101</v>
      </c>
      <c r="B2016" s="1" t="s">
        <v>6</v>
      </c>
      <c r="C2016" s="1" t="s">
        <v>24</v>
      </c>
      <c r="D2016" s="18">
        <v>6314</v>
      </c>
      <c r="E2016" s="19" t="s">
        <v>2215</v>
      </c>
      <c r="F2016">
        <v>53</v>
      </c>
      <c r="G2016">
        <v>52</v>
      </c>
      <c r="H2016">
        <v>0</v>
      </c>
      <c r="I2016">
        <f>Tabla1[[#This Row],[VENTAS]]+Tabla1[[#This Row],[FISICO]]-Tabla1[[#This Row],[SISTEMA]]</f>
        <v>-1</v>
      </c>
      <c r="J2016" s="18"/>
    </row>
    <row r="2017" spans="1:10" hidden="1" x14ac:dyDescent="0.25">
      <c r="A2017">
        <v>30101</v>
      </c>
      <c r="B2017" s="1" t="s">
        <v>6</v>
      </c>
      <c r="C2017" s="1" t="s">
        <v>24</v>
      </c>
      <c r="D2017">
        <v>6315</v>
      </c>
      <c r="E2017" s="1" t="s">
        <v>2216</v>
      </c>
      <c r="F2017">
        <v>0</v>
      </c>
      <c r="H2017">
        <v>0</v>
      </c>
      <c r="I2017">
        <f>Tabla1[[#This Row],[VENTAS]]+Tabla1[[#This Row],[FISICO]]-Tabla1[[#This Row],[SISTEMA]]</f>
        <v>0</v>
      </c>
    </row>
    <row r="2018" spans="1:10" hidden="1" x14ac:dyDescent="0.25">
      <c r="A2018">
        <v>30101</v>
      </c>
      <c r="B2018" s="1" t="s">
        <v>6</v>
      </c>
      <c r="C2018" s="1" t="s">
        <v>24</v>
      </c>
      <c r="D2018">
        <v>6316</v>
      </c>
      <c r="E2018" s="1" t="s">
        <v>2217</v>
      </c>
      <c r="F2018">
        <v>10</v>
      </c>
      <c r="G2018">
        <v>10</v>
      </c>
      <c r="H2018">
        <v>0</v>
      </c>
      <c r="I2018">
        <f>Tabla1[[#This Row],[VENTAS]]+Tabla1[[#This Row],[FISICO]]-Tabla1[[#This Row],[SISTEMA]]</f>
        <v>0</v>
      </c>
    </row>
    <row r="2019" spans="1:10" hidden="1" x14ac:dyDescent="0.25">
      <c r="A2019">
        <v>30101</v>
      </c>
      <c r="B2019" s="1" t="s">
        <v>6</v>
      </c>
      <c r="C2019" s="1" t="s">
        <v>24</v>
      </c>
      <c r="D2019">
        <v>6323</v>
      </c>
      <c r="E2019" s="1" t="s">
        <v>2218</v>
      </c>
      <c r="F2019">
        <v>0</v>
      </c>
      <c r="H2019">
        <v>0</v>
      </c>
      <c r="I2019">
        <f>Tabla1[[#This Row],[VENTAS]]+Tabla1[[#This Row],[FISICO]]-Tabla1[[#This Row],[SISTEMA]]</f>
        <v>0</v>
      </c>
    </row>
    <row r="2020" spans="1:10" hidden="1" x14ac:dyDescent="0.25">
      <c r="A2020">
        <v>30101</v>
      </c>
      <c r="B2020" s="1" t="s">
        <v>6</v>
      </c>
      <c r="C2020" s="1" t="s">
        <v>24</v>
      </c>
      <c r="D2020">
        <v>6325</v>
      </c>
      <c r="E2020" s="1" t="s">
        <v>2219</v>
      </c>
      <c r="F2020">
        <v>0</v>
      </c>
      <c r="H2020">
        <v>0</v>
      </c>
      <c r="I2020">
        <f>Tabla1[[#This Row],[VENTAS]]+Tabla1[[#This Row],[FISICO]]-Tabla1[[#This Row],[SISTEMA]]</f>
        <v>0</v>
      </c>
    </row>
    <row r="2021" spans="1:10" hidden="1" x14ac:dyDescent="0.25">
      <c r="A2021">
        <v>30101</v>
      </c>
      <c r="B2021" s="1" t="s">
        <v>6</v>
      </c>
      <c r="C2021" s="1" t="s">
        <v>24</v>
      </c>
      <c r="D2021">
        <v>6326</v>
      </c>
      <c r="E2021" s="1" t="s">
        <v>2220</v>
      </c>
      <c r="F2021">
        <v>0</v>
      </c>
      <c r="H2021">
        <v>0</v>
      </c>
      <c r="I2021">
        <f>Tabla1[[#This Row],[VENTAS]]+Tabla1[[#This Row],[FISICO]]-Tabla1[[#This Row],[SISTEMA]]</f>
        <v>0</v>
      </c>
    </row>
    <row r="2022" spans="1:10" hidden="1" x14ac:dyDescent="0.25">
      <c r="A2022">
        <v>30101</v>
      </c>
      <c r="B2022" s="1" t="s">
        <v>6</v>
      </c>
      <c r="C2022" s="1" t="s">
        <v>24</v>
      </c>
      <c r="D2022">
        <v>6337</v>
      </c>
      <c r="E2022" s="1" t="s">
        <v>2221</v>
      </c>
      <c r="F2022">
        <v>0</v>
      </c>
      <c r="H2022">
        <v>0</v>
      </c>
      <c r="I2022">
        <f>Tabla1[[#This Row],[VENTAS]]+Tabla1[[#This Row],[FISICO]]-Tabla1[[#This Row],[SISTEMA]]</f>
        <v>0</v>
      </c>
    </row>
    <row r="2023" spans="1:10" hidden="1" x14ac:dyDescent="0.25">
      <c r="A2023">
        <v>30101</v>
      </c>
      <c r="B2023" s="1" t="s">
        <v>6</v>
      </c>
      <c r="C2023" s="1" t="s">
        <v>24</v>
      </c>
      <c r="D2023">
        <v>6391</v>
      </c>
      <c r="E2023" s="1" t="s">
        <v>2222</v>
      </c>
      <c r="F2023">
        <v>0</v>
      </c>
      <c r="H2023">
        <v>0</v>
      </c>
      <c r="I2023">
        <f>Tabla1[[#This Row],[VENTAS]]+Tabla1[[#This Row],[FISICO]]-Tabla1[[#This Row],[SISTEMA]]</f>
        <v>0</v>
      </c>
    </row>
    <row r="2024" spans="1:10" hidden="1" x14ac:dyDescent="0.25">
      <c r="A2024">
        <v>30101</v>
      </c>
      <c r="B2024" s="1" t="s">
        <v>6</v>
      </c>
      <c r="C2024" s="1" t="s">
        <v>24</v>
      </c>
      <c r="D2024">
        <v>6394</v>
      </c>
      <c r="E2024" s="1" t="s">
        <v>2223</v>
      </c>
      <c r="F2024">
        <v>0</v>
      </c>
      <c r="H2024">
        <v>0</v>
      </c>
      <c r="I2024">
        <f>Tabla1[[#This Row],[VENTAS]]+Tabla1[[#This Row],[FISICO]]-Tabla1[[#This Row],[SISTEMA]]</f>
        <v>0</v>
      </c>
    </row>
    <row r="2025" spans="1:10" hidden="1" x14ac:dyDescent="0.25">
      <c r="A2025">
        <v>30101</v>
      </c>
      <c r="B2025" s="1" t="s">
        <v>6</v>
      </c>
      <c r="C2025" s="1" t="s">
        <v>24</v>
      </c>
      <c r="D2025">
        <v>6396</v>
      </c>
      <c r="E2025" s="1" t="s">
        <v>2224</v>
      </c>
      <c r="F2025">
        <v>0</v>
      </c>
      <c r="H2025">
        <v>0</v>
      </c>
      <c r="I2025">
        <f>Tabla1[[#This Row],[VENTAS]]+Tabla1[[#This Row],[FISICO]]-Tabla1[[#This Row],[SISTEMA]]</f>
        <v>0</v>
      </c>
    </row>
    <row r="2026" spans="1:10" hidden="1" x14ac:dyDescent="0.25">
      <c r="A2026">
        <v>30101</v>
      </c>
      <c r="B2026" s="1" t="s">
        <v>6</v>
      </c>
      <c r="C2026" s="1" t="s">
        <v>24</v>
      </c>
      <c r="D2026">
        <v>6397</v>
      </c>
      <c r="E2026" s="1" t="s">
        <v>2225</v>
      </c>
      <c r="F2026">
        <v>0</v>
      </c>
      <c r="H2026">
        <v>0</v>
      </c>
      <c r="I2026">
        <f>Tabla1[[#This Row],[VENTAS]]+Tabla1[[#This Row],[FISICO]]-Tabla1[[#This Row],[SISTEMA]]</f>
        <v>0</v>
      </c>
    </row>
    <row r="2027" spans="1:10" hidden="1" x14ac:dyDescent="0.25">
      <c r="A2027">
        <v>30101</v>
      </c>
      <c r="B2027" s="1" t="s">
        <v>6</v>
      </c>
      <c r="C2027" s="1" t="s">
        <v>24</v>
      </c>
      <c r="D2027">
        <v>6398</v>
      </c>
      <c r="E2027" s="1" t="s">
        <v>2226</v>
      </c>
      <c r="F2027">
        <v>0</v>
      </c>
      <c r="H2027">
        <v>0</v>
      </c>
      <c r="I2027">
        <f>Tabla1[[#This Row],[VENTAS]]+Tabla1[[#This Row],[FISICO]]-Tabla1[[#This Row],[SISTEMA]]</f>
        <v>0</v>
      </c>
    </row>
    <row r="2028" spans="1:10" hidden="1" x14ac:dyDescent="0.25">
      <c r="A2028">
        <v>30101</v>
      </c>
      <c r="B2028" s="1" t="s">
        <v>6</v>
      </c>
      <c r="C2028" s="1" t="s">
        <v>24</v>
      </c>
      <c r="D2028">
        <v>6399</v>
      </c>
      <c r="E2028" s="1" t="s">
        <v>2227</v>
      </c>
      <c r="F2028">
        <v>26</v>
      </c>
      <c r="G2028">
        <v>26</v>
      </c>
      <c r="H2028">
        <v>0</v>
      </c>
      <c r="I2028">
        <f>Tabla1[[#This Row],[VENTAS]]+Tabla1[[#This Row],[FISICO]]-Tabla1[[#This Row],[SISTEMA]]</f>
        <v>0</v>
      </c>
    </row>
    <row r="2029" spans="1:10" hidden="1" x14ac:dyDescent="0.25">
      <c r="A2029">
        <v>30101</v>
      </c>
      <c r="B2029" s="1" t="s">
        <v>6</v>
      </c>
      <c r="C2029" s="1" t="s">
        <v>24</v>
      </c>
      <c r="D2029">
        <v>6400</v>
      </c>
      <c r="E2029" s="1" t="s">
        <v>2228</v>
      </c>
      <c r="F2029">
        <v>21</v>
      </c>
      <c r="G2029">
        <v>20</v>
      </c>
      <c r="H2029">
        <v>1</v>
      </c>
      <c r="I2029">
        <f>Tabla1[[#This Row],[VENTAS]]+Tabla1[[#This Row],[FISICO]]-Tabla1[[#This Row],[SISTEMA]]</f>
        <v>0</v>
      </c>
    </row>
    <row r="2030" spans="1:10" hidden="1" x14ac:dyDescent="0.25">
      <c r="A2030">
        <v>30101</v>
      </c>
      <c r="B2030" s="1" t="s">
        <v>6</v>
      </c>
      <c r="C2030" s="1" t="s">
        <v>24</v>
      </c>
      <c r="D2030" s="18">
        <v>6401</v>
      </c>
      <c r="E2030" s="19" t="s">
        <v>2229</v>
      </c>
      <c r="F2030">
        <v>6</v>
      </c>
      <c r="G2030">
        <v>6</v>
      </c>
      <c r="H2030">
        <v>0</v>
      </c>
      <c r="I2030">
        <f>Tabla1[[#This Row],[VENTAS]]+Tabla1[[#This Row],[FISICO]]-Tabla1[[#This Row],[SISTEMA]]</f>
        <v>0</v>
      </c>
      <c r="J2030" s="18"/>
    </row>
    <row r="2031" spans="1:10" hidden="1" x14ac:dyDescent="0.25">
      <c r="A2031">
        <v>30101</v>
      </c>
      <c r="B2031" s="1" t="s">
        <v>6</v>
      </c>
      <c r="C2031" s="1" t="s">
        <v>24</v>
      </c>
      <c r="D2031">
        <v>6402</v>
      </c>
      <c r="E2031" s="1" t="s">
        <v>2230</v>
      </c>
      <c r="F2031">
        <v>0</v>
      </c>
      <c r="H2031">
        <v>0</v>
      </c>
      <c r="I2031">
        <f>Tabla1[[#This Row],[VENTAS]]+Tabla1[[#This Row],[FISICO]]-Tabla1[[#This Row],[SISTEMA]]</f>
        <v>0</v>
      </c>
    </row>
    <row r="2032" spans="1:10" s="30" customFormat="1" hidden="1" x14ac:dyDescent="0.25">
      <c r="A2032" s="30">
        <v>30101</v>
      </c>
      <c r="B2032" s="31" t="s">
        <v>6</v>
      </c>
      <c r="C2032" s="31" t="s">
        <v>24</v>
      </c>
      <c r="D2032" s="30">
        <v>6405</v>
      </c>
      <c r="E2032" s="31" t="s">
        <v>2231</v>
      </c>
      <c r="F2032" s="30">
        <v>36</v>
      </c>
      <c r="G2032" s="30">
        <v>37</v>
      </c>
      <c r="H2032" s="30">
        <v>0</v>
      </c>
      <c r="I2032" s="30">
        <f>Tabla1[[#This Row],[VENTAS]]+Tabla1[[#This Row],[FISICO]]-Tabla1[[#This Row],[SISTEMA]]</f>
        <v>1</v>
      </c>
    </row>
    <row r="2033" spans="1:10" hidden="1" x14ac:dyDescent="0.25">
      <c r="A2033">
        <v>30101</v>
      </c>
      <c r="B2033" s="1" t="s">
        <v>6</v>
      </c>
      <c r="C2033" s="1" t="s">
        <v>24</v>
      </c>
      <c r="D2033">
        <v>6426</v>
      </c>
      <c r="E2033" s="1" t="s">
        <v>2232</v>
      </c>
      <c r="F2033">
        <v>0</v>
      </c>
      <c r="H2033">
        <v>0</v>
      </c>
      <c r="I2033">
        <f>Tabla1[[#This Row],[VENTAS]]+Tabla1[[#This Row],[FISICO]]-Tabla1[[#This Row],[SISTEMA]]</f>
        <v>0</v>
      </c>
    </row>
    <row r="2034" spans="1:10" hidden="1" x14ac:dyDescent="0.25">
      <c r="A2034">
        <v>30101</v>
      </c>
      <c r="B2034" s="1" t="s">
        <v>6</v>
      </c>
      <c r="C2034" s="1" t="s">
        <v>24</v>
      </c>
      <c r="D2034">
        <v>6438</v>
      </c>
      <c r="E2034" s="1" t="s">
        <v>2233</v>
      </c>
      <c r="F2034">
        <v>0</v>
      </c>
      <c r="H2034">
        <v>0</v>
      </c>
      <c r="I2034">
        <f>Tabla1[[#This Row],[VENTAS]]+Tabla1[[#This Row],[FISICO]]-Tabla1[[#This Row],[SISTEMA]]</f>
        <v>0</v>
      </c>
    </row>
    <row r="2035" spans="1:10" s="30" customFormat="1" hidden="1" x14ac:dyDescent="0.25">
      <c r="A2035" s="30">
        <v>30101</v>
      </c>
      <c r="B2035" s="31" t="s">
        <v>6</v>
      </c>
      <c r="C2035" s="31" t="s">
        <v>24</v>
      </c>
      <c r="D2035" s="32">
        <v>6439</v>
      </c>
      <c r="E2035" s="33" t="s">
        <v>2234</v>
      </c>
      <c r="F2035" s="30">
        <v>1</v>
      </c>
      <c r="G2035" s="30">
        <v>0</v>
      </c>
      <c r="H2035" s="30">
        <v>0</v>
      </c>
      <c r="I2035" s="30">
        <f>Tabla1[[#This Row],[VENTAS]]+Tabla1[[#This Row],[FISICO]]-Tabla1[[#This Row],[SISTEMA]]</f>
        <v>-1</v>
      </c>
      <c r="J2035" s="32" t="s">
        <v>8362</v>
      </c>
    </row>
    <row r="2036" spans="1:10" s="30" customFormat="1" hidden="1" x14ac:dyDescent="0.25">
      <c r="A2036" s="30">
        <v>30101</v>
      </c>
      <c r="B2036" s="31" t="s">
        <v>6</v>
      </c>
      <c r="C2036" s="31" t="s">
        <v>24</v>
      </c>
      <c r="D2036" s="30">
        <v>6440</v>
      </c>
      <c r="E2036" s="31" t="s">
        <v>2235</v>
      </c>
      <c r="F2036" s="30">
        <v>19</v>
      </c>
      <c r="G2036" s="30">
        <v>20</v>
      </c>
      <c r="H2036" s="30">
        <v>0</v>
      </c>
      <c r="I2036" s="30">
        <f>Tabla1[[#This Row],[VENTAS]]+Tabla1[[#This Row],[FISICO]]-Tabla1[[#This Row],[SISTEMA]]</f>
        <v>1</v>
      </c>
    </row>
    <row r="2037" spans="1:10" hidden="1" x14ac:dyDescent="0.25">
      <c r="A2037">
        <v>30101</v>
      </c>
      <c r="B2037" s="1" t="s">
        <v>6</v>
      </c>
      <c r="C2037" s="1" t="s">
        <v>24</v>
      </c>
      <c r="D2037">
        <v>6476</v>
      </c>
      <c r="E2037" s="1" t="s">
        <v>2236</v>
      </c>
      <c r="F2037">
        <v>0</v>
      </c>
      <c r="H2037">
        <v>0</v>
      </c>
      <c r="I2037">
        <f>Tabla1[[#This Row],[VENTAS]]+Tabla1[[#This Row],[FISICO]]-Tabla1[[#This Row],[SISTEMA]]</f>
        <v>0</v>
      </c>
    </row>
    <row r="2038" spans="1:10" hidden="1" x14ac:dyDescent="0.25">
      <c r="A2038">
        <v>30101</v>
      </c>
      <c r="B2038" s="1" t="s">
        <v>6</v>
      </c>
      <c r="C2038" s="1" t="s">
        <v>24</v>
      </c>
      <c r="D2038" s="18">
        <v>6486</v>
      </c>
      <c r="E2038" s="19" t="s">
        <v>2237</v>
      </c>
      <c r="F2038">
        <v>76</v>
      </c>
      <c r="G2038">
        <v>75</v>
      </c>
      <c r="H2038">
        <v>0</v>
      </c>
      <c r="I2038">
        <f>Tabla1[[#This Row],[VENTAS]]+Tabla1[[#This Row],[FISICO]]-Tabla1[[#This Row],[SISTEMA]]</f>
        <v>-1</v>
      </c>
      <c r="J2038" s="18"/>
    </row>
    <row r="2039" spans="1:10" hidden="1" x14ac:dyDescent="0.25">
      <c r="A2039">
        <v>30101</v>
      </c>
      <c r="B2039" s="1" t="s">
        <v>6</v>
      </c>
      <c r="C2039" s="1" t="s">
        <v>24</v>
      </c>
      <c r="D2039">
        <v>6520</v>
      </c>
      <c r="E2039" s="1" t="s">
        <v>2238</v>
      </c>
      <c r="F2039">
        <v>0</v>
      </c>
      <c r="H2039">
        <v>0</v>
      </c>
      <c r="I2039">
        <f>Tabla1[[#This Row],[VENTAS]]+Tabla1[[#This Row],[FISICO]]-Tabla1[[#This Row],[SISTEMA]]</f>
        <v>0</v>
      </c>
    </row>
    <row r="2040" spans="1:10" hidden="1" x14ac:dyDescent="0.25">
      <c r="A2040">
        <v>30101</v>
      </c>
      <c r="B2040" s="1" t="s">
        <v>6</v>
      </c>
      <c r="C2040" s="1" t="s">
        <v>24</v>
      </c>
      <c r="D2040">
        <v>6521</v>
      </c>
      <c r="E2040" s="1" t="s">
        <v>2239</v>
      </c>
      <c r="F2040">
        <v>0</v>
      </c>
      <c r="H2040">
        <v>0</v>
      </c>
      <c r="I2040">
        <f>Tabla1[[#This Row],[VENTAS]]+Tabla1[[#This Row],[FISICO]]-Tabla1[[#This Row],[SISTEMA]]</f>
        <v>0</v>
      </c>
    </row>
    <row r="2041" spans="1:10" hidden="1" x14ac:dyDescent="0.25">
      <c r="A2041">
        <v>30101</v>
      </c>
      <c r="B2041" s="1" t="s">
        <v>6</v>
      </c>
      <c r="C2041" s="1" t="s">
        <v>24</v>
      </c>
      <c r="D2041">
        <v>6522</v>
      </c>
      <c r="E2041" s="1" t="s">
        <v>2240</v>
      </c>
      <c r="F2041">
        <v>0</v>
      </c>
      <c r="H2041">
        <v>0</v>
      </c>
      <c r="I2041">
        <f>Tabla1[[#This Row],[VENTAS]]+Tabla1[[#This Row],[FISICO]]-Tabla1[[#This Row],[SISTEMA]]</f>
        <v>0</v>
      </c>
    </row>
    <row r="2042" spans="1:10" hidden="1" x14ac:dyDescent="0.25">
      <c r="A2042">
        <v>30101</v>
      </c>
      <c r="B2042" s="1" t="s">
        <v>6</v>
      </c>
      <c r="C2042" s="1" t="s">
        <v>24</v>
      </c>
      <c r="D2042">
        <v>6568</v>
      </c>
      <c r="E2042" s="1" t="s">
        <v>2241</v>
      </c>
      <c r="F2042">
        <v>0</v>
      </c>
      <c r="H2042">
        <v>0</v>
      </c>
      <c r="I2042">
        <f>Tabla1[[#This Row],[VENTAS]]+Tabla1[[#This Row],[FISICO]]-Tabla1[[#This Row],[SISTEMA]]</f>
        <v>0</v>
      </c>
    </row>
    <row r="2043" spans="1:10" hidden="1" x14ac:dyDescent="0.25">
      <c r="A2043">
        <v>30101</v>
      </c>
      <c r="B2043" s="1" t="s">
        <v>6</v>
      </c>
      <c r="C2043" s="1" t="s">
        <v>24</v>
      </c>
      <c r="D2043">
        <v>6569</v>
      </c>
      <c r="E2043" s="1" t="s">
        <v>2242</v>
      </c>
      <c r="F2043">
        <v>17</v>
      </c>
      <c r="G2043">
        <v>17</v>
      </c>
      <c r="H2043">
        <v>0</v>
      </c>
      <c r="I2043">
        <f>Tabla1[[#This Row],[VENTAS]]+Tabla1[[#This Row],[FISICO]]-Tabla1[[#This Row],[SISTEMA]]</f>
        <v>0</v>
      </c>
    </row>
    <row r="2044" spans="1:10" hidden="1" x14ac:dyDescent="0.25">
      <c r="A2044">
        <v>30101</v>
      </c>
      <c r="B2044" s="1" t="s">
        <v>6</v>
      </c>
      <c r="C2044" s="1" t="s">
        <v>24</v>
      </c>
      <c r="D2044">
        <v>6570</v>
      </c>
      <c r="E2044" s="1" t="s">
        <v>2243</v>
      </c>
      <c r="F2044">
        <v>0</v>
      </c>
      <c r="H2044">
        <v>0</v>
      </c>
      <c r="I2044">
        <f>Tabla1[[#This Row],[VENTAS]]+Tabla1[[#This Row],[FISICO]]-Tabla1[[#This Row],[SISTEMA]]</f>
        <v>0</v>
      </c>
    </row>
    <row r="2045" spans="1:10" hidden="1" x14ac:dyDescent="0.25">
      <c r="A2045">
        <v>30101</v>
      </c>
      <c r="B2045" s="1" t="s">
        <v>6</v>
      </c>
      <c r="C2045" s="1" t="s">
        <v>24</v>
      </c>
      <c r="D2045">
        <v>6573</v>
      </c>
      <c r="E2045" s="1" t="s">
        <v>2244</v>
      </c>
      <c r="F2045">
        <v>0</v>
      </c>
      <c r="H2045">
        <v>0</v>
      </c>
      <c r="I2045">
        <f>Tabla1[[#This Row],[VENTAS]]+Tabla1[[#This Row],[FISICO]]-Tabla1[[#This Row],[SISTEMA]]</f>
        <v>0</v>
      </c>
    </row>
    <row r="2046" spans="1:10" hidden="1" x14ac:dyDescent="0.25">
      <c r="A2046">
        <v>30101</v>
      </c>
      <c r="B2046" s="1" t="s">
        <v>6</v>
      </c>
      <c r="C2046" s="1" t="s">
        <v>24</v>
      </c>
      <c r="D2046">
        <v>6574</v>
      </c>
      <c r="E2046" s="1" t="s">
        <v>2245</v>
      </c>
      <c r="F2046">
        <v>0</v>
      </c>
      <c r="H2046">
        <v>0</v>
      </c>
      <c r="I2046">
        <f>Tabla1[[#This Row],[VENTAS]]+Tabla1[[#This Row],[FISICO]]-Tabla1[[#This Row],[SISTEMA]]</f>
        <v>0</v>
      </c>
    </row>
    <row r="2047" spans="1:10" hidden="1" x14ac:dyDescent="0.25">
      <c r="A2047">
        <v>30101</v>
      </c>
      <c r="B2047" s="1" t="s">
        <v>6</v>
      </c>
      <c r="C2047" s="1" t="s">
        <v>24</v>
      </c>
      <c r="D2047">
        <v>6575</v>
      </c>
      <c r="E2047" s="1" t="s">
        <v>2246</v>
      </c>
      <c r="F2047">
        <v>0</v>
      </c>
      <c r="H2047">
        <v>0</v>
      </c>
      <c r="I2047">
        <f>Tabla1[[#This Row],[VENTAS]]+Tabla1[[#This Row],[FISICO]]-Tabla1[[#This Row],[SISTEMA]]</f>
        <v>0</v>
      </c>
    </row>
    <row r="2048" spans="1:10" hidden="1" x14ac:dyDescent="0.25">
      <c r="A2048">
        <v>30101</v>
      </c>
      <c r="B2048" s="1" t="s">
        <v>6</v>
      </c>
      <c r="C2048" s="1" t="s">
        <v>24</v>
      </c>
      <c r="D2048">
        <v>6576</v>
      </c>
      <c r="E2048" s="1" t="s">
        <v>2247</v>
      </c>
      <c r="F2048">
        <v>0</v>
      </c>
      <c r="H2048">
        <v>0</v>
      </c>
      <c r="I2048">
        <f>Tabla1[[#This Row],[VENTAS]]+Tabla1[[#This Row],[FISICO]]-Tabla1[[#This Row],[SISTEMA]]</f>
        <v>0</v>
      </c>
    </row>
    <row r="2049" spans="1:10" hidden="1" x14ac:dyDescent="0.25">
      <c r="A2049">
        <v>30101</v>
      </c>
      <c r="B2049" s="1" t="s">
        <v>6</v>
      </c>
      <c r="C2049" s="1" t="s">
        <v>24</v>
      </c>
      <c r="D2049">
        <v>6578</v>
      </c>
      <c r="E2049" s="1" t="s">
        <v>2248</v>
      </c>
      <c r="F2049">
        <v>0</v>
      </c>
      <c r="H2049">
        <v>0</v>
      </c>
      <c r="I2049">
        <f>Tabla1[[#This Row],[VENTAS]]+Tabla1[[#This Row],[FISICO]]-Tabla1[[#This Row],[SISTEMA]]</f>
        <v>0</v>
      </c>
    </row>
    <row r="2050" spans="1:10" hidden="1" x14ac:dyDescent="0.25">
      <c r="A2050">
        <v>30101</v>
      </c>
      <c r="B2050" s="1" t="s">
        <v>6</v>
      </c>
      <c r="C2050" s="1" t="s">
        <v>24</v>
      </c>
      <c r="D2050">
        <v>6579</v>
      </c>
      <c r="E2050" s="1" t="s">
        <v>2249</v>
      </c>
      <c r="F2050">
        <v>0</v>
      </c>
      <c r="H2050">
        <v>0</v>
      </c>
      <c r="I2050">
        <f>Tabla1[[#This Row],[VENTAS]]+Tabla1[[#This Row],[FISICO]]-Tabla1[[#This Row],[SISTEMA]]</f>
        <v>0</v>
      </c>
    </row>
    <row r="2051" spans="1:10" hidden="1" x14ac:dyDescent="0.25">
      <c r="A2051">
        <v>30101</v>
      </c>
      <c r="B2051" s="1" t="s">
        <v>6</v>
      </c>
      <c r="C2051" s="1" t="s">
        <v>24</v>
      </c>
      <c r="D2051">
        <v>6584</v>
      </c>
      <c r="E2051" s="1" t="s">
        <v>2250</v>
      </c>
      <c r="F2051">
        <v>0</v>
      </c>
      <c r="H2051">
        <v>0</v>
      </c>
      <c r="I2051">
        <f>Tabla1[[#This Row],[VENTAS]]+Tabla1[[#This Row],[FISICO]]-Tabla1[[#This Row],[SISTEMA]]</f>
        <v>0</v>
      </c>
    </row>
    <row r="2052" spans="1:10" s="30" customFormat="1" hidden="1" x14ac:dyDescent="0.25">
      <c r="A2052" s="30">
        <v>30101</v>
      </c>
      <c r="B2052" s="31" t="s">
        <v>6</v>
      </c>
      <c r="C2052" s="31" t="s">
        <v>24</v>
      </c>
      <c r="D2052" s="30">
        <v>6586</v>
      </c>
      <c r="E2052" s="31" t="s">
        <v>2251</v>
      </c>
      <c r="F2052" s="30">
        <v>498</v>
      </c>
      <c r="G2052" s="30">
        <v>480</v>
      </c>
      <c r="H2052" s="30">
        <v>22</v>
      </c>
      <c r="I2052" s="30">
        <f>Tabla1[[#This Row],[VENTAS]]+Tabla1[[#This Row],[FISICO]]-Tabla1[[#This Row],[SISTEMA]]</f>
        <v>4</v>
      </c>
      <c r="J2052" s="30" t="s">
        <v>8366</v>
      </c>
    </row>
    <row r="2053" spans="1:10" hidden="1" x14ac:dyDescent="0.25">
      <c r="A2053">
        <v>30101</v>
      </c>
      <c r="B2053" s="1" t="s">
        <v>6</v>
      </c>
      <c r="C2053" s="1" t="s">
        <v>24</v>
      </c>
      <c r="D2053">
        <v>6587</v>
      </c>
      <c r="E2053" s="1" t="s">
        <v>2252</v>
      </c>
      <c r="F2053">
        <v>0</v>
      </c>
      <c r="H2053">
        <v>0</v>
      </c>
      <c r="I2053">
        <f>Tabla1[[#This Row],[VENTAS]]+Tabla1[[#This Row],[FISICO]]-Tabla1[[#This Row],[SISTEMA]]</f>
        <v>0</v>
      </c>
    </row>
    <row r="2054" spans="1:10" hidden="1" x14ac:dyDescent="0.25">
      <c r="A2054">
        <v>30101</v>
      </c>
      <c r="B2054" s="1" t="s">
        <v>6</v>
      </c>
      <c r="C2054" s="1" t="s">
        <v>24</v>
      </c>
      <c r="D2054">
        <v>6590</v>
      </c>
      <c r="E2054" s="1" t="s">
        <v>2253</v>
      </c>
      <c r="F2054">
        <v>0</v>
      </c>
      <c r="H2054">
        <v>0</v>
      </c>
      <c r="I2054">
        <f>Tabla1[[#This Row],[VENTAS]]+Tabla1[[#This Row],[FISICO]]-Tabla1[[#This Row],[SISTEMA]]</f>
        <v>0</v>
      </c>
    </row>
    <row r="2055" spans="1:10" hidden="1" x14ac:dyDescent="0.25">
      <c r="A2055">
        <v>30101</v>
      </c>
      <c r="B2055" s="1" t="s">
        <v>6</v>
      </c>
      <c r="C2055" s="1" t="s">
        <v>24</v>
      </c>
      <c r="D2055">
        <v>6592</v>
      </c>
      <c r="E2055" s="1" t="s">
        <v>2254</v>
      </c>
      <c r="F2055">
        <v>0</v>
      </c>
      <c r="H2055">
        <v>0</v>
      </c>
      <c r="I2055">
        <f>Tabla1[[#This Row],[VENTAS]]+Tabla1[[#This Row],[FISICO]]-Tabla1[[#This Row],[SISTEMA]]</f>
        <v>0</v>
      </c>
    </row>
    <row r="2056" spans="1:10" hidden="1" x14ac:dyDescent="0.25">
      <c r="A2056">
        <v>30101</v>
      </c>
      <c r="B2056" s="1" t="s">
        <v>6</v>
      </c>
      <c r="C2056" s="1" t="s">
        <v>24</v>
      </c>
      <c r="D2056" s="18">
        <v>6601</v>
      </c>
      <c r="E2056" s="19" t="s">
        <v>2255</v>
      </c>
      <c r="F2056">
        <v>55</v>
      </c>
      <c r="G2056">
        <v>52</v>
      </c>
      <c r="H2056">
        <v>3</v>
      </c>
      <c r="I2056">
        <f>Tabla1[[#This Row],[VENTAS]]+Tabla1[[#This Row],[FISICO]]-Tabla1[[#This Row],[SISTEMA]]</f>
        <v>0</v>
      </c>
      <c r="J2056" s="18"/>
    </row>
    <row r="2057" spans="1:10" hidden="1" x14ac:dyDescent="0.25">
      <c r="A2057">
        <v>30101</v>
      </c>
      <c r="B2057" s="1" t="s">
        <v>6</v>
      </c>
      <c r="C2057" s="1" t="s">
        <v>24</v>
      </c>
      <c r="D2057">
        <v>6602</v>
      </c>
      <c r="E2057" s="1" t="s">
        <v>2256</v>
      </c>
      <c r="F2057">
        <v>24</v>
      </c>
      <c r="G2057">
        <v>24</v>
      </c>
      <c r="H2057">
        <v>0</v>
      </c>
      <c r="I2057">
        <f>Tabla1[[#This Row],[VENTAS]]+Tabla1[[#This Row],[FISICO]]-Tabla1[[#This Row],[SISTEMA]]</f>
        <v>0</v>
      </c>
    </row>
    <row r="2058" spans="1:10" hidden="1" x14ac:dyDescent="0.25">
      <c r="A2058">
        <v>30101</v>
      </c>
      <c r="B2058" s="1" t="s">
        <v>6</v>
      </c>
      <c r="C2058" s="1" t="s">
        <v>24</v>
      </c>
      <c r="D2058">
        <v>6603</v>
      </c>
      <c r="E2058" s="1" t="s">
        <v>2257</v>
      </c>
      <c r="F2058">
        <v>0</v>
      </c>
      <c r="H2058">
        <v>0</v>
      </c>
      <c r="I2058">
        <f>Tabla1[[#This Row],[VENTAS]]+Tabla1[[#This Row],[FISICO]]-Tabla1[[#This Row],[SISTEMA]]</f>
        <v>0</v>
      </c>
    </row>
    <row r="2059" spans="1:10" hidden="1" x14ac:dyDescent="0.25">
      <c r="A2059">
        <v>30101</v>
      </c>
      <c r="B2059" s="1" t="s">
        <v>6</v>
      </c>
      <c r="C2059" s="1" t="s">
        <v>24</v>
      </c>
      <c r="D2059">
        <v>6604</v>
      </c>
      <c r="E2059" s="1" t="s">
        <v>2258</v>
      </c>
      <c r="F2059">
        <v>0</v>
      </c>
      <c r="H2059">
        <v>0</v>
      </c>
      <c r="I2059">
        <f>Tabla1[[#This Row],[VENTAS]]+Tabla1[[#This Row],[FISICO]]-Tabla1[[#This Row],[SISTEMA]]</f>
        <v>0</v>
      </c>
    </row>
    <row r="2060" spans="1:10" hidden="1" x14ac:dyDescent="0.25">
      <c r="A2060">
        <v>30101</v>
      </c>
      <c r="B2060" s="1" t="s">
        <v>6</v>
      </c>
      <c r="C2060" s="1" t="s">
        <v>24</v>
      </c>
      <c r="D2060">
        <v>6605</v>
      </c>
      <c r="E2060" s="1" t="s">
        <v>2259</v>
      </c>
      <c r="F2060">
        <v>0</v>
      </c>
      <c r="H2060">
        <v>0</v>
      </c>
      <c r="I2060">
        <f>Tabla1[[#This Row],[VENTAS]]+Tabla1[[#This Row],[FISICO]]-Tabla1[[#This Row],[SISTEMA]]</f>
        <v>0</v>
      </c>
    </row>
    <row r="2061" spans="1:10" hidden="1" x14ac:dyDescent="0.25">
      <c r="A2061">
        <v>30101</v>
      </c>
      <c r="B2061" s="1" t="s">
        <v>6</v>
      </c>
      <c r="C2061" s="1" t="s">
        <v>24</v>
      </c>
      <c r="D2061">
        <v>6606</v>
      </c>
      <c r="E2061" s="1" t="s">
        <v>2260</v>
      </c>
      <c r="F2061">
        <v>0</v>
      </c>
      <c r="H2061">
        <v>0</v>
      </c>
      <c r="I2061">
        <f>Tabla1[[#This Row],[VENTAS]]+Tabla1[[#This Row],[FISICO]]-Tabla1[[#This Row],[SISTEMA]]</f>
        <v>0</v>
      </c>
    </row>
    <row r="2062" spans="1:10" hidden="1" x14ac:dyDescent="0.25">
      <c r="A2062">
        <v>30101</v>
      </c>
      <c r="B2062" s="1" t="s">
        <v>6</v>
      </c>
      <c r="C2062" s="1" t="s">
        <v>24</v>
      </c>
      <c r="D2062">
        <v>6644</v>
      </c>
      <c r="E2062" s="1" t="s">
        <v>2261</v>
      </c>
      <c r="F2062">
        <v>0</v>
      </c>
      <c r="H2062">
        <v>0</v>
      </c>
      <c r="I2062">
        <f>Tabla1[[#This Row],[VENTAS]]+Tabla1[[#This Row],[FISICO]]-Tabla1[[#This Row],[SISTEMA]]</f>
        <v>0</v>
      </c>
    </row>
    <row r="2063" spans="1:10" hidden="1" x14ac:dyDescent="0.25">
      <c r="A2063">
        <v>30101</v>
      </c>
      <c r="B2063" s="1" t="s">
        <v>6</v>
      </c>
      <c r="C2063" s="1" t="s">
        <v>24</v>
      </c>
      <c r="D2063">
        <v>6650</v>
      </c>
      <c r="E2063" s="1" t="s">
        <v>2262</v>
      </c>
      <c r="F2063">
        <v>0</v>
      </c>
      <c r="H2063">
        <v>0</v>
      </c>
      <c r="I2063">
        <f>Tabla1[[#This Row],[VENTAS]]+Tabla1[[#This Row],[FISICO]]-Tabla1[[#This Row],[SISTEMA]]</f>
        <v>0</v>
      </c>
    </row>
    <row r="2064" spans="1:10" hidden="1" x14ac:dyDescent="0.25">
      <c r="A2064">
        <v>30101</v>
      </c>
      <c r="B2064" s="1" t="s">
        <v>6</v>
      </c>
      <c r="C2064" s="1" t="s">
        <v>24</v>
      </c>
      <c r="D2064">
        <v>6651</v>
      </c>
      <c r="E2064" s="1" t="s">
        <v>2263</v>
      </c>
      <c r="F2064">
        <v>0</v>
      </c>
      <c r="H2064">
        <v>0</v>
      </c>
      <c r="I2064">
        <f>Tabla1[[#This Row],[VENTAS]]+Tabla1[[#This Row],[FISICO]]-Tabla1[[#This Row],[SISTEMA]]</f>
        <v>0</v>
      </c>
    </row>
    <row r="2065" spans="1:10" hidden="1" x14ac:dyDescent="0.25">
      <c r="A2065">
        <v>30101</v>
      </c>
      <c r="B2065" s="1" t="s">
        <v>6</v>
      </c>
      <c r="C2065" s="1" t="s">
        <v>24</v>
      </c>
      <c r="D2065">
        <v>6661</v>
      </c>
      <c r="E2065" s="1" t="s">
        <v>2264</v>
      </c>
      <c r="F2065">
        <v>0</v>
      </c>
      <c r="H2065">
        <v>0</v>
      </c>
      <c r="I2065">
        <f>Tabla1[[#This Row],[VENTAS]]+Tabla1[[#This Row],[FISICO]]-Tabla1[[#This Row],[SISTEMA]]</f>
        <v>0</v>
      </c>
    </row>
    <row r="2066" spans="1:10" hidden="1" x14ac:dyDescent="0.25">
      <c r="A2066">
        <v>30101</v>
      </c>
      <c r="B2066" s="1" t="s">
        <v>6</v>
      </c>
      <c r="C2066" s="1" t="s">
        <v>24</v>
      </c>
      <c r="D2066">
        <v>6685</v>
      </c>
      <c r="E2066" s="1" t="s">
        <v>2265</v>
      </c>
      <c r="F2066">
        <v>0</v>
      </c>
      <c r="H2066">
        <v>0</v>
      </c>
      <c r="I2066">
        <f>Tabla1[[#This Row],[VENTAS]]+Tabla1[[#This Row],[FISICO]]-Tabla1[[#This Row],[SISTEMA]]</f>
        <v>0</v>
      </c>
    </row>
    <row r="2067" spans="1:10" hidden="1" x14ac:dyDescent="0.25">
      <c r="A2067">
        <v>30101</v>
      </c>
      <c r="B2067" s="1" t="s">
        <v>6</v>
      </c>
      <c r="C2067" s="1" t="s">
        <v>24</v>
      </c>
      <c r="D2067">
        <v>6695</v>
      </c>
      <c r="E2067" s="1" t="s">
        <v>2266</v>
      </c>
      <c r="F2067">
        <v>0</v>
      </c>
      <c r="H2067">
        <v>0</v>
      </c>
      <c r="I2067">
        <f>Tabla1[[#This Row],[VENTAS]]+Tabla1[[#This Row],[FISICO]]-Tabla1[[#This Row],[SISTEMA]]</f>
        <v>0</v>
      </c>
    </row>
    <row r="2068" spans="1:10" hidden="1" x14ac:dyDescent="0.25">
      <c r="A2068">
        <v>30101</v>
      </c>
      <c r="B2068" s="1" t="s">
        <v>6</v>
      </c>
      <c r="C2068" s="1" t="s">
        <v>24</v>
      </c>
      <c r="D2068" s="18">
        <v>6701</v>
      </c>
      <c r="E2068" s="19" t="s">
        <v>2267</v>
      </c>
      <c r="F2068">
        <v>2</v>
      </c>
      <c r="G2068">
        <v>0</v>
      </c>
      <c r="H2068">
        <v>1</v>
      </c>
      <c r="I2068">
        <f>Tabla1[[#This Row],[VENTAS]]+Tabla1[[#This Row],[FISICO]]-Tabla1[[#This Row],[SISTEMA]]</f>
        <v>-1</v>
      </c>
      <c r="J2068" s="18"/>
    </row>
    <row r="2069" spans="1:10" hidden="1" x14ac:dyDescent="0.25">
      <c r="A2069">
        <v>30101</v>
      </c>
      <c r="B2069" s="1" t="s">
        <v>6</v>
      </c>
      <c r="C2069" s="1" t="s">
        <v>24</v>
      </c>
      <c r="D2069">
        <v>6708</v>
      </c>
      <c r="E2069" s="1" t="s">
        <v>2268</v>
      </c>
      <c r="F2069">
        <v>38</v>
      </c>
      <c r="G2069">
        <v>38</v>
      </c>
      <c r="H2069">
        <v>0</v>
      </c>
      <c r="I2069">
        <f>Tabla1[[#This Row],[VENTAS]]+Tabla1[[#This Row],[FISICO]]-Tabla1[[#This Row],[SISTEMA]]</f>
        <v>0</v>
      </c>
    </row>
    <row r="2070" spans="1:10" hidden="1" x14ac:dyDescent="0.25">
      <c r="A2070">
        <v>30101</v>
      </c>
      <c r="B2070" s="1" t="s">
        <v>6</v>
      </c>
      <c r="C2070" s="1" t="s">
        <v>24</v>
      </c>
      <c r="D2070">
        <v>6721</v>
      </c>
      <c r="E2070" s="1" t="s">
        <v>2269</v>
      </c>
      <c r="F2070">
        <v>32</v>
      </c>
      <c r="G2070">
        <v>30</v>
      </c>
      <c r="H2070">
        <v>2</v>
      </c>
      <c r="I2070">
        <f>Tabla1[[#This Row],[VENTAS]]+Tabla1[[#This Row],[FISICO]]-Tabla1[[#This Row],[SISTEMA]]</f>
        <v>0</v>
      </c>
    </row>
    <row r="2071" spans="1:10" hidden="1" x14ac:dyDescent="0.25">
      <c r="A2071">
        <v>30101</v>
      </c>
      <c r="B2071" s="1" t="s">
        <v>6</v>
      </c>
      <c r="C2071" s="1" t="s">
        <v>24</v>
      </c>
      <c r="D2071" s="18">
        <v>6722</v>
      </c>
      <c r="E2071" s="19" t="s">
        <v>2270</v>
      </c>
      <c r="F2071">
        <v>23</v>
      </c>
      <c r="H2071">
        <v>0</v>
      </c>
      <c r="I2071">
        <f>Tabla1[[#This Row],[VENTAS]]+Tabla1[[#This Row],[FISICO]]-Tabla1[[#This Row],[SISTEMA]]</f>
        <v>-23</v>
      </c>
      <c r="J2071" s="18" t="s">
        <v>8328</v>
      </c>
    </row>
    <row r="2072" spans="1:10" hidden="1" x14ac:dyDescent="0.25">
      <c r="A2072">
        <v>30101</v>
      </c>
      <c r="B2072" s="1" t="s">
        <v>6</v>
      </c>
      <c r="C2072" s="1" t="s">
        <v>24</v>
      </c>
      <c r="D2072">
        <v>6723</v>
      </c>
      <c r="E2072" s="1" t="s">
        <v>2271</v>
      </c>
      <c r="F2072">
        <v>0</v>
      </c>
      <c r="H2072">
        <v>0</v>
      </c>
      <c r="I2072">
        <f>Tabla1[[#This Row],[VENTAS]]+Tabla1[[#This Row],[FISICO]]-Tabla1[[#This Row],[SISTEMA]]</f>
        <v>0</v>
      </c>
    </row>
    <row r="2073" spans="1:10" hidden="1" x14ac:dyDescent="0.25">
      <c r="A2073">
        <v>30101</v>
      </c>
      <c r="B2073" s="1" t="s">
        <v>6</v>
      </c>
      <c r="C2073" s="1" t="s">
        <v>24</v>
      </c>
      <c r="D2073">
        <v>6724</v>
      </c>
      <c r="E2073" s="1" t="s">
        <v>2272</v>
      </c>
      <c r="F2073">
        <v>0</v>
      </c>
      <c r="H2073">
        <v>0</v>
      </c>
      <c r="I2073">
        <f>Tabla1[[#This Row],[VENTAS]]+Tabla1[[#This Row],[FISICO]]-Tabla1[[#This Row],[SISTEMA]]</f>
        <v>0</v>
      </c>
    </row>
    <row r="2074" spans="1:10" hidden="1" x14ac:dyDescent="0.25">
      <c r="A2074">
        <v>30101</v>
      </c>
      <c r="B2074" s="1" t="s">
        <v>6</v>
      </c>
      <c r="C2074" s="1" t="s">
        <v>24</v>
      </c>
      <c r="D2074">
        <v>6733</v>
      </c>
      <c r="E2074" s="1" t="s">
        <v>2273</v>
      </c>
      <c r="F2074">
        <v>0</v>
      </c>
      <c r="H2074">
        <v>0</v>
      </c>
      <c r="I2074">
        <f>Tabla1[[#This Row],[VENTAS]]+Tabla1[[#This Row],[FISICO]]-Tabla1[[#This Row],[SISTEMA]]</f>
        <v>0</v>
      </c>
    </row>
    <row r="2075" spans="1:10" hidden="1" x14ac:dyDescent="0.25">
      <c r="A2075">
        <v>30101</v>
      </c>
      <c r="B2075" s="1" t="s">
        <v>6</v>
      </c>
      <c r="C2075" s="1" t="s">
        <v>24</v>
      </c>
      <c r="D2075">
        <v>6734</v>
      </c>
      <c r="E2075" s="1" t="s">
        <v>2274</v>
      </c>
      <c r="F2075">
        <v>0</v>
      </c>
      <c r="H2075">
        <v>0</v>
      </c>
      <c r="I2075">
        <f>Tabla1[[#This Row],[VENTAS]]+Tabla1[[#This Row],[FISICO]]-Tabla1[[#This Row],[SISTEMA]]</f>
        <v>0</v>
      </c>
    </row>
    <row r="2076" spans="1:10" hidden="1" x14ac:dyDescent="0.25">
      <c r="A2076">
        <v>30101</v>
      </c>
      <c r="B2076" s="1" t="s">
        <v>6</v>
      </c>
      <c r="C2076" s="1" t="s">
        <v>24</v>
      </c>
      <c r="D2076">
        <v>6735</v>
      </c>
      <c r="E2076" s="1" t="s">
        <v>2275</v>
      </c>
      <c r="F2076">
        <v>0</v>
      </c>
      <c r="H2076">
        <v>0</v>
      </c>
      <c r="I2076">
        <f>Tabla1[[#This Row],[VENTAS]]+Tabla1[[#This Row],[FISICO]]-Tabla1[[#This Row],[SISTEMA]]</f>
        <v>0</v>
      </c>
    </row>
    <row r="2077" spans="1:10" hidden="1" x14ac:dyDescent="0.25">
      <c r="A2077">
        <v>30101</v>
      </c>
      <c r="B2077" s="1" t="s">
        <v>6</v>
      </c>
      <c r="C2077" s="1" t="s">
        <v>24</v>
      </c>
      <c r="D2077">
        <v>6736</v>
      </c>
      <c r="E2077" s="1" t="s">
        <v>2276</v>
      </c>
      <c r="F2077">
        <v>0</v>
      </c>
      <c r="H2077">
        <v>0</v>
      </c>
      <c r="I2077">
        <f>Tabla1[[#This Row],[VENTAS]]+Tabla1[[#This Row],[FISICO]]-Tabla1[[#This Row],[SISTEMA]]</f>
        <v>0</v>
      </c>
    </row>
    <row r="2078" spans="1:10" hidden="1" x14ac:dyDescent="0.25">
      <c r="A2078">
        <v>30101</v>
      </c>
      <c r="B2078" s="1" t="s">
        <v>6</v>
      </c>
      <c r="C2078" s="1" t="s">
        <v>24</v>
      </c>
      <c r="D2078">
        <v>6740</v>
      </c>
      <c r="E2078" s="1" t="s">
        <v>2277</v>
      </c>
      <c r="F2078">
        <v>0</v>
      </c>
      <c r="H2078">
        <v>0</v>
      </c>
      <c r="I2078">
        <f>Tabla1[[#This Row],[VENTAS]]+Tabla1[[#This Row],[FISICO]]-Tabla1[[#This Row],[SISTEMA]]</f>
        <v>0</v>
      </c>
    </row>
    <row r="2079" spans="1:10" hidden="1" x14ac:dyDescent="0.25">
      <c r="A2079">
        <v>30101</v>
      </c>
      <c r="B2079" s="1" t="s">
        <v>6</v>
      </c>
      <c r="C2079" s="1" t="s">
        <v>24</v>
      </c>
      <c r="D2079">
        <v>6742</v>
      </c>
      <c r="E2079" s="1" t="s">
        <v>2278</v>
      </c>
      <c r="F2079">
        <v>47</v>
      </c>
      <c r="G2079">
        <v>47</v>
      </c>
      <c r="H2079">
        <v>0</v>
      </c>
      <c r="I2079">
        <f>Tabla1[[#This Row],[VENTAS]]+Tabla1[[#This Row],[FISICO]]-Tabla1[[#This Row],[SISTEMA]]</f>
        <v>0</v>
      </c>
    </row>
    <row r="2080" spans="1:10" hidden="1" x14ac:dyDescent="0.25">
      <c r="A2080">
        <v>30101</v>
      </c>
      <c r="B2080" s="1" t="s">
        <v>6</v>
      </c>
      <c r="C2080" s="1" t="s">
        <v>24</v>
      </c>
      <c r="D2080">
        <v>6746</v>
      </c>
      <c r="E2080" s="1" t="s">
        <v>2279</v>
      </c>
      <c r="F2080">
        <v>8</v>
      </c>
      <c r="G2080">
        <v>8</v>
      </c>
      <c r="H2080">
        <v>0</v>
      </c>
      <c r="I2080">
        <f>Tabla1[[#This Row],[VENTAS]]+Tabla1[[#This Row],[FISICO]]-Tabla1[[#This Row],[SISTEMA]]</f>
        <v>0</v>
      </c>
    </row>
    <row r="2081" spans="1:9" hidden="1" x14ac:dyDescent="0.25">
      <c r="A2081">
        <v>30101</v>
      </c>
      <c r="B2081" s="1" t="s">
        <v>6</v>
      </c>
      <c r="C2081" s="1" t="s">
        <v>24</v>
      </c>
      <c r="D2081">
        <v>6747</v>
      </c>
      <c r="E2081" s="1" t="s">
        <v>2280</v>
      </c>
      <c r="F2081">
        <v>0</v>
      </c>
      <c r="H2081">
        <v>0</v>
      </c>
      <c r="I2081">
        <f>Tabla1[[#This Row],[VENTAS]]+Tabla1[[#This Row],[FISICO]]-Tabla1[[#This Row],[SISTEMA]]</f>
        <v>0</v>
      </c>
    </row>
    <row r="2082" spans="1:9" hidden="1" x14ac:dyDescent="0.25">
      <c r="A2082">
        <v>30101</v>
      </c>
      <c r="B2082" s="1" t="s">
        <v>6</v>
      </c>
      <c r="C2082" s="1" t="s">
        <v>24</v>
      </c>
      <c r="D2082">
        <v>6748</v>
      </c>
      <c r="E2082" s="1" t="s">
        <v>2281</v>
      </c>
      <c r="F2082">
        <v>0</v>
      </c>
      <c r="H2082">
        <v>0</v>
      </c>
      <c r="I2082">
        <f>Tabla1[[#This Row],[VENTAS]]+Tabla1[[#This Row],[FISICO]]-Tabla1[[#This Row],[SISTEMA]]</f>
        <v>0</v>
      </c>
    </row>
    <row r="2083" spans="1:9" hidden="1" x14ac:dyDescent="0.25">
      <c r="A2083">
        <v>30101</v>
      </c>
      <c r="B2083" s="1" t="s">
        <v>6</v>
      </c>
      <c r="C2083" s="1" t="s">
        <v>24</v>
      </c>
      <c r="D2083">
        <v>6749</v>
      </c>
      <c r="E2083" s="1" t="s">
        <v>2282</v>
      </c>
      <c r="F2083">
        <v>0</v>
      </c>
      <c r="H2083">
        <v>0</v>
      </c>
      <c r="I2083">
        <f>Tabla1[[#This Row],[VENTAS]]+Tabla1[[#This Row],[FISICO]]-Tabla1[[#This Row],[SISTEMA]]</f>
        <v>0</v>
      </c>
    </row>
    <row r="2084" spans="1:9" hidden="1" x14ac:dyDescent="0.25">
      <c r="A2084">
        <v>30101</v>
      </c>
      <c r="B2084" s="1" t="s">
        <v>6</v>
      </c>
      <c r="C2084" s="1" t="s">
        <v>24</v>
      </c>
      <c r="D2084">
        <v>6750</v>
      </c>
      <c r="E2084" s="1" t="s">
        <v>2283</v>
      </c>
      <c r="F2084">
        <v>18</v>
      </c>
      <c r="G2084">
        <v>18</v>
      </c>
      <c r="H2084">
        <v>0</v>
      </c>
      <c r="I2084">
        <f>Tabla1[[#This Row],[VENTAS]]+Tabla1[[#This Row],[FISICO]]-Tabla1[[#This Row],[SISTEMA]]</f>
        <v>0</v>
      </c>
    </row>
    <row r="2085" spans="1:9" hidden="1" x14ac:dyDescent="0.25">
      <c r="A2085">
        <v>30101</v>
      </c>
      <c r="B2085" s="1" t="s">
        <v>6</v>
      </c>
      <c r="C2085" s="1" t="s">
        <v>24</v>
      </c>
      <c r="D2085">
        <v>6751</v>
      </c>
      <c r="E2085" s="1" t="s">
        <v>2284</v>
      </c>
      <c r="F2085">
        <v>0</v>
      </c>
      <c r="H2085">
        <v>0</v>
      </c>
      <c r="I2085">
        <f>Tabla1[[#This Row],[VENTAS]]+Tabla1[[#This Row],[FISICO]]-Tabla1[[#This Row],[SISTEMA]]</f>
        <v>0</v>
      </c>
    </row>
    <row r="2086" spans="1:9" hidden="1" x14ac:dyDescent="0.25">
      <c r="A2086">
        <v>30101</v>
      </c>
      <c r="B2086" s="1" t="s">
        <v>6</v>
      </c>
      <c r="C2086" s="1" t="s">
        <v>24</v>
      </c>
      <c r="D2086">
        <v>6752</v>
      </c>
      <c r="E2086" s="1" t="s">
        <v>2285</v>
      </c>
      <c r="F2086">
        <v>0</v>
      </c>
      <c r="H2086">
        <v>0</v>
      </c>
      <c r="I2086">
        <f>Tabla1[[#This Row],[VENTAS]]+Tabla1[[#This Row],[FISICO]]-Tabla1[[#This Row],[SISTEMA]]</f>
        <v>0</v>
      </c>
    </row>
    <row r="2087" spans="1:9" hidden="1" x14ac:dyDescent="0.25">
      <c r="A2087">
        <v>30101</v>
      </c>
      <c r="B2087" s="1" t="s">
        <v>6</v>
      </c>
      <c r="C2087" s="1" t="s">
        <v>24</v>
      </c>
      <c r="D2087">
        <v>6777</v>
      </c>
      <c r="E2087" s="1" t="s">
        <v>2286</v>
      </c>
      <c r="F2087">
        <v>0</v>
      </c>
      <c r="H2087">
        <v>0</v>
      </c>
      <c r="I2087">
        <f>Tabla1[[#This Row],[VENTAS]]+Tabla1[[#This Row],[FISICO]]-Tabla1[[#This Row],[SISTEMA]]</f>
        <v>0</v>
      </c>
    </row>
    <row r="2088" spans="1:9" hidden="1" x14ac:dyDescent="0.25">
      <c r="A2088">
        <v>30101</v>
      </c>
      <c r="B2088" s="1" t="s">
        <v>6</v>
      </c>
      <c r="C2088" s="1" t="s">
        <v>24</v>
      </c>
      <c r="D2088">
        <v>6778</v>
      </c>
      <c r="E2088" s="1" t="s">
        <v>2287</v>
      </c>
      <c r="F2088">
        <v>0</v>
      </c>
      <c r="H2088">
        <v>0</v>
      </c>
      <c r="I2088">
        <f>Tabla1[[#This Row],[VENTAS]]+Tabla1[[#This Row],[FISICO]]-Tabla1[[#This Row],[SISTEMA]]</f>
        <v>0</v>
      </c>
    </row>
    <row r="2089" spans="1:9" hidden="1" x14ac:dyDescent="0.25">
      <c r="A2089">
        <v>30101</v>
      </c>
      <c r="B2089" s="1" t="s">
        <v>6</v>
      </c>
      <c r="C2089" s="1" t="s">
        <v>24</v>
      </c>
      <c r="D2089">
        <v>6780</v>
      </c>
      <c r="E2089" s="1" t="s">
        <v>2288</v>
      </c>
      <c r="F2089">
        <v>0</v>
      </c>
      <c r="H2089">
        <v>0</v>
      </c>
      <c r="I2089">
        <f>Tabla1[[#This Row],[VENTAS]]+Tabla1[[#This Row],[FISICO]]-Tabla1[[#This Row],[SISTEMA]]</f>
        <v>0</v>
      </c>
    </row>
    <row r="2090" spans="1:9" hidden="1" x14ac:dyDescent="0.25">
      <c r="A2090">
        <v>30101</v>
      </c>
      <c r="B2090" s="1" t="s">
        <v>6</v>
      </c>
      <c r="C2090" s="1" t="s">
        <v>24</v>
      </c>
      <c r="D2090">
        <v>6783</v>
      </c>
      <c r="E2090" s="1" t="s">
        <v>2289</v>
      </c>
      <c r="F2090">
        <v>0</v>
      </c>
      <c r="H2090">
        <v>0</v>
      </c>
      <c r="I2090">
        <f>Tabla1[[#This Row],[VENTAS]]+Tabla1[[#This Row],[FISICO]]-Tabla1[[#This Row],[SISTEMA]]</f>
        <v>0</v>
      </c>
    </row>
    <row r="2091" spans="1:9" hidden="1" x14ac:dyDescent="0.25">
      <c r="A2091">
        <v>30101</v>
      </c>
      <c r="B2091" s="1" t="s">
        <v>6</v>
      </c>
      <c r="C2091" s="1" t="s">
        <v>24</v>
      </c>
      <c r="D2091">
        <v>6829</v>
      </c>
      <c r="E2091" s="1" t="s">
        <v>2290</v>
      </c>
      <c r="F2091">
        <v>0</v>
      </c>
      <c r="H2091">
        <v>0</v>
      </c>
      <c r="I2091">
        <f>Tabla1[[#This Row],[VENTAS]]+Tabla1[[#This Row],[FISICO]]-Tabla1[[#This Row],[SISTEMA]]</f>
        <v>0</v>
      </c>
    </row>
    <row r="2092" spans="1:9" hidden="1" x14ac:dyDescent="0.25">
      <c r="A2092">
        <v>30101</v>
      </c>
      <c r="B2092" s="1" t="s">
        <v>6</v>
      </c>
      <c r="C2092" s="1" t="s">
        <v>24</v>
      </c>
      <c r="D2092">
        <v>6850</v>
      </c>
      <c r="E2092" s="1" t="s">
        <v>2291</v>
      </c>
      <c r="F2092">
        <v>0</v>
      </c>
      <c r="H2092">
        <v>0</v>
      </c>
      <c r="I2092">
        <f>Tabla1[[#This Row],[VENTAS]]+Tabla1[[#This Row],[FISICO]]-Tabla1[[#This Row],[SISTEMA]]</f>
        <v>0</v>
      </c>
    </row>
    <row r="2093" spans="1:9" hidden="1" x14ac:dyDescent="0.25">
      <c r="A2093">
        <v>30101</v>
      </c>
      <c r="B2093" s="1" t="s">
        <v>6</v>
      </c>
      <c r="C2093" s="1" t="s">
        <v>24</v>
      </c>
      <c r="D2093">
        <v>6851</v>
      </c>
      <c r="E2093" s="1" t="s">
        <v>2292</v>
      </c>
      <c r="F2093">
        <v>0</v>
      </c>
      <c r="H2093">
        <v>0</v>
      </c>
      <c r="I2093">
        <f>Tabla1[[#This Row],[VENTAS]]+Tabla1[[#This Row],[FISICO]]-Tabla1[[#This Row],[SISTEMA]]</f>
        <v>0</v>
      </c>
    </row>
    <row r="2094" spans="1:9" hidden="1" x14ac:dyDescent="0.25">
      <c r="A2094">
        <v>30101</v>
      </c>
      <c r="B2094" s="1" t="s">
        <v>6</v>
      </c>
      <c r="C2094" s="1" t="s">
        <v>24</v>
      </c>
      <c r="D2094">
        <v>6856</v>
      </c>
      <c r="E2094" s="1" t="s">
        <v>2293</v>
      </c>
      <c r="F2094">
        <v>0</v>
      </c>
      <c r="H2094">
        <v>0</v>
      </c>
      <c r="I2094">
        <f>Tabla1[[#This Row],[VENTAS]]+Tabla1[[#This Row],[FISICO]]-Tabla1[[#This Row],[SISTEMA]]</f>
        <v>0</v>
      </c>
    </row>
    <row r="2095" spans="1:9" hidden="1" x14ac:dyDescent="0.25">
      <c r="A2095">
        <v>30101</v>
      </c>
      <c r="B2095" s="1" t="s">
        <v>6</v>
      </c>
      <c r="C2095" s="1" t="s">
        <v>24</v>
      </c>
      <c r="D2095">
        <v>6857</v>
      </c>
      <c r="E2095" s="1" t="s">
        <v>2294</v>
      </c>
      <c r="F2095">
        <v>0</v>
      </c>
      <c r="H2095">
        <v>0</v>
      </c>
      <c r="I2095">
        <f>Tabla1[[#This Row],[VENTAS]]+Tabla1[[#This Row],[FISICO]]-Tabla1[[#This Row],[SISTEMA]]</f>
        <v>0</v>
      </c>
    </row>
    <row r="2096" spans="1:9" hidden="1" x14ac:dyDescent="0.25">
      <c r="A2096">
        <v>30101</v>
      </c>
      <c r="B2096" s="1" t="s">
        <v>6</v>
      </c>
      <c r="C2096" s="1" t="s">
        <v>24</v>
      </c>
      <c r="D2096">
        <v>6858</v>
      </c>
      <c r="E2096" s="1" t="s">
        <v>2295</v>
      </c>
      <c r="F2096">
        <v>0</v>
      </c>
      <c r="H2096">
        <v>0</v>
      </c>
      <c r="I2096">
        <f>Tabla1[[#This Row],[VENTAS]]+Tabla1[[#This Row],[FISICO]]-Tabla1[[#This Row],[SISTEMA]]</f>
        <v>0</v>
      </c>
    </row>
    <row r="2097" spans="1:9" hidden="1" x14ac:dyDescent="0.25">
      <c r="A2097">
        <v>30101</v>
      </c>
      <c r="B2097" s="1" t="s">
        <v>6</v>
      </c>
      <c r="C2097" s="1" t="s">
        <v>24</v>
      </c>
      <c r="D2097">
        <v>6859</v>
      </c>
      <c r="E2097" s="1" t="s">
        <v>2296</v>
      </c>
      <c r="F2097">
        <v>0</v>
      </c>
      <c r="H2097">
        <v>0</v>
      </c>
      <c r="I2097">
        <f>Tabla1[[#This Row],[VENTAS]]+Tabla1[[#This Row],[FISICO]]-Tabla1[[#This Row],[SISTEMA]]</f>
        <v>0</v>
      </c>
    </row>
    <row r="2098" spans="1:9" hidden="1" x14ac:dyDescent="0.25">
      <c r="A2098">
        <v>30101</v>
      </c>
      <c r="B2098" s="1" t="s">
        <v>6</v>
      </c>
      <c r="C2098" s="1" t="s">
        <v>24</v>
      </c>
      <c r="D2098">
        <v>6860</v>
      </c>
      <c r="E2098" s="1" t="s">
        <v>2297</v>
      </c>
      <c r="F2098">
        <v>0</v>
      </c>
      <c r="H2098">
        <v>0</v>
      </c>
      <c r="I2098">
        <f>Tabla1[[#This Row],[VENTAS]]+Tabla1[[#This Row],[FISICO]]-Tabla1[[#This Row],[SISTEMA]]</f>
        <v>0</v>
      </c>
    </row>
    <row r="2099" spans="1:9" hidden="1" x14ac:dyDescent="0.25">
      <c r="A2099">
        <v>30101</v>
      </c>
      <c r="B2099" s="1" t="s">
        <v>6</v>
      </c>
      <c r="C2099" s="1" t="s">
        <v>24</v>
      </c>
      <c r="D2099">
        <v>6863</v>
      </c>
      <c r="E2099" s="1" t="s">
        <v>2298</v>
      </c>
      <c r="F2099">
        <v>0</v>
      </c>
      <c r="H2099">
        <v>0</v>
      </c>
      <c r="I2099">
        <f>Tabla1[[#This Row],[VENTAS]]+Tabla1[[#This Row],[FISICO]]-Tabla1[[#This Row],[SISTEMA]]</f>
        <v>0</v>
      </c>
    </row>
    <row r="2100" spans="1:9" hidden="1" x14ac:dyDescent="0.25">
      <c r="A2100">
        <v>30101</v>
      </c>
      <c r="B2100" s="1" t="s">
        <v>6</v>
      </c>
      <c r="C2100" s="1" t="s">
        <v>24</v>
      </c>
      <c r="D2100">
        <v>6869</v>
      </c>
      <c r="E2100" s="1" t="s">
        <v>2299</v>
      </c>
      <c r="F2100">
        <v>0</v>
      </c>
      <c r="H2100">
        <v>0</v>
      </c>
      <c r="I2100">
        <f>Tabla1[[#This Row],[VENTAS]]+Tabla1[[#This Row],[FISICO]]-Tabla1[[#This Row],[SISTEMA]]</f>
        <v>0</v>
      </c>
    </row>
    <row r="2101" spans="1:9" hidden="1" x14ac:dyDescent="0.25">
      <c r="A2101">
        <v>30101</v>
      </c>
      <c r="B2101" s="1" t="s">
        <v>6</v>
      </c>
      <c r="C2101" s="1" t="s">
        <v>24</v>
      </c>
      <c r="D2101">
        <v>6870</v>
      </c>
      <c r="E2101" s="1" t="s">
        <v>2300</v>
      </c>
      <c r="F2101">
        <v>0</v>
      </c>
      <c r="H2101">
        <v>0</v>
      </c>
      <c r="I2101">
        <f>Tabla1[[#This Row],[VENTAS]]+Tabla1[[#This Row],[FISICO]]-Tabla1[[#This Row],[SISTEMA]]</f>
        <v>0</v>
      </c>
    </row>
    <row r="2102" spans="1:9" hidden="1" x14ac:dyDescent="0.25">
      <c r="A2102">
        <v>30101</v>
      </c>
      <c r="B2102" s="1" t="s">
        <v>6</v>
      </c>
      <c r="C2102" s="1" t="s">
        <v>24</v>
      </c>
      <c r="D2102">
        <v>6871</v>
      </c>
      <c r="E2102" s="1" t="s">
        <v>2301</v>
      </c>
      <c r="F2102">
        <v>0</v>
      </c>
      <c r="H2102">
        <v>0</v>
      </c>
      <c r="I2102">
        <f>Tabla1[[#This Row],[VENTAS]]+Tabla1[[#This Row],[FISICO]]-Tabla1[[#This Row],[SISTEMA]]</f>
        <v>0</v>
      </c>
    </row>
    <row r="2103" spans="1:9" hidden="1" x14ac:dyDescent="0.25">
      <c r="A2103">
        <v>30101</v>
      </c>
      <c r="B2103" s="1" t="s">
        <v>6</v>
      </c>
      <c r="C2103" s="1" t="s">
        <v>24</v>
      </c>
      <c r="D2103">
        <v>6902</v>
      </c>
      <c r="E2103" s="1" t="s">
        <v>2302</v>
      </c>
      <c r="F2103">
        <v>0</v>
      </c>
      <c r="H2103">
        <v>0</v>
      </c>
      <c r="I2103">
        <f>Tabla1[[#This Row],[VENTAS]]+Tabla1[[#This Row],[FISICO]]-Tabla1[[#This Row],[SISTEMA]]</f>
        <v>0</v>
      </c>
    </row>
    <row r="2104" spans="1:9" hidden="1" x14ac:dyDescent="0.25">
      <c r="A2104">
        <v>30101</v>
      </c>
      <c r="B2104" s="1" t="s">
        <v>6</v>
      </c>
      <c r="C2104" s="1" t="s">
        <v>24</v>
      </c>
      <c r="D2104">
        <v>6903</v>
      </c>
      <c r="E2104" s="1" t="s">
        <v>2303</v>
      </c>
      <c r="F2104">
        <v>0</v>
      </c>
      <c r="H2104">
        <v>0</v>
      </c>
      <c r="I2104">
        <f>Tabla1[[#This Row],[VENTAS]]+Tabla1[[#This Row],[FISICO]]-Tabla1[[#This Row],[SISTEMA]]</f>
        <v>0</v>
      </c>
    </row>
    <row r="2105" spans="1:9" hidden="1" x14ac:dyDescent="0.25">
      <c r="A2105">
        <v>30101</v>
      </c>
      <c r="B2105" s="1" t="s">
        <v>6</v>
      </c>
      <c r="C2105" s="1" t="s">
        <v>24</v>
      </c>
      <c r="D2105">
        <v>6904</v>
      </c>
      <c r="E2105" s="1" t="s">
        <v>2304</v>
      </c>
      <c r="F2105">
        <v>27</v>
      </c>
      <c r="G2105">
        <v>27</v>
      </c>
      <c r="H2105">
        <v>0</v>
      </c>
      <c r="I2105">
        <f>Tabla1[[#This Row],[VENTAS]]+Tabla1[[#This Row],[FISICO]]-Tabla1[[#This Row],[SISTEMA]]</f>
        <v>0</v>
      </c>
    </row>
    <row r="2106" spans="1:9" hidden="1" x14ac:dyDescent="0.25">
      <c r="A2106">
        <v>30101</v>
      </c>
      <c r="B2106" s="1" t="s">
        <v>6</v>
      </c>
      <c r="C2106" s="1" t="s">
        <v>24</v>
      </c>
      <c r="D2106">
        <v>6915</v>
      </c>
      <c r="E2106" s="1" t="s">
        <v>2305</v>
      </c>
      <c r="F2106">
        <v>0</v>
      </c>
      <c r="H2106">
        <v>0</v>
      </c>
      <c r="I2106">
        <f>Tabla1[[#This Row],[VENTAS]]+Tabla1[[#This Row],[FISICO]]-Tabla1[[#This Row],[SISTEMA]]</f>
        <v>0</v>
      </c>
    </row>
    <row r="2107" spans="1:9" s="30" customFormat="1" hidden="1" x14ac:dyDescent="0.25">
      <c r="A2107" s="30">
        <v>30101</v>
      </c>
      <c r="B2107" s="31" t="s">
        <v>6</v>
      </c>
      <c r="C2107" s="31" t="s">
        <v>24</v>
      </c>
      <c r="D2107" s="30">
        <v>6916</v>
      </c>
      <c r="E2107" s="31" t="s">
        <v>2306</v>
      </c>
      <c r="F2107" s="30">
        <v>97</v>
      </c>
      <c r="G2107" s="30">
        <v>96</v>
      </c>
      <c r="H2107" s="30">
        <v>3</v>
      </c>
      <c r="I2107" s="30">
        <f>Tabla1[[#This Row],[VENTAS]]+Tabla1[[#This Row],[FISICO]]-Tabla1[[#This Row],[SISTEMA]]</f>
        <v>2</v>
      </c>
    </row>
    <row r="2108" spans="1:9" hidden="1" x14ac:dyDescent="0.25">
      <c r="A2108">
        <v>30101</v>
      </c>
      <c r="B2108" s="1" t="s">
        <v>6</v>
      </c>
      <c r="C2108" s="1" t="s">
        <v>24</v>
      </c>
      <c r="D2108">
        <v>6918</v>
      </c>
      <c r="E2108" s="1" t="s">
        <v>2307</v>
      </c>
      <c r="F2108">
        <v>0</v>
      </c>
      <c r="H2108">
        <v>0</v>
      </c>
      <c r="I2108">
        <f>Tabla1[[#This Row],[VENTAS]]+Tabla1[[#This Row],[FISICO]]-Tabla1[[#This Row],[SISTEMA]]</f>
        <v>0</v>
      </c>
    </row>
    <row r="2109" spans="1:9" hidden="1" x14ac:dyDescent="0.25">
      <c r="A2109">
        <v>30101</v>
      </c>
      <c r="B2109" s="1" t="s">
        <v>6</v>
      </c>
      <c r="C2109" s="1" t="s">
        <v>24</v>
      </c>
      <c r="D2109">
        <v>6919</v>
      </c>
      <c r="E2109" s="1" t="s">
        <v>2308</v>
      </c>
      <c r="F2109">
        <v>109</v>
      </c>
      <c r="G2109">
        <v>108</v>
      </c>
      <c r="H2109">
        <v>1</v>
      </c>
      <c r="I2109">
        <f>Tabla1[[#This Row],[VENTAS]]+Tabla1[[#This Row],[FISICO]]-Tabla1[[#This Row],[SISTEMA]]</f>
        <v>0</v>
      </c>
    </row>
    <row r="2110" spans="1:9" hidden="1" x14ac:dyDescent="0.25">
      <c r="A2110">
        <v>30101</v>
      </c>
      <c r="B2110" s="1" t="s">
        <v>6</v>
      </c>
      <c r="C2110" s="1" t="s">
        <v>24</v>
      </c>
      <c r="D2110">
        <v>6920</v>
      </c>
      <c r="E2110" s="1" t="s">
        <v>2309</v>
      </c>
      <c r="F2110">
        <v>0</v>
      </c>
      <c r="H2110">
        <v>0</v>
      </c>
      <c r="I2110">
        <f>Tabla1[[#This Row],[VENTAS]]+Tabla1[[#This Row],[FISICO]]-Tabla1[[#This Row],[SISTEMA]]</f>
        <v>0</v>
      </c>
    </row>
    <row r="2111" spans="1:9" hidden="1" x14ac:dyDescent="0.25">
      <c r="A2111">
        <v>30101</v>
      </c>
      <c r="B2111" s="1" t="s">
        <v>6</v>
      </c>
      <c r="C2111" s="1" t="s">
        <v>24</v>
      </c>
      <c r="D2111">
        <v>6921</v>
      </c>
      <c r="E2111" s="1" t="s">
        <v>2310</v>
      </c>
      <c r="F2111">
        <v>2</v>
      </c>
      <c r="G2111">
        <v>2</v>
      </c>
      <c r="H2111">
        <v>0</v>
      </c>
      <c r="I2111">
        <f>Tabla1[[#This Row],[VENTAS]]+Tabla1[[#This Row],[FISICO]]-Tabla1[[#This Row],[SISTEMA]]</f>
        <v>0</v>
      </c>
    </row>
    <row r="2112" spans="1:9" hidden="1" x14ac:dyDescent="0.25">
      <c r="A2112">
        <v>30101</v>
      </c>
      <c r="B2112" s="1" t="s">
        <v>6</v>
      </c>
      <c r="C2112" s="1" t="s">
        <v>24</v>
      </c>
      <c r="D2112">
        <v>6922</v>
      </c>
      <c r="E2112" s="1" t="s">
        <v>2311</v>
      </c>
      <c r="F2112">
        <v>0</v>
      </c>
      <c r="H2112">
        <v>0</v>
      </c>
      <c r="I2112">
        <f>Tabla1[[#This Row],[VENTAS]]+Tabla1[[#This Row],[FISICO]]-Tabla1[[#This Row],[SISTEMA]]</f>
        <v>0</v>
      </c>
    </row>
    <row r="2113" spans="1:10" hidden="1" x14ac:dyDescent="0.25">
      <c r="A2113">
        <v>30101</v>
      </c>
      <c r="B2113" s="1" t="s">
        <v>6</v>
      </c>
      <c r="C2113" s="1" t="s">
        <v>24</v>
      </c>
      <c r="D2113">
        <v>6923</v>
      </c>
      <c r="E2113" s="1" t="s">
        <v>2312</v>
      </c>
      <c r="F2113">
        <v>0</v>
      </c>
      <c r="H2113">
        <v>0</v>
      </c>
      <c r="I2113">
        <f>Tabla1[[#This Row],[VENTAS]]+Tabla1[[#This Row],[FISICO]]-Tabla1[[#This Row],[SISTEMA]]</f>
        <v>0</v>
      </c>
    </row>
    <row r="2114" spans="1:10" hidden="1" x14ac:dyDescent="0.25">
      <c r="A2114">
        <v>30101</v>
      </c>
      <c r="B2114" s="1" t="s">
        <v>6</v>
      </c>
      <c r="C2114" s="1" t="s">
        <v>24</v>
      </c>
      <c r="D2114">
        <v>6955</v>
      </c>
      <c r="E2114" s="1" t="s">
        <v>2313</v>
      </c>
      <c r="F2114">
        <v>0</v>
      </c>
      <c r="H2114">
        <v>0</v>
      </c>
      <c r="I2114">
        <f>Tabla1[[#This Row],[VENTAS]]+Tabla1[[#This Row],[FISICO]]-Tabla1[[#This Row],[SISTEMA]]</f>
        <v>0</v>
      </c>
    </row>
    <row r="2115" spans="1:10" hidden="1" x14ac:dyDescent="0.25">
      <c r="A2115">
        <v>30101</v>
      </c>
      <c r="B2115" s="1" t="s">
        <v>6</v>
      </c>
      <c r="C2115" s="1" t="s">
        <v>24</v>
      </c>
      <c r="D2115">
        <v>6956</v>
      </c>
      <c r="E2115" s="1" t="s">
        <v>2314</v>
      </c>
      <c r="F2115">
        <v>0</v>
      </c>
      <c r="H2115">
        <v>0</v>
      </c>
      <c r="I2115">
        <f>Tabla1[[#This Row],[VENTAS]]+Tabla1[[#This Row],[FISICO]]-Tabla1[[#This Row],[SISTEMA]]</f>
        <v>0</v>
      </c>
    </row>
    <row r="2116" spans="1:10" hidden="1" x14ac:dyDescent="0.25">
      <c r="A2116">
        <v>30101</v>
      </c>
      <c r="B2116" s="1" t="s">
        <v>6</v>
      </c>
      <c r="C2116" s="1" t="s">
        <v>24</v>
      </c>
      <c r="D2116">
        <v>6957</v>
      </c>
      <c r="E2116" s="1" t="s">
        <v>2315</v>
      </c>
      <c r="F2116">
        <v>0</v>
      </c>
      <c r="H2116">
        <v>0</v>
      </c>
      <c r="I2116">
        <f>Tabla1[[#This Row],[VENTAS]]+Tabla1[[#This Row],[FISICO]]-Tabla1[[#This Row],[SISTEMA]]</f>
        <v>0</v>
      </c>
    </row>
    <row r="2117" spans="1:10" hidden="1" x14ac:dyDescent="0.25">
      <c r="A2117">
        <v>30101</v>
      </c>
      <c r="B2117" s="1" t="s">
        <v>6</v>
      </c>
      <c r="C2117" s="1" t="s">
        <v>24</v>
      </c>
      <c r="D2117">
        <v>6959</v>
      </c>
      <c r="E2117" s="1" t="s">
        <v>2316</v>
      </c>
      <c r="F2117">
        <v>0</v>
      </c>
      <c r="H2117">
        <v>0</v>
      </c>
      <c r="I2117">
        <f>Tabla1[[#This Row],[VENTAS]]+Tabla1[[#This Row],[FISICO]]-Tabla1[[#This Row],[SISTEMA]]</f>
        <v>0</v>
      </c>
    </row>
    <row r="2118" spans="1:10" hidden="1" x14ac:dyDescent="0.25">
      <c r="A2118">
        <v>30101</v>
      </c>
      <c r="B2118" s="1" t="s">
        <v>6</v>
      </c>
      <c r="C2118" s="1" t="s">
        <v>24</v>
      </c>
      <c r="D2118">
        <v>6960</v>
      </c>
      <c r="E2118" s="1" t="s">
        <v>2317</v>
      </c>
      <c r="F2118">
        <v>0</v>
      </c>
      <c r="H2118">
        <v>0</v>
      </c>
      <c r="I2118">
        <f>Tabla1[[#This Row],[VENTAS]]+Tabla1[[#This Row],[FISICO]]-Tabla1[[#This Row],[SISTEMA]]</f>
        <v>0</v>
      </c>
    </row>
    <row r="2119" spans="1:10" hidden="1" x14ac:dyDescent="0.25">
      <c r="A2119">
        <v>30101</v>
      </c>
      <c r="B2119" s="1" t="s">
        <v>6</v>
      </c>
      <c r="C2119" s="1" t="s">
        <v>24</v>
      </c>
      <c r="D2119">
        <v>6961</v>
      </c>
      <c r="E2119" s="1" t="s">
        <v>2318</v>
      </c>
      <c r="F2119">
        <v>0</v>
      </c>
      <c r="H2119">
        <v>0</v>
      </c>
      <c r="I2119">
        <f>Tabla1[[#This Row],[VENTAS]]+Tabla1[[#This Row],[FISICO]]-Tabla1[[#This Row],[SISTEMA]]</f>
        <v>0</v>
      </c>
    </row>
    <row r="2120" spans="1:10" hidden="1" x14ac:dyDescent="0.25">
      <c r="A2120">
        <v>30101</v>
      </c>
      <c r="B2120" s="1" t="s">
        <v>6</v>
      </c>
      <c r="C2120" s="1" t="s">
        <v>24</v>
      </c>
      <c r="D2120">
        <v>6962</v>
      </c>
      <c r="E2120" s="1" t="s">
        <v>2319</v>
      </c>
      <c r="F2120">
        <v>0</v>
      </c>
      <c r="H2120">
        <v>0</v>
      </c>
      <c r="I2120">
        <f>Tabla1[[#This Row],[VENTAS]]+Tabla1[[#This Row],[FISICO]]-Tabla1[[#This Row],[SISTEMA]]</f>
        <v>0</v>
      </c>
    </row>
    <row r="2121" spans="1:10" hidden="1" x14ac:dyDescent="0.25">
      <c r="A2121">
        <v>30101</v>
      </c>
      <c r="B2121" s="1" t="s">
        <v>6</v>
      </c>
      <c r="C2121" s="1" t="s">
        <v>24</v>
      </c>
      <c r="D2121">
        <v>6964</v>
      </c>
      <c r="E2121" s="1" t="s">
        <v>2320</v>
      </c>
      <c r="F2121">
        <v>0</v>
      </c>
      <c r="H2121">
        <v>0</v>
      </c>
      <c r="I2121">
        <f>Tabla1[[#This Row],[VENTAS]]+Tabla1[[#This Row],[FISICO]]-Tabla1[[#This Row],[SISTEMA]]</f>
        <v>0</v>
      </c>
    </row>
    <row r="2122" spans="1:10" hidden="1" x14ac:dyDescent="0.25">
      <c r="A2122">
        <v>30101</v>
      </c>
      <c r="B2122" s="1" t="s">
        <v>6</v>
      </c>
      <c r="C2122" s="1" t="s">
        <v>24</v>
      </c>
      <c r="D2122">
        <v>6969</v>
      </c>
      <c r="E2122" s="1" t="s">
        <v>2321</v>
      </c>
      <c r="F2122">
        <v>0</v>
      </c>
      <c r="H2122">
        <v>0</v>
      </c>
      <c r="I2122">
        <f>Tabla1[[#This Row],[VENTAS]]+Tabla1[[#This Row],[FISICO]]-Tabla1[[#This Row],[SISTEMA]]</f>
        <v>0</v>
      </c>
    </row>
    <row r="2123" spans="1:10" s="30" customFormat="1" hidden="1" x14ac:dyDescent="0.25">
      <c r="A2123" s="30">
        <v>30101</v>
      </c>
      <c r="B2123" s="31" t="s">
        <v>6</v>
      </c>
      <c r="C2123" s="31" t="s">
        <v>24</v>
      </c>
      <c r="D2123" s="30">
        <v>6970</v>
      </c>
      <c r="E2123" s="31" t="s">
        <v>2322</v>
      </c>
      <c r="F2123" s="30">
        <v>69</v>
      </c>
      <c r="G2123" s="30">
        <f>37+33</f>
        <v>70</v>
      </c>
      <c r="H2123" s="30">
        <v>0</v>
      </c>
      <c r="I2123" s="30">
        <f>Tabla1[[#This Row],[VENTAS]]+Tabla1[[#This Row],[FISICO]]-Tabla1[[#This Row],[SISTEMA]]</f>
        <v>1</v>
      </c>
    </row>
    <row r="2124" spans="1:10" hidden="1" x14ac:dyDescent="0.25">
      <c r="A2124">
        <v>30101</v>
      </c>
      <c r="B2124" s="1" t="s">
        <v>6</v>
      </c>
      <c r="C2124" s="1" t="s">
        <v>24</v>
      </c>
      <c r="D2124" s="18">
        <v>6974</v>
      </c>
      <c r="E2124" s="19" t="s">
        <v>2323</v>
      </c>
      <c r="F2124">
        <v>1</v>
      </c>
      <c r="G2124">
        <v>1</v>
      </c>
      <c r="H2124">
        <v>0</v>
      </c>
      <c r="I2124">
        <f>Tabla1[[#This Row],[VENTAS]]+Tabla1[[#This Row],[FISICO]]-Tabla1[[#This Row],[SISTEMA]]</f>
        <v>0</v>
      </c>
      <c r="J2124" s="18"/>
    </row>
    <row r="2125" spans="1:10" hidden="1" x14ac:dyDescent="0.25">
      <c r="A2125">
        <v>30101</v>
      </c>
      <c r="B2125" s="1" t="s">
        <v>6</v>
      </c>
      <c r="C2125" s="1" t="s">
        <v>24</v>
      </c>
      <c r="D2125">
        <v>6976</v>
      </c>
      <c r="E2125" s="1" t="s">
        <v>2324</v>
      </c>
      <c r="F2125">
        <v>8</v>
      </c>
      <c r="G2125">
        <f>6+2</f>
        <v>8</v>
      </c>
      <c r="H2125">
        <v>0</v>
      </c>
      <c r="I2125">
        <f>Tabla1[[#This Row],[VENTAS]]+Tabla1[[#This Row],[FISICO]]-Tabla1[[#This Row],[SISTEMA]]</f>
        <v>0</v>
      </c>
    </row>
    <row r="2126" spans="1:10" hidden="1" x14ac:dyDescent="0.25">
      <c r="A2126">
        <v>30101</v>
      </c>
      <c r="B2126" s="1" t="s">
        <v>6</v>
      </c>
      <c r="C2126" s="1" t="s">
        <v>24</v>
      </c>
      <c r="D2126">
        <v>6977</v>
      </c>
      <c r="E2126" s="1" t="s">
        <v>2325</v>
      </c>
      <c r="F2126">
        <v>0</v>
      </c>
      <c r="H2126">
        <v>0</v>
      </c>
      <c r="I2126">
        <f>Tabla1[[#This Row],[VENTAS]]+Tabla1[[#This Row],[FISICO]]-Tabla1[[#This Row],[SISTEMA]]</f>
        <v>0</v>
      </c>
    </row>
    <row r="2127" spans="1:10" hidden="1" x14ac:dyDescent="0.25">
      <c r="A2127">
        <v>30101</v>
      </c>
      <c r="B2127" s="1" t="s">
        <v>6</v>
      </c>
      <c r="C2127" s="1" t="s">
        <v>24</v>
      </c>
      <c r="D2127">
        <v>6980</v>
      </c>
      <c r="E2127" s="1" t="s">
        <v>2326</v>
      </c>
      <c r="F2127">
        <v>0</v>
      </c>
      <c r="H2127">
        <v>0</v>
      </c>
      <c r="I2127">
        <f>Tabla1[[#This Row],[VENTAS]]+Tabla1[[#This Row],[FISICO]]-Tabla1[[#This Row],[SISTEMA]]</f>
        <v>0</v>
      </c>
    </row>
    <row r="2128" spans="1:10" hidden="1" x14ac:dyDescent="0.25">
      <c r="A2128">
        <v>30101</v>
      </c>
      <c r="B2128" s="1" t="s">
        <v>6</v>
      </c>
      <c r="C2128" s="1" t="s">
        <v>24</v>
      </c>
      <c r="D2128">
        <v>7004</v>
      </c>
      <c r="E2128" s="1" t="s">
        <v>2327</v>
      </c>
      <c r="F2128">
        <v>0</v>
      </c>
      <c r="H2128">
        <v>0</v>
      </c>
      <c r="I2128">
        <f>Tabla1[[#This Row],[VENTAS]]+Tabla1[[#This Row],[FISICO]]-Tabla1[[#This Row],[SISTEMA]]</f>
        <v>0</v>
      </c>
    </row>
    <row r="2129" spans="1:10" hidden="1" x14ac:dyDescent="0.25">
      <c r="A2129">
        <v>30101</v>
      </c>
      <c r="B2129" s="1" t="s">
        <v>6</v>
      </c>
      <c r="C2129" s="1" t="s">
        <v>24</v>
      </c>
      <c r="D2129">
        <v>7005</v>
      </c>
      <c r="E2129" s="1" t="s">
        <v>2328</v>
      </c>
      <c r="F2129">
        <v>0</v>
      </c>
      <c r="H2129">
        <v>0</v>
      </c>
      <c r="I2129">
        <f>Tabla1[[#This Row],[VENTAS]]+Tabla1[[#This Row],[FISICO]]-Tabla1[[#This Row],[SISTEMA]]</f>
        <v>0</v>
      </c>
    </row>
    <row r="2130" spans="1:10" hidden="1" x14ac:dyDescent="0.25">
      <c r="A2130">
        <v>30101</v>
      </c>
      <c r="B2130" s="1" t="s">
        <v>6</v>
      </c>
      <c r="C2130" s="1" t="s">
        <v>24</v>
      </c>
      <c r="D2130">
        <v>7009</v>
      </c>
      <c r="E2130" s="1" t="s">
        <v>2329</v>
      </c>
      <c r="F2130">
        <v>0</v>
      </c>
      <c r="H2130">
        <v>0</v>
      </c>
      <c r="I2130">
        <f>Tabla1[[#This Row],[VENTAS]]+Tabla1[[#This Row],[FISICO]]-Tabla1[[#This Row],[SISTEMA]]</f>
        <v>0</v>
      </c>
    </row>
    <row r="2131" spans="1:10" hidden="1" x14ac:dyDescent="0.25">
      <c r="A2131">
        <v>30101</v>
      </c>
      <c r="B2131" s="1" t="s">
        <v>6</v>
      </c>
      <c r="C2131" s="1" t="s">
        <v>24</v>
      </c>
      <c r="D2131">
        <v>7027</v>
      </c>
      <c r="E2131" s="1" t="s">
        <v>2330</v>
      </c>
      <c r="F2131">
        <v>0</v>
      </c>
      <c r="H2131">
        <v>0</v>
      </c>
      <c r="I2131">
        <f>Tabla1[[#This Row],[VENTAS]]+Tabla1[[#This Row],[FISICO]]-Tabla1[[#This Row],[SISTEMA]]</f>
        <v>0</v>
      </c>
    </row>
    <row r="2132" spans="1:10" hidden="1" x14ac:dyDescent="0.25">
      <c r="A2132">
        <v>30101</v>
      </c>
      <c r="B2132" s="1" t="s">
        <v>6</v>
      </c>
      <c r="C2132" s="1" t="s">
        <v>24</v>
      </c>
      <c r="D2132">
        <v>7028</v>
      </c>
      <c r="E2132" s="1" t="s">
        <v>2331</v>
      </c>
      <c r="F2132">
        <v>0</v>
      </c>
      <c r="H2132">
        <v>0</v>
      </c>
      <c r="I2132">
        <f>Tabla1[[#This Row],[VENTAS]]+Tabla1[[#This Row],[FISICO]]-Tabla1[[#This Row],[SISTEMA]]</f>
        <v>0</v>
      </c>
    </row>
    <row r="2133" spans="1:10" hidden="1" x14ac:dyDescent="0.25">
      <c r="A2133">
        <v>30101</v>
      </c>
      <c r="B2133" s="1" t="s">
        <v>6</v>
      </c>
      <c r="C2133" s="1" t="s">
        <v>24</v>
      </c>
      <c r="D2133">
        <v>7032</v>
      </c>
      <c r="E2133" s="1" t="s">
        <v>2332</v>
      </c>
      <c r="F2133">
        <v>8</v>
      </c>
      <c r="G2133">
        <v>8</v>
      </c>
      <c r="H2133">
        <v>0</v>
      </c>
      <c r="I2133">
        <f>Tabla1[[#This Row],[VENTAS]]+Tabla1[[#This Row],[FISICO]]-Tabla1[[#This Row],[SISTEMA]]</f>
        <v>0</v>
      </c>
    </row>
    <row r="2134" spans="1:10" hidden="1" x14ac:dyDescent="0.25">
      <c r="A2134">
        <v>30101</v>
      </c>
      <c r="B2134" s="1" t="s">
        <v>6</v>
      </c>
      <c r="C2134" s="1" t="s">
        <v>24</v>
      </c>
      <c r="D2134">
        <v>7076</v>
      </c>
      <c r="E2134" s="1" t="s">
        <v>2333</v>
      </c>
      <c r="F2134">
        <v>0</v>
      </c>
      <c r="H2134">
        <v>0</v>
      </c>
      <c r="I2134">
        <f>Tabla1[[#This Row],[VENTAS]]+Tabla1[[#This Row],[FISICO]]-Tabla1[[#This Row],[SISTEMA]]</f>
        <v>0</v>
      </c>
    </row>
    <row r="2135" spans="1:10" hidden="1" x14ac:dyDescent="0.25">
      <c r="A2135">
        <v>30101</v>
      </c>
      <c r="B2135" s="1" t="s">
        <v>6</v>
      </c>
      <c r="C2135" s="1" t="s">
        <v>24</v>
      </c>
      <c r="D2135">
        <v>7081</v>
      </c>
      <c r="E2135" s="1" t="s">
        <v>2334</v>
      </c>
      <c r="F2135">
        <v>0</v>
      </c>
      <c r="H2135">
        <v>0</v>
      </c>
      <c r="I2135">
        <f>Tabla1[[#This Row],[VENTAS]]+Tabla1[[#This Row],[FISICO]]-Tabla1[[#This Row],[SISTEMA]]</f>
        <v>0</v>
      </c>
    </row>
    <row r="2136" spans="1:10" hidden="1" x14ac:dyDescent="0.25">
      <c r="A2136">
        <v>30101</v>
      </c>
      <c r="B2136" s="1" t="s">
        <v>6</v>
      </c>
      <c r="C2136" s="1" t="s">
        <v>24</v>
      </c>
      <c r="D2136">
        <v>7082</v>
      </c>
      <c r="E2136" s="1" t="s">
        <v>2335</v>
      </c>
      <c r="F2136">
        <v>0</v>
      </c>
      <c r="H2136">
        <v>0</v>
      </c>
      <c r="I2136">
        <f>Tabla1[[#This Row],[VENTAS]]+Tabla1[[#This Row],[FISICO]]-Tabla1[[#This Row],[SISTEMA]]</f>
        <v>0</v>
      </c>
    </row>
    <row r="2137" spans="1:10" hidden="1" x14ac:dyDescent="0.25">
      <c r="A2137">
        <v>30101</v>
      </c>
      <c r="B2137" s="1" t="s">
        <v>6</v>
      </c>
      <c r="C2137" s="1" t="s">
        <v>24</v>
      </c>
      <c r="D2137" s="18">
        <v>7085</v>
      </c>
      <c r="E2137" s="19" t="s">
        <v>2336</v>
      </c>
      <c r="F2137">
        <v>16</v>
      </c>
      <c r="G2137">
        <f>12+3</f>
        <v>15</v>
      </c>
      <c r="H2137">
        <v>0</v>
      </c>
      <c r="I2137">
        <f>Tabla1[[#This Row],[VENTAS]]+Tabla1[[#This Row],[FISICO]]-Tabla1[[#This Row],[SISTEMA]]</f>
        <v>-1</v>
      </c>
      <c r="J2137" s="18"/>
    </row>
    <row r="2138" spans="1:10" hidden="1" x14ac:dyDescent="0.25">
      <c r="A2138">
        <v>30101</v>
      </c>
      <c r="B2138" s="1" t="s">
        <v>6</v>
      </c>
      <c r="C2138" s="1" t="s">
        <v>24</v>
      </c>
      <c r="D2138">
        <v>7088</v>
      </c>
      <c r="E2138" s="1" t="s">
        <v>2337</v>
      </c>
      <c r="F2138">
        <v>0</v>
      </c>
      <c r="H2138">
        <v>0</v>
      </c>
      <c r="I2138">
        <f>Tabla1[[#This Row],[VENTAS]]+Tabla1[[#This Row],[FISICO]]-Tabla1[[#This Row],[SISTEMA]]</f>
        <v>0</v>
      </c>
    </row>
    <row r="2139" spans="1:10" hidden="1" x14ac:dyDescent="0.25">
      <c r="A2139">
        <v>30101</v>
      </c>
      <c r="B2139" s="1" t="s">
        <v>6</v>
      </c>
      <c r="C2139" s="1" t="s">
        <v>24</v>
      </c>
      <c r="D2139">
        <v>7089</v>
      </c>
      <c r="E2139" s="1" t="s">
        <v>2338</v>
      </c>
      <c r="F2139">
        <v>0</v>
      </c>
      <c r="H2139">
        <v>0</v>
      </c>
      <c r="I2139">
        <f>Tabla1[[#This Row],[VENTAS]]+Tabla1[[#This Row],[FISICO]]-Tabla1[[#This Row],[SISTEMA]]</f>
        <v>0</v>
      </c>
    </row>
    <row r="2140" spans="1:10" hidden="1" x14ac:dyDescent="0.25">
      <c r="A2140">
        <v>30101</v>
      </c>
      <c r="B2140" s="1" t="s">
        <v>6</v>
      </c>
      <c r="C2140" s="1" t="s">
        <v>24</v>
      </c>
      <c r="D2140">
        <v>7090</v>
      </c>
      <c r="E2140" s="1" t="s">
        <v>2339</v>
      </c>
      <c r="F2140">
        <v>0</v>
      </c>
      <c r="H2140">
        <v>0</v>
      </c>
      <c r="I2140">
        <f>Tabla1[[#This Row],[VENTAS]]+Tabla1[[#This Row],[FISICO]]-Tabla1[[#This Row],[SISTEMA]]</f>
        <v>0</v>
      </c>
    </row>
    <row r="2141" spans="1:10" hidden="1" x14ac:dyDescent="0.25">
      <c r="A2141">
        <v>30101</v>
      </c>
      <c r="B2141" s="1" t="s">
        <v>6</v>
      </c>
      <c r="C2141" s="1" t="s">
        <v>24</v>
      </c>
      <c r="D2141">
        <v>7091</v>
      </c>
      <c r="E2141" s="1" t="s">
        <v>2340</v>
      </c>
      <c r="F2141">
        <v>0</v>
      </c>
      <c r="H2141">
        <v>0</v>
      </c>
      <c r="I2141">
        <f>Tabla1[[#This Row],[VENTAS]]+Tabla1[[#This Row],[FISICO]]-Tabla1[[#This Row],[SISTEMA]]</f>
        <v>0</v>
      </c>
    </row>
    <row r="2142" spans="1:10" hidden="1" x14ac:dyDescent="0.25">
      <c r="A2142">
        <v>30101</v>
      </c>
      <c r="B2142" s="1" t="s">
        <v>6</v>
      </c>
      <c r="C2142" s="1" t="s">
        <v>24</v>
      </c>
      <c r="D2142">
        <v>7092</v>
      </c>
      <c r="E2142" s="1" t="s">
        <v>2341</v>
      </c>
      <c r="F2142">
        <v>0</v>
      </c>
      <c r="H2142">
        <v>0</v>
      </c>
      <c r="I2142">
        <f>Tabla1[[#This Row],[VENTAS]]+Tabla1[[#This Row],[FISICO]]-Tabla1[[#This Row],[SISTEMA]]</f>
        <v>0</v>
      </c>
    </row>
    <row r="2143" spans="1:10" hidden="1" x14ac:dyDescent="0.25">
      <c r="A2143">
        <v>30101</v>
      </c>
      <c r="B2143" s="1" t="s">
        <v>6</v>
      </c>
      <c r="C2143" s="1" t="s">
        <v>24</v>
      </c>
      <c r="D2143">
        <v>7093</v>
      </c>
      <c r="E2143" s="1" t="s">
        <v>2342</v>
      </c>
      <c r="F2143">
        <v>0</v>
      </c>
      <c r="H2143">
        <v>0</v>
      </c>
      <c r="I2143">
        <f>Tabla1[[#This Row],[VENTAS]]+Tabla1[[#This Row],[FISICO]]-Tabla1[[#This Row],[SISTEMA]]</f>
        <v>0</v>
      </c>
    </row>
    <row r="2144" spans="1:10" hidden="1" x14ac:dyDescent="0.25">
      <c r="A2144">
        <v>30101</v>
      </c>
      <c r="B2144" s="1" t="s">
        <v>6</v>
      </c>
      <c r="C2144" s="1" t="s">
        <v>24</v>
      </c>
      <c r="D2144">
        <v>7095</v>
      </c>
      <c r="E2144" s="1" t="s">
        <v>2343</v>
      </c>
      <c r="F2144">
        <v>0</v>
      </c>
      <c r="H2144">
        <v>0</v>
      </c>
      <c r="I2144">
        <f>Tabla1[[#This Row],[VENTAS]]+Tabla1[[#This Row],[FISICO]]-Tabla1[[#This Row],[SISTEMA]]</f>
        <v>0</v>
      </c>
    </row>
    <row r="2145" spans="1:9" hidden="1" x14ac:dyDescent="0.25">
      <c r="A2145">
        <v>30101</v>
      </c>
      <c r="B2145" s="1" t="s">
        <v>6</v>
      </c>
      <c r="C2145" s="1" t="s">
        <v>24</v>
      </c>
      <c r="D2145">
        <v>7113</v>
      </c>
      <c r="E2145" s="1" t="s">
        <v>2344</v>
      </c>
      <c r="F2145">
        <v>0</v>
      </c>
      <c r="H2145">
        <v>0</v>
      </c>
      <c r="I2145">
        <f>Tabla1[[#This Row],[VENTAS]]+Tabla1[[#This Row],[FISICO]]-Tabla1[[#This Row],[SISTEMA]]</f>
        <v>0</v>
      </c>
    </row>
    <row r="2146" spans="1:9" hidden="1" x14ac:dyDescent="0.25">
      <c r="A2146">
        <v>30101</v>
      </c>
      <c r="B2146" s="1" t="s">
        <v>6</v>
      </c>
      <c r="C2146" s="1" t="s">
        <v>24</v>
      </c>
      <c r="D2146">
        <v>7114</v>
      </c>
      <c r="E2146" s="1" t="s">
        <v>2345</v>
      </c>
      <c r="F2146">
        <v>0</v>
      </c>
      <c r="H2146">
        <v>0</v>
      </c>
      <c r="I2146">
        <f>Tabla1[[#This Row],[VENTAS]]+Tabla1[[#This Row],[FISICO]]-Tabla1[[#This Row],[SISTEMA]]</f>
        <v>0</v>
      </c>
    </row>
    <row r="2147" spans="1:9" hidden="1" x14ac:dyDescent="0.25">
      <c r="A2147">
        <v>30101</v>
      </c>
      <c r="B2147" s="1" t="s">
        <v>6</v>
      </c>
      <c r="C2147" s="1" t="s">
        <v>24</v>
      </c>
      <c r="D2147">
        <v>7115</v>
      </c>
      <c r="E2147" s="1" t="s">
        <v>2346</v>
      </c>
      <c r="F2147">
        <v>0</v>
      </c>
      <c r="H2147">
        <v>0</v>
      </c>
      <c r="I2147">
        <f>Tabla1[[#This Row],[VENTAS]]+Tabla1[[#This Row],[FISICO]]-Tabla1[[#This Row],[SISTEMA]]</f>
        <v>0</v>
      </c>
    </row>
    <row r="2148" spans="1:9" hidden="1" x14ac:dyDescent="0.25">
      <c r="A2148">
        <v>30101</v>
      </c>
      <c r="B2148" s="1" t="s">
        <v>6</v>
      </c>
      <c r="C2148" s="1" t="s">
        <v>24</v>
      </c>
      <c r="D2148">
        <v>7116</v>
      </c>
      <c r="E2148" s="1" t="s">
        <v>2347</v>
      </c>
      <c r="F2148">
        <v>0</v>
      </c>
      <c r="H2148">
        <v>0</v>
      </c>
      <c r="I2148">
        <f>Tabla1[[#This Row],[VENTAS]]+Tabla1[[#This Row],[FISICO]]-Tabla1[[#This Row],[SISTEMA]]</f>
        <v>0</v>
      </c>
    </row>
    <row r="2149" spans="1:9" hidden="1" x14ac:dyDescent="0.25">
      <c r="A2149">
        <v>30101</v>
      </c>
      <c r="B2149" s="1" t="s">
        <v>6</v>
      </c>
      <c r="C2149" s="1" t="s">
        <v>24</v>
      </c>
      <c r="D2149">
        <v>7117</v>
      </c>
      <c r="E2149" s="1" t="s">
        <v>2348</v>
      </c>
      <c r="F2149">
        <v>1</v>
      </c>
      <c r="G2149">
        <v>1</v>
      </c>
      <c r="H2149">
        <v>0</v>
      </c>
      <c r="I2149">
        <f>Tabla1[[#This Row],[VENTAS]]+Tabla1[[#This Row],[FISICO]]-Tabla1[[#This Row],[SISTEMA]]</f>
        <v>0</v>
      </c>
    </row>
    <row r="2150" spans="1:9" hidden="1" x14ac:dyDescent="0.25">
      <c r="A2150">
        <v>30101</v>
      </c>
      <c r="B2150" s="1" t="s">
        <v>6</v>
      </c>
      <c r="C2150" s="1" t="s">
        <v>24</v>
      </c>
      <c r="D2150">
        <v>7118</v>
      </c>
      <c r="E2150" s="1" t="s">
        <v>2349</v>
      </c>
      <c r="F2150">
        <v>0</v>
      </c>
      <c r="H2150">
        <v>0</v>
      </c>
      <c r="I2150">
        <f>Tabla1[[#This Row],[VENTAS]]+Tabla1[[#This Row],[FISICO]]-Tabla1[[#This Row],[SISTEMA]]</f>
        <v>0</v>
      </c>
    </row>
    <row r="2151" spans="1:9" hidden="1" x14ac:dyDescent="0.25">
      <c r="A2151">
        <v>30101</v>
      </c>
      <c r="B2151" s="1" t="s">
        <v>6</v>
      </c>
      <c r="C2151" s="1" t="s">
        <v>24</v>
      </c>
      <c r="D2151">
        <v>7120</v>
      </c>
      <c r="E2151" s="1" t="s">
        <v>2350</v>
      </c>
      <c r="F2151">
        <v>0</v>
      </c>
      <c r="H2151">
        <v>0</v>
      </c>
      <c r="I2151">
        <f>Tabla1[[#This Row],[VENTAS]]+Tabla1[[#This Row],[FISICO]]-Tabla1[[#This Row],[SISTEMA]]</f>
        <v>0</v>
      </c>
    </row>
    <row r="2152" spans="1:9" hidden="1" x14ac:dyDescent="0.25">
      <c r="A2152">
        <v>30101</v>
      </c>
      <c r="B2152" s="1" t="s">
        <v>6</v>
      </c>
      <c r="C2152" s="1" t="s">
        <v>24</v>
      </c>
      <c r="D2152">
        <v>7121</v>
      </c>
      <c r="E2152" s="1" t="s">
        <v>2351</v>
      </c>
      <c r="F2152">
        <v>0</v>
      </c>
      <c r="H2152">
        <v>0</v>
      </c>
      <c r="I2152">
        <f>Tabla1[[#This Row],[VENTAS]]+Tabla1[[#This Row],[FISICO]]-Tabla1[[#This Row],[SISTEMA]]</f>
        <v>0</v>
      </c>
    </row>
    <row r="2153" spans="1:9" hidden="1" x14ac:dyDescent="0.25">
      <c r="A2153">
        <v>30101</v>
      </c>
      <c r="B2153" s="1" t="s">
        <v>6</v>
      </c>
      <c r="C2153" s="1" t="s">
        <v>24</v>
      </c>
      <c r="D2153">
        <v>7122</v>
      </c>
      <c r="E2153" s="1" t="s">
        <v>2352</v>
      </c>
      <c r="F2153">
        <v>0</v>
      </c>
      <c r="H2153">
        <v>0</v>
      </c>
      <c r="I2153">
        <f>Tabla1[[#This Row],[VENTAS]]+Tabla1[[#This Row],[FISICO]]-Tabla1[[#This Row],[SISTEMA]]</f>
        <v>0</v>
      </c>
    </row>
    <row r="2154" spans="1:9" hidden="1" x14ac:dyDescent="0.25">
      <c r="A2154">
        <v>30101</v>
      </c>
      <c r="B2154" s="1" t="s">
        <v>6</v>
      </c>
      <c r="C2154" s="1" t="s">
        <v>24</v>
      </c>
      <c r="D2154">
        <v>7123</v>
      </c>
      <c r="E2154" s="1" t="s">
        <v>2353</v>
      </c>
      <c r="F2154">
        <v>0</v>
      </c>
      <c r="H2154">
        <v>0</v>
      </c>
      <c r="I2154">
        <f>Tabla1[[#This Row],[VENTAS]]+Tabla1[[#This Row],[FISICO]]-Tabla1[[#This Row],[SISTEMA]]</f>
        <v>0</v>
      </c>
    </row>
    <row r="2155" spans="1:9" hidden="1" x14ac:dyDescent="0.25">
      <c r="A2155">
        <v>30101</v>
      </c>
      <c r="B2155" s="1" t="s">
        <v>6</v>
      </c>
      <c r="C2155" s="1" t="s">
        <v>24</v>
      </c>
      <c r="D2155">
        <v>7124</v>
      </c>
      <c r="E2155" s="1" t="s">
        <v>2354</v>
      </c>
      <c r="F2155">
        <v>0</v>
      </c>
      <c r="H2155">
        <v>0</v>
      </c>
      <c r="I2155">
        <f>Tabla1[[#This Row],[VENTAS]]+Tabla1[[#This Row],[FISICO]]-Tabla1[[#This Row],[SISTEMA]]</f>
        <v>0</v>
      </c>
    </row>
    <row r="2156" spans="1:9" hidden="1" x14ac:dyDescent="0.25">
      <c r="A2156">
        <v>30101</v>
      </c>
      <c r="B2156" s="1" t="s">
        <v>6</v>
      </c>
      <c r="C2156" s="1" t="s">
        <v>24</v>
      </c>
      <c r="D2156">
        <v>7125</v>
      </c>
      <c r="E2156" s="1" t="s">
        <v>2355</v>
      </c>
      <c r="F2156">
        <v>0</v>
      </c>
      <c r="H2156">
        <v>0</v>
      </c>
      <c r="I2156">
        <f>Tabla1[[#This Row],[VENTAS]]+Tabla1[[#This Row],[FISICO]]-Tabla1[[#This Row],[SISTEMA]]</f>
        <v>0</v>
      </c>
    </row>
    <row r="2157" spans="1:9" hidden="1" x14ac:dyDescent="0.25">
      <c r="A2157">
        <v>30101</v>
      </c>
      <c r="B2157" s="1" t="s">
        <v>6</v>
      </c>
      <c r="C2157" s="1" t="s">
        <v>24</v>
      </c>
      <c r="D2157">
        <v>7127</v>
      </c>
      <c r="E2157" s="1" t="s">
        <v>2356</v>
      </c>
      <c r="F2157">
        <v>0</v>
      </c>
      <c r="H2157">
        <v>0</v>
      </c>
      <c r="I2157">
        <f>Tabla1[[#This Row],[VENTAS]]+Tabla1[[#This Row],[FISICO]]-Tabla1[[#This Row],[SISTEMA]]</f>
        <v>0</v>
      </c>
    </row>
    <row r="2158" spans="1:9" hidden="1" x14ac:dyDescent="0.25">
      <c r="A2158">
        <v>30101</v>
      </c>
      <c r="B2158" s="1" t="s">
        <v>6</v>
      </c>
      <c r="C2158" s="1" t="s">
        <v>24</v>
      </c>
      <c r="D2158">
        <v>7149</v>
      </c>
      <c r="E2158" s="1" t="s">
        <v>2357</v>
      </c>
      <c r="F2158">
        <v>0</v>
      </c>
      <c r="H2158">
        <v>0</v>
      </c>
      <c r="I2158">
        <f>Tabla1[[#This Row],[VENTAS]]+Tabla1[[#This Row],[FISICO]]-Tabla1[[#This Row],[SISTEMA]]</f>
        <v>0</v>
      </c>
    </row>
    <row r="2159" spans="1:9" hidden="1" x14ac:dyDescent="0.25">
      <c r="A2159">
        <v>30101</v>
      </c>
      <c r="B2159" s="1" t="s">
        <v>6</v>
      </c>
      <c r="C2159" s="1" t="s">
        <v>24</v>
      </c>
      <c r="D2159">
        <v>7150</v>
      </c>
      <c r="E2159" s="1" t="s">
        <v>2358</v>
      </c>
      <c r="F2159">
        <v>0</v>
      </c>
      <c r="H2159">
        <v>0</v>
      </c>
      <c r="I2159">
        <f>Tabla1[[#This Row],[VENTAS]]+Tabla1[[#This Row],[FISICO]]-Tabla1[[#This Row],[SISTEMA]]</f>
        <v>0</v>
      </c>
    </row>
    <row r="2160" spans="1:9" hidden="1" x14ac:dyDescent="0.25">
      <c r="A2160">
        <v>30101</v>
      </c>
      <c r="B2160" s="1" t="s">
        <v>6</v>
      </c>
      <c r="C2160" s="1" t="s">
        <v>24</v>
      </c>
      <c r="D2160">
        <v>7151</v>
      </c>
      <c r="E2160" s="1" t="s">
        <v>715</v>
      </c>
      <c r="F2160">
        <v>0</v>
      </c>
      <c r="H2160">
        <v>0</v>
      </c>
      <c r="I2160">
        <f>Tabla1[[#This Row],[VENTAS]]+Tabla1[[#This Row],[FISICO]]-Tabla1[[#This Row],[SISTEMA]]</f>
        <v>0</v>
      </c>
    </row>
    <row r="2161" spans="1:10" hidden="1" x14ac:dyDescent="0.25">
      <c r="A2161">
        <v>30101</v>
      </c>
      <c r="B2161" s="1" t="s">
        <v>6</v>
      </c>
      <c r="C2161" s="1" t="s">
        <v>24</v>
      </c>
      <c r="D2161">
        <v>7180</v>
      </c>
      <c r="E2161" s="1" t="s">
        <v>2359</v>
      </c>
      <c r="F2161">
        <v>0</v>
      </c>
      <c r="H2161">
        <v>0</v>
      </c>
      <c r="I2161">
        <f>Tabla1[[#This Row],[VENTAS]]+Tabla1[[#This Row],[FISICO]]-Tabla1[[#This Row],[SISTEMA]]</f>
        <v>0</v>
      </c>
    </row>
    <row r="2162" spans="1:10" hidden="1" x14ac:dyDescent="0.25">
      <c r="A2162">
        <v>30101</v>
      </c>
      <c r="B2162" s="1" t="s">
        <v>6</v>
      </c>
      <c r="C2162" s="1" t="s">
        <v>24</v>
      </c>
      <c r="D2162" s="18">
        <v>7181</v>
      </c>
      <c r="E2162" s="19" t="s">
        <v>2360</v>
      </c>
      <c r="F2162">
        <v>75</v>
      </c>
      <c r="G2162">
        <v>71</v>
      </c>
      <c r="H2162">
        <v>0</v>
      </c>
      <c r="I2162">
        <f>Tabla1[[#This Row],[VENTAS]]+Tabla1[[#This Row],[FISICO]]-Tabla1[[#This Row],[SISTEMA]]</f>
        <v>-4</v>
      </c>
      <c r="J2162" s="18"/>
    </row>
    <row r="2163" spans="1:10" hidden="1" x14ac:dyDescent="0.25">
      <c r="A2163">
        <v>30101</v>
      </c>
      <c r="B2163" s="1" t="s">
        <v>6</v>
      </c>
      <c r="C2163" s="1" t="s">
        <v>24</v>
      </c>
      <c r="D2163">
        <v>7184</v>
      </c>
      <c r="E2163" s="1" t="s">
        <v>2361</v>
      </c>
      <c r="F2163">
        <v>50</v>
      </c>
      <c r="G2163">
        <v>50</v>
      </c>
      <c r="H2163">
        <v>0</v>
      </c>
      <c r="I2163">
        <f>Tabla1[[#This Row],[VENTAS]]+Tabla1[[#This Row],[FISICO]]-Tabla1[[#This Row],[SISTEMA]]</f>
        <v>0</v>
      </c>
    </row>
    <row r="2164" spans="1:10" hidden="1" x14ac:dyDescent="0.25">
      <c r="A2164">
        <v>30101</v>
      </c>
      <c r="B2164" s="1" t="s">
        <v>6</v>
      </c>
      <c r="C2164" s="1" t="s">
        <v>24</v>
      </c>
      <c r="D2164">
        <v>7247</v>
      </c>
      <c r="E2164" s="1" t="s">
        <v>2362</v>
      </c>
      <c r="F2164">
        <v>0</v>
      </c>
      <c r="H2164">
        <v>0</v>
      </c>
      <c r="I2164">
        <f>Tabla1[[#This Row],[VENTAS]]+Tabla1[[#This Row],[FISICO]]-Tabla1[[#This Row],[SISTEMA]]</f>
        <v>0</v>
      </c>
    </row>
    <row r="2165" spans="1:10" hidden="1" x14ac:dyDescent="0.25">
      <c r="A2165">
        <v>30101</v>
      </c>
      <c r="B2165" s="1" t="s">
        <v>6</v>
      </c>
      <c r="C2165" s="1" t="s">
        <v>24</v>
      </c>
      <c r="D2165">
        <v>7248</v>
      </c>
      <c r="E2165" s="1" t="s">
        <v>2363</v>
      </c>
      <c r="F2165">
        <v>0</v>
      </c>
      <c r="H2165">
        <v>0</v>
      </c>
      <c r="I2165">
        <f>Tabla1[[#This Row],[VENTAS]]+Tabla1[[#This Row],[FISICO]]-Tabla1[[#This Row],[SISTEMA]]</f>
        <v>0</v>
      </c>
    </row>
    <row r="2166" spans="1:10" hidden="1" x14ac:dyDescent="0.25">
      <c r="A2166">
        <v>30101</v>
      </c>
      <c r="B2166" s="1" t="s">
        <v>6</v>
      </c>
      <c r="C2166" s="1" t="s">
        <v>24</v>
      </c>
      <c r="D2166">
        <v>7249</v>
      </c>
      <c r="E2166" s="1" t="s">
        <v>2364</v>
      </c>
      <c r="F2166">
        <v>0</v>
      </c>
      <c r="H2166">
        <v>0</v>
      </c>
      <c r="I2166">
        <f>Tabla1[[#This Row],[VENTAS]]+Tabla1[[#This Row],[FISICO]]-Tabla1[[#This Row],[SISTEMA]]</f>
        <v>0</v>
      </c>
    </row>
    <row r="2167" spans="1:10" hidden="1" x14ac:dyDescent="0.25">
      <c r="A2167">
        <v>30101</v>
      </c>
      <c r="B2167" s="1" t="s">
        <v>6</v>
      </c>
      <c r="C2167" s="1" t="s">
        <v>24</v>
      </c>
      <c r="D2167">
        <v>7250</v>
      </c>
      <c r="E2167" s="1" t="s">
        <v>2365</v>
      </c>
      <c r="F2167">
        <v>0</v>
      </c>
      <c r="H2167">
        <v>0</v>
      </c>
      <c r="I2167">
        <f>Tabla1[[#This Row],[VENTAS]]+Tabla1[[#This Row],[FISICO]]-Tabla1[[#This Row],[SISTEMA]]</f>
        <v>0</v>
      </c>
    </row>
    <row r="2168" spans="1:10" hidden="1" x14ac:dyDescent="0.25">
      <c r="A2168">
        <v>30101</v>
      </c>
      <c r="B2168" s="1" t="s">
        <v>6</v>
      </c>
      <c r="C2168" s="1" t="s">
        <v>24</v>
      </c>
      <c r="D2168">
        <v>7251</v>
      </c>
      <c r="E2168" s="1" t="s">
        <v>2366</v>
      </c>
      <c r="F2168">
        <v>0</v>
      </c>
      <c r="H2168">
        <v>0</v>
      </c>
      <c r="I2168">
        <f>Tabla1[[#This Row],[VENTAS]]+Tabla1[[#This Row],[FISICO]]-Tabla1[[#This Row],[SISTEMA]]</f>
        <v>0</v>
      </c>
    </row>
    <row r="2169" spans="1:10" hidden="1" x14ac:dyDescent="0.25">
      <c r="A2169">
        <v>30101</v>
      </c>
      <c r="B2169" s="1" t="s">
        <v>6</v>
      </c>
      <c r="C2169" s="1" t="s">
        <v>24</v>
      </c>
      <c r="D2169">
        <v>7252</v>
      </c>
      <c r="E2169" s="1" t="s">
        <v>2367</v>
      </c>
      <c r="F2169">
        <v>0</v>
      </c>
      <c r="H2169">
        <v>0</v>
      </c>
      <c r="I2169">
        <f>Tabla1[[#This Row],[VENTAS]]+Tabla1[[#This Row],[FISICO]]-Tabla1[[#This Row],[SISTEMA]]</f>
        <v>0</v>
      </c>
    </row>
    <row r="2170" spans="1:10" hidden="1" x14ac:dyDescent="0.25">
      <c r="A2170">
        <v>30101</v>
      </c>
      <c r="B2170" s="1" t="s">
        <v>6</v>
      </c>
      <c r="C2170" s="1" t="s">
        <v>24</v>
      </c>
      <c r="D2170">
        <v>7274</v>
      </c>
      <c r="E2170" s="1" t="s">
        <v>2368</v>
      </c>
      <c r="F2170">
        <v>0</v>
      </c>
      <c r="H2170">
        <v>0</v>
      </c>
      <c r="I2170">
        <f>Tabla1[[#This Row],[VENTAS]]+Tabla1[[#This Row],[FISICO]]-Tabla1[[#This Row],[SISTEMA]]</f>
        <v>0</v>
      </c>
    </row>
    <row r="2171" spans="1:10" hidden="1" x14ac:dyDescent="0.25">
      <c r="A2171">
        <v>30101</v>
      </c>
      <c r="B2171" s="1" t="s">
        <v>6</v>
      </c>
      <c r="C2171" s="1" t="s">
        <v>24</v>
      </c>
      <c r="D2171">
        <v>7282</v>
      </c>
      <c r="E2171" s="1" t="s">
        <v>2369</v>
      </c>
      <c r="F2171">
        <v>0</v>
      </c>
      <c r="H2171">
        <v>0</v>
      </c>
      <c r="I2171">
        <f>Tabla1[[#This Row],[VENTAS]]+Tabla1[[#This Row],[FISICO]]-Tabla1[[#This Row],[SISTEMA]]</f>
        <v>0</v>
      </c>
    </row>
    <row r="2172" spans="1:10" hidden="1" x14ac:dyDescent="0.25">
      <c r="A2172">
        <v>30101</v>
      </c>
      <c r="B2172" s="1" t="s">
        <v>6</v>
      </c>
      <c r="C2172" s="1" t="s">
        <v>24</v>
      </c>
      <c r="D2172">
        <v>7283</v>
      </c>
      <c r="E2172" s="1" t="s">
        <v>2370</v>
      </c>
      <c r="F2172">
        <v>0</v>
      </c>
      <c r="H2172">
        <v>0</v>
      </c>
      <c r="I2172">
        <f>Tabla1[[#This Row],[VENTAS]]+Tabla1[[#This Row],[FISICO]]-Tabla1[[#This Row],[SISTEMA]]</f>
        <v>0</v>
      </c>
    </row>
    <row r="2173" spans="1:10" hidden="1" x14ac:dyDescent="0.25">
      <c r="A2173">
        <v>30101</v>
      </c>
      <c r="B2173" s="1" t="s">
        <v>6</v>
      </c>
      <c r="C2173" s="1" t="s">
        <v>24</v>
      </c>
      <c r="D2173">
        <v>7284</v>
      </c>
      <c r="E2173" s="1" t="s">
        <v>2371</v>
      </c>
      <c r="F2173">
        <v>0</v>
      </c>
      <c r="H2173">
        <v>0</v>
      </c>
      <c r="I2173">
        <f>Tabla1[[#This Row],[VENTAS]]+Tabla1[[#This Row],[FISICO]]-Tabla1[[#This Row],[SISTEMA]]</f>
        <v>0</v>
      </c>
    </row>
    <row r="2174" spans="1:10" hidden="1" x14ac:dyDescent="0.25">
      <c r="A2174">
        <v>30101</v>
      </c>
      <c r="B2174" s="1" t="s">
        <v>6</v>
      </c>
      <c r="C2174" s="1" t="s">
        <v>24</v>
      </c>
      <c r="D2174">
        <v>7286</v>
      </c>
      <c r="E2174" s="1" t="s">
        <v>2372</v>
      </c>
      <c r="F2174">
        <v>0</v>
      </c>
      <c r="H2174">
        <v>0</v>
      </c>
      <c r="I2174">
        <f>Tabla1[[#This Row],[VENTAS]]+Tabla1[[#This Row],[FISICO]]-Tabla1[[#This Row],[SISTEMA]]</f>
        <v>0</v>
      </c>
    </row>
    <row r="2175" spans="1:10" hidden="1" x14ac:dyDescent="0.25">
      <c r="A2175">
        <v>30101</v>
      </c>
      <c r="B2175" s="1" t="s">
        <v>6</v>
      </c>
      <c r="C2175" s="1" t="s">
        <v>24</v>
      </c>
      <c r="D2175">
        <v>7287</v>
      </c>
      <c r="E2175" s="1" t="s">
        <v>2373</v>
      </c>
      <c r="F2175">
        <v>8</v>
      </c>
      <c r="G2175">
        <v>8</v>
      </c>
      <c r="H2175">
        <v>0</v>
      </c>
      <c r="I2175">
        <f>Tabla1[[#This Row],[VENTAS]]+Tabla1[[#This Row],[FISICO]]-Tabla1[[#This Row],[SISTEMA]]</f>
        <v>0</v>
      </c>
    </row>
    <row r="2176" spans="1:10" hidden="1" x14ac:dyDescent="0.25">
      <c r="A2176">
        <v>30101</v>
      </c>
      <c r="B2176" s="1" t="s">
        <v>6</v>
      </c>
      <c r="C2176" s="1" t="s">
        <v>24</v>
      </c>
      <c r="D2176">
        <v>7288</v>
      </c>
      <c r="E2176" s="1" t="s">
        <v>2374</v>
      </c>
      <c r="F2176">
        <v>0</v>
      </c>
      <c r="H2176">
        <v>0</v>
      </c>
      <c r="I2176">
        <f>Tabla1[[#This Row],[VENTAS]]+Tabla1[[#This Row],[FISICO]]-Tabla1[[#This Row],[SISTEMA]]</f>
        <v>0</v>
      </c>
    </row>
    <row r="2177" spans="1:10" hidden="1" x14ac:dyDescent="0.25">
      <c r="A2177">
        <v>30101</v>
      </c>
      <c r="B2177" s="1" t="s">
        <v>6</v>
      </c>
      <c r="C2177" s="1" t="s">
        <v>24</v>
      </c>
      <c r="D2177">
        <v>7312</v>
      </c>
      <c r="E2177" s="1" t="s">
        <v>2375</v>
      </c>
      <c r="F2177">
        <v>0</v>
      </c>
      <c r="H2177">
        <v>0</v>
      </c>
      <c r="I2177">
        <f>Tabla1[[#This Row],[VENTAS]]+Tabla1[[#This Row],[FISICO]]-Tabla1[[#This Row],[SISTEMA]]</f>
        <v>0</v>
      </c>
    </row>
    <row r="2178" spans="1:10" hidden="1" x14ac:dyDescent="0.25">
      <c r="A2178">
        <v>30101</v>
      </c>
      <c r="B2178" s="1" t="s">
        <v>6</v>
      </c>
      <c r="C2178" s="1" t="s">
        <v>24</v>
      </c>
      <c r="D2178">
        <v>7333</v>
      </c>
      <c r="E2178" s="1" t="s">
        <v>2376</v>
      </c>
      <c r="F2178">
        <v>0</v>
      </c>
      <c r="H2178">
        <v>0</v>
      </c>
      <c r="I2178">
        <f>Tabla1[[#This Row],[VENTAS]]+Tabla1[[#This Row],[FISICO]]-Tabla1[[#This Row],[SISTEMA]]</f>
        <v>0</v>
      </c>
    </row>
    <row r="2179" spans="1:10" hidden="1" x14ac:dyDescent="0.25">
      <c r="A2179">
        <v>30101</v>
      </c>
      <c r="B2179" s="1" t="s">
        <v>6</v>
      </c>
      <c r="C2179" s="1" t="s">
        <v>24</v>
      </c>
      <c r="D2179">
        <v>7334</v>
      </c>
      <c r="E2179" s="1" t="s">
        <v>2377</v>
      </c>
      <c r="F2179">
        <v>85</v>
      </c>
      <c r="G2179">
        <v>84</v>
      </c>
      <c r="H2179">
        <v>1</v>
      </c>
      <c r="I2179">
        <f>Tabla1[[#This Row],[VENTAS]]+Tabla1[[#This Row],[FISICO]]-Tabla1[[#This Row],[SISTEMA]]</f>
        <v>0</v>
      </c>
    </row>
    <row r="2180" spans="1:10" hidden="1" x14ac:dyDescent="0.25">
      <c r="A2180">
        <v>30101</v>
      </c>
      <c r="B2180" s="1" t="s">
        <v>6</v>
      </c>
      <c r="C2180" s="1" t="s">
        <v>24</v>
      </c>
      <c r="D2180">
        <v>7366</v>
      </c>
      <c r="E2180" s="1" t="s">
        <v>2378</v>
      </c>
      <c r="F2180">
        <v>0</v>
      </c>
      <c r="H2180">
        <v>0</v>
      </c>
      <c r="I2180">
        <f>Tabla1[[#This Row],[VENTAS]]+Tabla1[[#This Row],[FISICO]]-Tabla1[[#This Row],[SISTEMA]]</f>
        <v>0</v>
      </c>
    </row>
    <row r="2181" spans="1:10" hidden="1" x14ac:dyDescent="0.25">
      <c r="A2181">
        <v>30101</v>
      </c>
      <c r="B2181" s="1" t="s">
        <v>6</v>
      </c>
      <c r="C2181" s="1" t="s">
        <v>24</v>
      </c>
      <c r="D2181">
        <v>7369</v>
      </c>
      <c r="E2181" s="1" t="s">
        <v>2379</v>
      </c>
      <c r="F2181">
        <v>0</v>
      </c>
      <c r="H2181">
        <v>0</v>
      </c>
      <c r="I2181">
        <f>Tabla1[[#This Row],[VENTAS]]+Tabla1[[#This Row],[FISICO]]-Tabla1[[#This Row],[SISTEMA]]</f>
        <v>0</v>
      </c>
    </row>
    <row r="2182" spans="1:10" hidden="1" x14ac:dyDescent="0.25">
      <c r="A2182">
        <v>30101</v>
      </c>
      <c r="B2182" s="1" t="s">
        <v>6</v>
      </c>
      <c r="C2182" s="1" t="s">
        <v>24</v>
      </c>
      <c r="D2182">
        <v>7370</v>
      </c>
      <c r="E2182" s="1" t="s">
        <v>2380</v>
      </c>
      <c r="F2182">
        <v>0</v>
      </c>
      <c r="H2182">
        <v>0</v>
      </c>
      <c r="I2182">
        <f>Tabla1[[#This Row],[VENTAS]]+Tabla1[[#This Row],[FISICO]]-Tabla1[[#This Row],[SISTEMA]]</f>
        <v>0</v>
      </c>
    </row>
    <row r="2183" spans="1:10" hidden="1" x14ac:dyDescent="0.25">
      <c r="A2183">
        <v>30101</v>
      </c>
      <c r="B2183" s="1" t="s">
        <v>6</v>
      </c>
      <c r="C2183" s="1" t="s">
        <v>24</v>
      </c>
      <c r="D2183">
        <v>7399</v>
      </c>
      <c r="E2183" s="1" t="s">
        <v>2381</v>
      </c>
      <c r="F2183">
        <v>0</v>
      </c>
      <c r="H2183">
        <v>0</v>
      </c>
      <c r="I2183">
        <f>Tabla1[[#This Row],[VENTAS]]+Tabla1[[#This Row],[FISICO]]-Tabla1[[#This Row],[SISTEMA]]</f>
        <v>0</v>
      </c>
    </row>
    <row r="2184" spans="1:10" hidden="1" x14ac:dyDescent="0.25">
      <c r="A2184">
        <v>30101</v>
      </c>
      <c r="B2184" s="1" t="s">
        <v>6</v>
      </c>
      <c r="C2184" s="1" t="s">
        <v>24</v>
      </c>
      <c r="D2184">
        <v>7407</v>
      </c>
      <c r="E2184" s="1" t="s">
        <v>2382</v>
      </c>
      <c r="F2184">
        <v>0</v>
      </c>
      <c r="H2184">
        <v>0</v>
      </c>
      <c r="I2184">
        <f>Tabla1[[#This Row],[VENTAS]]+Tabla1[[#This Row],[FISICO]]-Tabla1[[#This Row],[SISTEMA]]</f>
        <v>0</v>
      </c>
    </row>
    <row r="2185" spans="1:10" hidden="1" x14ac:dyDescent="0.25">
      <c r="A2185">
        <v>30101</v>
      </c>
      <c r="B2185" s="1" t="s">
        <v>6</v>
      </c>
      <c r="C2185" s="1" t="s">
        <v>24</v>
      </c>
      <c r="D2185">
        <v>7418</v>
      </c>
      <c r="E2185" s="1" t="s">
        <v>2383</v>
      </c>
      <c r="F2185">
        <v>0</v>
      </c>
      <c r="H2185">
        <v>0</v>
      </c>
      <c r="I2185">
        <f>Tabla1[[#This Row],[VENTAS]]+Tabla1[[#This Row],[FISICO]]-Tabla1[[#This Row],[SISTEMA]]</f>
        <v>0</v>
      </c>
    </row>
    <row r="2186" spans="1:10" hidden="1" x14ac:dyDescent="0.25">
      <c r="A2186">
        <v>30101</v>
      </c>
      <c r="B2186" s="1" t="s">
        <v>6</v>
      </c>
      <c r="C2186" s="1" t="s">
        <v>24</v>
      </c>
      <c r="D2186">
        <v>7419</v>
      </c>
      <c r="E2186" s="1" t="s">
        <v>2384</v>
      </c>
      <c r="F2186">
        <v>0</v>
      </c>
      <c r="H2186">
        <v>0</v>
      </c>
      <c r="I2186">
        <f>Tabla1[[#This Row],[VENTAS]]+Tabla1[[#This Row],[FISICO]]-Tabla1[[#This Row],[SISTEMA]]</f>
        <v>0</v>
      </c>
    </row>
    <row r="2187" spans="1:10" hidden="1" x14ac:dyDescent="0.25">
      <c r="A2187">
        <v>30101</v>
      </c>
      <c r="B2187" s="1" t="s">
        <v>6</v>
      </c>
      <c r="C2187" s="1" t="s">
        <v>24</v>
      </c>
      <c r="D2187">
        <v>7420</v>
      </c>
      <c r="E2187" s="1" t="s">
        <v>2385</v>
      </c>
      <c r="F2187">
        <v>0</v>
      </c>
      <c r="H2187">
        <v>0</v>
      </c>
      <c r="I2187">
        <f>Tabla1[[#This Row],[VENTAS]]+Tabla1[[#This Row],[FISICO]]-Tabla1[[#This Row],[SISTEMA]]</f>
        <v>0</v>
      </c>
    </row>
    <row r="2188" spans="1:10" hidden="1" x14ac:dyDescent="0.25">
      <c r="A2188">
        <v>30101</v>
      </c>
      <c r="B2188" s="1" t="s">
        <v>6</v>
      </c>
      <c r="C2188" s="1" t="s">
        <v>24</v>
      </c>
      <c r="D2188">
        <v>7421</v>
      </c>
      <c r="E2188" s="1" t="s">
        <v>2386</v>
      </c>
      <c r="F2188">
        <v>0</v>
      </c>
      <c r="H2188">
        <v>0</v>
      </c>
      <c r="I2188">
        <f>Tabla1[[#This Row],[VENTAS]]+Tabla1[[#This Row],[FISICO]]-Tabla1[[#This Row],[SISTEMA]]</f>
        <v>0</v>
      </c>
    </row>
    <row r="2189" spans="1:10" hidden="1" x14ac:dyDescent="0.25">
      <c r="A2189">
        <v>30101</v>
      </c>
      <c r="B2189" s="1" t="s">
        <v>6</v>
      </c>
      <c r="C2189" s="1" t="s">
        <v>24</v>
      </c>
      <c r="D2189">
        <v>7422</v>
      </c>
      <c r="E2189" s="1" t="s">
        <v>2387</v>
      </c>
      <c r="F2189">
        <v>0</v>
      </c>
      <c r="H2189">
        <v>0</v>
      </c>
      <c r="I2189">
        <f>Tabla1[[#This Row],[VENTAS]]+Tabla1[[#This Row],[FISICO]]-Tabla1[[#This Row],[SISTEMA]]</f>
        <v>0</v>
      </c>
    </row>
    <row r="2190" spans="1:10" hidden="1" x14ac:dyDescent="0.25">
      <c r="A2190">
        <v>30101</v>
      </c>
      <c r="B2190" s="1" t="s">
        <v>6</v>
      </c>
      <c r="C2190" s="1" t="s">
        <v>24</v>
      </c>
      <c r="D2190">
        <v>7431</v>
      </c>
      <c r="E2190" s="1" t="s">
        <v>2388</v>
      </c>
      <c r="F2190">
        <v>0</v>
      </c>
      <c r="H2190">
        <v>0</v>
      </c>
      <c r="I2190">
        <f>Tabla1[[#This Row],[VENTAS]]+Tabla1[[#This Row],[FISICO]]-Tabla1[[#This Row],[SISTEMA]]</f>
        <v>0</v>
      </c>
    </row>
    <row r="2191" spans="1:10" hidden="1" x14ac:dyDescent="0.25">
      <c r="A2191">
        <v>30101</v>
      </c>
      <c r="B2191" s="1" t="s">
        <v>6</v>
      </c>
      <c r="C2191" s="1" t="s">
        <v>24</v>
      </c>
      <c r="D2191">
        <v>7438</v>
      </c>
      <c r="E2191" s="1" t="s">
        <v>2389</v>
      </c>
      <c r="F2191">
        <v>0</v>
      </c>
      <c r="H2191">
        <v>0</v>
      </c>
      <c r="I2191">
        <f>Tabla1[[#This Row],[VENTAS]]+Tabla1[[#This Row],[FISICO]]-Tabla1[[#This Row],[SISTEMA]]</f>
        <v>0</v>
      </c>
    </row>
    <row r="2192" spans="1:10" hidden="1" x14ac:dyDescent="0.25">
      <c r="A2192">
        <v>30101</v>
      </c>
      <c r="B2192" s="1" t="s">
        <v>6</v>
      </c>
      <c r="C2192" s="1" t="s">
        <v>24</v>
      </c>
      <c r="D2192" s="18">
        <v>7439</v>
      </c>
      <c r="E2192" s="19" t="s">
        <v>2390</v>
      </c>
      <c r="F2192">
        <v>1</v>
      </c>
      <c r="G2192">
        <v>0</v>
      </c>
      <c r="H2192">
        <v>0</v>
      </c>
      <c r="I2192">
        <f>Tabla1[[#This Row],[VENTAS]]+Tabla1[[#This Row],[FISICO]]-Tabla1[[#This Row],[SISTEMA]]</f>
        <v>-1</v>
      </c>
      <c r="J2192" s="21">
        <v>44365</v>
      </c>
    </row>
    <row r="2193" spans="1:10" hidden="1" x14ac:dyDescent="0.25">
      <c r="A2193">
        <v>30101</v>
      </c>
      <c r="B2193" s="1" t="s">
        <v>6</v>
      </c>
      <c r="C2193" s="1" t="s">
        <v>24</v>
      </c>
      <c r="D2193">
        <v>7442</v>
      </c>
      <c r="E2193" s="1" t="s">
        <v>2391</v>
      </c>
      <c r="F2193">
        <v>0</v>
      </c>
      <c r="H2193">
        <v>0</v>
      </c>
      <c r="I2193">
        <f>Tabla1[[#This Row],[VENTAS]]+Tabla1[[#This Row],[FISICO]]-Tabla1[[#This Row],[SISTEMA]]</f>
        <v>0</v>
      </c>
    </row>
    <row r="2194" spans="1:10" hidden="1" x14ac:dyDescent="0.25">
      <c r="A2194">
        <v>30101</v>
      </c>
      <c r="B2194" s="1" t="s">
        <v>6</v>
      </c>
      <c r="C2194" s="1" t="s">
        <v>24</v>
      </c>
      <c r="D2194">
        <v>7444</v>
      </c>
      <c r="E2194" s="1" t="s">
        <v>2392</v>
      </c>
      <c r="F2194">
        <v>0</v>
      </c>
      <c r="H2194">
        <v>0</v>
      </c>
      <c r="I2194">
        <f>Tabla1[[#This Row],[VENTAS]]+Tabla1[[#This Row],[FISICO]]-Tabla1[[#This Row],[SISTEMA]]</f>
        <v>0</v>
      </c>
    </row>
    <row r="2195" spans="1:10" hidden="1" x14ac:dyDescent="0.25">
      <c r="A2195">
        <v>30101</v>
      </c>
      <c r="B2195" s="1" t="s">
        <v>6</v>
      </c>
      <c r="C2195" s="1" t="s">
        <v>24</v>
      </c>
      <c r="D2195">
        <v>7446</v>
      </c>
      <c r="E2195" s="1" t="s">
        <v>2393</v>
      </c>
      <c r="F2195">
        <v>0</v>
      </c>
      <c r="H2195">
        <v>0</v>
      </c>
      <c r="I2195">
        <f>Tabla1[[#This Row],[VENTAS]]+Tabla1[[#This Row],[FISICO]]-Tabla1[[#This Row],[SISTEMA]]</f>
        <v>0</v>
      </c>
    </row>
    <row r="2196" spans="1:10" hidden="1" x14ac:dyDescent="0.25">
      <c r="A2196">
        <v>30101</v>
      </c>
      <c r="B2196" s="1" t="s">
        <v>6</v>
      </c>
      <c r="C2196" s="1" t="s">
        <v>24</v>
      </c>
      <c r="D2196">
        <v>7447</v>
      </c>
      <c r="E2196" s="1" t="s">
        <v>2394</v>
      </c>
      <c r="F2196">
        <v>0</v>
      </c>
      <c r="H2196">
        <v>0</v>
      </c>
      <c r="I2196">
        <f>Tabla1[[#This Row],[VENTAS]]+Tabla1[[#This Row],[FISICO]]-Tabla1[[#This Row],[SISTEMA]]</f>
        <v>0</v>
      </c>
    </row>
    <row r="2197" spans="1:10" hidden="1" x14ac:dyDescent="0.25">
      <c r="A2197">
        <v>30101</v>
      </c>
      <c r="B2197" s="1" t="s">
        <v>6</v>
      </c>
      <c r="C2197" s="1" t="s">
        <v>24</v>
      </c>
      <c r="D2197">
        <v>7448</v>
      </c>
      <c r="E2197" s="1" t="s">
        <v>2395</v>
      </c>
      <c r="F2197">
        <v>0</v>
      </c>
      <c r="H2197">
        <v>0</v>
      </c>
      <c r="I2197">
        <f>Tabla1[[#This Row],[VENTAS]]+Tabla1[[#This Row],[FISICO]]-Tabla1[[#This Row],[SISTEMA]]</f>
        <v>0</v>
      </c>
    </row>
    <row r="2198" spans="1:10" hidden="1" x14ac:dyDescent="0.25">
      <c r="A2198">
        <v>30101</v>
      </c>
      <c r="B2198" s="1" t="s">
        <v>6</v>
      </c>
      <c r="C2198" s="1" t="s">
        <v>24</v>
      </c>
      <c r="D2198">
        <v>7451</v>
      </c>
      <c r="E2198" s="1" t="s">
        <v>2396</v>
      </c>
      <c r="F2198">
        <v>0</v>
      </c>
      <c r="H2198">
        <v>0</v>
      </c>
      <c r="I2198">
        <f>Tabla1[[#This Row],[VENTAS]]+Tabla1[[#This Row],[FISICO]]-Tabla1[[#This Row],[SISTEMA]]</f>
        <v>0</v>
      </c>
    </row>
    <row r="2199" spans="1:10" hidden="1" x14ac:dyDescent="0.25">
      <c r="A2199">
        <v>30101</v>
      </c>
      <c r="B2199" s="1" t="s">
        <v>6</v>
      </c>
      <c r="C2199" s="1" t="s">
        <v>24</v>
      </c>
      <c r="D2199">
        <v>7452</v>
      </c>
      <c r="E2199" s="1" t="s">
        <v>2397</v>
      </c>
      <c r="F2199">
        <v>14</v>
      </c>
      <c r="G2199">
        <v>14</v>
      </c>
      <c r="H2199">
        <v>0</v>
      </c>
      <c r="I2199">
        <f>Tabla1[[#This Row],[VENTAS]]+Tabla1[[#This Row],[FISICO]]-Tabla1[[#This Row],[SISTEMA]]</f>
        <v>0</v>
      </c>
    </row>
    <row r="2200" spans="1:10" hidden="1" x14ac:dyDescent="0.25">
      <c r="A2200">
        <v>30101</v>
      </c>
      <c r="B2200" s="1" t="s">
        <v>6</v>
      </c>
      <c r="C2200" s="1" t="s">
        <v>24</v>
      </c>
      <c r="D2200">
        <v>7453</v>
      </c>
      <c r="E2200" s="1" t="s">
        <v>2398</v>
      </c>
      <c r="F2200">
        <v>0</v>
      </c>
      <c r="H2200">
        <v>0</v>
      </c>
      <c r="I2200">
        <f>Tabla1[[#This Row],[VENTAS]]+Tabla1[[#This Row],[FISICO]]-Tabla1[[#This Row],[SISTEMA]]</f>
        <v>0</v>
      </c>
    </row>
    <row r="2201" spans="1:10" hidden="1" x14ac:dyDescent="0.25">
      <c r="A2201">
        <v>30101</v>
      </c>
      <c r="B2201" s="1" t="s">
        <v>6</v>
      </c>
      <c r="C2201" s="1" t="s">
        <v>24</v>
      </c>
      <c r="D2201" s="18">
        <v>7466</v>
      </c>
      <c r="E2201" s="19" t="s">
        <v>2399</v>
      </c>
      <c r="F2201">
        <v>125</v>
      </c>
      <c r="G2201">
        <v>124</v>
      </c>
      <c r="H2201">
        <v>0</v>
      </c>
      <c r="I2201">
        <f>Tabla1[[#This Row],[VENTAS]]+Tabla1[[#This Row],[FISICO]]-Tabla1[[#This Row],[SISTEMA]]</f>
        <v>-1</v>
      </c>
      <c r="J2201" s="18"/>
    </row>
    <row r="2202" spans="1:10" hidden="1" x14ac:dyDescent="0.25">
      <c r="A2202">
        <v>30101</v>
      </c>
      <c r="B2202" s="1" t="s">
        <v>6</v>
      </c>
      <c r="C2202" s="1" t="s">
        <v>24</v>
      </c>
      <c r="D2202">
        <v>7472</v>
      </c>
      <c r="E2202" s="1" t="s">
        <v>2400</v>
      </c>
      <c r="F2202">
        <v>0</v>
      </c>
      <c r="H2202">
        <v>0</v>
      </c>
      <c r="I2202">
        <f>Tabla1[[#This Row],[VENTAS]]+Tabla1[[#This Row],[FISICO]]-Tabla1[[#This Row],[SISTEMA]]</f>
        <v>0</v>
      </c>
    </row>
    <row r="2203" spans="1:10" hidden="1" x14ac:dyDescent="0.25">
      <c r="A2203">
        <v>30101</v>
      </c>
      <c r="B2203" s="1" t="s">
        <v>6</v>
      </c>
      <c r="C2203" s="1" t="s">
        <v>24</v>
      </c>
      <c r="D2203">
        <v>7474</v>
      </c>
      <c r="E2203" s="1" t="s">
        <v>2401</v>
      </c>
      <c r="F2203">
        <v>23</v>
      </c>
      <c r="G2203">
        <v>23</v>
      </c>
      <c r="H2203">
        <v>0</v>
      </c>
      <c r="I2203">
        <f>Tabla1[[#This Row],[VENTAS]]+Tabla1[[#This Row],[FISICO]]-Tabla1[[#This Row],[SISTEMA]]</f>
        <v>0</v>
      </c>
    </row>
    <row r="2204" spans="1:10" hidden="1" x14ac:dyDescent="0.25">
      <c r="A2204">
        <v>30101</v>
      </c>
      <c r="B2204" s="1" t="s">
        <v>6</v>
      </c>
      <c r="C2204" s="1" t="s">
        <v>24</v>
      </c>
      <c r="D2204">
        <v>7504</v>
      </c>
      <c r="E2204" s="1" t="s">
        <v>2402</v>
      </c>
      <c r="F2204">
        <v>0</v>
      </c>
      <c r="H2204">
        <v>0</v>
      </c>
      <c r="I2204">
        <f>Tabla1[[#This Row],[VENTAS]]+Tabla1[[#This Row],[FISICO]]-Tabla1[[#This Row],[SISTEMA]]</f>
        <v>0</v>
      </c>
    </row>
    <row r="2205" spans="1:10" hidden="1" x14ac:dyDescent="0.25">
      <c r="A2205">
        <v>30101</v>
      </c>
      <c r="B2205" s="1" t="s">
        <v>6</v>
      </c>
      <c r="C2205" s="1" t="s">
        <v>24</v>
      </c>
      <c r="D2205">
        <v>7505</v>
      </c>
      <c r="E2205" s="1" t="s">
        <v>2403</v>
      </c>
      <c r="F2205">
        <v>0</v>
      </c>
      <c r="H2205">
        <v>0</v>
      </c>
      <c r="I2205">
        <f>Tabla1[[#This Row],[VENTAS]]+Tabla1[[#This Row],[FISICO]]-Tabla1[[#This Row],[SISTEMA]]</f>
        <v>0</v>
      </c>
    </row>
    <row r="2206" spans="1:10" hidden="1" x14ac:dyDescent="0.25">
      <c r="A2206">
        <v>30101</v>
      </c>
      <c r="B2206" s="1" t="s">
        <v>6</v>
      </c>
      <c r="C2206" s="1" t="s">
        <v>24</v>
      </c>
      <c r="D2206">
        <v>7509</v>
      </c>
      <c r="E2206" s="1" t="s">
        <v>2404</v>
      </c>
      <c r="F2206">
        <v>0</v>
      </c>
      <c r="H2206">
        <v>0</v>
      </c>
      <c r="I2206">
        <f>Tabla1[[#This Row],[VENTAS]]+Tabla1[[#This Row],[FISICO]]-Tabla1[[#This Row],[SISTEMA]]</f>
        <v>0</v>
      </c>
    </row>
    <row r="2207" spans="1:10" hidden="1" x14ac:dyDescent="0.25">
      <c r="A2207">
        <v>30101</v>
      </c>
      <c r="B2207" s="1" t="s">
        <v>6</v>
      </c>
      <c r="C2207" s="1" t="s">
        <v>24</v>
      </c>
      <c r="D2207">
        <v>7522</v>
      </c>
      <c r="E2207" s="1" t="s">
        <v>2405</v>
      </c>
      <c r="F2207">
        <v>0</v>
      </c>
      <c r="H2207">
        <v>0</v>
      </c>
      <c r="I2207">
        <f>Tabla1[[#This Row],[VENTAS]]+Tabla1[[#This Row],[FISICO]]-Tabla1[[#This Row],[SISTEMA]]</f>
        <v>0</v>
      </c>
    </row>
    <row r="2208" spans="1:10" hidden="1" x14ac:dyDescent="0.25">
      <c r="A2208">
        <v>30101</v>
      </c>
      <c r="B2208" s="1" t="s">
        <v>6</v>
      </c>
      <c r="C2208" s="1" t="s">
        <v>24</v>
      </c>
      <c r="D2208">
        <v>7525</v>
      </c>
      <c r="E2208" s="1" t="s">
        <v>2406</v>
      </c>
      <c r="F2208">
        <v>0</v>
      </c>
      <c r="H2208">
        <v>0</v>
      </c>
      <c r="I2208">
        <f>Tabla1[[#This Row],[VENTAS]]+Tabla1[[#This Row],[FISICO]]-Tabla1[[#This Row],[SISTEMA]]</f>
        <v>0</v>
      </c>
    </row>
    <row r="2209" spans="1:10" hidden="1" x14ac:dyDescent="0.25">
      <c r="A2209">
        <v>30101</v>
      </c>
      <c r="B2209" s="1" t="s">
        <v>6</v>
      </c>
      <c r="C2209" s="1" t="s">
        <v>24</v>
      </c>
      <c r="D2209" s="18">
        <v>7526</v>
      </c>
      <c r="E2209" s="19" t="s">
        <v>2407</v>
      </c>
      <c r="F2209">
        <v>17</v>
      </c>
      <c r="G2209">
        <v>9</v>
      </c>
      <c r="H2209">
        <v>1</v>
      </c>
      <c r="I2209">
        <f>Tabla1[[#This Row],[VENTAS]]+Tabla1[[#This Row],[FISICO]]-Tabla1[[#This Row],[SISTEMA]]</f>
        <v>-7</v>
      </c>
      <c r="J2209" s="18"/>
    </row>
    <row r="2210" spans="1:10" hidden="1" x14ac:dyDescent="0.25">
      <c r="A2210">
        <v>30101</v>
      </c>
      <c r="B2210" s="1" t="s">
        <v>6</v>
      </c>
      <c r="C2210" s="1" t="s">
        <v>24</v>
      </c>
      <c r="D2210">
        <v>7532</v>
      </c>
      <c r="E2210" s="1" t="s">
        <v>2408</v>
      </c>
      <c r="F2210">
        <v>0</v>
      </c>
      <c r="H2210">
        <v>0</v>
      </c>
      <c r="I2210">
        <f>Tabla1[[#This Row],[VENTAS]]+Tabla1[[#This Row],[FISICO]]-Tabla1[[#This Row],[SISTEMA]]</f>
        <v>0</v>
      </c>
    </row>
    <row r="2211" spans="1:10" hidden="1" x14ac:dyDescent="0.25">
      <c r="A2211">
        <v>30101</v>
      </c>
      <c r="B2211" s="1" t="s">
        <v>6</v>
      </c>
      <c r="C2211" s="1" t="s">
        <v>24</v>
      </c>
      <c r="D2211">
        <v>7584</v>
      </c>
      <c r="E2211" s="1" t="s">
        <v>2409</v>
      </c>
      <c r="F2211">
        <v>0</v>
      </c>
      <c r="H2211">
        <v>0</v>
      </c>
      <c r="I2211">
        <f>Tabla1[[#This Row],[VENTAS]]+Tabla1[[#This Row],[FISICO]]-Tabla1[[#This Row],[SISTEMA]]</f>
        <v>0</v>
      </c>
    </row>
    <row r="2212" spans="1:10" hidden="1" x14ac:dyDescent="0.25">
      <c r="A2212">
        <v>30101</v>
      </c>
      <c r="B2212" s="1" t="s">
        <v>6</v>
      </c>
      <c r="C2212" s="1" t="s">
        <v>24</v>
      </c>
      <c r="D2212">
        <v>7588</v>
      </c>
      <c r="E2212" s="1" t="s">
        <v>2410</v>
      </c>
      <c r="F2212">
        <v>2</v>
      </c>
      <c r="G2212">
        <v>2</v>
      </c>
      <c r="H2212">
        <v>0</v>
      </c>
      <c r="I2212">
        <f>Tabla1[[#This Row],[VENTAS]]+Tabla1[[#This Row],[FISICO]]-Tabla1[[#This Row],[SISTEMA]]</f>
        <v>0</v>
      </c>
    </row>
    <row r="2213" spans="1:10" hidden="1" x14ac:dyDescent="0.25">
      <c r="A2213">
        <v>30101</v>
      </c>
      <c r="B2213" s="1" t="s">
        <v>6</v>
      </c>
      <c r="C2213" s="1" t="s">
        <v>24</v>
      </c>
      <c r="D2213">
        <v>7589</v>
      </c>
      <c r="E2213" s="1" t="s">
        <v>2411</v>
      </c>
      <c r="F2213">
        <v>8</v>
      </c>
      <c r="G2213">
        <v>8</v>
      </c>
      <c r="H2213">
        <v>0</v>
      </c>
      <c r="I2213">
        <f>Tabla1[[#This Row],[VENTAS]]+Tabla1[[#This Row],[FISICO]]-Tabla1[[#This Row],[SISTEMA]]</f>
        <v>0</v>
      </c>
    </row>
    <row r="2214" spans="1:10" hidden="1" x14ac:dyDescent="0.25">
      <c r="A2214">
        <v>30101</v>
      </c>
      <c r="B2214" s="1" t="s">
        <v>6</v>
      </c>
      <c r="C2214" s="1" t="s">
        <v>24</v>
      </c>
      <c r="D2214">
        <v>7615</v>
      </c>
      <c r="E2214" s="1" t="s">
        <v>2412</v>
      </c>
      <c r="F2214">
        <v>5</v>
      </c>
      <c r="G2214">
        <v>5</v>
      </c>
      <c r="H2214">
        <v>0</v>
      </c>
      <c r="I2214">
        <f>Tabla1[[#This Row],[VENTAS]]+Tabla1[[#This Row],[FISICO]]-Tabla1[[#This Row],[SISTEMA]]</f>
        <v>0</v>
      </c>
    </row>
    <row r="2215" spans="1:10" hidden="1" x14ac:dyDescent="0.25">
      <c r="A2215">
        <v>30101</v>
      </c>
      <c r="B2215" s="1" t="s">
        <v>6</v>
      </c>
      <c r="C2215" s="1" t="s">
        <v>24</v>
      </c>
      <c r="D2215">
        <v>7650</v>
      </c>
      <c r="E2215" s="1" t="s">
        <v>2413</v>
      </c>
      <c r="F2215">
        <v>7</v>
      </c>
      <c r="G2215">
        <v>7</v>
      </c>
      <c r="H2215">
        <v>0</v>
      </c>
      <c r="I2215">
        <f>Tabla1[[#This Row],[VENTAS]]+Tabla1[[#This Row],[FISICO]]-Tabla1[[#This Row],[SISTEMA]]</f>
        <v>0</v>
      </c>
    </row>
    <row r="2216" spans="1:10" s="30" customFormat="1" hidden="1" x14ac:dyDescent="0.25">
      <c r="A2216" s="30">
        <v>30101</v>
      </c>
      <c r="B2216" s="31" t="s">
        <v>6</v>
      </c>
      <c r="C2216" s="31" t="s">
        <v>24</v>
      </c>
      <c r="D2216" s="30">
        <v>7651</v>
      </c>
      <c r="E2216" s="31" t="s">
        <v>2414</v>
      </c>
      <c r="F2216" s="30">
        <v>4</v>
      </c>
      <c r="G2216" s="30">
        <v>5</v>
      </c>
      <c r="H2216" s="30">
        <v>0</v>
      </c>
      <c r="I2216" s="30">
        <f>Tabla1[[#This Row],[VENTAS]]+Tabla1[[#This Row],[FISICO]]-Tabla1[[#This Row],[SISTEMA]]</f>
        <v>1</v>
      </c>
    </row>
    <row r="2217" spans="1:10" hidden="1" x14ac:dyDescent="0.25">
      <c r="A2217">
        <v>30101</v>
      </c>
      <c r="B2217" s="1" t="s">
        <v>6</v>
      </c>
      <c r="C2217" s="1" t="s">
        <v>24</v>
      </c>
      <c r="D2217">
        <v>7652</v>
      </c>
      <c r="E2217" s="1" t="s">
        <v>2415</v>
      </c>
      <c r="F2217">
        <v>18</v>
      </c>
      <c r="G2217">
        <v>18</v>
      </c>
      <c r="H2217">
        <v>0</v>
      </c>
      <c r="I2217">
        <f>Tabla1[[#This Row],[VENTAS]]+Tabla1[[#This Row],[FISICO]]-Tabla1[[#This Row],[SISTEMA]]</f>
        <v>0</v>
      </c>
    </row>
    <row r="2218" spans="1:10" hidden="1" x14ac:dyDescent="0.25">
      <c r="A2218">
        <v>30101</v>
      </c>
      <c r="B2218" s="1" t="s">
        <v>6</v>
      </c>
      <c r="C2218" s="1" t="s">
        <v>24</v>
      </c>
      <c r="D2218">
        <v>7653</v>
      </c>
      <c r="E2218" s="1" t="s">
        <v>2416</v>
      </c>
      <c r="F2218">
        <v>23</v>
      </c>
      <c r="G2218">
        <v>23</v>
      </c>
      <c r="H2218">
        <v>0</v>
      </c>
      <c r="I2218">
        <f>Tabla1[[#This Row],[VENTAS]]+Tabla1[[#This Row],[FISICO]]-Tabla1[[#This Row],[SISTEMA]]</f>
        <v>0</v>
      </c>
    </row>
    <row r="2219" spans="1:10" hidden="1" x14ac:dyDescent="0.25">
      <c r="A2219">
        <v>30101</v>
      </c>
      <c r="B2219" s="1" t="s">
        <v>6</v>
      </c>
      <c r="C2219" s="1" t="s">
        <v>24</v>
      </c>
      <c r="D2219">
        <v>7655</v>
      </c>
      <c r="E2219" s="1" t="s">
        <v>2417</v>
      </c>
      <c r="F2219">
        <v>21</v>
      </c>
      <c r="G2219">
        <v>21</v>
      </c>
      <c r="H2219">
        <v>0</v>
      </c>
      <c r="I2219">
        <f>Tabla1[[#This Row],[VENTAS]]+Tabla1[[#This Row],[FISICO]]-Tabla1[[#This Row],[SISTEMA]]</f>
        <v>0</v>
      </c>
    </row>
    <row r="2220" spans="1:10" hidden="1" x14ac:dyDescent="0.25">
      <c r="A2220">
        <v>30101</v>
      </c>
      <c r="B2220" s="1" t="s">
        <v>6</v>
      </c>
      <c r="C2220" s="1" t="s">
        <v>24</v>
      </c>
      <c r="D2220">
        <v>7665</v>
      </c>
      <c r="E2220" s="1" t="s">
        <v>2418</v>
      </c>
      <c r="F2220">
        <v>0</v>
      </c>
      <c r="H2220">
        <v>0</v>
      </c>
      <c r="I2220">
        <f>Tabla1[[#This Row],[VENTAS]]+Tabla1[[#This Row],[FISICO]]-Tabla1[[#This Row],[SISTEMA]]</f>
        <v>0</v>
      </c>
    </row>
    <row r="2221" spans="1:10" hidden="1" x14ac:dyDescent="0.25">
      <c r="A2221">
        <v>30101</v>
      </c>
      <c r="B2221" s="1" t="s">
        <v>6</v>
      </c>
      <c r="C2221" s="1" t="s">
        <v>24</v>
      </c>
      <c r="D2221">
        <v>7681</v>
      </c>
      <c r="E2221" s="1" t="s">
        <v>2419</v>
      </c>
      <c r="F2221">
        <v>0</v>
      </c>
      <c r="H2221">
        <v>0</v>
      </c>
      <c r="I2221">
        <f>Tabla1[[#This Row],[VENTAS]]+Tabla1[[#This Row],[FISICO]]-Tabla1[[#This Row],[SISTEMA]]</f>
        <v>0</v>
      </c>
    </row>
    <row r="2222" spans="1:10" hidden="1" x14ac:dyDescent="0.25">
      <c r="A2222">
        <v>30101</v>
      </c>
      <c r="B2222" s="1" t="s">
        <v>6</v>
      </c>
      <c r="C2222" s="1" t="s">
        <v>24</v>
      </c>
      <c r="D2222">
        <v>7687</v>
      </c>
      <c r="E2222" s="1" t="s">
        <v>2420</v>
      </c>
      <c r="F2222">
        <v>7</v>
      </c>
      <c r="G2222">
        <v>7</v>
      </c>
      <c r="H2222">
        <v>0</v>
      </c>
      <c r="I2222">
        <f>Tabla1[[#This Row],[VENTAS]]+Tabla1[[#This Row],[FISICO]]-Tabla1[[#This Row],[SISTEMA]]</f>
        <v>0</v>
      </c>
    </row>
    <row r="2223" spans="1:10" hidden="1" x14ac:dyDescent="0.25">
      <c r="A2223">
        <v>30101</v>
      </c>
      <c r="B2223" s="1" t="s">
        <v>6</v>
      </c>
      <c r="C2223" s="1" t="s">
        <v>24</v>
      </c>
      <c r="D2223" s="18">
        <v>7688</v>
      </c>
      <c r="E2223" s="19" t="s">
        <v>2421</v>
      </c>
      <c r="F2223">
        <v>11</v>
      </c>
      <c r="G2223">
        <v>11</v>
      </c>
      <c r="H2223">
        <v>0</v>
      </c>
      <c r="I2223">
        <f>Tabla1[[#This Row],[VENTAS]]+Tabla1[[#This Row],[FISICO]]-Tabla1[[#This Row],[SISTEMA]]</f>
        <v>0</v>
      </c>
      <c r="J2223" s="18"/>
    </row>
    <row r="2224" spans="1:10" hidden="1" x14ac:dyDescent="0.25">
      <c r="A2224">
        <v>30101</v>
      </c>
      <c r="B2224" s="1" t="s">
        <v>6</v>
      </c>
      <c r="C2224" s="1" t="s">
        <v>24</v>
      </c>
      <c r="D2224">
        <v>7730</v>
      </c>
      <c r="E2224" s="1" t="s">
        <v>2422</v>
      </c>
      <c r="F2224">
        <v>138</v>
      </c>
      <c r="G2224">
        <v>138</v>
      </c>
      <c r="H2224">
        <v>0</v>
      </c>
      <c r="I2224">
        <f>Tabla1[[#This Row],[VENTAS]]+Tabla1[[#This Row],[FISICO]]-Tabla1[[#This Row],[SISTEMA]]</f>
        <v>0</v>
      </c>
    </row>
    <row r="2225" spans="1:10" hidden="1" x14ac:dyDescent="0.25">
      <c r="A2225">
        <v>30101</v>
      </c>
      <c r="B2225" s="1" t="s">
        <v>6</v>
      </c>
      <c r="C2225" s="1" t="s">
        <v>24</v>
      </c>
      <c r="D2225">
        <v>7732</v>
      </c>
      <c r="E2225" s="1" t="s">
        <v>2423</v>
      </c>
      <c r="F2225">
        <v>0</v>
      </c>
      <c r="H2225">
        <v>0</v>
      </c>
      <c r="I2225">
        <f>Tabla1[[#This Row],[VENTAS]]+Tabla1[[#This Row],[FISICO]]-Tabla1[[#This Row],[SISTEMA]]</f>
        <v>0</v>
      </c>
    </row>
    <row r="2226" spans="1:10" hidden="1" x14ac:dyDescent="0.25">
      <c r="A2226">
        <v>30101</v>
      </c>
      <c r="B2226" s="1" t="s">
        <v>6</v>
      </c>
      <c r="C2226" s="1" t="s">
        <v>24</v>
      </c>
      <c r="D2226">
        <v>7792</v>
      </c>
      <c r="E2226" s="1" t="s">
        <v>2424</v>
      </c>
      <c r="F2226">
        <v>0</v>
      </c>
      <c r="H2226">
        <v>0</v>
      </c>
      <c r="I2226">
        <f>Tabla1[[#This Row],[VENTAS]]+Tabla1[[#This Row],[FISICO]]-Tabla1[[#This Row],[SISTEMA]]</f>
        <v>0</v>
      </c>
    </row>
    <row r="2227" spans="1:10" hidden="1" x14ac:dyDescent="0.25">
      <c r="A2227">
        <v>30101</v>
      </c>
      <c r="B2227" s="1" t="s">
        <v>6</v>
      </c>
      <c r="C2227" s="1" t="s">
        <v>24</v>
      </c>
      <c r="D2227">
        <v>7797</v>
      </c>
      <c r="E2227" s="1" t="s">
        <v>2425</v>
      </c>
      <c r="F2227">
        <v>0</v>
      </c>
      <c r="H2227">
        <v>0</v>
      </c>
      <c r="I2227">
        <f>Tabla1[[#This Row],[VENTAS]]+Tabla1[[#This Row],[FISICO]]-Tabla1[[#This Row],[SISTEMA]]</f>
        <v>0</v>
      </c>
    </row>
    <row r="2228" spans="1:10" hidden="1" x14ac:dyDescent="0.25">
      <c r="A2228">
        <v>30101</v>
      </c>
      <c r="B2228" s="1" t="s">
        <v>6</v>
      </c>
      <c r="C2228" s="1" t="s">
        <v>24</v>
      </c>
      <c r="D2228">
        <v>7827</v>
      </c>
      <c r="E2228" s="1" t="s">
        <v>2426</v>
      </c>
      <c r="F2228">
        <v>0</v>
      </c>
      <c r="H2228">
        <v>0</v>
      </c>
      <c r="I2228">
        <f>Tabla1[[#This Row],[VENTAS]]+Tabla1[[#This Row],[FISICO]]-Tabla1[[#This Row],[SISTEMA]]</f>
        <v>0</v>
      </c>
    </row>
    <row r="2229" spans="1:10" hidden="1" x14ac:dyDescent="0.25">
      <c r="A2229">
        <v>30101</v>
      </c>
      <c r="B2229" s="1" t="s">
        <v>6</v>
      </c>
      <c r="C2229" s="1" t="s">
        <v>24</v>
      </c>
      <c r="D2229">
        <v>7831</v>
      </c>
      <c r="E2229" s="1" t="s">
        <v>2427</v>
      </c>
      <c r="F2229">
        <v>0</v>
      </c>
      <c r="H2229">
        <v>0</v>
      </c>
      <c r="I2229">
        <f>Tabla1[[#This Row],[VENTAS]]+Tabla1[[#This Row],[FISICO]]-Tabla1[[#This Row],[SISTEMA]]</f>
        <v>0</v>
      </c>
    </row>
    <row r="2230" spans="1:10" hidden="1" x14ac:dyDescent="0.25">
      <c r="A2230">
        <v>30101</v>
      </c>
      <c r="B2230" s="1" t="s">
        <v>6</v>
      </c>
      <c r="C2230" s="1" t="s">
        <v>24</v>
      </c>
      <c r="D2230">
        <v>7857</v>
      </c>
      <c r="E2230" s="1" t="s">
        <v>2428</v>
      </c>
      <c r="F2230">
        <v>0</v>
      </c>
      <c r="H2230">
        <v>0</v>
      </c>
      <c r="I2230">
        <f>Tabla1[[#This Row],[VENTAS]]+Tabla1[[#This Row],[FISICO]]-Tabla1[[#This Row],[SISTEMA]]</f>
        <v>0</v>
      </c>
    </row>
    <row r="2231" spans="1:10" hidden="1" x14ac:dyDescent="0.25">
      <c r="A2231">
        <v>30101</v>
      </c>
      <c r="B2231" s="1" t="s">
        <v>6</v>
      </c>
      <c r="C2231" s="1" t="s">
        <v>24</v>
      </c>
      <c r="D2231">
        <v>7858</v>
      </c>
      <c r="E2231" s="1" t="s">
        <v>2429</v>
      </c>
      <c r="F2231">
        <v>0</v>
      </c>
      <c r="H2231">
        <v>0</v>
      </c>
      <c r="I2231">
        <f>Tabla1[[#This Row],[VENTAS]]+Tabla1[[#This Row],[FISICO]]-Tabla1[[#This Row],[SISTEMA]]</f>
        <v>0</v>
      </c>
    </row>
    <row r="2232" spans="1:10" hidden="1" x14ac:dyDescent="0.25">
      <c r="A2232">
        <v>30101</v>
      </c>
      <c r="B2232" s="1" t="s">
        <v>6</v>
      </c>
      <c r="C2232" s="1" t="s">
        <v>24</v>
      </c>
      <c r="D2232">
        <v>7859</v>
      </c>
      <c r="E2232" s="1" t="s">
        <v>2430</v>
      </c>
      <c r="F2232">
        <v>0</v>
      </c>
      <c r="H2232">
        <v>0</v>
      </c>
      <c r="I2232">
        <f>Tabla1[[#This Row],[VENTAS]]+Tabla1[[#This Row],[FISICO]]-Tabla1[[#This Row],[SISTEMA]]</f>
        <v>0</v>
      </c>
    </row>
    <row r="2233" spans="1:10" hidden="1" x14ac:dyDescent="0.25">
      <c r="A2233">
        <v>30101</v>
      </c>
      <c r="B2233" s="1" t="s">
        <v>6</v>
      </c>
      <c r="C2233" s="1" t="s">
        <v>24</v>
      </c>
      <c r="D2233">
        <v>7865</v>
      </c>
      <c r="E2233" s="1" t="s">
        <v>2431</v>
      </c>
      <c r="F2233">
        <v>0</v>
      </c>
      <c r="H2233">
        <v>0</v>
      </c>
      <c r="I2233">
        <f>Tabla1[[#This Row],[VENTAS]]+Tabla1[[#This Row],[FISICO]]-Tabla1[[#This Row],[SISTEMA]]</f>
        <v>0</v>
      </c>
    </row>
    <row r="2234" spans="1:10" hidden="1" x14ac:dyDescent="0.25">
      <c r="A2234">
        <v>30101</v>
      </c>
      <c r="B2234" s="1" t="s">
        <v>6</v>
      </c>
      <c r="C2234" s="1" t="s">
        <v>24</v>
      </c>
      <c r="D2234">
        <v>7866</v>
      </c>
      <c r="E2234" s="1" t="s">
        <v>2432</v>
      </c>
      <c r="F2234">
        <v>0</v>
      </c>
      <c r="H2234">
        <v>0</v>
      </c>
      <c r="I2234">
        <f>Tabla1[[#This Row],[VENTAS]]+Tabla1[[#This Row],[FISICO]]-Tabla1[[#This Row],[SISTEMA]]</f>
        <v>0</v>
      </c>
    </row>
    <row r="2235" spans="1:10" hidden="1" x14ac:dyDescent="0.25">
      <c r="A2235">
        <v>30101</v>
      </c>
      <c r="B2235" s="1" t="s">
        <v>6</v>
      </c>
      <c r="C2235" s="1" t="s">
        <v>24</v>
      </c>
      <c r="D2235">
        <v>7885</v>
      </c>
      <c r="E2235" s="1" t="s">
        <v>2433</v>
      </c>
      <c r="F2235">
        <v>0</v>
      </c>
      <c r="H2235">
        <v>0</v>
      </c>
      <c r="I2235">
        <f>Tabla1[[#This Row],[VENTAS]]+Tabla1[[#This Row],[FISICO]]-Tabla1[[#This Row],[SISTEMA]]</f>
        <v>0</v>
      </c>
    </row>
    <row r="2236" spans="1:10" hidden="1" x14ac:dyDescent="0.25">
      <c r="A2236">
        <v>30101</v>
      </c>
      <c r="B2236" s="1" t="s">
        <v>6</v>
      </c>
      <c r="C2236" s="1" t="s">
        <v>24</v>
      </c>
      <c r="D2236">
        <v>7886</v>
      </c>
      <c r="E2236" s="1" t="s">
        <v>2434</v>
      </c>
      <c r="F2236">
        <v>20</v>
      </c>
      <c r="G2236">
        <v>20</v>
      </c>
      <c r="H2236">
        <v>0</v>
      </c>
      <c r="I2236">
        <f>Tabla1[[#This Row],[VENTAS]]+Tabla1[[#This Row],[FISICO]]-Tabla1[[#This Row],[SISTEMA]]</f>
        <v>0</v>
      </c>
    </row>
    <row r="2237" spans="1:10" hidden="1" x14ac:dyDescent="0.25">
      <c r="A2237">
        <v>30101</v>
      </c>
      <c r="B2237" s="1" t="s">
        <v>6</v>
      </c>
      <c r="C2237" s="1" t="s">
        <v>24</v>
      </c>
      <c r="D2237">
        <v>7889</v>
      </c>
      <c r="E2237" s="1" t="s">
        <v>2435</v>
      </c>
      <c r="F2237">
        <v>0</v>
      </c>
      <c r="H2237">
        <v>0</v>
      </c>
      <c r="I2237">
        <f>Tabla1[[#This Row],[VENTAS]]+Tabla1[[#This Row],[FISICO]]-Tabla1[[#This Row],[SISTEMA]]</f>
        <v>0</v>
      </c>
    </row>
    <row r="2238" spans="1:10" hidden="1" x14ac:dyDescent="0.25">
      <c r="A2238">
        <v>30101</v>
      </c>
      <c r="B2238" s="1" t="s">
        <v>6</v>
      </c>
      <c r="C2238" s="1" t="s">
        <v>24</v>
      </c>
      <c r="D2238">
        <v>7890</v>
      </c>
      <c r="E2238" s="1" t="s">
        <v>2436</v>
      </c>
      <c r="F2238">
        <v>0</v>
      </c>
      <c r="H2238">
        <v>0</v>
      </c>
      <c r="I2238">
        <f>Tabla1[[#This Row],[VENTAS]]+Tabla1[[#This Row],[FISICO]]-Tabla1[[#This Row],[SISTEMA]]</f>
        <v>0</v>
      </c>
    </row>
    <row r="2239" spans="1:10" hidden="1" x14ac:dyDescent="0.25">
      <c r="A2239">
        <v>30101</v>
      </c>
      <c r="B2239" s="1" t="s">
        <v>6</v>
      </c>
      <c r="C2239" s="1" t="s">
        <v>24</v>
      </c>
      <c r="D2239">
        <v>7896</v>
      </c>
      <c r="E2239" s="1" t="s">
        <v>2437</v>
      </c>
      <c r="F2239">
        <v>0</v>
      </c>
      <c r="H2239">
        <v>0</v>
      </c>
      <c r="I2239">
        <f>Tabla1[[#This Row],[VENTAS]]+Tabla1[[#This Row],[FISICO]]-Tabla1[[#This Row],[SISTEMA]]</f>
        <v>0</v>
      </c>
    </row>
    <row r="2240" spans="1:10" hidden="1" x14ac:dyDescent="0.25">
      <c r="A2240">
        <v>30101</v>
      </c>
      <c r="B2240" s="1" t="s">
        <v>6</v>
      </c>
      <c r="C2240" s="1" t="s">
        <v>24</v>
      </c>
      <c r="D2240" s="18">
        <v>7898</v>
      </c>
      <c r="E2240" s="19" t="s">
        <v>2438</v>
      </c>
      <c r="F2240">
        <v>57</v>
      </c>
      <c r="G2240">
        <v>56</v>
      </c>
      <c r="H2240">
        <v>1</v>
      </c>
      <c r="I2240">
        <f>Tabla1[[#This Row],[VENTAS]]+Tabla1[[#This Row],[FISICO]]-Tabla1[[#This Row],[SISTEMA]]</f>
        <v>0</v>
      </c>
      <c r="J2240" s="18"/>
    </row>
    <row r="2241" spans="1:10" hidden="1" x14ac:dyDescent="0.25">
      <c r="A2241">
        <v>30101</v>
      </c>
      <c r="B2241" s="1" t="s">
        <v>6</v>
      </c>
      <c r="C2241" s="1" t="s">
        <v>24</v>
      </c>
      <c r="D2241">
        <v>7899</v>
      </c>
      <c r="E2241" s="1" t="s">
        <v>2439</v>
      </c>
      <c r="F2241">
        <v>0</v>
      </c>
      <c r="H2241">
        <v>0</v>
      </c>
      <c r="I2241">
        <f>Tabla1[[#This Row],[VENTAS]]+Tabla1[[#This Row],[FISICO]]-Tabla1[[#This Row],[SISTEMA]]</f>
        <v>0</v>
      </c>
    </row>
    <row r="2242" spans="1:10" hidden="1" x14ac:dyDescent="0.25">
      <c r="A2242">
        <v>30101</v>
      </c>
      <c r="B2242" s="1" t="s">
        <v>6</v>
      </c>
      <c r="C2242" s="1" t="s">
        <v>24</v>
      </c>
      <c r="D2242">
        <v>7901</v>
      </c>
      <c r="E2242" s="1" t="s">
        <v>2440</v>
      </c>
      <c r="F2242">
        <v>0</v>
      </c>
      <c r="H2242">
        <v>0</v>
      </c>
      <c r="I2242">
        <f>Tabla1[[#This Row],[VENTAS]]+Tabla1[[#This Row],[FISICO]]-Tabla1[[#This Row],[SISTEMA]]</f>
        <v>0</v>
      </c>
    </row>
    <row r="2243" spans="1:10" hidden="1" x14ac:dyDescent="0.25">
      <c r="A2243">
        <v>30101</v>
      </c>
      <c r="B2243" s="1" t="s">
        <v>6</v>
      </c>
      <c r="C2243" s="1" t="s">
        <v>24</v>
      </c>
      <c r="D2243">
        <v>7918</v>
      </c>
      <c r="E2243" s="1" t="s">
        <v>2441</v>
      </c>
      <c r="F2243">
        <v>0</v>
      </c>
      <c r="H2243">
        <v>0</v>
      </c>
      <c r="I2243">
        <f>Tabla1[[#This Row],[VENTAS]]+Tabla1[[#This Row],[FISICO]]-Tabla1[[#This Row],[SISTEMA]]</f>
        <v>0</v>
      </c>
    </row>
    <row r="2244" spans="1:10" hidden="1" x14ac:dyDescent="0.25">
      <c r="A2244">
        <v>30101</v>
      </c>
      <c r="B2244" s="1" t="s">
        <v>6</v>
      </c>
      <c r="C2244" s="1" t="s">
        <v>24</v>
      </c>
      <c r="D2244">
        <v>7970</v>
      </c>
      <c r="E2244" s="1" t="s">
        <v>2442</v>
      </c>
      <c r="F2244">
        <v>0</v>
      </c>
      <c r="H2244">
        <v>0</v>
      </c>
      <c r="I2244">
        <f>Tabla1[[#This Row],[VENTAS]]+Tabla1[[#This Row],[FISICO]]-Tabla1[[#This Row],[SISTEMA]]</f>
        <v>0</v>
      </c>
    </row>
    <row r="2245" spans="1:10" hidden="1" x14ac:dyDescent="0.25">
      <c r="A2245">
        <v>30101</v>
      </c>
      <c r="B2245" s="1" t="s">
        <v>6</v>
      </c>
      <c r="C2245" s="1" t="s">
        <v>24</v>
      </c>
      <c r="D2245">
        <v>7976</v>
      </c>
      <c r="E2245" s="1" t="s">
        <v>2443</v>
      </c>
      <c r="F2245">
        <v>12</v>
      </c>
      <c r="G2245">
        <v>11</v>
      </c>
      <c r="H2245">
        <v>0</v>
      </c>
      <c r="I2245">
        <f>Tabla1[[#This Row],[VENTAS]]+Tabla1[[#This Row],[FISICO]]-Tabla1[[#This Row],[SISTEMA]]</f>
        <v>-1</v>
      </c>
    </row>
    <row r="2246" spans="1:10" hidden="1" x14ac:dyDescent="0.25">
      <c r="A2246">
        <v>30101</v>
      </c>
      <c r="B2246" s="1" t="s">
        <v>6</v>
      </c>
      <c r="C2246" s="1" t="s">
        <v>24</v>
      </c>
      <c r="D2246">
        <v>7999</v>
      </c>
      <c r="E2246" s="1" t="s">
        <v>2444</v>
      </c>
      <c r="F2246">
        <v>0</v>
      </c>
      <c r="H2246">
        <v>0</v>
      </c>
      <c r="I2246">
        <f>Tabla1[[#This Row],[VENTAS]]+Tabla1[[#This Row],[FISICO]]-Tabla1[[#This Row],[SISTEMA]]</f>
        <v>0</v>
      </c>
    </row>
    <row r="2247" spans="1:10" hidden="1" x14ac:dyDescent="0.25">
      <c r="A2247">
        <v>30101</v>
      </c>
      <c r="B2247" s="1" t="s">
        <v>6</v>
      </c>
      <c r="C2247" s="1" t="s">
        <v>24</v>
      </c>
      <c r="D2247">
        <v>8000</v>
      </c>
      <c r="E2247" s="1" t="s">
        <v>2445</v>
      </c>
      <c r="F2247">
        <v>0</v>
      </c>
      <c r="H2247">
        <v>0</v>
      </c>
      <c r="I2247">
        <f>Tabla1[[#This Row],[VENTAS]]+Tabla1[[#This Row],[FISICO]]-Tabla1[[#This Row],[SISTEMA]]</f>
        <v>0</v>
      </c>
    </row>
    <row r="2248" spans="1:10" hidden="1" x14ac:dyDescent="0.25">
      <c r="A2248">
        <v>30101</v>
      </c>
      <c r="B2248" s="1" t="s">
        <v>6</v>
      </c>
      <c r="C2248" s="1" t="s">
        <v>24</v>
      </c>
      <c r="D2248">
        <v>8031</v>
      </c>
      <c r="E2248" s="1" t="s">
        <v>2446</v>
      </c>
      <c r="F2248">
        <v>0</v>
      </c>
      <c r="H2248">
        <v>0</v>
      </c>
      <c r="I2248">
        <f>Tabla1[[#This Row],[VENTAS]]+Tabla1[[#This Row],[FISICO]]-Tabla1[[#This Row],[SISTEMA]]</f>
        <v>0</v>
      </c>
    </row>
    <row r="2249" spans="1:10" hidden="1" x14ac:dyDescent="0.25">
      <c r="A2249">
        <v>30101</v>
      </c>
      <c r="B2249" s="1" t="s">
        <v>6</v>
      </c>
      <c r="C2249" s="1" t="s">
        <v>24</v>
      </c>
      <c r="D2249">
        <v>8037</v>
      </c>
      <c r="E2249" s="1" t="s">
        <v>2447</v>
      </c>
      <c r="F2249">
        <v>0</v>
      </c>
      <c r="H2249">
        <v>0</v>
      </c>
      <c r="I2249">
        <f>Tabla1[[#This Row],[VENTAS]]+Tabla1[[#This Row],[FISICO]]-Tabla1[[#This Row],[SISTEMA]]</f>
        <v>0</v>
      </c>
    </row>
    <row r="2250" spans="1:10" hidden="1" x14ac:dyDescent="0.25">
      <c r="A2250">
        <v>30101</v>
      </c>
      <c r="B2250" s="1" t="s">
        <v>6</v>
      </c>
      <c r="C2250" s="1" t="s">
        <v>24</v>
      </c>
      <c r="D2250">
        <v>8039</v>
      </c>
      <c r="E2250" s="1" t="s">
        <v>2448</v>
      </c>
      <c r="F2250">
        <v>0</v>
      </c>
      <c r="H2250">
        <v>0</v>
      </c>
      <c r="I2250">
        <f>Tabla1[[#This Row],[VENTAS]]+Tabla1[[#This Row],[FISICO]]-Tabla1[[#This Row],[SISTEMA]]</f>
        <v>0</v>
      </c>
    </row>
    <row r="2251" spans="1:10" hidden="1" x14ac:dyDescent="0.25">
      <c r="A2251">
        <v>30101</v>
      </c>
      <c r="B2251" s="1" t="s">
        <v>6</v>
      </c>
      <c r="C2251" s="1" t="s">
        <v>24</v>
      </c>
      <c r="D2251">
        <v>8048</v>
      </c>
      <c r="E2251" s="1" t="s">
        <v>2449</v>
      </c>
      <c r="F2251">
        <v>0</v>
      </c>
      <c r="H2251">
        <v>0</v>
      </c>
      <c r="I2251">
        <f>Tabla1[[#This Row],[VENTAS]]+Tabla1[[#This Row],[FISICO]]-Tabla1[[#This Row],[SISTEMA]]</f>
        <v>0</v>
      </c>
    </row>
    <row r="2252" spans="1:10" hidden="1" x14ac:dyDescent="0.25">
      <c r="A2252">
        <v>30101</v>
      </c>
      <c r="B2252" s="1" t="s">
        <v>6</v>
      </c>
      <c r="C2252" s="1" t="s">
        <v>24</v>
      </c>
      <c r="D2252">
        <v>8094</v>
      </c>
      <c r="E2252" s="1" t="s">
        <v>2450</v>
      </c>
      <c r="F2252">
        <v>0</v>
      </c>
      <c r="H2252">
        <v>0</v>
      </c>
      <c r="I2252">
        <f>Tabla1[[#This Row],[VENTAS]]+Tabla1[[#This Row],[FISICO]]-Tabla1[[#This Row],[SISTEMA]]</f>
        <v>0</v>
      </c>
    </row>
    <row r="2253" spans="1:10" hidden="1" x14ac:dyDescent="0.25">
      <c r="A2253">
        <v>30101</v>
      </c>
      <c r="B2253" s="1" t="s">
        <v>6</v>
      </c>
      <c r="C2253" s="1" t="s">
        <v>24</v>
      </c>
      <c r="D2253">
        <v>8095</v>
      </c>
      <c r="E2253" s="1" t="s">
        <v>2451</v>
      </c>
      <c r="F2253">
        <v>0</v>
      </c>
      <c r="H2253">
        <v>0</v>
      </c>
      <c r="I2253">
        <f>Tabla1[[#This Row],[VENTAS]]+Tabla1[[#This Row],[FISICO]]-Tabla1[[#This Row],[SISTEMA]]</f>
        <v>0</v>
      </c>
    </row>
    <row r="2254" spans="1:10" hidden="1" x14ac:dyDescent="0.25">
      <c r="A2254">
        <v>30101</v>
      </c>
      <c r="B2254" s="1" t="s">
        <v>6</v>
      </c>
      <c r="C2254" s="1" t="s">
        <v>24</v>
      </c>
      <c r="D2254">
        <v>8196</v>
      </c>
      <c r="E2254" s="1" t="s">
        <v>2452</v>
      </c>
      <c r="F2254">
        <v>0</v>
      </c>
      <c r="H2254">
        <v>0</v>
      </c>
      <c r="I2254">
        <f>Tabla1[[#This Row],[VENTAS]]+Tabla1[[#This Row],[FISICO]]-Tabla1[[#This Row],[SISTEMA]]</f>
        <v>0</v>
      </c>
    </row>
    <row r="2255" spans="1:10" hidden="1" x14ac:dyDescent="0.25">
      <c r="A2255">
        <v>30101</v>
      </c>
      <c r="B2255" s="1" t="s">
        <v>6</v>
      </c>
      <c r="C2255" s="1" t="s">
        <v>24</v>
      </c>
      <c r="D2255" s="18">
        <v>8198</v>
      </c>
      <c r="E2255" s="19" t="s">
        <v>2453</v>
      </c>
      <c r="F2255">
        <v>18</v>
      </c>
      <c r="G2255">
        <v>18</v>
      </c>
      <c r="H2255">
        <v>0</v>
      </c>
      <c r="I2255">
        <f>Tabla1[[#This Row],[VENTAS]]+Tabla1[[#This Row],[FISICO]]-Tabla1[[#This Row],[SISTEMA]]</f>
        <v>0</v>
      </c>
      <c r="J2255" s="18"/>
    </row>
    <row r="2256" spans="1:10" hidden="1" x14ac:dyDescent="0.25">
      <c r="A2256">
        <v>30101</v>
      </c>
      <c r="B2256" s="1" t="s">
        <v>6</v>
      </c>
      <c r="C2256" s="1" t="s">
        <v>24</v>
      </c>
      <c r="D2256">
        <v>8199</v>
      </c>
      <c r="E2256" s="1" t="s">
        <v>2454</v>
      </c>
      <c r="F2256">
        <v>22</v>
      </c>
      <c r="G2256">
        <v>22</v>
      </c>
      <c r="H2256">
        <v>0</v>
      </c>
      <c r="I2256">
        <f>Tabla1[[#This Row],[VENTAS]]+Tabla1[[#This Row],[FISICO]]-Tabla1[[#This Row],[SISTEMA]]</f>
        <v>0</v>
      </c>
    </row>
    <row r="2257" spans="1:9" s="30" customFormat="1" hidden="1" x14ac:dyDescent="0.25">
      <c r="A2257" s="30">
        <v>30101</v>
      </c>
      <c r="B2257" s="31" t="s">
        <v>6</v>
      </c>
      <c r="C2257" s="31" t="s">
        <v>24</v>
      </c>
      <c r="D2257" s="30">
        <v>8200</v>
      </c>
      <c r="E2257" s="31" t="s">
        <v>2455</v>
      </c>
      <c r="F2257" s="30">
        <v>66</v>
      </c>
      <c r="G2257" s="30">
        <v>70</v>
      </c>
      <c r="H2257" s="30">
        <v>0</v>
      </c>
      <c r="I2257" s="30">
        <f>Tabla1[[#This Row],[VENTAS]]+Tabla1[[#This Row],[FISICO]]-Tabla1[[#This Row],[SISTEMA]]</f>
        <v>4</v>
      </c>
    </row>
    <row r="2258" spans="1:9" hidden="1" x14ac:dyDescent="0.25">
      <c r="A2258">
        <v>30101</v>
      </c>
      <c r="B2258" s="1" t="s">
        <v>6</v>
      </c>
      <c r="C2258" s="1" t="s">
        <v>24</v>
      </c>
      <c r="D2258">
        <v>8202</v>
      </c>
      <c r="E2258" s="1" t="s">
        <v>2456</v>
      </c>
      <c r="F2258">
        <v>0</v>
      </c>
      <c r="H2258">
        <v>0</v>
      </c>
      <c r="I2258">
        <f>Tabla1[[#This Row],[VENTAS]]+Tabla1[[#This Row],[FISICO]]-Tabla1[[#This Row],[SISTEMA]]</f>
        <v>0</v>
      </c>
    </row>
    <row r="2259" spans="1:9" hidden="1" x14ac:dyDescent="0.25">
      <c r="A2259">
        <v>30101</v>
      </c>
      <c r="B2259" s="1" t="s">
        <v>6</v>
      </c>
      <c r="C2259" s="1" t="s">
        <v>24</v>
      </c>
      <c r="D2259">
        <v>8203</v>
      </c>
      <c r="E2259" s="1" t="s">
        <v>2457</v>
      </c>
      <c r="F2259">
        <v>0</v>
      </c>
      <c r="H2259">
        <v>0</v>
      </c>
      <c r="I2259">
        <f>Tabla1[[#This Row],[VENTAS]]+Tabla1[[#This Row],[FISICO]]-Tabla1[[#This Row],[SISTEMA]]</f>
        <v>0</v>
      </c>
    </row>
    <row r="2260" spans="1:9" hidden="1" x14ac:dyDescent="0.25">
      <c r="A2260">
        <v>30101</v>
      </c>
      <c r="B2260" s="1" t="s">
        <v>6</v>
      </c>
      <c r="C2260" s="1" t="s">
        <v>24</v>
      </c>
      <c r="D2260">
        <v>8210</v>
      </c>
      <c r="E2260" s="1" t="s">
        <v>2458</v>
      </c>
      <c r="F2260">
        <v>0</v>
      </c>
      <c r="H2260">
        <v>0</v>
      </c>
      <c r="I2260">
        <f>Tabla1[[#This Row],[VENTAS]]+Tabla1[[#This Row],[FISICO]]-Tabla1[[#This Row],[SISTEMA]]</f>
        <v>0</v>
      </c>
    </row>
    <row r="2261" spans="1:9" hidden="1" x14ac:dyDescent="0.25">
      <c r="A2261">
        <v>30101</v>
      </c>
      <c r="B2261" s="1" t="s">
        <v>6</v>
      </c>
      <c r="C2261" s="1" t="s">
        <v>24</v>
      </c>
      <c r="D2261">
        <v>8213</v>
      </c>
      <c r="E2261" s="1" t="s">
        <v>2459</v>
      </c>
      <c r="F2261">
        <v>0</v>
      </c>
      <c r="H2261">
        <v>0</v>
      </c>
      <c r="I2261">
        <f>Tabla1[[#This Row],[VENTAS]]+Tabla1[[#This Row],[FISICO]]-Tabla1[[#This Row],[SISTEMA]]</f>
        <v>0</v>
      </c>
    </row>
    <row r="2262" spans="1:9" hidden="1" x14ac:dyDescent="0.25">
      <c r="A2262">
        <v>30101</v>
      </c>
      <c r="B2262" s="1" t="s">
        <v>6</v>
      </c>
      <c r="C2262" s="1" t="s">
        <v>24</v>
      </c>
      <c r="D2262">
        <v>8232</v>
      </c>
      <c r="E2262" s="1" t="s">
        <v>2460</v>
      </c>
      <c r="F2262">
        <v>32</v>
      </c>
      <c r="G2262">
        <v>32</v>
      </c>
      <c r="H2262">
        <v>0</v>
      </c>
      <c r="I2262">
        <f>Tabla1[[#This Row],[VENTAS]]+Tabla1[[#This Row],[FISICO]]-Tabla1[[#This Row],[SISTEMA]]</f>
        <v>0</v>
      </c>
    </row>
    <row r="2263" spans="1:9" hidden="1" x14ac:dyDescent="0.25">
      <c r="A2263">
        <v>30101</v>
      </c>
      <c r="B2263" s="1" t="s">
        <v>6</v>
      </c>
      <c r="C2263" s="1" t="s">
        <v>24</v>
      </c>
      <c r="D2263">
        <v>8233</v>
      </c>
      <c r="E2263" s="1" t="s">
        <v>2461</v>
      </c>
      <c r="F2263">
        <v>11</v>
      </c>
      <c r="G2263">
        <v>11</v>
      </c>
      <c r="H2263">
        <v>0</v>
      </c>
      <c r="I2263">
        <f>Tabla1[[#This Row],[VENTAS]]+Tabla1[[#This Row],[FISICO]]-Tabla1[[#This Row],[SISTEMA]]</f>
        <v>0</v>
      </c>
    </row>
    <row r="2264" spans="1:9" hidden="1" x14ac:dyDescent="0.25">
      <c r="A2264">
        <v>30101</v>
      </c>
      <c r="B2264" s="1" t="s">
        <v>6</v>
      </c>
      <c r="C2264" s="1" t="s">
        <v>24</v>
      </c>
      <c r="D2264">
        <v>8236</v>
      </c>
      <c r="E2264" s="1" t="s">
        <v>2462</v>
      </c>
      <c r="F2264">
        <v>24</v>
      </c>
      <c r="G2264">
        <v>24</v>
      </c>
      <c r="H2264">
        <v>0</v>
      </c>
      <c r="I2264">
        <f>Tabla1[[#This Row],[VENTAS]]+Tabla1[[#This Row],[FISICO]]-Tabla1[[#This Row],[SISTEMA]]</f>
        <v>0</v>
      </c>
    </row>
    <row r="2265" spans="1:9" hidden="1" x14ac:dyDescent="0.25">
      <c r="A2265">
        <v>30101</v>
      </c>
      <c r="B2265" s="1" t="s">
        <v>6</v>
      </c>
      <c r="C2265" s="1" t="s">
        <v>24</v>
      </c>
      <c r="D2265">
        <v>8237</v>
      </c>
      <c r="E2265" s="1" t="s">
        <v>2463</v>
      </c>
      <c r="F2265">
        <v>23</v>
      </c>
      <c r="G2265">
        <v>23</v>
      </c>
      <c r="H2265">
        <v>0</v>
      </c>
      <c r="I2265">
        <f>Tabla1[[#This Row],[VENTAS]]+Tabla1[[#This Row],[FISICO]]-Tabla1[[#This Row],[SISTEMA]]</f>
        <v>0</v>
      </c>
    </row>
    <row r="2266" spans="1:9" hidden="1" x14ac:dyDescent="0.25">
      <c r="A2266">
        <v>30101</v>
      </c>
      <c r="B2266" s="1" t="s">
        <v>6</v>
      </c>
      <c r="C2266" s="1" t="s">
        <v>24</v>
      </c>
      <c r="D2266">
        <v>8238</v>
      </c>
      <c r="E2266" s="1" t="s">
        <v>2464</v>
      </c>
      <c r="F2266">
        <v>27</v>
      </c>
      <c r="G2266">
        <v>27</v>
      </c>
      <c r="H2266">
        <v>0</v>
      </c>
      <c r="I2266">
        <f>Tabla1[[#This Row],[VENTAS]]+Tabla1[[#This Row],[FISICO]]-Tabla1[[#This Row],[SISTEMA]]</f>
        <v>0</v>
      </c>
    </row>
    <row r="2267" spans="1:9" hidden="1" x14ac:dyDescent="0.25">
      <c r="A2267">
        <v>30101</v>
      </c>
      <c r="B2267" s="1" t="s">
        <v>6</v>
      </c>
      <c r="C2267" s="1" t="s">
        <v>24</v>
      </c>
      <c r="D2267">
        <v>8265</v>
      </c>
      <c r="E2267" s="1" t="s">
        <v>2465</v>
      </c>
      <c r="F2267">
        <v>0</v>
      </c>
      <c r="H2267">
        <v>0</v>
      </c>
      <c r="I2267">
        <f>Tabla1[[#This Row],[VENTAS]]+Tabla1[[#This Row],[FISICO]]-Tabla1[[#This Row],[SISTEMA]]</f>
        <v>0</v>
      </c>
    </row>
    <row r="2268" spans="1:9" hidden="1" x14ac:dyDescent="0.25">
      <c r="A2268">
        <v>30101</v>
      </c>
      <c r="B2268" s="1" t="s">
        <v>6</v>
      </c>
      <c r="C2268" s="1" t="s">
        <v>24</v>
      </c>
      <c r="D2268">
        <v>8266</v>
      </c>
      <c r="E2268" s="1" t="s">
        <v>2466</v>
      </c>
      <c r="F2268">
        <v>0</v>
      </c>
      <c r="H2268">
        <v>0</v>
      </c>
      <c r="I2268">
        <f>Tabla1[[#This Row],[VENTAS]]+Tabla1[[#This Row],[FISICO]]-Tabla1[[#This Row],[SISTEMA]]</f>
        <v>0</v>
      </c>
    </row>
    <row r="2269" spans="1:9" hidden="1" x14ac:dyDescent="0.25">
      <c r="A2269">
        <v>30101</v>
      </c>
      <c r="B2269" s="1" t="s">
        <v>6</v>
      </c>
      <c r="C2269" s="1" t="s">
        <v>24</v>
      </c>
      <c r="D2269">
        <v>8267</v>
      </c>
      <c r="E2269" s="1" t="s">
        <v>2467</v>
      </c>
      <c r="F2269">
        <v>0</v>
      </c>
      <c r="H2269">
        <v>0</v>
      </c>
      <c r="I2269">
        <f>Tabla1[[#This Row],[VENTAS]]+Tabla1[[#This Row],[FISICO]]-Tabla1[[#This Row],[SISTEMA]]</f>
        <v>0</v>
      </c>
    </row>
    <row r="2270" spans="1:9" hidden="1" x14ac:dyDescent="0.25">
      <c r="A2270">
        <v>30101</v>
      </c>
      <c r="B2270" s="1" t="s">
        <v>6</v>
      </c>
      <c r="C2270" s="1" t="s">
        <v>24</v>
      </c>
      <c r="D2270">
        <v>8268</v>
      </c>
      <c r="E2270" s="1" t="s">
        <v>2468</v>
      </c>
      <c r="F2270">
        <v>0</v>
      </c>
      <c r="H2270">
        <v>0</v>
      </c>
      <c r="I2270">
        <f>Tabla1[[#This Row],[VENTAS]]+Tabla1[[#This Row],[FISICO]]-Tabla1[[#This Row],[SISTEMA]]</f>
        <v>0</v>
      </c>
    </row>
    <row r="2271" spans="1:9" hidden="1" x14ac:dyDescent="0.25">
      <c r="A2271">
        <v>30101</v>
      </c>
      <c r="B2271" s="1" t="s">
        <v>6</v>
      </c>
      <c r="C2271" s="1" t="s">
        <v>24</v>
      </c>
      <c r="D2271">
        <v>8269</v>
      </c>
      <c r="E2271" s="1" t="s">
        <v>2469</v>
      </c>
      <c r="F2271">
        <v>0</v>
      </c>
      <c r="H2271">
        <v>0</v>
      </c>
      <c r="I2271">
        <f>Tabla1[[#This Row],[VENTAS]]+Tabla1[[#This Row],[FISICO]]-Tabla1[[#This Row],[SISTEMA]]</f>
        <v>0</v>
      </c>
    </row>
    <row r="2272" spans="1:9" hidden="1" x14ac:dyDescent="0.25">
      <c r="A2272">
        <v>30101</v>
      </c>
      <c r="B2272" s="1" t="s">
        <v>6</v>
      </c>
      <c r="C2272" s="1" t="s">
        <v>24</v>
      </c>
      <c r="D2272">
        <v>8271</v>
      </c>
      <c r="E2272" s="1" t="s">
        <v>2470</v>
      </c>
      <c r="F2272">
        <v>0</v>
      </c>
      <c r="H2272">
        <v>0</v>
      </c>
      <c r="I2272">
        <f>Tabla1[[#This Row],[VENTAS]]+Tabla1[[#This Row],[FISICO]]-Tabla1[[#This Row],[SISTEMA]]</f>
        <v>0</v>
      </c>
    </row>
    <row r="2273" spans="1:10" hidden="1" x14ac:dyDescent="0.25">
      <c r="A2273">
        <v>30101</v>
      </c>
      <c r="B2273" s="1" t="s">
        <v>6</v>
      </c>
      <c r="C2273" s="1" t="s">
        <v>24</v>
      </c>
      <c r="D2273">
        <v>8272</v>
      </c>
      <c r="E2273" s="1" t="s">
        <v>2471</v>
      </c>
      <c r="F2273">
        <v>0</v>
      </c>
      <c r="H2273">
        <v>0</v>
      </c>
      <c r="I2273">
        <f>Tabla1[[#This Row],[VENTAS]]+Tabla1[[#This Row],[FISICO]]-Tabla1[[#This Row],[SISTEMA]]</f>
        <v>0</v>
      </c>
    </row>
    <row r="2274" spans="1:10" hidden="1" x14ac:dyDescent="0.25">
      <c r="A2274">
        <v>30101</v>
      </c>
      <c r="B2274" s="1" t="s">
        <v>6</v>
      </c>
      <c r="C2274" s="1" t="s">
        <v>24</v>
      </c>
      <c r="D2274">
        <v>8273</v>
      </c>
      <c r="E2274" s="1" t="s">
        <v>2472</v>
      </c>
      <c r="F2274">
        <v>0</v>
      </c>
      <c r="H2274">
        <v>0</v>
      </c>
      <c r="I2274">
        <f>Tabla1[[#This Row],[VENTAS]]+Tabla1[[#This Row],[FISICO]]-Tabla1[[#This Row],[SISTEMA]]</f>
        <v>0</v>
      </c>
    </row>
    <row r="2275" spans="1:10" hidden="1" x14ac:dyDescent="0.25">
      <c r="A2275">
        <v>30101</v>
      </c>
      <c r="B2275" s="1" t="s">
        <v>6</v>
      </c>
      <c r="C2275" s="1" t="s">
        <v>24</v>
      </c>
      <c r="D2275">
        <v>8274</v>
      </c>
      <c r="E2275" s="1" t="s">
        <v>2473</v>
      </c>
      <c r="F2275">
        <v>0</v>
      </c>
      <c r="H2275">
        <v>0</v>
      </c>
      <c r="I2275">
        <f>Tabla1[[#This Row],[VENTAS]]+Tabla1[[#This Row],[FISICO]]-Tabla1[[#This Row],[SISTEMA]]</f>
        <v>0</v>
      </c>
    </row>
    <row r="2276" spans="1:10" hidden="1" x14ac:dyDescent="0.25">
      <c r="A2276">
        <v>30101</v>
      </c>
      <c r="B2276" s="1" t="s">
        <v>6</v>
      </c>
      <c r="C2276" s="1" t="s">
        <v>24</v>
      </c>
      <c r="D2276">
        <v>8275</v>
      </c>
      <c r="E2276" s="1" t="s">
        <v>2474</v>
      </c>
      <c r="F2276">
        <v>0</v>
      </c>
      <c r="H2276">
        <v>0</v>
      </c>
      <c r="I2276">
        <f>Tabla1[[#This Row],[VENTAS]]+Tabla1[[#This Row],[FISICO]]-Tabla1[[#This Row],[SISTEMA]]</f>
        <v>0</v>
      </c>
    </row>
    <row r="2277" spans="1:10" hidden="1" x14ac:dyDescent="0.25">
      <c r="A2277">
        <v>30101</v>
      </c>
      <c r="B2277" s="1" t="s">
        <v>6</v>
      </c>
      <c r="C2277" s="1" t="s">
        <v>24</v>
      </c>
      <c r="D2277">
        <v>8276</v>
      </c>
      <c r="E2277" s="1" t="s">
        <v>2475</v>
      </c>
      <c r="F2277">
        <v>0</v>
      </c>
      <c r="H2277">
        <v>0</v>
      </c>
      <c r="I2277">
        <f>Tabla1[[#This Row],[VENTAS]]+Tabla1[[#This Row],[FISICO]]-Tabla1[[#This Row],[SISTEMA]]</f>
        <v>0</v>
      </c>
    </row>
    <row r="2278" spans="1:10" hidden="1" x14ac:dyDescent="0.25">
      <c r="A2278">
        <v>30101</v>
      </c>
      <c r="B2278" s="1" t="s">
        <v>6</v>
      </c>
      <c r="C2278" s="1" t="s">
        <v>24</v>
      </c>
      <c r="D2278">
        <v>8277</v>
      </c>
      <c r="E2278" s="1" t="s">
        <v>2476</v>
      </c>
      <c r="F2278">
        <v>0</v>
      </c>
      <c r="H2278">
        <v>0</v>
      </c>
      <c r="I2278">
        <f>Tabla1[[#This Row],[VENTAS]]+Tabla1[[#This Row],[FISICO]]-Tabla1[[#This Row],[SISTEMA]]</f>
        <v>0</v>
      </c>
    </row>
    <row r="2279" spans="1:10" hidden="1" x14ac:dyDescent="0.25">
      <c r="A2279">
        <v>30101</v>
      </c>
      <c r="B2279" s="1" t="s">
        <v>6</v>
      </c>
      <c r="C2279" s="1" t="s">
        <v>24</v>
      </c>
      <c r="D2279">
        <v>8285</v>
      </c>
      <c r="E2279" s="1" t="s">
        <v>2477</v>
      </c>
      <c r="F2279">
        <v>0</v>
      </c>
      <c r="H2279">
        <v>0</v>
      </c>
      <c r="I2279">
        <f>Tabla1[[#This Row],[VENTAS]]+Tabla1[[#This Row],[FISICO]]-Tabla1[[#This Row],[SISTEMA]]</f>
        <v>0</v>
      </c>
    </row>
    <row r="2280" spans="1:10" hidden="1" x14ac:dyDescent="0.25">
      <c r="A2280">
        <v>30101</v>
      </c>
      <c r="B2280" s="1" t="s">
        <v>6</v>
      </c>
      <c r="C2280" s="1" t="s">
        <v>24</v>
      </c>
      <c r="D2280" s="18">
        <v>8286</v>
      </c>
      <c r="E2280" s="19" t="s">
        <v>2478</v>
      </c>
      <c r="F2280">
        <v>33</v>
      </c>
      <c r="G2280">
        <v>27</v>
      </c>
      <c r="H2280">
        <v>2</v>
      </c>
      <c r="I2280">
        <f>Tabla1[[#This Row],[VENTAS]]+Tabla1[[#This Row],[FISICO]]-Tabla1[[#This Row],[SISTEMA]]</f>
        <v>-4</v>
      </c>
      <c r="J2280" s="18"/>
    </row>
    <row r="2281" spans="1:10" hidden="1" x14ac:dyDescent="0.25">
      <c r="A2281">
        <v>30101</v>
      </c>
      <c r="B2281" s="1" t="s">
        <v>6</v>
      </c>
      <c r="C2281" s="1" t="s">
        <v>24</v>
      </c>
      <c r="D2281">
        <v>8287</v>
      </c>
      <c r="E2281" s="1" t="s">
        <v>2479</v>
      </c>
      <c r="F2281">
        <v>6</v>
      </c>
      <c r="G2281">
        <v>5</v>
      </c>
      <c r="H2281">
        <v>1</v>
      </c>
      <c r="I2281">
        <f>Tabla1[[#This Row],[VENTAS]]+Tabla1[[#This Row],[FISICO]]-Tabla1[[#This Row],[SISTEMA]]</f>
        <v>0</v>
      </c>
    </row>
    <row r="2282" spans="1:10" hidden="1" x14ac:dyDescent="0.25">
      <c r="A2282">
        <v>30101</v>
      </c>
      <c r="B2282" s="1" t="s">
        <v>6</v>
      </c>
      <c r="C2282" s="1" t="s">
        <v>24</v>
      </c>
      <c r="D2282">
        <v>8288</v>
      </c>
      <c r="E2282" s="1" t="s">
        <v>2480</v>
      </c>
      <c r="F2282">
        <v>0</v>
      </c>
      <c r="H2282">
        <v>0</v>
      </c>
      <c r="I2282">
        <f>Tabla1[[#This Row],[VENTAS]]+Tabla1[[#This Row],[FISICO]]-Tabla1[[#This Row],[SISTEMA]]</f>
        <v>0</v>
      </c>
    </row>
    <row r="2283" spans="1:10" hidden="1" x14ac:dyDescent="0.25">
      <c r="A2283">
        <v>30101</v>
      </c>
      <c r="B2283" s="1" t="s">
        <v>6</v>
      </c>
      <c r="C2283" s="1" t="s">
        <v>24</v>
      </c>
      <c r="D2283">
        <v>8301</v>
      </c>
      <c r="E2283" s="1" t="s">
        <v>2481</v>
      </c>
      <c r="F2283">
        <v>0</v>
      </c>
      <c r="H2283">
        <v>0</v>
      </c>
      <c r="I2283">
        <f>Tabla1[[#This Row],[VENTAS]]+Tabla1[[#This Row],[FISICO]]-Tabla1[[#This Row],[SISTEMA]]</f>
        <v>0</v>
      </c>
    </row>
    <row r="2284" spans="1:10" hidden="1" x14ac:dyDescent="0.25">
      <c r="A2284">
        <v>30101</v>
      </c>
      <c r="B2284" s="1" t="s">
        <v>6</v>
      </c>
      <c r="C2284" s="1" t="s">
        <v>24</v>
      </c>
      <c r="D2284">
        <v>8306</v>
      </c>
      <c r="E2284" s="1" t="s">
        <v>2482</v>
      </c>
      <c r="F2284">
        <v>12</v>
      </c>
      <c r="G2284">
        <v>12</v>
      </c>
      <c r="H2284">
        <v>0</v>
      </c>
      <c r="I2284">
        <f>Tabla1[[#This Row],[VENTAS]]+Tabla1[[#This Row],[FISICO]]-Tabla1[[#This Row],[SISTEMA]]</f>
        <v>0</v>
      </c>
    </row>
    <row r="2285" spans="1:10" hidden="1" x14ac:dyDescent="0.25">
      <c r="A2285">
        <v>30101</v>
      </c>
      <c r="B2285" s="1" t="s">
        <v>6</v>
      </c>
      <c r="C2285" s="1" t="s">
        <v>24</v>
      </c>
      <c r="D2285">
        <v>8308</v>
      </c>
      <c r="E2285" s="1" t="s">
        <v>2483</v>
      </c>
      <c r="F2285">
        <v>9</v>
      </c>
      <c r="G2285">
        <v>9</v>
      </c>
      <c r="H2285">
        <v>0</v>
      </c>
      <c r="I2285">
        <f>Tabla1[[#This Row],[VENTAS]]+Tabla1[[#This Row],[FISICO]]-Tabla1[[#This Row],[SISTEMA]]</f>
        <v>0</v>
      </c>
    </row>
    <row r="2286" spans="1:10" s="30" customFormat="1" hidden="1" x14ac:dyDescent="0.25">
      <c r="A2286" s="30">
        <v>30101</v>
      </c>
      <c r="B2286" s="31" t="s">
        <v>6</v>
      </c>
      <c r="C2286" s="31" t="s">
        <v>24</v>
      </c>
      <c r="D2286" s="30">
        <v>8316</v>
      </c>
      <c r="E2286" s="31" t="s">
        <v>2484</v>
      </c>
      <c r="F2286" s="30">
        <v>39</v>
      </c>
      <c r="G2286" s="30">
        <v>51</v>
      </c>
      <c r="H2286" s="30">
        <v>0</v>
      </c>
      <c r="I2286" s="30">
        <f>Tabla1[[#This Row],[VENTAS]]+Tabla1[[#This Row],[FISICO]]-Tabla1[[#This Row],[SISTEMA]]</f>
        <v>12</v>
      </c>
    </row>
    <row r="2287" spans="1:10" s="30" customFormat="1" hidden="1" x14ac:dyDescent="0.25">
      <c r="A2287" s="30">
        <v>30101</v>
      </c>
      <c r="B2287" s="31" t="s">
        <v>6</v>
      </c>
      <c r="C2287" s="31" t="s">
        <v>24</v>
      </c>
      <c r="D2287" s="30">
        <v>8317</v>
      </c>
      <c r="E2287" s="31" t="s">
        <v>2485</v>
      </c>
      <c r="F2287" s="30">
        <v>9</v>
      </c>
      <c r="G2287" s="30">
        <v>10</v>
      </c>
      <c r="H2287" s="30">
        <v>0</v>
      </c>
      <c r="I2287" s="30">
        <f>Tabla1[[#This Row],[VENTAS]]+Tabla1[[#This Row],[FISICO]]-Tabla1[[#This Row],[SISTEMA]]</f>
        <v>1</v>
      </c>
    </row>
    <row r="2288" spans="1:10" hidden="1" x14ac:dyDescent="0.25">
      <c r="A2288">
        <v>30101</v>
      </c>
      <c r="B2288" s="1" t="s">
        <v>6</v>
      </c>
      <c r="C2288" s="1" t="s">
        <v>24</v>
      </c>
      <c r="D2288">
        <v>8320</v>
      </c>
      <c r="E2288" s="1" t="s">
        <v>2486</v>
      </c>
      <c r="F2288">
        <v>0</v>
      </c>
      <c r="H2288">
        <v>0</v>
      </c>
      <c r="I2288">
        <f>Tabla1[[#This Row],[VENTAS]]+Tabla1[[#This Row],[FISICO]]-Tabla1[[#This Row],[SISTEMA]]</f>
        <v>0</v>
      </c>
    </row>
    <row r="2289" spans="1:9" hidden="1" x14ac:dyDescent="0.25">
      <c r="A2289">
        <v>30101</v>
      </c>
      <c r="B2289" s="1" t="s">
        <v>6</v>
      </c>
      <c r="C2289" s="1" t="s">
        <v>24</v>
      </c>
      <c r="D2289">
        <v>8321</v>
      </c>
      <c r="E2289" s="1" t="s">
        <v>2487</v>
      </c>
      <c r="F2289">
        <v>0</v>
      </c>
      <c r="H2289">
        <v>0</v>
      </c>
      <c r="I2289">
        <f>Tabla1[[#This Row],[VENTAS]]+Tabla1[[#This Row],[FISICO]]-Tabla1[[#This Row],[SISTEMA]]</f>
        <v>0</v>
      </c>
    </row>
    <row r="2290" spans="1:9" hidden="1" x14ac:dyDescent="0.25">
      <c r="A2290">
        <v>30101</v>
      </c>
      <c r="B2290" s="1" t="s">
        <v>6</v>
      </c>
      <c r="C2290" s="1" t="s">
        <v>24</v>
      </c>
      <c r="D2290">
        <v>8336</v>
      </c>
      <c r="E2290" s="1" t="s">
        <v>2488</v>
      </c>
      <c r="F2290">
        <v>0</v>
      </c>
      <c r="H2290">
        <v>0</v>
      </c>
      <c r="I2290">
        <f>Tabla1[[#This Row],[VENTAS]]+Tabla1[[#This Row],[FISICO]]-Tabla1[[#This Row],[SISTEMA]]</f>
        <v>0</v>
      </c>
    </row>
    <row r="2291" spans="1:9" hidden="1" x14ac:dyDescent="0.25">
      <c r="A2291">
        <v>30101</v>
      </c>
      <c r="B2291" s="1" t="s">
        <v>6</v>
      </c>
      <c r="C2291" s="1" t="s">
        <v>24</v>
      </c>
      <c r="D2291">
        <v>8338</v>
      </c>
      <c r="E2291" s="1" t="s">
        <v>2489</v>
      </c>
      <c r="F2291">
        <v>0</v>
      </c>
      <c r="H2291">
        <v>0</v>
      </c>
      <c r="I2291">
        <f>Tabla1[[#This Row],[VENTAS]]+Tabla1[[#This Row],[FISICO]]-Tabla1[[#This Row],[SISTEMA]]</f>
        <v>0</v>
      </c>
    </row>
    <row r="2292" spans="1:9" hidden="1" x14ac:dyDescent="0.25">
      <c r="A2292">
        <v>30101</v>
      </c>
      <c r="B2292" s="1" t="s">
        <v>6</v>
      </c>
      <c r="C2292" s="1" t="s">
        <v>24</v>
      </c>
      <c r="D2292">
        <v>8339</v>
      </c>
      <c r="E2292" s="1" t="s">
        <v>2490</v>
      </c>
      <c r="F2292">
        <v>0</v>
      </c>
      <c r="H2292">
        <v>0</v>
      </c>
      <c r="I2292">
        <f>Tabla1[[#This Row],[VENTAS]]+Tabla1[[#This Row],[FISICO]]-Tabla1[[#This Row],[SISTEMA]]</f>
        <v>0</v>
      </c>
    </row>
    <row r="2293" spans="1:9" hidden="1" x14ac:dyDescent="0.25">
      <c r="A2293">
        <v>30101</v>
      </c>
      <c r="B2293" s="1" t="s">
        <v>6</v>
      </c>
      <c r="C2293" s="1" t="s">
        <v>24</v>
      </c>
      <c r="D2293">
        <v>8401</v>
      </c>
      <c r="E2293" s="1" t="s">
        <v>2491</v>
      </c>
      <c r="F2293">
        <v>0</v>
      </c>
      <c r="H2293">
        <v>0</v>
      </c>
      <c r="I2293">
        <f>Tabla1[[#This Row],[VENTAS]]+Tabla1[[#This Row],[FISICO]]-Tabla1[[#This Row],[SISTEMA]]</f>
        <v>0</v>
      </c>
    </row>
    <row r="2294" spans="1:9" hidden="1" x14ac:dyDescent="0.25">
      <c r="A2294">
        <v>30101</v>
      </c>
      <c r="B2294" s="1" t="s">
        <v>6</v>
      </c>
      <c r="C2294" s="1" t="s">
        <v>24</v>
      </c>
      <c r="D2294">
        <v>8460</v>
      </c>
      <c r="E2294" s="1" t="s">
        <v>2492</v>
      </c>
      <c r="F2294">
        <v>0</v>
      </c>
      <c r="H2294">
        <v>0</v>
      </c>
      <c r="I2294">
        <f>Tabla1[[#This Row],[VENTAS]]+Tabla1[[#This Row],[FISICO]]-Tabla1[[#This Row],[SISTEMA]]</f>
        <v>0</v>
      </c>
    </row>
    <row r="2295" spans="1:9" hidden="1" x14ac:dyDescent="0.25">
      <c r="A2295">
        <v>30101</v>
      </c>
      <c r="B2295" s="1" t="s">
        <v>6</v>
      </c>
      <c r="C2295" s="1" t="s">
        <v>24</v>
      </c>
      <c r="D2295">
        <v>8494</v>
      </c>
      <c r="E2295" s="1" t="s">
        <v>2493</v>
      </c>
      <c r="F2295">
        <v>0</v>
      </c>
      <c r="H2295">
        <v>0</v>
      </c>
      <c r="I2295">
        <f>Tabla1[[#This Row],[VENTAS]]+Tabla1[[#This Row],[FISICO]]-Tabla1[[#This Row],[SISTEMA]]</f>
        <v>0</v>
      </c>
    </row>
    <row r="2296" spans="1:9" hidden="1" x14ac:dyDescent="0.25">
      <c r="A2296">
        <v>30101</v>
      </c>
      <c r="B2296" s="1" t="s">
        <v>6</v>
      </c>
      <c r="C2296" s="1" t="s">
        <v>24</v>
      </c>
      <c r="D2296">
        <v>8501</v>
      </c>
      <c r="E2296" s="1" t="s">
        <v>2494</v>
      </c>
      <c r="F2296">
        <v>0</v>
      </c>
      <c r="H2296">
        <v>0</v>
      </c>
      <c r="I2296">
        <f>Tabla1[[#This Row],[VENTAS]]+Tabla1[[#This Row],[FISICO]]-Tabla1[[#This Row],[SISTEMA]]</f>
        <v>0</v>
      </c>
    </row>
    <row r="2297" spans="1:9" hidden="1" x14ac:dyDescent="0.25">
      <c r="A2297">
        <v>30101</v>
      </c>
      <c r="B2297" s="1" t="s">
        <v>6</v>
      </c>
      <c r="C2297" s="1" t="s">
        <v>24</v>
      </c>
      <c r="D2297">
        <v>8503</v>
      </c>
      <c r="E2297" s="1" t="s">
        <v>2495</v>
      </c>
      <c r="F2297">
        <v>0</v>
      </c>
      <c r="H2297">
        <v>0</v>
      </c>
      <c r="I2297">
        <f>Tabla1[[#This Row],[VENTAS]]+Tabla1[[#This Row],[FISICO]]-Tabla1[[#This Row],[SISTEMA]]</f>
        <v>0</v>
      </c>
    </row>
    <row r="2298" spans="1:9" hidden="1" x14ac:dyDescent="0.25">
      <c r="A2298">
        <v>30101</v>
      </c>
      <c r="B2298" s="1" t="s">
        <v>6</v>
      </c>
      <c r="C2298" s="1" t="s">
        <v>24</v>
      </c>
      <c r="D2298">
        <v>8506</v>
      </c>
      <c r="E2298" s="1" t="s">
        <v>2496</v>
      </c>
      <c r="F2298">
        <v>18</v>
      </c>
      <c r="G2298">
        <v>18</v>
      </c>
      <c r="H2298">
        <v>0</v>
      </c>
      <c r="I2298">
        <f>Tabla1[[#This Row],[VENTAS]]+Tabla1[[#This Row],[FISICO]]-Tabla1[[#This Row],[SISTEMA]]</f>
        <v>0</v>
      </c>
    </row>
    <row r="2299" spans="1:9" hidden="1" x14ac:dyDescent="0.25">
      <c r="A2299">
        <v>30101</v>
      </c>
      <c r="B2299" s="1" t="s">
        <v>6</v>
      </c>
      <c r="C2299" s="1" t="s">
        <v>24</v>
      </c>
      <c r="D2299">
        <v>8508</v>
      </c>
      <c r="E2299" s="1" t="s">
        <v>2497</v>
      </c>
      <c r="F2299">
        <v>45</v>
      </c>
      <c r="G2299">
        <v>45</v>
      </c>
      <c r="H2299">
        <v>0</v>
      </c>
      <c r="I2299">
        <f>Tabla1[[#This Row],[VENTAS]]+Tabla1[[#This Row],[FISICO]]-Tabla1[[#This Row],[SISTEMA]]</f>
        <v>0</v>
      </c>
    </row>
    <row r="2300" spans="1:9" hidden="1" x14ac:dyDescent="0.25">
      <c r="A2300">
        <v>30101</v>
      </c>
      <c r="B2300" s="1" t="s">
        <v>6</v>
      </c>
      <c r="C2300" s="1" t="s">
        <v>24</v>
      </c>
      <c r="D2300">
        <v>8513</v>
      </c>
      <c r="E2300" s="1" t="s">
        <v>2498</v>
      </c>
      <c r="F2300">
        <v>0</v>
      </c>
      <c r="H2300">
        <v>0</v>
      </c>
      <c r="I2300">
        <f>Tabla1[[#This Row],[VENTAS]]+Tabla1[[#This Row],[FISICO]]-Tabla1[[#This Row],[SISTEMA]]</f>
        <v>0</v>
      </c>
    </row>
    <row r="2301" spans="1:9" hidden="1" x14ac:dyDescent="0.25">
      <c r="A2301">
        <v>30101</v>
      </c>
      <c r="B2301" s="1" t="s">
        <v>6</v>
      </c>
      <c r="C2301" s="1" t="s">
        <v>24</v>
      </c>
      <c r="D2301">
        <v>8516</v>
      </c>
      <c r="E2301" s="1" t="s">
        <v>2499</v>
      </c>
      <c r="F2301">
        <v>0</v>
      </c>
      <c r="H2301">
        <v>0</v>
      </c>
      <c r="I2301">
        <f>Tabla1[[#This Row],[VENTAS]]+Tabla1[[#This Row],[FISICO]]-Tabla1[[#This Row],[SISTEMA]]</f>
        <v>0</v>
      </c>
    </row>
    <row r="2302" spans="1:9" hidden="1" x14ac:dyDescent="0.25">
      <c r="A2302">
        <v>30101</v>
      </c>
      <c r="B2302" s="1" t="s">
        <v>6</v>
      </c>
      <c r="C2302" s="1" t="s">
        <v>24</v>
      </c>
      <c r="D2302">
        <v>8517</v>
      </c>
      <c r="E2302" s="1" t="s">
        <v>2500</v>
      </c>
      <c r="F2302">
        <v>0</v>
      </c>
      <c r="H2302">
        <v>0</v>
      </c>
      <c r="I2302">
        <f>Tabla1[[#This Row],[VENTAS]]+Tabla1[[#This Row],[FISICO]]-Tabla1[[#This Row],[SISTEMA]]</f>
        <v>0</v>
      </c>
    </row>
    <row r="2303" spans="1:9" hidden="1" x14ac:dyDescent="0.25">
      <c r="A2303">
        <v>30101</v>
      </c>
      <c r="B2303" s="1" t="s">
        <v>6</v>
      </c>
      <c r="C2303" s="1" t="s">
        <v>24</v>
      </c>
      <c r="D2303">
        <v>8540</v>
      </c>
      <c r="E2303" s="1" t="s">
        <v>2501</v>
      </c>
      <c r="F2303">
        <v>18</v>
      </c>
      <c r="G2303">
        <v>17</v>
      </c>
      <c r="H2303">
        <v>1</v>
      </c>
      <c r="I2303">
        <f>Tabla1[[#This Row],[VENTAS]]+Tabla1[[#This Row],[FISICO]]-Tabla1[[#This Row],[SISTEMA]]</f>
        <v>0</v>
      </c>
    </row>
    <row r="2304" spans="1:9" hidden="1" x14ac:dyDescent="0.25">
      <c r="A2304">
        <v>30101</v>
      </c>
      <c r="B2304" s="1" t="s">
        <v>6</v>
      </c>
      <c r="C2304" s="1" t="s">
        <v>24</v>
      </c>
      <c r="D2304">
        <v>8541</v>
      </c>
      <c r="E2304" s="1" t="s">
        <v>2502</v>
      </c>
      <c r="F2304">
        <v>0</v>
      </c>
      <c r="H2304">
        <v>0</v>
      </c>
      <c r="I2304">
        <f>Tabla1[[#This Row],[VENTAS]]+Tabla1[[#This Row],[FISICO]]-Tabla1[[#This Row],[SISTEMA]]</f>
        <v>0</v>
      </c>
    </row>
    <row r="2305" spans="1:10" hidden="1" x14ac:dyDescent="0.25">
      <c r="A2305">
        <v>30101</v>
      </c>
      <c r="B2305" s="1" t="s">
        <v>6</v>
      </c>
      <c r="C2305" s="1" t="s">
        <v>24</v>
      </c>
      <c r="D2305">
        <v>8542</v>
      </c>
      <c r="E2305" s="1" t="s">
        <v>2503</v>
      </c>
      <c r="F2305">
        <v>0</v>
      </c>
      <c r="H2305">
        <v>0</v>
      </c>
      <c r="I2305">
        <f>Tabla1[[#This Row],[VENTAS]]+Tabla1[[#This Row],[FISICO]]-Tabla1[[#This Row],[SISTEMA]]</f>
        <v>0</v>
      </c>
    </row>
    <row r="2306" spans="1:10" hidden="1" x14ac:dyDescent="0.25">
      <c r="A2306">
        <v>30101</v>
      </c>
      <c r="B2306" s="1" t="s">
        <v>6</v>
      </c>
      <c r="C2306" s="1" t="s">
        <v>24</v>
      </c>
      <c r="D2306">
        <v>8548</v>
      </c>
      <c r="E2306" s="1" t="s">
        <v>2504</v>
      </c>
      <c r="F2306">
        <v>0</v>
      </c>
      <c r="H2306">
        <v>0</v>
      </c>
      <c r="I2306">
        <f>Tabla1[[#This Row],[VENTAS]]+Tabla1[[#This Row],[FISICO]]-Tabla1[[#This Row],[SISTEMA]]</f>
        <v>0</v>
      </c>
    </row>
    <row r="2307" spans="1:10" hidden="1" x14ac:dyDescent="0.25">
      <c r="A2307">
        <v>30101</v>
      </c>
      <c r="B2307" s="1" t="s">
        <v>6</v>
      </c>
      <c r="C2307" s="1" t="s">
        <v>24</v>
      </c>
      <c r="D2307">
        <v>8549</v>
      </c>
      <c r="E2307" s="1" t="s">
        <v>2505</v>
      </c>
      <c r="F2307">
        <v>0</v>
      </c>
      <c r="H2307">
        <v>0</v>
      </c>
      <c r="I2307">
        <f>Tabla1[[#This Row],[VENTAS]]+Tabla1[[#This Row],[FISICO]]-Tabla1[[#This Row],[SISTEMA]]</f>
        <v>0</v>
      </c>
    </row>
    <row r="2308" spans="1:10" hidden="1" x14ac:dyDescent="0.25">
      <c r="A2308">
        <v>30101</v>
      </c>
      <c r="B2308" s="1" t="s">
        <v>6</v>
      </c>
      <c r="C2308" s="1" t="s">
        <v>24</v>
      </c>
      <c r="D2308">
        <v>8553</v>
      </c>
      <c r="E2308" s="1" t="s">
        <v>2506</v>
      </c>
      <c r="F2308">
        <v>33</v>
      </c>
      <c r="G2308">
        <v>33</v>
      </c>
      <c r="H2308">
        <v>0</v>
      </c>
      <c r="I2308">
        <f>Tabla1[[#This Row],[VENTAS]]+Tabla1[[#This Row],[FISICO]]-Tabla1[[#This Row],[SISTEMA]]</f>
        <v>0</v>
      </c>
    </row>
    <row r="2309" spans="1:10" hidden="1" x14ac:dyDescent="0.25">
      <c r="A2309">
        <v>30101</v>
      </c>
      <c r="B2309" s="1" t="s">
        <v>6</v>
      </c>
      <c r="C2309" s="1" t="s">
        <v>24</v>
      </c>
      <c r="D2309">
        <v>8599</v>
      </c>
      <c r="E2309" s="1" t="s">
        <v>2507</v>
      </c>
      <c r="F2309">
        <v>0</v>
      </c>
      <c r="H2309">
        <v>0</v>
      </c>
      <c r="I2309">
        <f>Tabla1[[#This Row],[VENTAS]]+Tabla1[[#This Row],[FISICO]]-Tabla1[[#This Row],[SISTEMA]]</f>
        <v>0</v>
      </c>
    </row>
    <row r="2310" spans="1:10" hidden="1" x14ac:dyDescent="0.25">
      <c r="A2310">
        <v>30101</v>
      </c>
      <c r="B2310" s="1" t="s">
        <v>6</v>
      </c>
      <c r="C2310" s="1" t="s">
        <v>24</v>
      </c>
      <c r="D2310" s="18">
        <v>8600</v>
      </c>
      <c r="E2310" s="19" t="s">
        <v>2508</v>
      </c>
      <c r="F2310">
        <v>17</v>
      </c>
      <c r="G2310">
        <v>14</v>
      </c>
      <c r="H2310">
        <v>2</v>
      </c>
      <c r="I2310">
        <f>Tabla1[[#This Row],[VENTAS]]+Tabla1[[#This Row],[FISICO]]-Tabla1[[#This Row],[SISTEMA]]</f>
        <v>-1</v>
      </c>
      <c r="J2310" s="18"/>
    </row>
    <row r="2311" spans="1:10" s="30" customFormat="1" hidden="1" x14ac:dyDescent="0.25">
      <c r="A2311" s="30">
        <v>30101</v>
      </c>
      <c r="B2311" s="31" t="s">
        <v>6</v>
      </c>
      <c r="C2311" s="31" t="s">
        <v>24</v>
      </c>
      <c r="D2311" s="32">
        <v>8612</v>
      </c>
      <c r="E2311" s="33" t="s">
        <v>2509</v>
      </c>
      <c r="F2311" s="30">
        <v>4</v>
      </c>
      <c r="G2311" s="30">
        <v>0</v>
      </c>
      <c r="H2311" s="30">
        <v>0</v>
      </c>
      <c r="I2311" s="30">
        <f>Tabla1[[#This Row],[VENTAS]]+Tabla1[[#This Row],[FISICO]]-Tabla1[[#This Row],[SISTEMA]]</f>
        <v>-4</v>
      </c>
      <c r="J2311" s="32" t="s">
        <v>8362</v>
      </c>
    </row>
    <row r="2312" spans="1:10" hidden="1" x14ac:dyDescent="0.25">
      <c r="A2312">
        <v>30101</v>
      </c>
      <c r="B2312" s="1" t="s">
        <v>6</v>
      </c>
      <c r="C2312" s="1" t="s">
        <v>24</v>
      </c>
      <c r="D2312">
        <v>8614</v>
      </c>
      <c r="E2312" s="1" t="s">
        <v>2510</v>
      </c>
      <c r="F2312">
        <v>0</v>
      </c>
      <c r="H2312">
        <v>0</v>
      </c>
      <c r="I2312">
        <f>Tabla1[[#This Row],[VENTAS]]+Tabla1[[#This Row],[FISICO]]-Tabla1[[#This Row],[SISTEMA]]</f>
        <v>0</v>
      </c>
    </row>
    <row r="2313" spans="1:10" hidden="1" x14ac:dyDescent="0.25">
      <c r="A2313">
        <v>30101</v>
      </c>
      <c r="B2313" s="1" t="s">
        <v>6</v>
      </c>
      <c r="C2313" s="1" t="s">
        <v>24</v>
      </c>
      <c r="D2313">
        <v>8631</v>
      </c>
      <c r="E2313" s="1" t="s">
        <v>2511</v>
      </c>
      <c r="F2313">
        <v>10</v>
      </c>
      <c r="G2313">
        <v>10</v>
      </c>
      <c r="H2313">
        <v>0</v>
      </c>
      <c r="I2313">
        <f>Tabla1[[#This Row],[VENTAS]]+Tabla1[[#This Row],[FISICO]]-Tabla1[[#This Row],[SISTEMA]]</f>
        <v>0</v>
      </c>
    </row>
    <row r="2314" spans="1:10" hidden="1" x14ac:dyDescent="0.25">
      <c r="A2314">
        <v>30101</v>
      </c>
      <c r="B2314" s="1" t="s">
        <v>6</v>
      </c>
      <c r="C2314" s="1" t="s">
        <v>24</v>
      </c>
      <c r="D2314" s="18">
        <v>8633</v>
      </c>
      <c r="E2314" s="19" t="s">
        <v>2512</v>
      </c>
      <c r="F2314">
        <v>19</v>
      </c>
      <c r="G2314">
        <v>19</v>
      </c>
      <c r="H2314">
        <v>0</v>
      </c>
      <c r="I2314">
        <f>Tabla1[[#This Row],[VENTAS]]+Tabla1[[#This Row],[FISICO]]-Tabla1[[#This Row],[SISTEMA]]</f>
        <v>0</v>
      </c>
      <c r="J2314" s="18"/>
    </row>
    <row r="2315" spans="1:10" hidden="1" x14ac:dyDescent="0.25">
      <c r="A2315">
        <v>30101</v>
      </c>
      <c r="B2315" s="1" t="s">
        <v>6</v>
      </c>
      <c r="C2315" s="1" t="s">
        <v>24</v>
      </c>
      <c r="D2315">
        <v>8635</v>
      </c>
      <c r="E2315" s="1" t="s">
        <v>2513</v>
      </c>
      <c r="F2315">
        <v>5</v>
      </c>
      <c r="G2315">
        <v>5</v>
      </c>
      <c r="H2315">
        <v>0</v>
      </c>
      <c r="I2315">
        <f>Tabla1[[#This Row],[VENTAS]]+Tabla1[[#This Row],[FISICO]]-Tabla1[[#This Row],[SISTEMA]]</f>
        <v>0</v>
      </c>
    </row>
    <row r="2316" spans="1:10" s="30" customFormat="1" hidden="1" x14ac:dyDescent="0.25">
      <c r="A2316" s="30">
        <v>30101</v>
      </c>
      <c r="B2316" s="31" t="s">
        <v>6</v>
      </c>
      <c r="C2316" s="31" t="s">
        <v>24</v>
      </c>
      <c r="D2316" s="30">
        <v>8645</v>
      </c>
      <c r="E2316" s="31" t="s">
        <v>2514</v>
      </c>
      <c r="F2316" s="30">
        <v>30</v>
      </c>
      <c r="G2316" s="30">
        <v>31</v>
      </c>
      <c r="H2316" s="30">
        <v>0</v>
      </c>
      <c r="I2316" s="30">
        <f>Tabla1[[#This Row],[VENTAS]]+Tabla1[[#This Row],[FISICO]]-Tabla1[[#This Row],[SISTEMA]]</f>
        <v>1</v>
      </c>
    </row>
    <row r="2317" spans="1:10" hidden="1" x14ac:dyDescent="0.25">
      <c r="A2317">
        <v>30101</v>
      </c>
      <c r="B2317" s="1" t="s">
        <v>6</v>
      </c>
      <c r="C2317" s="1" t="s">
        <v>24</v>
      </c>
      <c r="D2317">
        <v>8651</v>
      </c>
      <c r="E2317" s="1" t="s">
        <v>2515</v>
      </c>
      <c r="F2317">
        <v>0</v>
      </c>
      <c r="H2317">
        <v>0</v>
      </c>
      <c r="I2317">
        <f>Tabla1[[#This Row],[VENTAS]]+Tabla1[[#This Row],[FISICO]]-Tabla1[[#This Row],[SISTEMA]]</f>
        <v>0</v>
      </c>
    </row>
    <row r="2318" spans="1:10" hidden="1" x14ac:dyDescent="0.25">
      <c r="A2318">
        <v>30101</v>
      </c>
      <c r="B2318" s="1" t="s">
        <v>6</v>
      </c>
      <c r="C2318" s="1" t="s">
        <v>24</v>
      </c>
      <c r="D2318">
        <v>8664</v>
      </c>
      <c r="E2318" s="1" t="s">
        <v>2516</v>
      </c>
      <c r="F2318">
        <v>0</v>
      </c>
      <c r="H2318">
        <v>0</v>
      </c>
      <c r="I2318">
        <f>Tabla1[[#This Row],[VENTAS]]+Tabla1[[#This Row],[FISICO]]-Tabla1[[#This Row],[SISTEMA]]</f>
        <v>0</v>
      </c>
    </row>
    <row r="2319" spans="1:10" hidden="1" x14ac:dyDescent="0.25">
      <c r="A2319">
        <v>30101</v>
      </c>
      <c r="B2319" s="1" t="s">
        <v>6</v>
      </c>
      <c r="C2319" s="1" t="s">
        <v>24</v>
      </c>
      <c r="D2319">
        <v>8695</v>
      </c>
      <c r="E2319" s="1" t="s">
        <v>2517</v>
      </c>
      <c r="F2319">
        <v>0</v>
      </c>
      <c r="H2319">
        <v>0</v>
      </c>
      <c r="I2319">
        <f>Tabla1[[#This Row],[VENTAS]]+Tabla1[[#This Row],[FISICO]]-Tabla1[[#This Row],[SISTEMA]]</f>
        <v>0</v>
      </c>
    </row>
    <row r="2320" spans="1:10" hidden="1" x14ac:dyDescent="0.25">
      <c r="A2320">
        <v>30101</v>
      </c>
      <c r="B2320" s="1" t="s">
        <v>6</v>
      </c>
      <c r="C2320" s="1" t="s">
        <v>24</v>
      </c>
      <c r="D2320" s="18">
        <v>8702</v>
      </c>
      <c r="E2320" s="19" t="s">
        <v>2518</v>
      </c>
      <c r="F2320">
        <v>5</v>
      </c>
      <c r="G2320">
        <v>4</v>
      </c>
      <c r="H2320">
        <v>1</v>
      </c>
      <c r="I2320">
        <f>Tabla1[[#This Row],[VENTAS]]+Tabla1[[#This Row],[FISICO]]-Tabla1[[#This Row],[SISTEMA]]</f>
        <v>0</v>
      </c>
      <c r="J2320" s="18"/>
    </row>
    <row r="2321" spans="1:10" hidden="1" x14ac:dyDescent="0.25">
      <c r="A2321">
        <v>30101</v>
      </c>
      <c r="B2321" s="1" t="s">
        <v>6</v>
      </c>
      <c r="C2321" s="1" t="s">
        <v>24</v>
      </c>
      <c r="D2321">
        <v>8705</v>
      </c>
      <c r="E2321" s="1" t="s">
        <v>2519</v>
      </c>
      <c r="F2321">
        <v>0</v>
      </c>
      <c r="H2321">
        <v>0</v>
      </c>
      <c r="I2321">
        <f>Tabla1[[#This Row],[VENTAS]]+Tabla1[[#This Row],[FISICO]]-Tabla1[[#This Row],[SISTEMA]]</f>
        <v>0</v>
      </c>
    </row>
    <row r="2322" spans="1:10" hidden="1" x14ac:dyDescent="0.25">
      <c r="A2322">
        <v>30101</v>
      </c>
      <c r="B2322" s="1" t="s">
        <v>6</v>
      </c>
      <c r="C2322" s="1" t="s">
        <v>24</v>
      </c>
      <c r="D2322">
        <v>8706</v>
      </c>
      <c r="E2322" s="1" t="s">
        <v>2520</v>
      </c>
      <c r="F2322">
        <v>0</v>
      </c>
      <c r="H2322">
        <v>0</v>
      </c>
      <c r="I2322">
        <f>Tabla1[[#This Row],[VENTAS]]+Tabla1[[#This Row],[FISICO]]-Tabla1[[#This Row],[SISTEMA]]</f>
        <v>0</v>
      </c>
    </row>
    <row r="2323" spans="1:10" hidden="1" x14ac:dyDescent="0.25">
      <c r="A2323">
        <v>30101</v>
      </c>
      <c r="B2323" s="1" t="s">
        <v>6</v>
      </c>
      <c r="C2323" s="1" t="s">
        <v>24</v>
      </c>
      <c r="D2323" s="18">
        <v>8716</v>
      </c>
      <c r="E2323" s="19" t="s">
        <v>2521</v>
      </c>
      <c r="F2323">
        <v>3</v>
      </c>
      <c r="G2323">
        <v>2</v>
      </c>
      <c r="H2323">
        <v>0</v>
      </c>
      <c r="I2323">
        <f>Tabla1[[#This Row],[VENTAS]]+Tabla1[[#This Row],[FISICO]]-Tabla1[[#This Row],[SISTEMA]]</f>
        <v>-1</v>
      </c>
      <c r="J2323" s="18"/>
    </row>
    <row r="2324" spans="1:10" hidden="1" x14ac:dyDescent="0.25">
      <c r="A2324">
        <v>30101</v>
      </c>
      <c r="B2324" s="1" t="s">
        <v>6</v>
      </c>
      <c r="C2324" s="1" t="s">
        <v>24</v>
      </c>
      <c r="D2324">
        <v>8717</v>
      </c>
      <c r="E2324" s="1" t="s">
        <v>2522</v>
      </c>
      <c r="F2324">
        <v>0</v>
      </c>
      <c r="H2324">
        <v>0</v>
      </c>
      <c r="I2324">
        <f>Tabla1[[#This Row],[VENTAS]]+Tabla1[[#This Row],[FISICO]]-Tabla1[[#This Row],[SISTEMA]]</f>
        <v>0</v>
      </c>
    </row>
    <row r="2325" spans="1:10" hidden="1" x14ac:dyDescent="0.25">
      <c r="A2325">
        <v>30101</v>
      </c>
      <c r="B2325" s="1" t="s">
        <v>6</v>
      </c>
      <c r="C2325" s="1" t="s">
        <v>24</v>
      </c>
      <c r="D2325">
        <v>8720</v>
      </c>
      <c r="E2325" s="1" t="s">
        <v>2523</v>
      </c>
      <c r="F2325">
        <v>0</v>
      </c>
      <c r="H2325">
        <v>0</v>
      </c>
      <c r="I2325">
        <f>Tabla1[[#This Row],[VENTAS]]+Tabla1[[#This Row],[FISICO]]-Tabla1[[#This Row],[SISTEMA]]</f>
        <v>0</v>
      </c>
    </row>
    <row r="2326" spans="1:10" hidden="1" x14ac:dyDescent="0.25">
      <c r="A2326">
        <v>30101</v>
      </c>
      <c r="B2326" s="1" t="s">
        <v>6</v>
      </c>
      <c r="C2326" s="1" t="s">
        <v>24</v>
      </c>
      <c r="D2326">
        <v>8722</v>
      </c>
      <c r="E2326" s="1" t="s">
        <v>2524</v>
      </c>
      <c r="F2326">
        <v>0</v>
      </c>
      <c r="H2326">
        <v>0</v>
      </c>
      <c r="I2326">
        <f>Tabla1[[#This Row],[VENTAS]]+Tabla1[[#This Row],[FISICO]]-Tabla1[[#This Row],[SISTEMA]]</f>
        <v>0</v>
      </c>
    </row>
    <row r="2327" spans="1:10" s="30" customFormat="1" hidden="1" x14ac:dyDescent="0.25">
      <c r="A2327" s="30">
        <v>30101</v>
      </c>
      <c r="B2327" s="31" t="s">
        <v>6</v>
      </c>
      <c r="C2327" s="31" t="s">
        <v>24</v>
      </c>
      <c r="D2327" s="32">
        <v>8728</v>
      </c>
      <c r="E2327" s="33" t="s">
        <v>2525</v>
      </c>
      <c r="F2327" s="30">
        <v>39</v>
      </c>
      <c r="G2327" s="30">
        <v>38</v>
      </c>
      <c r="H2327" s="30">
        <v>0</v>
      </c>
      <c r="I2327" s="30">
        <f>Tabla1[[#This Row],[VENTAS]]+Tabla1[[#This Row],[FISICO]]-Tabla1[[#This Row],[SISTEMA]]</f>
        <v>-1</v>
      </c>
      <c r="J2327" s="32" t="s">
        <v>8362</v>
      </c>
    </row>
    <row r="2328" spans="1:10" hidden="1" x14ac:dyDescent="0.25">
      <c r="A2328" s="30">
        <v>30101</v>
      </c>
      <c r="B2328" s="31" t="s">
        <v>6</v>
      </c>
      <c r="C2328" s="31" t="s">
        <v>24</v>
      </c>
      <c r="D2328" s="32">
        <v>8745</v>
      </c>
      <c r="E2328" s="33" t="s">
        <v>2526</v>
      </c>
      <c r="F2328" s="30">
        <v>57</v>
      </c>
      <c r="G2328" s="30">
        <v>57</v>
      </c>
      <c r="H2328" s="30">
        <v>1</v>
      </c>
      <c r="I2328" s="30">
        <f>Tabla1[[#This Row],[VENTAS]]+Tabla1[[#This Row],[FISICO]]-Tabla1[[#This Row],[SISTEMA]]</f>
        <v>1</v>
      </c>
      <c r="J2328" s="32" t="s">
        <v>8309</v>
      </c>
    </row>
    <row r="2329" spans="1:10" hidden="1" x14ac:dyDescent="0.25">
      <c r="A2329">
        <v>30101</v>
      </c>
      <c r="B2329" s="1" t="s">
        <v>6</v>
      </c>
      <c r="C2329" s="1" t="s">
        <v>24</v>
      </c>
      <c r="D2329">
        <v>8749</v>
      </c>
      <c r="E2329" s="1" t="s">
        <v>2527</v>
      </c>
      <c r="F2329">
        <v>0</v>
      </c>
      <c r="H2329">
        <v>0</v>
      </c>
      <c r="I2329">
        <f>Tabla1[[#This Row],[VENTAS]]+Tabla1[[#This Row],[FISICO]]-Tabla1[[#This Row],[SISTEMA]]</f>
        <v>0</v>
      </c>
    </row>
    <row r="2330" spans="1:10" hidden="1" x14ac:dyDescent="0.25">
      <c r="A2330">
        <v>30101</v>
      </c>
      <c r="B2330" s="1" t="s">
        <v>6</v>
      </c>
      <c r="C2330" s="1" t="s">
        <v>24</v>
      </c>
      <c r="D2330">
        <v>8750</v>
      </c>
      <c r="E2330" s="1" t="s">
        <v>2528</v>
      </c>
      <c r="F2330">
        <v>0</v>
      </c>
      <c r="H2330">
        <v>0</v>
      </c>
      <c r="I2330">
        <f>Tabla1[[#This Row],[VENTAS]]+Tabla1[[#This Row],[FISICO]]-Tabla1[[#This Row],[SISTEMA]]</f>
        <v>0</v>
      </c>
    </row>
    <row r="2331" spans="1:10" hidden="1" x14ac:dyDescent="0.25">
      <c r="A2331">
        <v>30101</v>
      </c>
      <c r="B2331" s="1" t="s">
        <v>6</v>
      </c>
      <c r="C2331" s="1" t="s">
        <v>24</v>
      </c>
      <c r="D2331">
        <v>8820</v>
      </c>
      <c r="E2331" s="1" t="s">
        <v>2529</v>
      </c>
      <c r="F2331">
        <v>28</v>
      </c>
      <c r="G2331">
        <v>27</v>
      </c>
      <c r="H2331">
        <v>0</v>
      </c>
      <c r="I2331">
        <f>Tabla1[[#This Row],[VENTAS]]+Tabla1[[#This Row],[FISICO]]-Tabla1[[#This Row],[SISTEMA]]</f>
        <v>-1</v>
      </c>
    </row>
    <row r="2332" spans="1:10" hidden="1" x14ac:dyDescent="0.25">
      <c r="A2332">
        <v>30101</v>
      </c>
      <c r="B2332" s="1" t="s">
        <v>6</v>
      </c>
      <c r="C2332" s="1" t="s">
        <v>24</v>
      </c>
      <c r="D2332">
        <v>8839</v>
      </c>
      <c r="E2332" s="1" t="s">
        <v>2530</v>
      </c>
      <c r="F2332">
        <v>0</v>
      </c>
      <c r="H2332">
        <v>0</v>
      </c>
      <c r="I2332">
        <f>Tabla1[[#This Row],[VENTAS]]+Tabla1[[#This Row],[FISICO]]-Tabla1[[#This Row],[SISTEMA]]</f>
        <v>0</v>
      </c>
    </row>
    <row r="2333" spans="1:10" hidden="1" x14ac:dyDescent="0.25">
      <c r="A2333">
        <v>30101</v>
      </c>
      <c r="B2333" s="1" t="s">
        <v>6</v>
      </c>
      <c r="C2333" s="1" t="s">
        <v>24</v>
      </c>
      <c r="D2333">
        <v>8843</v>
      </c>
      <c r="E2333" s="1" t="s">
        <v>2531</v>
      </c>
      <c r="F2333">
        <v>35</v>
      </c>
      <c r="G2333">
        <v>35</v>
      </c>
      <c r="H2333">
        <v>0</v>
      </c>
      <c r="I2333">
        <f>Tabla1[[#This Row],[VENTAS]]+Tabla1[[#This Row],[FISICO]]-Tabla1[[#This Row],[SISTEMA]]</f>
        <v>0</v>
      </c>
    </row>
    <row r="2334" spans="1:10" hidden="1" x14ac:dyDescent="0.25">
      <c r="A2334">
        <v>30101</v>
      </c>
      <c r="B2334" s="1" t="s">
        <v>6</v>
      </c>
      <c r="C2334" s="1" t="s">
        <v>24</v>
      </c>
      <c r="D2334">
        <v>8898</v>
      </c>
      <c r="E2334" s="1" t="s">
        <v>2532</v>
      </c>
      <c r="F2334">
        <v>7</v>
      </c>
      <c r="G2334">
        <f>4+3</f>
        <v>7</v>
      </c>
      <c r="H2334">
        <v>0</v>
      </c>
      <c r="I2334">
        <f>Tabla1[[#This Row],[VENTAS]]+Tabla1[[#This Row],[FISICO]]-Tabla1[[#This Row],[SISTEMA]]</f>
        <v>0</v>
      </c>
    </row>
    <row r="2335" spans="1:10" hidden="1" x14ac:dyDescent="0.25">
      <c r="A2335">
        <v>30101</v>
      </c>
      <c r="B2335" s="1" t="s">
        <v>6</v>
      </c>
      <c r="C2335" s="1" t="s">
        <v>24</v>
      </c>
      <c r="D2335">
        <v>8899</v>
      </c>
      <c r="E2335" s="1" t="s">
        <v>2533</v>
      </c>
      <c r="F2335">
        <v>17</v>
      </c>
      <c r="G2335">
        <v>16</v>
      </c>
      <c r="H2335">
        <v>1</v>
      </c>
      <c r="I2335">
        <f>Tabla1[[#This Row],[VENTAS]]+Tabla1[[#This Row],[FISICO]]-Tabla1[[#This Row],[SISTEMA]]</f>
        <v>0</v>
      </c>
    </row>
    <row r="2336" spans="1:10" hidden="1" x14ac:dyDescent="0.25">
      <c r="A2336">
        <v>30101</v>
      </c>
      <c r="B2336" s="1" t="s">
        <v>6</v>
      </c>
      <c r="C2336" s="1" t="s">
        <v>24</v>
      </c>
      <c r="D2336">
        <v>8950</v>
      </c>
      <c r="E2336" s="1" t="s">
        <v>2534</v>
      </c>
      <c r="F2336">
        <v>0</v>
      </c>
      <c r="H2336">
        <v>0</v>
      </c>
      <c r="I2336">
        <f>Tabla1[[#This Row],[VENTAS]]+Tabla1[[#This Row],[FISICO]]-Tabla1[[#This Row],[SISTEMA]]</f>
        <v>0</v>
      </c>
    </row>
    <row r="2337" spans="1:10" hidden="1" x14ac:dyDescent="0.25">
      <c r="A2337">
        <v>30101</v>
      </c>
      <c r="B2337" s="1" t="s">
        <v>6</v>
      </c>
      <c r="C2337" s="1" t="s">
        <v>24</v>
      </c>
      <c r="D2337">
        <v>8951</v>
      </c>
      <c r="E2337" s="1" t="s">
        <v>2535</v>
      </c>
      <c r="F2337">
        <v>0</v>
      </c>
      <c r="H2337">
        <v>0</v>
      </c>
      <c r="I2337">
        <f>Tabla1[[#This Row],[VENTAS]]+Tabla1[[#This Row],[FISICO]]-Tabla1[[#This Row],[SISTEMA]]</f>
        <v>0</v>
      </c>
    </row>
    <row r="2338" spans="1:10" hidden="1" x14ac:dyDescent="0.25">
      <c r="A2338">
        <v>30101</v>
      </c>
      <c r="B2338" s="1" t="s">
        <v>6</v>
      </c>
      <c r="C2338" s="1" t="s">
        <v>24</v>
      </c>
      <c r="D2338">
        <v>8955</v>
      </c>
      <c r="E2338" s="1" t="s">
        <v>2536</v>
      </c>
      <c r="F2338">
        <v>0</v>
      </c>
      <c r="H2338">
        <v>0</v>
      </c>
      <c r="I2338">
        <f>Tabla1[[#This Row],[VENTAS]]+Tabla1[[#This Row],[FISICO]]-Tabla1[[#This Row],[SISTEMA]]</f>
        <v>0</v>
      </c>
    </row>
    <row r="2339" spans="1:10" hidden="1" x14ac:dyDescent="0.25">
      <c r="A2339">
        <v>30101</v>
      </c>
      <c r="B2339" s="1" t="s">
        <v>6</v>
      </c>
      <c r="C2339" s="1" t="s">
        <v>24</v>
      </c>
      <c r="D2339">
        <v>8956</v>
      </c>
      <c r="E2339" s="1" t="s">
        <v>2537</v>
      </c>
      <c r="F2339">
        <v>0</v>
      </c>
      <c r="H2339">
        <v>0</v>
      </c>
      <c r="I2339">
        <f>Tabla1[[#This Row],[VENTAS]]+Tabla1[[#This Row],[FISICO]]-Tabla1[[#This Row],[SISTEMA]]</f>
        <v>0</v>
      </c>
    </row>
    <row r="2340" spans="1:10" hidden="1" x14ac:dyDescent="0.25">
      <c r="A2340">
        <v>30101</v>
      </c>
      <c r="B2340" s="1" t="s">
        <v>6</v>
      </c>
      <c r="C2340" s="1" t="s">
        <v>24</v>
      </c>
      <c r="D2340">
        <v>8995</v>
      </c>
      <c r="E2340" s="1" t="s">
        <v>2538</v>
      </c>
      <c r="F2340">
        <v>0</v>
      </c>
      <c r="H2340">
        <v>0</v>
      </c>
      <c r="I2340">
        <f>Tabla1[[#This Row],[VENTAS]]+Tabla1[[#This Row],[FISICO]]-Tabla1[[#This Row],[SISTEMA]]</f>
        <v>0</v>
      </c>
    </row>
    <row r="2341" spans="1:10" hidden="1" x14ac:dyDescent="0.25">
      <c r="A2341">
        <v>30101</v>
      </c>
      <c r="B2341" s="1" t="s">
        <v>6</v>
      </c>
      <c r="C2341" s="1" t="s">
        <v>24</v>
      </c>
      <c r="D2341">
        <v>9005</v>
      </c>
      <c r="E2341" s="1" t="s">
        <v>2539</v>
      </c>
      <c r="F2341">
        <v>0</v>
      </c>
      <c r="H2341">
        <v>0</v>
      </c>
      <c r="I2341">
        <f>Tabla1[[#This Row],[VENTAS]]+Tabla1[[#This Row],[FISICO]]-Tabla1[[#This Row],[SISTEMA]]</f>
        <v>0</v>
      </c>
    </row>
    <row r="2342" spans="1:10" hidden="1" x14ac:dyDescent="0.25">
      <c r="A2342">
        <v>30101</v>
      </c>
      <c r="B2342" s="1" t="s">
        <v>6</v>
      </c>
      <c r="C2342" s="1" t="s">
        <v>24</v>
      </c>
      <c r="D2342">
        <v>9007</v>
      </c>
      <c r="E2342" s="1" t="s">
        <v>2540</v>
      </c>
      <c r="F2342">
        <v>2</v>
      </c>
      <c r="G2342">
        <v>2</v>
      </c>
      <c r="H2342">
        <v>0</v>
      </c>
      <c r="I2342">
        <f>Tabla1[[#This Row],[VENTAS]]+Tabla1[[#This Row],[FISICO]]-Tabla1[[#This Row],[SISTEMA]]</f>
        <v>0</v>
      </c>
    </row>
    <row r="2343" spans="1:10" hidden="1" x14ac:dyDescent="0.25">
      <c r="A2343">
        <v>30101</v>
      </c>
      <c r="B2343" s="1" t="s">
        <v>6</v>
      </c>
      <c r="C2343" s="1" t="s">
        <v>24</v>
      </c>
      <c r="D2343">
        <v>9008</v>
      </c>
      <c r="E2343" s="1" t="s">
        <v>2541</v>
      </c>
      <c r="F2343">
        <v>41</v>
      </c>
      <c r="G2343">
        <v>41</v>
      </c>
      <c r="H2343">
        <v>0</v>
      </c>
      <c r="I2343">
        <f>Tabla1[[#This Row],[VENTAS]]+Tabla1[[#This Row],[FISICO]]-Tabla1[[#This Row],[SISTEMA]]</f>
        <v>0</v>
      </c>
    </row>
    <row r="2344" spans="1:10" hidden="1" x14ac:dyDescent="0.25">
      <c r="A2344" s="30">
        <v>30101</v>
      </c>
      <c r="B2344" s="31" t="s">
        <v>6</v>
      </c>
      <c r="C2344" s="31" t="s">
        <v>24</v>
      </c>
      <c r="D2344" s="30">
        <v>9009</v>
      </c>
      <c r="E2344" s="31" t="s">
        <v>2542</v>
      </c>
      <c r="F2344" s="30">
        <v>72</v>
      </c>
      <c r="G2344" s="30">
        <v>73</v>
      </c>
      <c r="H2344" s="30">
        <v>0</v>
      </c>
      <c r="I2344" s="30">
        <f>Tabla1[[#This Row],[VENTAS]]+Tabla1[[#This Row],[FISICO]]-Tabla1[[#This Row],[SISTEMA]]</f>
        <v>1</v>
      </c>
      <c r="J2344" s="30"/>
    </row>
    <row r="2345" spans="1:10" hidden="1" x14ac:dyDescent="0.25">
      <c r="A2345">
        <v>30101</v>
      </c>
      <c r="B2345" s="1" t="s">
        <v>6</v>
      </c>
      <c r="C2345" s="1" t="s">
        <v>24</v>
      </c>
      <c r="D2345">
        <v>9010</v>
      </c>
      <c r="E2345" s="1" t="s">
        <v>2543</v>
      </c>
      <c r="F2345">
        <v>0</v>
      </c>
      <c r="H2345">
        <v>0</v>
      </c>
      <c r="I2345">
        <f>Tabla1[[#This Row],[VENTAS]]+Tabla1[[#This Row],[FISICO]]-Tabla1[[#This Row],[SISTEMA]]</f>
        <v>0</v>
      </c>
    </row>
    <row r="2346" spans="1:10" hidden="1" x14ac:dyDescent="0.25">
      <c r="A2346">
        <v>30101</v>
      </c>
      <c r="B2346" s="1" t="s">
        <v>6</v>
      </c>
      <c r="C2346" s="1" t="s">
        <v>24</v>
      </c>
      <c r="D2346">
        <v>9011</v>
      </c>
      <c r="E2346" s="1" t="s">
        <v>2544</v>
      </c>
      <c r="F2346">
        <v>0</v>
      </c>
      <c r="H2346">
        <v>0</v>
      </c>
      <c r="I2346">
        <f>Tabla1[[#This Row],[VENTAS]]+Tabla1[[#This Row],[FISICO]]-Tabla1[[#This Row],[SISTEMA]]</f>
        <v>0</v>
      </c>
    </row>
    <row r="2347" spans="1:10" hidden="1" x14ac:dyDescent="0.25">
      <c r="A2347">
        <v>30101</v>
      </c>
      <c r="B2347" s="1" t="s">
        <v>6</v>
      </c>
      <c r="C2347" s="1" t="s">
        <v>24</v>
      </c>
      <c r="D2347">
        <v>9012</v>
      </c>
      <c r="E2347" s="1" t="s">
        <v>2545</v>
      </c>
      <c r="F2347">
        <v>0</v>
      </c>
      <c r="H2347">
        <v>0</v>
      </c>
      <c r="I2347">
        <f>Tabla1[[#This Row],[VENTAS]]+Tabla1[[#This Row],[FISICO]]-Tabla1[[#This Row],[SISTEMA]]</f>
        <v>0</v>
      </c>
    </row>
    <row r="2348" spans="1:10" hidden="1" x14ac:dyDescent="0.25">
      <c r="A2348">
        <v>30101</v>
      </c>
      <c r="B2348" s="1" t="s">
        <v>6</v>
      </c>
      <c r="C2348" s="1" t="s">
        <v>24</v>
      </c>
      <c r="D2348" s="18">
        <v>9013</v>
      </c>
      <c r="E2348" s="19" t="s">
        <v>2546</v>
      </c>
      <c r="F2348">
        <v>8</v>
      </c>
      <c r="G2348">
        <v>7</v>
      </c>
      <c r="H2348">
        <v>0</v>
      </c>
      <c r="I2348">
        <f>Tabla1[[#This Row],[VENTAS]]+Tabla1[[#This Row],[FISICO]]-Tabla1[[#This Row],[SISTEMA]]</f>
        <v>-1</v>
      </c>
      <c r="J2348" s="18"/>
    </row>
    <row r="2349" spans="1:10" hidden="1" x14ac:dyDescent="0.25">
      <c r="A2349">
        <v>30101</v>
      </c>
      <c r="B2349" s="1" t="s">
        <v>6</v>
      </c>
      <c r="C2349" s="1" t="s">
        <v>24</v>
      </c>
      <c r="D2349">
        <v>9014</v>
      </c>
      <c r="E2349" s="1" t="s">
        <v>2547</v>
      </c>
      <c r="F2349">
        <v>3</v>
      </c>
      <c r="G2349">
        <v>3</v>
      </c>
      <c r="H2349">
        <v>0</v>
      </c>
      <c r="I2349">
        <f>Tabla1[[#This Row],[VENTAS]]+Tabla1[[#This Row],[FISICO]]-Tabla1[[#This Row],[SISTEMA]]</f>
        <v>0</v>
      </c>
    </row>
    <row r="2350" spans="1:10" hidden="1" x14ac:dyDescent="0.25">
      <c r="A2350">
        <v>30101</v>
      </c>
      <c r="B2350" s="1" t="s">
        <v>6</v>
      </c>
      <c r="C2350" s="1" t="s">
        <v>24</v>
      </c>
      <c r="D2350">
        <v>9026</v>
      </c>
      <c r="E2350" s="1" t="s">
        <v>2548</v>
      </c>
      <c r="F2350">
        <v>0</v>
      </c>
      <c r="H2350">
        <v>0</v>
      </c>
      <c r="I2350">
        <f>Tabla1[[#This Row],[VENTAS]]+Tabla1[[#This Row],[FISICO]]-Tabla1[[#This Row],[SISTEMA]]</f>
        <v>0</v>
      </c>
    </row>
    <row r="2351" spans="1:10" hidden="1" x14ac:dyDescent="0.25">
      <c r="A2351">
        <v>30101</v>
      </c>
      <c r="B2351" s="1" t="s">
        <v>6</v>
      </c>
      <c r="C2351" s="1" t="s">
        <v>24</v>
      </c>
      <c r="D2351">
        <v>9038</v>
      </c>
      <c r="E2351" s="1" t="s">
        <v>2549</v>
      </c>
      <c r="F2351">
        <v>0</v>
      </c>
      <c r="H2351">
        <v>0</v>
      </c>
      <c r="I2351">
        <f>Tabla1[[#This Row],[VENTAS]]+Tabla1[[#This Row],[FISICO]]-Tabla1[[#This Row],[SISTEMA]]</f>
        <v>0</v>
      </c>
    </row>
    <row r="2352" spans="1:10" hidden="1" x14ac:dyDescent="0.25">
      <c r="A2352">
        <v>30101</v>
      </c>
      <c r="B2352" s="1" t="s">
        <v>6</v>
      </c>
      <c r="C2352" s="1" t="s">
        <v>24</v>
      </c>
      <c r="D2352">
        <v>9042</v>
      </c>
      <c r="E2352" s="1" t="s">
        <v>2550</v>
      </c>
      <c r="F2352">
        <v>0</v>
      </c>
      <c r="H2352">
        <v>0</v>
      </c>
      <c r="I2352">
        <f>Tabla1[[#This Row],[VENTAS]]+Tabla1[[#This Row],[FISICO]]-Tabla1[[#This Row],[SISTEMA]]</f>
        <v>0</v>
      </c>
    </row>
    <row r="2353" spans="1:10" hidden="1" x14ac:dyDescent="0.25">
      <c r="A2353">
        <v>30101</v>
      </c>
      <c r="B2353" s="1" t="s">
        <v>6</v>
      </c>
      <c r="C2353" s="1" t="s">
        <v>24</v>
      </c>
      <c r="D2353">
        <v>9043</v>
      </c>
      <c r="E2353" s="1" t="s">
        <v>2551</v>
      </c>
      <c r="F2353">
        <v>0</v>
      </c>
      <c r="H2353">
        <v>0</v>
      </c>
      <c r="I2353">
        <f>Tabla1[[#This Row],[VENTAS]]+Tabla1[[#This Row],[FISICO]]-Tabla1[[#This Row],[SISTEMA]]</f>
        <v>0</v>
      </c>
    </row>
    <row r="2354" spans="1:10" hidden="1" x14ac:dyDescent="0.25">
      <c r="A2354">
        <v>30101</v>
      </c>
      <c r="B2354" s="1" t="s">
        <v>6</v>
      </c>
      <c r="C2354" s="1" t="s">
        <v>24</v>
      </c>
      <c r="D2354">
        <v>9044</v>
      </c>
      <c r="E2354" s="1" t="s">
        <v>2552</v>
      </c>
      <c r="F2354">
        <v>0</v>
      </c>
      <c r="H2354">
        <v>0</v>
      </c>
      <c r="I2354">
        <f>Tabla1[[#This Row],[VENTAS]]+Tabla1[[#This Row],[FISICO]]-Tabla1[[#This Row],[SISTEMA]]</f>
        <v>0</v>
      </c>
    </row>
    <row r="2355" spans="1:10" hidden="1" x14ac:dyDescent="0.25">
      <c r="A2355">
        <v>30101</v>
      </c>
      <c r="B2355" s="1" t="s">
        <v>6</v>
      </c>
      <c r="C2355" s="1" t="s">
        <v>24</v>
      </c>
      <c r="D2355">
        <v>9056</v>
      </c>
      <c r="E2355" s="1" t="s">
        <v>2553</v>
      </c>
      <c r="F2355">
        <v>20</v>
      </c>
      <c r="G2355">
        <v>20</v>
      </c>
      <c r="H2355">
        <v>0</v>
      </c>
      <c r="I2355">
        <f>Tabla1[[#This Row],[VENTAS]]+Tabla1[[#This Row],[FISICO]]-Tabla1[[#This Row],[SISTEMA]]</f>
        <v>0</v>
      </c>
    </row>
    <row r="2356" spans="1:10" hidden="1" x14ac:dyDescent="0.25">
      <c r="A2356">
        <v>30101</v>
      </c>
      <c r="B2356" s="1" t="s">
        <v>6</v>
      </c>
      <c r="C2356" s="1" t="s">
        <v>24</v>
      </c>
      <c r="D2356">
        <v>9083</v>
      </c>
      <c r="E2356" s="1" t="s">
        <v>2554</v>
      </c>
      <c r="F2356">
        <v>0</v>
      </c>
      <c r="H2356">
        <v>0</v>
      </c>
      <c r="I2356">
        <f>Tabla1[[#This Row],[VENTAS]]+Tabla1[[#This Row],[FISICO]]-Tabla1[[#This Row],[SISTEMA]]</f>
        <v>0</v>
      </c>
    </row>
    <row r="2357" spans="1:10" hidden="1" x14ac:dyDescent="0.25">
      <c r="A2357">
        <v>30101</v>
      </c>
      <c r="B2357" s="1" t="s">
        <v>6</v>
      </c>
      <c r="C2357" s="1" t="s">
        <v>24</v>
      </c>
      <c r="D2357">
        <v>9084</v>
      </c>
      <c r="E2357" s="1" t="s">
        <v>2555</v>
      </c>
      <c r="F2357">
        <v>0</v>
      </c>
      <c r="H2357">
        <v>0</v>
      </c>
      <c r="I2357">
        <f>Tabla1[[#This Row],[VENTAS]]+Tabla1[[#This Row],[FISICO]]-Tabla1[[#This Row],[SISTEMA]]</f>
        <v>0</v>
      </c>
    </row>
    <row r="2358" spans="1:10" hidden="1" x14ac:dyDescent="0.25">
      <c r="A2358">
        <v>30101</v>
      </c>
      <c r="B2358" s="1" t="s">
        <v>6</v>
      </c>
      <c r="C2358" s="1" t="s">
        <v>24</v>
      </c>
      <c r="D2358">
        <v>9085</v>
      </c>
      <c r="E2358" s="1" t="s">
        <v>2556</v>
      </c>
      <c r="F2358">
        <v>0</v>
      </c>
      <c r="H2358">
        <v>0</v>
      </c>
      <c r="I2358">
        <f>Tabla1[[#This Row],[VENTAS]]+Tabla1[[#This Row],[FISICO]]-Tabla1[[#This Row],[SISTEMA]]</f>
        <v>0</v>
      </c>
    </row>
    <row r="2359" spans="1:10" hidden="1" x14ac:dyDescent="0.25">
      <c r="A2359">
        <v>30101</v>
      </c>
      <c r="B2359" s="1" t="s">
        <v>6</v>
      </c>
      <c r="C2359" s="1" t="s">
        <v>24</v>
      </c>
      <c r="D2359">
        <v>9086</v>
      </c>
      <c r="E2359" s="1" t="s">
        <v>715</v>
      </c>
      <c r="F2359">
        <v>0</v>
      </c>
      <c r="H2359">
        <v>0</v>
      </c>
      <c r="I2359">
        <f>Tabla1[[#This Row],[VENTAS]]+Tabla1[[#This Row],[FISICO]]-Tabla1[[#This Row],[SISTEMA]]</f>
        <v>0</v>
      </c>
    </row>
    <row r="2360" spans="1:10" hidden="1" x14ac:dyDescent="0.25">
      <c r="A2360">
        <v>30101</v>
      </c>
      <c r="B2360" s="1" t="s">
        <v>6</v>
      </c>
      <c r="C2360" s="1" t="s">
        <v>24</v>
      </c>
      <c r="D2360">
        <v>9087</v>
      </c>
      <c r="E2360" s="1" t="s">
        <v>2557</v>
      </c>
      <c r="F2360">
        <v>9</v>
      </c>
      <c r="G2360">
        <v>9</v>
      </c>
      <c r="H2360">
        <v>0</v>
      </c>
      <c r="I2360">
        <f>Tabla1[[#This Row],[VENTAS]]+Tabla1[[#This Row],[FISICO]]-Tabla1[[#This Row],[SISTEMA]]</f>
        <v>0</v>
      </c>
    </row>
    <row r="2361" spans="1:10" hidden="1" x14ac:dyDescent="0.25">
      <c r="A2361">
        <v>30101</v>
      </c>
      <c r="B2361" s="1" t="s">
        <v>6</v>
      </c>
      <c r="C2361" s="1" t="s">
        <v>24</v>
      </c>
      <c r="D2361">
        <v>9088</v>
      </c>
      <c r="E2361" s="1" t="s">
        <v>2558</v>
      </c>
      <c r="F2361">
        <v>0</v>
      </c>
      <c r="H2361">
        <v>0</v>
      </c>
      <c r="I2361">
        <f>Tabla1[[#This Row],[VENTAS]]+Tabla1[[#This Row],[FISICO]]-Tabla1[[#This Row],[SISTEMA]]</f>
        <v>0</v>
      </c>
    </row>
    <row r="2362" spans="1:10" hidden="1" x14ac:dyDescent="0.25">
      <c r="A2362">
        <v>30101</v>
      </c>
      <c r="B2362" s="1" t="s">
        <v>6</v>
      </c>
      <c r="C2362" s="1" t="s">
        <v>24</v>
      </c>
      <c r="D2362">
        <v>9092</v>
      </c>
      <c r="E2362" s="1" t="s">
        <v>2559</v>
      </c>
      <c r="F2362">
        <v>4</v>
      </c>
      <c r="G2362">
        <v>4</v>
      </c>
      <c r="H2362">
        <v>0</v>
      </c>
      <c r="I2362">
        <f>Tabla1[[#This Row],[VENTAS]]+Tabla1[[#This Row],[FISICO]]-Tabla1[[#This Row],[SISTEMA]]</f>
        <v>0</v>
      </c>
    </row>
    <row r="2363" spans="1:10" hidden="1" x14ac:dyDescent="0.25">
      <c r="A2363">
        <v>30101</v>
      </c>
      <c r="B2363" s="1" t="s">
        <v>6</v>
      </c>
      <c r="C2363" s="1" t="s">
        <v>24</v>
      </c>
      <c r="D2363">
        <v>9093</v>
      </c>
      <c r="E2363" s="1" t="s">
        <v>2560</v>
      </c>
      <c r="F2363">
        <v>0</v>
      </c>
      <c r="H2363">
        <v>0</v>
      </c>
      <c r="I2363">
        <f>Tabla1[[#This Row],[VENTAS]]+Tabla1[[#This Row],[FISICO]]-Tabla1[[#This Row],[SISTEMA]]</f>
        <v>0</v>
      </c>
    </row>
    <row r="2364" spans="1:10" hidden="1" x14ac:dyDescent="0.25">
      <c r="A2364">
        <v>30101</v>
      </c>
      <c r="B2364" s="1" t="s">
        <v>6</v>
      </c>
      <c r="C2364" s="1" t="s">
        <v>24</v>
      </c>
      <c r="D2364">
        <v>9096</v>
      </c>
      <c r="E2364" s="1" t="s">
        <v>2561</v>
      </c>
      <c r="F2364">
        <v>0</v>
      </c>
      <c r="H2364">
        <v>0</v>
      </c>
      <c r="I2364">
        <f>Tabla1[[#This Row],[VENTAS]]+Tabla1[[#This Row],[FISICO]]-Tabla1[[#This Row],[SISTEMA]]</f>
        <v>0</v>
      </c>
    </row>
    <row r="2365" spans="1:10" hidden="1" x14ac:dyDescent="0.25">
      <c r="A2365">
        <v>30101</v>
      </c>
      <c r="B2365" s="1" t="s">
        <v>6</v>
      </c>
      <c r="C2365" s="1" t="s">
        <v>24</v>
      </c>
      <c r="D2365">
        <v>9098</v>
      </c>
      <c r="E2365" s="1" t="s">
        <v>2562</v>
      </c>
      <c r="F2365">
        <v>43</v>
      </c>
      <c r="G2365">
        <v>43</v>
      </c>
      <c r="H2365">
        <v>0</v>
      </c>
      <c r="I2365">
        <f>Tabla1[[#This Row],[VENTAS]]+Tabla1[[#This Row],[FISICO]]-Tabla1[[#This Row],[SISTEMA]]</f>
        <v>0</v>
      </c>
    </row>
    <row r="2366" spans="1:10" hidden="1" x14ac:dyDescent="0.25">
      <c r="A2366">
        <v>30101</v>
      </c>
      <c r="B2366" s="1" t="s">
        <v>6</v>
      </c>
      <c r="C2366" s="1" t="s">
        <v>24</v>
      </c>
      <c r="D2366">
        <v>9099</v>
      </c>
      <c r="E2366" s="1" t="s">
        <v>2563</v>
      </c>
      <c r="F2366">
        <v>24</v>
      </c>
      <c r="G2366">
        <v>23</v>
      </c>
      <c r="H2366">
        <v>1</v>
      </c>
      <c r="I2366">
        <f>Tabla1[[#This Row],[VENTAS]]+Tabla1[[#This Row],[FISICO]]-Tabla1[[#This Row],[SISTEMA]]</f>
        <v>0</v>
      </c>
    </row>
    <row r="2367" spans="1:10" hidden="1" x14ac:dyDescent="0.25">
      <c r="A2367">
        <v>30101</v>
      </c>
      <c r="B2367" s="1" t="s">
        <v>6</v>
      </c>
      <c r="C2367" s="1" t="s">
        <v>24</v>
      </c>
      <c r="D2367">
        <v>9111</v>
      </c>
      <c r="E2367" s="1" t="s">
        <v>2564</v>
      </c>
      <c r="F2367">
        <v>21</v>
      </c>
      <c r="G2367">
        <v>17</v>
      </c>
      <c r="H2367">
        <v>4</v>
      </c>
      <c r="I2367">
        <f>Tabla1[[#This Row],[VENTAS]]+Tabla1[[#This Row],[FISICO]]-Tabla1[[#This Row],[SISTEMA]]</f>
        <v>0</v>
      </c>
    </row>
    <row r="2368" spans="1:10" hidden="1" x14ac:dyDescent="0.25">
      <c r="A2368" s="30">
        <v>30101</v>
      </c>
      <c r="B2368" s="31" t="s">
        <v>6</v>
      </c>
      <c r="C2368" s="31" t="s">
        <v>24</v>
      </c>
      <c r="D2368" s="30">
        <v>9117</v>
      </c>
      <c r="E2368" s="31" t="s">
        <v>2565</v>
      </c>
      <c r="F2368" s="30">
        <v>37</v>
      </c>
      <c r="G2368" s="30">
        <v>40</v>
      </c>
      <c r="H2368" s="30">
        <v>2</v>
      </c>
      <c r="I2368" s="30">
        <f>Tabla1[[#This Row],[VENTAS]]+Tabla1[[#This Row],[FISICO]]-Tabla1[[#This Row],[SISTEMA]]</f>
        <v>5</v>
      </c>
      <c r="J2368" s="30"/>
    </row>
    <row r="2369" spans="1:10" hidden="1" x14ac:dyDescent="0.25">
      <c r="A2369">
        <v>30101</v>
      </c>
      <c r="B2369" s="1" t="s">
        <v>6</v>
      </c>
      <c r="C2369" s="1" t="s">
        <v>24</v>
      </c>
      <c r="D2369">
        <v>9118</v>
      </c>
      <c r="E2369" s="1" t="s">
        <v>2566</v>
      </c>
      <c r="F2369">
        <v>11</v>
      </c>
      <c r="G2369">
        <v>11</v>
      </c>
      <c r="H2369">
        <v>0</v>
      </c>
      <c r="I2369">
        <f>Tabla1[[#This Row],[VENTAS]]+Tabla1[[#This Row],[FISICO]]-Tabla1[[#This Row],[SISTEMA]]</f>
        <v>0</v>
      </c>
    </row>
    <row r="2370" spans="1:10" hidden="1" x14ac:dyDescent="0.25">
      <c r="A2370">
        <v>30101</v>
      </c>
      <c r="B2370" s="1" t="s">
        <v>6</v>
      </c>
      <c r="C2370" s="1" t="s">
        <v>24</v>
      </c>
      <c r="D2370">
        <v>9126</v>
      </c>
      <c r="E2370" s="1" t="s">
        <v>2567</v>
      </c>
      <c r="F2370">
        <v>0</v>
      </c>
      <c r="H2370">
        <v>0</v>
      </c>
      <c r="I2370">
        <f>Tabla1[[#This Row],[VENTAS]]+Tabla1[[#This Row],[FISICO]]-Tabla1[[#This Row],[SISTEMA]]</f>
        <v>0</v>
      </c>
    </row>
    <row r="2371" spans="1:10" hidden="1" x14ac:dyDescent="0.25">
      <c r="A2371">
        <v>30101</v>
      </c>
      <c r="B2371" s="1" t="s">
        <v>6</v>
      </c>
      <c r="C2371" s="1" t="s">
        <v>24</v>
      </c>
      <c r="D2371">
        <v>9148</v>
      </c>
      <c r="E2371" s="1" t="s">
        <v>2568</v>
      </c>
      <c r="F2371">
        <v>0</v>
      </c>
      <c r="H2371">
        <v>0</v>
      </c>
      <c r="I2371">
        <f>Tabla1[[#This Row],[VENTAS]]+Tabla1[[#This Row],[FISICO]]-Tabla1[[#This Row],[SISTEMA]]</f>
        <v>0</v>
      </c>
    </row>
    <row r="2372" spans="1:10" hidden="1" x14ac:dyDescent="0.25">
      <c r="A2372">
        <v>30101</v>
      </c>
      <c r="B2372" s="1" t="s">
        <v>6</v>
      </c>
      <c r="C2372" s="1" t="s">
        <v>24</v>
      </c>
      <c r="D2372">
        <v>9149</v>
      </c>
      <c r="E2372" s="1" t="s">
        <v>2569</v>
      </c>
      <c r="F2372">
        <v>0</v>
      </c>
      <c r="H2372">
        <v>0</v>
      </c>
      <c r="I2372">
        <f>Tabla1[[#This Row],[VENTAS]]+Tabla1[[#This Row],[FISICO]]-Tabla1[[#This Row],[SISTEMA]]</f>
        <v>0</v>
      </c>
    </row>
    <row r="2373" spans="1:10" hidden="1" x14ac:dyDescent="0.25">
      <c r="A2373">
        <v>30101</v>
      </c>
      <c r="B2373" s="1" t="s">
        <v>6</v>
      </c>
      <c r="C2373" s="1" t="s">
        <v>24</v>
      </c>
      <c r="D2373">
        <v>9150</v>
      </c>
      <c r="E2373" s="1" t="s">
        <v>2570</v>
      </c>
      <c r="F2373">
        <v>0</v>
      </c>
      <c r="H2373">
        <v>0</v>
      </c>
      <c r="I2373">
        <f>Tabla1[[#This Row],[VENTAS]]+Tabla1[[#This Row],[FISICO]]-Tabla1[[#This Row],[SISTEMA]]</f>
        <v>0</v>
      </c>
    </row>
    <row r="2374" spans="1:10" hidden="1" x14ac:dyDescent="0.25">
      <c r="A2374">
        <v>30101</v>
      </c>
      <c r="B2374" s="1" t="s">
        <v>6</v>
      </c>
      <c r="C2374" s="1" t="s">
        <v>24</v>
      </c>
      <c r="D2374">
        <v>9157</v>
      </c>
      <c r="E2374" s="1" t="s">
        <v>2571</v>
      </c>
      <c r="F2374">
        <v>51</v>
      </c>
      <c r="G2374">
        <v>51</v>
      </c>
      <c r="H2374">
        <v>0</v>
      </c>
      <c r="I2374">
        <f>Tabla1[[#This Row],[VENTAS]]+Tabla1[[#This Row],[FISICO]]-Tabla1[[#This Row],[SISTEMA]]</f>
        <v>0</v>
      </c>
    </row>
    <row r="2375" spans="1:10" hidden="1" x14ac:dyDescent="0.25">
      <c r="A2375">
        <v>30101</v>
      </c>
      <c r="B2375" s="1" t="s">
        <v>6</v>
      </c>
      <c r="C2375" s="1" t="s">
        <v>24</v>
      </c>
      <c r="D2375">
        <v>9159</v>
      </c>
      <c r="E2375" s="1" t="s">
        <v>2572</v>
      </c>
      <c r="F2375">
        <v>0</v>
      </c>
      <c r="H2375">
        <v>0</v>
      </c>
      <c r="I2375">
        <f>Tabla1[[#This Row],[VENTAS]]+Tabla1[[#This Row],[FISICO]]-Tabla1[[#This Row],[SISTEMA]]</f>
        <v>0</v>
      </c>
    </row>
    <row r="2376" spans="1:10" hidden="1" x14ac:dyDescent="0.25">
      <c r="A2376">
        <v>30101</v>
      </c>
      <c r="B2376" s="1" t="s">
        <v>6</v>
      </c>
      <c r="C2376" s="1" t="s">
        <v>24</v>
      </c>
      <c r="D2376">
        <v>9178</v>
      </c>
      <c r="E2376" s="1" t="s">
        <v>2573</v>
      </c>
      <c r="F2376">
        <v>0</v>
      </c>
      <c r="H2376">
        <v>0</v>
      </c>
      <c r="I2376">
        <f>Tabla1[[#This Row],[VENTAS]]+Tabla1[[#This Row],[FISICO]]-Tabla1[[#This Row],[SISTEMA]]</f>
        <v>0</v>
      </c>
    </row>
    <row r="2377" spans="1:10" hidden="1" x14ac:dyDescent="0.25">
      <c r="A2377">
        <v>30101</v>
      </c>
      <c r="B2377" s="1" t="s">
        <v>6</v>
      </c>
      <c r="C2377" s="1" t="s">
        <v>24</v>
      </c>
      <c r="D2377">
        <v>9179</v>
      </c>
      <c r="E2377" s="1" t="s">
        <v>2574</v>
      </c>
      <c r="F2377">
        <v>6</v>
      </c>
      <c r="G2377">
        <v>6</v>
      </c>
      <c r="H2377">
        <v>0</v>
      </c>
      <c r="I2377">
        <f>Tabla1[[#This Row],[VENTAS]]+Tabla1[[#This Row],[FISICO]]-Tabla1[[#This Row],[SISTEMA]]</f>
        <v>0</v>
      </c>
    </row>
    <row r="2378" spans="1:10" hidden="1" x14ac:dyDescent="0.25">
      <c r="A2378">
        <v>30101</v>
      </c>
      <c r="B2378" s="1" t="s">
        <v>6</v>
      </c>
      <c r="C2378" s="1" t="s">
        <v>24</v>
      </c>
      <c r="D2378">
        <v>9189</v>
      </c>
      <c r="E2378" s="1" t="s">
        <v>2575</v>
      </c>
      <c r="F2378">
        <v>0</v>
      </c>
      <c r="H2378">
        <v>0</v>
      </c>
      <c r="I2378">
        <f>Tabla1[[#This Row],[VENTAS]]+Tabla1[[#This Row],[FISICO]]-Tabla1[[#This Row],[SISTEMA]]</f>
        <v>0</v>
      </c>
    </row>
    <row r="2379" spans="1:10" hidden="1" x14ac:dyDescent="0.25">
      <c r="A2379">
        <v>30101</v>
      </c>
      <c r="B2379" s="1" t="s">
        <v>6</v>
      </c>
      <c r="C2379" s="1" t="s">
        <v>24</v>
      </c>
      <c r="D2379">
        <v>9190</v>
      </c>
      <c r="E2379" s="1" t="s">
        <v>2576</v>
      </c>
      <c r="F2379">
        <v>0</v>
      </c>
      <c r="H2379">
        <v>0</v>
      </c>
      <c r="I2379">
        <f>Tabla1[[#This Row],[VENTAS]]+Tabla1[[#This Row],[FISICO]]-Tabla1[[#This Row],[SISTEMA]]</f>
        <v>0</v>
      </c>
    </row>
    <row r="2380" spans="1:10" hidden="1" x14ac:dyDescent="0.25">
      <c r="A2380">
        <v>30101</v>
      </c>
      <c r="B2380" s="1" t="s">
        <v>6</v>
      </c>
      <c r="C2380" s="1" t="s">
        <v>24</v>
      </c>
      <c r="D2380">
        <v>9217</v>
      </c>
      <c r="E2380" s="1" t="s">
        <v>2577</v>
      </c>
      <c r="F2380">
        <v>63</v>
      </c>
      <c r="G2380">
        <v>63</v>
      </c>
      <c r="H2380">
        <v>0</v>
      </c>
      <c r="I2380">
        <f>Tabla1[[#This Row],[VENTAS]]+Tabla1[[#This Row],[FISICO]]-Tabla1[[#This Row],[SISTEMA]]</f>
        <v>0</v>
      </c>
    </row>
    <row r="2381" spans="1:10" hidden="1" x14ac:dyDescent="0.25">
      <c r="A2381">
        <v>30101</v>
      </c>
      <c r="B2381" s="1" t="s">
        <v>6</v>
      </c>
      <c r="C2381" s="1" t="s">
        <v>24</v>
      </c>
      <c r="D2381">
        <v>9220</v>
      </c>
      <c r="E2381" s="1" t="s">
        <v>2578</v>
      </c>
      <c r="F2381">
        <v>0</v>
      </c>
      <c r="H2381">
        <v>0</v>
      </c>
      <c r="I2381">
        <f>Tabla1[[#This Row],[VENTAS]]+Tabla1[[#This Row],[FISICO]]-Tabla1[[#This Row],[SISTEMA]]</f>
        <v>0</v>
      </c>
    </row>
    <row r="2382" spans="1:10" hidden="1" x14ac:dyDescent="0.25">
      <c r="A2382">
        <v>30101</v>
      </c>
      <c r="B2382" s="1" t="s">
        <v>6</v>
      </c>
      <c r="C2382" s="1" t="s">
        <v>24</v>
      </c>
      <c r="D2382">
        <v>9226</v>
      </c>
      <c r="E2382" s="1" t="s">
        <v>2579</v>
      </c>
      <c r="F2382">
        <v>0</v>
      </c>
      <c r="H2382">
        <v>0</v>
      </c>
      <c r="I2382">
        <f>Tabla1[[#This Row],[VENTAS]]+Tabla1[[#This Row],[FISICO]]-Tabla1[[#This Row],[SISTEMA]]</f>
        <v>0</v>
      </c>
    </row>
    <row r="2383" spans="1:10" hidden="1" x14ac:dyDescent="0.25">
      <c r="A2383">
        <v>30101</v>
      </c>
      <c r="B2383" s="1" t="s">
        <v>6</v>
      </c>
      <c r="C2383" s="1" t="s">
        <v>24</v>
      </c>
      <c r="D2383">
        <v>9227</v>
      </c>
      <c r="E2383" s="1" t="s">
        <v>2580</v>
      </c>
      <c r="F2383">
        <v>0</v>
      </c>
      <c r="H2383">
        <v>0</v>
      </c>
      <c r="I2383">
        <f>Tabla1[[#This Row],[VENTAS]]+Tabla1[[#This Row],[FISICO]]-Tabla1[[#This Row],[SISTEMA]]</f>
        <v>0</v>
      </c>
    </row>
    <row r="2384" spans="1:10" hidden="1" x14ac:dyDescent="0.25">
      <c r="A2384" s="30">
        <v>30101</v>
      </c>
      <c r="B2384" s="31" t="s">
        <v>6</v>
      </c>
      <c r="C2384" s="31" t="s">
        <v>24</v>
      </c>
      <c r="D2384" s="30">
        <v>9228</v>
      </c>
      <c r="E2384" s="31" t="s">
        <v>2581</v>
      </c>
      <c r="F2384" s="30">
        <v>19</v>
      </c>
      <c r="G2384" s="30">
        <f>16+7</f>
        <v>23</v>
      </c>
      <c r="H2384" s="30">
        <v>0</v>
      </c>
      <c r="I2384" s="30">
        <f>Tabla1[[#This Row],[VENTAS]]+Tabla1[[#This Row],[FISICO]]-Tabla1[[#This Row],[SISTEMA]]</f>
        <v>4</v>
      </c>
      <c r="J2384" s="30"/>
    </row>
    <row r="2385" spans="1:9" hidden="1" x14ac:dyDescent="0.25">
      <c r="A2385">
        <v>30101</v>
      </c>
      <c r="B2385" s="1" t="s">
        <v>6</v>
      </c>
      <c r="C2385" s="1" t="s">
        <v>24</v>
      </c>
      <c r="D2385">
        <v>9314</v>
      </c>
      <c r="E2385" s="1" t="s">
        <v>2582</v>
      </c>
      <c r="F2385">
        <v>10</v>
      </c>
      <c r="G2385">
        <v>10</v>
      </c>
      <c r="H2385">
        <v>0</v>
      </c>
      <c r="I2385">
        <f>Tabla1[[#This Row],[VENTAS]]+Tabla1[[#This Row],[FISICO]]-Tabla1[[#This Row],[SISTEMA]]</f>
        <v>0</v>
      </c>
    </row>
    <row r="2386" spans="1:9" hidden="1" x14ac:dyDescent="0.25">
      <c r="A2386">
        <v>30101</v>
      </c>
      <c r="B2386" s="1" t="s">
        <v>6</v>
      </c>
      <c r="C2386" s="1" t="s">
        <v>24</v>
      </c>
      <c r="D2386">
        <v>9324</v>
      </c>
      <c r="E2386" s="1" t="s">
        <v>2583</v>
      </c>
      <c r="F2386">
        <v>0</v>
      </c>
      <c r="H2386">
        <v>0</v>
      </c>
      <c r="I2386">
        <f>Tabla1[[#This Row],[VENTAS]]+Tabla1[[#This Row],[FISICO]]-Tabla1[[#This Row],[SISTEMA]]</f>
        <v>0</v>
      </c>
    </row>
    <row r="2387" spans="1:9" hidden="1" x14ac:dyDescent="0.25">
      <c r="A2387">
        <v>30101</v>
      </c>
      <c r="B2387" s="1" t="s">
        <v>6</v>
      </c>
      <c r="C2387" s="1" t="s">
        <v>24</v>
      </c>
      <c r="D2387">
        <v>9326</v>
      </c>
      <c r="E2387" s="1" t="s">
        <v>2584</v>
      </c>
      <c r="F2387">
        <v>0</v>
      </c>
      <c r="H2387">
        <v>0</v>
      </c>
      <c r="I2387">
        <f>Tabla1[[#This Row],[VENTAS]]+Tabla1[[#This Row],[FISICO]]-Tabla1[[#This Row],[SISTEMA]]</f>
        <v>0</v>
      </c>
    </row>
    <row r="2388" spans="1:9" hidden="1" x14ac:dyDescent="0.25">
      <c r="A2388">
        <v>30101</v>
      </c>
      <c r="B2388" s="1" t="s">
        <v>6</v>
      </c>
      <c r="C2388" s="1" t="s">
        <v>24</v>
      </c>
      <c r="D2388">
        <v>9327</v>
      </c>
      <c r="E2388" s="1" t="s">
        <v>2585</v>
      </c>
      <c r="F2388">
        <v>0</v>
      </c>
      <c r="H2388">
        <v>0</v>
      </c>
      <c r="I2388">
        <f>Tabla1[[#This Row],[VENTAS]]+Tabla1[[#This Row],[FISICO]]-Tabla1[[#This Row],[SISTEMA]]</f>
        <v>0</v>
      </c>
    </row>
    <row r="2389" spans="1:9" hidden="1" x14ac:dyDescent="0.25">
      <c r="A2389">
        <v>30101</v>
      </c>
      <c r="B2389" s="1" t="s">
        <v>6</v>
      </c>
      <c r="C2389" s="1" t="s">
        <v>24</v>
      </c>
      <c r="D2389">
        <v>9330</v>
      </c>
      <c r="E2389" s="1" t="s">
        <v>2586</v>
      </c>
      <c r="F2389">
        <v>0</v>
      </c>
      <c r="H2389">
        <v>0</v>
      </c>
      <c r="I2389">
        <f>Tabla1[[#This Row],[VENTAS]]+Tabla1[[#This Row],[FISICO]]-Tabla1[[#This Row],[SISTEMA]]</f>
        <v>0</v>
      </c>
    </row>
    <row r="2390" spans="1:9" hidden="1" x14ac:dyDescent="0.25">
      <c r="A2390">
        <v>30101</v>
      </c>
      <c r="B2390" s="1" t="s">
        <v>6</v>
      </c>
      <c r="C2390" s="1" t="s">
        <v>24</v>
      </c>
      <c r="D2390">
        <v>9331</v>
      </c>
      <c r="E2390" s="1" t="s">
        <v>2587</v>
      </c>
      <c r="F2390">
        <v>50</v>
      </c>
      <c r="G2390">
        <f>41+9</f>
        <v>50</v>
      </c>
      <c r="H2390">
        <v>0</v>
      </c>
      <c r="I2390">
        <f>Tabla1[[#This Row],[VENTAS]]+Tabla1[[#This Row],[FISICO]]-Tabla1[[#This Row],[SISTEMA]]</f>
        <v>0</v>
      </c>
    </row>
    <row r="2391" spans="1:9" hidden="1" x14ac:dyDescent="0.25">
      <c r="A2391">
        <v>30101</v>
      </c>
      <c r="B2391" s="1" t="s">
        <v>6</v>
      </c>
      <c r="C2391" s="1" t="s">
        <v>24</v>
      </c>
      <c r="D2391">
        <v>9332</v>
      </c>
      <c r="E2391" s="1" t="s">
        <v>2588</v>
      </c>
      <c r="F2391">
        <v>3</v>
      </c>
      <c r="G2391">
        <v>3</v>
      </c>
      <c r="H2391">
        <v>0</v>
      </c>
      <c r="I2391">
        <f>Tabla1[[#This Row],[VENTAS]]+Tabla1[[#This Row],[FISICO]]-Tabla1[[#This Row],[SISTEMA]]</f>
        <v>0</v>
      </c>
    </row>
    <row r="2392" spans="1:9" hidden="1" x14ac:dyDescent="0.25">
      <c r="A2392">
        <v>30101</v>
      </c>
      <c r="B2392" s="1" t="s">
        <v>6</v>
      </c>
      <c r="C2392" s="1" t="s">
        <v>24</v>
      </c>
      <c r="D2392">
        <v>9333</v>
      </c>
      <c r="E2392" s="1" t="s">
        <v>2589</v>
      </c>
      <c r="F2392">
        <v>0</v>
      </c>
      <c r="H2392">
        <v>0</v>
      </c>
      <c r="I2392">
        <f>Tabla1[[#This Row],[VENTAS]]+Tabla1[[#This Row],[FISICO]]-Tabla1[[#This Row],[SISTEMA]]</f>
        <v>0</v>
      </c>
    </row>
    <row r="2393" spans="1:9" hidden="1" x14ac:dyDescent="0.25">
      <c r="A2393">
        <v>30101</v>
      </c>
      <c r="B2393" s="1" t="s">
        <v>6</v>
      </c>
      <c r="C2393" s="1" t="s">
        <v>24</v>
      </c>
      <c r="D2393">
        <v>9334</v>
      </c>
      <c r="E2393" s="1" t="s">
        <v>2590</v>
      </c>
      <c r="F2393">
        <v>0</v>
      </c>
      <c r="H2393">
        <v>0</v>
      </c>
      <c r="I2393">
        <f>Tabla1[[#This Row],[VENTAS]]+Tabla1[[#This Row],[FISICO]]-Tabla1[[#This Row],[SISTEMA]]</f>
        <v>0</v>
      </c>
    </row>
    <row r="2394" spans="1:9" hidden="1" x14ac:dyDescent="0.25">
      <c r="A2394">
        <v>30101</v>
      </c>
      <c r="B2394" s="1" t="s">
        <v>6</v>
      </c>
      <c r="C2394" s="1" t="s">
        <v>24</v>
      </c>
      <c r="D2394">
        <v>9335</v>
      </c>
      <c r="E2394" s="1" t="s">
        <v>2591</v>
      </c>
      <c r="F2394">
        <v>0</v>
      </c>
      <c r="H2394">
        <v>0</v>
      </c>
      <c r="I2394">
        <f>Tabla1[[#This Row],[VENTAS]]+Tabla1[[#This Row],[FISICO]]-Tabla1[[#This Row],[SISTEMA]]</f>
        <v>0</v>
      </c>
    </row>
    <row r="2395" spans="1:9" hidden="1" x14ac:dyDescent="0.25">
      <c r="A2395">
        <v>30101</v>
      </c>
      <c r="B2395" s="1" t="s">
        <v>6</v>
      </c>
      <c r="C2395" s="1" t="s">
        <v>24</v>
      </c>
      <c r="D2395">
        <v>9336</v>
      </c>
      <c r="E2395" s="1" t="s">
        <v>2592</v>
      </c>
      <c r="F2395">
        <v>25</v>
      </c>
      <c r="G2395">
        <v>24</v>
      </c>
      <c r="H2395">
        <v>1</v>
      </c>
      <c r="I2395">
        <f>Tabla1[[#This Row],[VENTAS]]+Tabla1[[#This Row],[FISICO]]-Tabla1[[#This Row],[SISTEMA]]</f>
        <v>0</v>
      </c>
    </row>
    <row r="2396" spans="1:9" hidden="1" x14ac:dyDescent="0.25">
      <c r="A2396">
        <v>30101</v>
      </c>
      <c r="B2396" s="1" t="s">
        <v>6</v>
      </c>
      <c r="C2396" s="1" t="s">
        <v>24</v>
      </c>
      <c r="D2396">
        <v>9337</v>
      </c>
      <c r="E2396" s="1" t="s">
        <v>2593</v>
      </c>
      <c r="F2396">
        <v>0</v>
      </c>
      <c r="H2396">
        <v>0</v>
      </c>
      <c r="I2396">
        <f>Tabla1[[#This Row],[VENTAS]]+Tabla1[[#This Row],[FISICO]]-Tabla1[[#This Row],[SISTEMA]]</f>
        <v>0</v>
      </c>
    </row>
    <row r="2397" spans="1:9" hidden="1" x14ac:dyDescent="0.25">
      <c r="A2397">
        <v>30101</v>
      </c>
      <c r="B2397" s="1" t="s">
        <v>6</v>
      </c>
      <c r="C2397" s="1" t="s">
        <v>24</v>
      </c>
      <c r="D2397">
        <v>9338</v>
      </c>
      <c r="E2397" s="1" t="s">
        <v>2594</v>
      </c>
      <c r="F2397">
        <v>0</v>
      </c>
      <c r="H2397">
        <v>0</v>
      </c>
      <c r="I2397">
        <f>Tabla1[[#This Row],[VENTAS]]+Tabla1[[#This Row],[FISICO]]-Tabla1[[#This Row],[SISTEMA]]</f>
        <v>0</v>
      </c>
    </row>
    <row r="2398" spans="1:9" hidden="1" x14ac:dyDescent="0.25">
      <c r="A2398">
        <v>30101</v>
      </c>
      <c r="B2398" s="1" t="s">
        <v>6</v>
      </c>
      <c r="C2398" s="1" t="s">
        <v>24</v>
      </c>
      <c r="D2398">
        <v>9339</v>
      </c>
      <c r="E2398" s="1" t="s">
        <v>2595</v>
      </c>
      <c r="F2398">
        <v>0</v>
      </c>
      <c r="H2398">
        <v>0</v>
      </c>
      <c r="I2398">
        <f>Tabla1[[#This Row],[VENTAS]]+Tabla1[[#This Row],[FISICO]]-Tabla1[[#This Row],[SISTEMA]]</f>
        <v>0</v>
      </c>
    </row>
    <row r="2399" spans="1:9" hidden="1" x14ac:dyDescent="0.25">
      <c r="A2399">
        <v>30101</v>
      </c>
      <c r="B2399" s="1" t="s">
        <v>6</v>
      </c>
      <c r="C2399" s="1" t="s">
        <v>24</v>
      </c>
      <c r="D2399">
        <v>9340</v>
      </c>
      <c r="E2399" s="1" t="s">
        <v>2596</v>
      </c>
      <c r="F2399">
        <v>0</v>
      </c>
      <c r="H2399">
        <v>0</v>
      </c>
      <c r="I2399">
        <f>Tabla1[[#This Row],[VENTAS]]+Tabla1[[#This Row],[FISICO]]-Tabla1[[#This Row],[SISTEMA]]</f>
        <v>0</v>
      </c>
    </row>
    <row r="2400" spans="1:9" hidden="1" x14ac:dyDescent="0.25">
      <c r="A2400">
        <v>30101</v>
      </c>
      <c r="B2400" s="1" t="s">
        <v>6</v>
      </c>
      <c r="C2400" s="1" t="s">
        <v>24</v>
      </c>
      <c r="D2400">
        <v>9341</v>
      </c>
      <c r="E2400" s="1" t="s">
        <v>2597</v>
      </c>
      <c r="F2400">
        <v>0</v>
      </c>
      <c r="H2400">
        <v>0</v>
      </c>
      <c r="I2400">
        <f>Tabla1[[#This Row],[VENTAS]]+Tabla1[[#This Row],[FISICO]]-Tabla1[[#This Row],[SISTEMA]]</f>
        <v>0</v>
      </c>
    </row>
    <row r="2401" spans="1:10" hidden="1" x14ac:dyDescent="0.25">
      <c r="A2401">
        <v>30101</v>
      </c>
      <c r="B2401" s="1" t="s">
        <v>6</v>
      </c>
      <c r="C2401" s="1" t="s">
        <v>24</v>
      </c>
      <c r="D2401">
        <v>9342</v>
      </c>
      <c r="E2401" s="1" t="s">
        <v>2598</v>
      </c>
      <c r="F2401">
        <v>0</v>
      </c>
      <c r="H2401">
        <v>0</v>
      </c>
      <c r="I2401">
        <f>Tabla1[[#This Row],[VENTAS]]+Tabla1[[#This Row],[FISICO]]-Tabla1[[#This Row],[SISTEMA]]</f>
        <v>0</v>
      </c>
    </row>
    <row r="2402" spans="1:10" s="30" customFormat="1" hidden="1" x14ac:dyDescent="0.25">
      <c r="A2402" s="30">
        <v>30101</v>
      </c>
      <c r="B2402" s="31" t="s">
        <v>6</v>
      </c>
      <c r="C2402" s="31" t="s">
        <v>24</v>
      </c>
      <c r="D2402" s="32">
        <v>9343</v>
      </c>
      <c r="E2402" s="33" t="s">
        <v>2599</v>
      </c>
      <c r="F2402" s="30">
        <v>1</v>
      </c>
      <c r="H2402" s="30">
        <v>0</v>
      </c>
      <c r="I2402" s="30">
        <f>Tabla1[[#This Row],[VENTAS]]+Tabla1[[#This Row],[FISICO]]-Tabla1[[#This Row],[SISTEMA]]</f>
        <v>-1</v>
      </c>
      <c r="J2402" s="32" t="s">
        <v>8345</v>
      </c>
    </row>
    <row r="2403" spans="1:10" hidden="1" x14ac:dyDescent="0.25">
      <c r="A2403">
        <v>30101</v>
      </c>
      <c r="B2403" s="1" t="s">
        <v>6</v>
      </c>
      <c r="C2403" s="1" t="s">
        <v>24</v>
      </c>
      <c r="D2403">
        <v>9344</v>
      </c>
      <c r="E2403" s="1" t="s">
        <v>2600</v>
      </c>
      <c r="F2403">
        <v>0</v>
      </c>
      <c r="H2403">
        <v>0</v>
      </c>
      <c r="I2403">
        <f>Tabla1[[#This Row],[VENTAS]]+Tabla1[[#This Row],[FISICO]]-Tabla1[[#This Row],[SISTEMA]]</f>
        <v>0</v>
      </c>
    </row>
    <row r="2404" spans="1:10" hidden="1" x14ac:dyDescent="0.25">
      <c r="A2404">
        <v>30101</v>
      </c>
      <c r="B2404" s="1" t="s">
        <v>6</v>
      </c>
      <c r="C2404" s="1" t="s">
        <v>24</v>
      </c>
      <c r="D2404">
        <v>9345</v>
      </c>
      <c r="E2404" s="1" t="s">
        <v>2601</v>
      </c>
      <c r="F2404">
        <v>0</v>
      </c>
      <c r="H2404">
        <v>0</v>
      </c>
      <c r="I2404">
        <f>Tabla1[[#This Row],[VENTAS]]+Tabla1[[#This Row],[FISICO]]-Tabla1[[#This Row],[SISTEMA]]</f>
        <v>0</v>
      </c>
    </row>
    <row r="2405" spans="1:10" hidden="1" x14ac:dyDescent="0.25">
      <c r="A2405">
        <v>30101</v>
      </c>
      <c r="B2405" s="1" t="s">
        <v>6</v>
      </c>
      <c r="C2405" s="1" t="s">
        <v>24</v>
      </c>
      <c r="D2405">
        <v>9346</v>
      </c>
      <c r="E2405" s="1" t="s">
        <v>2602</v>
      </c>
      <c r="F2405">
        <v>7</v>
      </c>
      <c r="G2405">
        <v>7</v>
      </c>
      <c r="H2405">
        <v>0</v>
      </c>
      <c r="I2405">
        <f>Tabla1[[#This Row],[VENTAS]]+Tabla1[[#This Row],[FISICO]]-Tabla1[[#This Row],[SISTEMA]]</f>
        <v>0</v>
      </c>
    </row>
    <row r="2406" spans="1:10" hidden="1" x14ac:dyDescent="0.25">
      <c r="A2406">
        <v>30101</v>
      </c>
      <c r="B2406" s="1" t="s">
        <v>6</v>
      </c>
      <c r="C2406" s="1" t="s">
        <v>24</v>
      </c>
      <c r="D2406">
        <v>9347</v>
      </c>
      <c r="E2406" s="1" t="s">
        <v>2603</v>
      </c>
      <c r="F2406">
        <v>0</v>
      </c>
      <c r="H2406">
        <v>0</v>
      </c>
      <c r="I2406">
        <f>Tabla1[[#This Row],[VENTAS]]+Tabla1[[#This Row],[FISICO]]-Tabla1[[#This Row],[SISTEMA]]</f>
        <v>0</v>
      </c>
    </row>
    <row r="2407" spans="1:10" s="30" customFormat="1" hidden="1" x14ac:dyDescent="0.25">
      <c r="A2407" s="30">
        <v>30101</v>
      </c>
      <c r="B2407" s="31" t="s">
        <v>6</v>
      </c>
      <c r="C2407" s="31" t="s">
        <v>24</v>
      </c>
      <c r="D2407" s="32">
        <v>9350</v>
      </c>
      <c r="E2407" s="33" t="s">
        <v>2604</v>
      </c>
      <c r="F2407" s="30">
        <v>21</v>
      </c>
      <c r="G2407" s="30">
        <v>20</v>
      </c>
      <c r="H2407" s="30">
        <v>0</v>
      </c>
      <c r="I2407" s="30">
        <f>Tabla1[[#This Row],[VENTAS]]+Tabla1[[#This Row],[FISICO]]-Tabla1[[#This Row],[SISTEMA]]</f>
        <v>-1</v>
      </c>
      <c r="J2407" s="32" t="s">
        <v>8345</v>
      </c>
    </row>
    <row r="2408" spans="1:10" x14ac:dyDescent="0.25">
      <c r="A2408" s="30">
        <v>30101</v>
      </c>
      <c r="B2408" s="31" t="s">
        <v>6</v>
      </c>
      <c r="C2408" s="31" t="s">
        <v>24</v>
      </c>
      <c r="D2408" s="30">
        <v>9351</v>
      </c>
      <c r="E2408" s="31" t="s">
        <v>2605</v>
      </c>
      <c r="F2408" s="30">
        <v>0</v>
      </c>
      <c r="G2408" s="30">
        <v>24</v>
      </c>
      <c r="H2408" s="30">
        <v>0</v>
      </c>
      <c r="I2408" s="30">
        <f>Tabla1[[#This Row],[VENTAS]]+Tabla1[[#This Row],[FISICO]]-Tabla1[[#This Row],[SISTEMA]]</f>
        <v>24</v>
      </c>
      <c r="J2408" s="30" t="s">
        <v>8365</v>
      </c>
    </row>
    <row r="2409" spans="1:10" hidden="1" x14ac:dyDescent="0.25">
      <c r="A2409">
        <v>30101</v>
      </c>
      <c r="B2409" s="1" t="s">
        <v>6</v>
      </c>
      <c r="C2409" s="1" t="s">
        <v>24</v>
      </c>
      <c r="D2409">
        <v>9352</v>
      </c>
      <c r="E2409" s="1" t="s">
        <v>2606</v>
      </c>
      <c r="F2409">
        <v>0</v>
      </c>
      <c r="H2409">
        <v>0</v>
      </c>
      <c r="I2409">
        <f>Tabla1[[#This Row],[VENTAS]]+Tabla1[[#This Row],[FISICO]]-Tabla1[[#This Row],[SISTEMA]]</f>
        <v>0</v>
      </c>
    </row>
    <row r="2410" spans="1:10" hidden="1" x14ac:dyDescent="0.25">
      <c r="A2410">
        <v>30101</v>
      </c>
      <c r="B2410" s="1" t="s">
        <v>6</v>
      </c>
      <c r="C2410" s="1" t="s">
        <v>24</v>
      </c>
      <c r="D2410">
        <v>9363</v>
      </c>
      <c r="E2410" s="1" t="s">
        <v>2607</v>
      </c>
      <c r="F2410">
        <v>0</v>
      </c>
      <c r="H2410">
        <v>0</v>
      </c>
      <c r="I2410">
        <f>Tabla1[[#This Row],[VENTAS]]+Tabla1[[#This Row],[FISICO]]-Tabla1[[#This Row],[SISTEMA]]</f>
        <v>0</v>
      </c>
    </row>
    <row r="2411" spans="1:10" hidden="1" x14ac:dyDescent="0.25">
      <c r="A2411">
        <v>30101</v>
      </c>
      <c r="B2411" s="1" t="s">
        <v>6</v>
      </c>
      <c r="C2411" s="1" t="s">
        <v>24</v>
      </c>
      <c r="D2411">
        <v>9374</v>
      </c>
      <c r="E2411" s="1" t="s">
        <v>2608</v>
      </c>
      <c r="F2411">
        <v>0</v>
      </c>
      <c r="H2411">
        <v>0</v>
      </c>
      <c r="I2411">
        <f>Tabla1[[#This Row],[VENTAS]]+Tabla1[[#This Row],[FISICO]]-Tabla1[[#This Row],[SISTEMA]]</f>
        <v>0</v>
      </c>
    </row>
    <row r="2412" spans="1:10" hidden="1" x14ac:dyDescent="0.25">
      <c r="A2412">
        <v>30101</v>
      </c>
      <c r="B2412" s="1" t="s">
        <v>6</v>
      </c>
      <c r="C2412" s="1" t="s">
        <v>24</v>
      </c>
      <c r="D2412" s="18">
        <v>9375</v>
      </c>
      <c r="E2412" s="19" t="s">
        <v>2609</v>
      </c>
      <c r="F2412">
        <v>58</v>
      </c>
      <c r="G2412">
        <v>56</v>
      </c>
      <c r="H2412">
        <v>0</v>
      </c>
      <c r="I2412">
        <f>Tabla1[[#This Row],[VENTAS]]+Tabla1[[#This Row],[FISICO]]-Tabla1[[#This Row],[SISTEMA]]</f>
        <v>-2</v>
      </c>
      <c r="J2412" s="18"/>
    </row>
    <row r="2413" spans="1:10" hidden="1" x14ac:dyDescent="0.25">
      <c r="A2413">
        <v>30101</v>
      </c>
      <c r="B2413" s="1" t="s">
        <v>6</v>
      </c>
      <c r="C2413" s="1" t="s">
        <v>24</v>
      </c>
      <c r="D2413">
        <v>9376</v>
      </c>
      <c r="E2413" s="1" t="s">
        <v>2610</v>
      </c>
      <c r="F2413">
        <v>43</v>
      </c>
      <c r="G2413">
        <v>39</v>
      </c>
      <c r="H2413">
        <v>4</v>
      </c>
      <c r="I2413">
        <f>Tabla1[[#This Row],[VENTAS]]+Tabla1[[#This Row],[FISICO]]-Tabla1[[#This Row],[SISTEMA]]</f>
        <v>0</v>
      </c>
    </row>
    <row r="2414" spans="1:10" hidden="1" x14ac:dyDescent="0.25">
      <c r="A2414">
        <v>30101</v>
      </c>
      <c r="B2414" s="1" t="s">
        <v>6</v>
      </c>
      <c r="C2414" s="1" t="s">
        <v>24</v>
      </c>
      <c r="D2414">
        <v>9424</v>
      </c>
      <c r="E2414" s="1" t="s">
        <v>2611</v>
      </c>
      <c r="F2414">
        <v>0</v>
      </c>
      <c r="H2414">
        <v>0</v>
      </c>
      <c r="I2414">
        <f>Tabla1[[#This Row],[VENTAS]]+Tabla1[[#This Row],[FISICO]]-Tabla1[[#This Row],[SISTEMA]]</f>
        <v>0</v>
      </c>
    </row>
    <row r="2415" spans="1:10" hidden="1" x14ac:dyDescent="0.25">
      <c r="A2415">
        <v>30101</v>
      </c>
      <c r="B2415" s="1" t="s">
        <v>6</v>
      </c>
      <c r="C2415" s="1" t="s">
        <v>24</v>
      </c>
      <c r="D2415">
        <v>9436</v>
      </c>
      <c r="E2415" s="1" t="s">
        <v>2612</v>
      </c>
      <c r="F2415">
        <v>0</v>
      </c>
      <c r="H2415">
        <v>0</v>
      </c>
      <c r="I2415">
        <f>Tabla1[[#This Row],[VENTAS]]+Tabla1[[#This Row],[FISICO]]-Tabla1[[#This Row],[SISTEMA]]</f>
        <v>0</v>
      </c>
    </row>
    <row r="2416" spans="1:10" hidden="1" x14ac:dyDescent="0.25">
      <c r="A2416">
        <v>30101</v>
      </c>
      <c r="B2416" s="1" t="s">
        <v>6</v>
      </c>
      <c r="C2416" s="1" t="s">
        <v>24</v>
      </c>
      <c r="D2416">
        <v>9438</v>
      </c>
      <c r="E2416" s="1" t="s">
        <v>2613</v>
      </c>
      <c r="F2416">
        <v>0</v>
      </c>
      <c r="H2416">
        <v>0</v>
      </c>
      <c r="I2416">
        <f>Tabla1[[#This Row],[VENTAS]]+Tabla1[[#This Row],[FISICO]]-Tabla1[[#This Row],[SISTEMA]]</f>
        <v>0</v>
      </c>
    </row>
    <row r="2417" spans="1:10" hidden="1" x14ac:dyDescent="0.25">
      <c r="A2417" s="30">
        <v>30101</v>
      </c>
      <c r="B2417" s="31" t="s">
        <v>6</v>
      </c>
      <c r="C2417" s="31" t="s">
        <v>24</v>
      </c>
      <c r="D2417" s="30">
        <v>9439</v>
      </c>
      <c r="E2417" s="31" t="s">
        <v>2614</v>
      </c>
      <c r="F2417" s="30">
        <v>69</v>
      </c>
      <c r="G2417" s="30">
        <v>76</v>
      </c>
      <c r="H2417" s="30">
        <v>1</v>
      </c>
      <c r="I2417" s="30">
        <f>Tabla1[[#This Row],[VENTAS]]+Tabla1[[#This Row],[FISICO]]-Tabla1[[#This Row],[SISTEMA]]</f>
        <v>8</v>
      </c>
      <c r="J2417" s="30"/>
    </row>
    <row r="2418" spans="1:10" hidden="1" x14ac:dyDescent="0.25">
      <c r="A2418">
        <v>30101</v>
      </c>
      <c r="B2418" s="1" t="s">
        <v>6</v>
      </c>
      <c r="C2418" s="1" t="s">
        <v>24</v>
      </c>
      <c r="D2418">
        <v>9467</v>
      </c>
      <c r="E2418" s="1" t="s">
        <v>2615</v>
      </c>
      <c r="F2418">
        <v>11</v>
      </c>
      <c r="G2418">
        <v>11</v>
      </c>
      <c r="H2418">
        <v>0</v>
      </c>
      <c r="I2418">
        <f>Tabla1[[#This Row],[VENTAS]]+Tabla1[[#This Row],[FISICO]]-Tabla1[[#This Row],[SISTEMA]]</f>
        <v>0</v>
      </c>
    </row>
    <row r="2419" spans="1:10" hidden="1" x14ac:dyDescent="0.25">
      <c r="A2419">
        <v>30101</v>
      </c>
      <c r="B2419" s="1" t="s">
        <v>6</v>
      </c>
      <c r="C2419" s="1" t="s">
        <v>24</v>
      </c>
      <c r="D2419">
        <v>9468</v>
      </c>
      <c r="E2419" s="1" t="s">
        <v>2616</v>
      </c>
      <c r="F2419">
        <v>1</v>
      </c>
      <c r="G2419">
        <v>1</v>
      </c>
      <c r="H2419">
        <v>0</v>
      </c>
      <c r="I2419">
        <f>Tabla1[[#This Row],[VENTAS]]+Tabla1[[#This Row],[FISICO]]-Tabla1[[#This Row],[SISTEMA]]</f>
        <v>0</v>
      </c>
    </row>
    <row r="2420" spans="1:10" hidden="1" x14ac:dyDescent="0.25">
      <c r="A2420">
        <v>30101</v>
      </c>
      <c r="B2420" s="1" t="s">
        <v>6</v>
      </c>
      <c r="C2420" s="1" t="s">
        <v>24</v>
      </c>
      <c r="D2420">
        <v>9472</v>
      </c>
      <c r="E2420" s="1" t="s">
        <v>2617</v>
      </c>
      <c r="F2420">
        <v>0</v>
      </c>
      <c r="H2420">
        <v>0</v>
      </c>
      <c r="I2420">
        <f>Tabla1[[#This Row],[VENTAS]]+Tabla1[[#This Row],[FISICO]]-Tabla1[[#This Row],[SISTEMA]]</f>
        <v>0</v>
      </c>
    </row>
    <row r="2421" spans="1:10" hidden="1" x14ac:dyDescent="0.25">
      <c r="A2421">
        <v>30101</v>
      </c>
      <c r="B2421" s="1" t="s">
        <v>6</v>
      </c>
      <c r="C2421" s="1" t="s">
        <v>24</v>
      </c>
      <c r="D2421">
        <v>9473</v>
      </c>
      <c r="E2421" s="1" t="s">
        <v>2618</v>
      </c>
      <c r="F2421">
        <v>0</v>
      </c>
      <c r="H2421">
        <v>0</v>
      </c>
      <c r="I2421">
        <f>Tabla1[[#This Row],[VENTAS]]+Tabla1[[#This Row],[FISICO]]-Tabla1[[#This Row],[SISTEMA]]</f>
        <v>0</v>
      </c>
    </row>
    <row r="2422" spans="1:10" hidden="1" x14ac:dyDescent="0.25">
      <c r="A2422">
        <v>30101</v>
      </c>
      <c r="B2422" s="1" t="s">
        <v>6</v>
      </c>
      <c r="C2422" s="1" t="s">
        <v>24</v>
      </c>
      <c r="D2422">
        <v>9480</v>
      </c>
      <c r="E2422" s="1" t="s">
        <v>2619</v>
      </c>
      <c r="F2422">
        <v>0</v>
      </c>
      <c r="H2422">
        <v>0</v>
      </c>
      <c r="I2422">
        <f>Tabla1[[#This Row],[VENTAS]]+Tabla1[[#This Row],[FISICO]]-Tabla1[[#This Row],[SISTEMA]]</f>
        <v>0</v>
      </c>
    </row>
    <row r="2423" spans="1:10" hidden="1" x14ac:dyDescent="0.25">
      <c r="A2423">
        <v>30101</v>
      </c>
      <c r="B2423" s="1" t="s">
        <v>6</v>
      </c>
      <c r="C2423" s="1" t="s">
        <v>24</v>
      </c>
      <c r="D2423">
        <v>9486</v>
      </c>
      <c r="E2423" s="1" t="s">
        <v>2620</v>
      </c>
      <c r="F2423">
        <v>0</v>
      </c>
      <c r="H2423">
        <v>0</v>
      </c>
      <c r="I2423">
        <f>Tabla1[[#This Row],[VENTAS]]+Tabla1[[#This Row],[FISICO]]-Tabla1[[#This Row],[SISTEMA]]</f>
        <v>0</v>
      </c>
    </row>
    <row r="2424" spans="1:10" hidden="1" x14ac:dyDescent="0.25">
      <c r="A2424">
        <v>30101</v>
      </c>
      <c r="B2424" s="1" t="s">
        <v>6</v>
      </c>
      <c r="C2424" s="1" t="s">
        <v>24</v>
      </c>
      <c r="D2424">
        <v>9487</v>
      </c>
      <c r="E2424" s="1" t="s">
        <v>2621</v>
      </c>
      <c r="F2424">
        <v>0</v>
      </c>
      <c r="H2424">
        <v>0</v>
      </c>
      <c r="I2424">
        <f>Tabla1[[#This Row],[VENTAS]]+Tabla1[[#This Row],[FISICO]]-Tabla1[[#This Row],[SISTEMA]]</f>
        <v>0</v>
      </c>
    </row>
    <row r="2425" spans="1:10" hidden="1" x14ac:dyDescent="0.25">
      <c r="A2425">
        <v>30101</v>
      </c>
      <c r="B2425" s="1" t="s">
        <v>6</v>
      </c>
      <c r="C2425" s="1" t="s">
        <v>24</v>
      </c>
      <c r="D2425">
        <v>9490</v>
      </c>
      <c r="E2425" s="1" t="s">
        <v>2622</v>
      </c>
      <c r="F2425">
        <v>49</v>
      </c>
      <c r="G2425">
        <v>48</v>
      </c>
      <c r="H2425">
        <v>1</v>
      </c>
      <c r="I2425">
        <f>Tabla1[[#This Row],[VENTAS]]+Tabla1[[#This Row],[FISICO]]-Tabla1[[#This Row],[SISTEMA]]</f>
        <v>0</v>
      </c>
    </row>
    <row r="2426" spans="1:10" hidden="1" x14ac:dyDescent="0.25">
      <c r="A2426">
        <v>30101</v>
      </c>
      <c r="B2426" s="1" t="s">
        <v>6</v>
      </c>
      <c r="C2426" s="1" t="s">
        <v>24</v>
      </c>
      <c r="D2426">
        <v>9491</v>
      </c>
      <c r="E2426" s="1" t="s">
        <v>2623</v>
      </c>
      <c r="F2426">
        <v>1</v>
      </c>
      <c r="G2426">
        <v>1</v>
      </c>
      <c r="H2426">
        <v>0</v>
      </c>
      <c r="I2426">
        <f>Tabla1[[#This Row],[VENTAS]]+Tabla1[[#This Row],[FISICO]]-Tabla1[[#This Row],[SISTEMA]]</f>
        <v>0</v>
      </c>
    </row>
    <row r="2427" spans="1:10" hidden="1" x14ac:dyDescent="0.25">
      <c r="A2427">
        <v>30101</v>
      </c>
      <c r="B2427" s="1" t="s">
        <v>6</v>
      </c>
      <c r="C2427" s="1" t="s">
        <v>24</v>
      </c>
      <c r="D2427">
        <v>9493</v>
      </c>
      <c r="E2427" s="1" t="s">
        <v>2624</v>
      </c>
      <c r="F2427">
        <v>0</v>
      </c>
      <c r="H2427">
        <v>0</v>
      </c>
      <c r="I2427">
        <f>Tabla1[[#This Row],[VENTAS]]+Tabla1[[#This Row],[FISICO]]-Tabla1[[#This Row],[SISTEMA]]</f>
        <v>0</v>
      </c>
    </row>
    <row r="2428" spans="1:10" hidden="1" x14ac:dyDescent="0.25">
      <c r="A2428">
        <v>30101</v>
      </c>
      <c r="B2428" s="1" t="s">
        <v>6</v>
      </c>
      <c r="C2428" s="1" t="s">
        <v>24</v>
      </c>
      <c r="D2428">
        <v>9511</v>
      </c>
      <c r="E2428" s="1" t="s">
        <v>2625</v>
      </c>
      <c r="F2428">
        <v>0</v>
      </c>
      <c r="H2428">
        <v>0</v>
      </c>
      <c r="I2428">
        <f>Tabla1[[#This Row],[VENTAS]]+Tabla1[[#This Row],[FISICO]]-Tabla1[[#This Row],[SISTEMA]]</f>
        <v>0</v>
      </c>
    </row>
    <row r="2429" spans="1:10" hidden="1" x14ac:dyDescent="0.25">
      <c r="A2429">
        <v>30101</v>
      </c>
      <c r="B2429" s="1" t="s">
        <v>6</v>
      </c>
      <c r="C2429" s="1" t="s">
        <v>24</v>
      </c>
      <c r="D2429">
        <v>9512</v>
      </c>
      <c r="E2429" s="1" t="s">
        <v>2626</v>
      </c>
      <c r="F2429">
        <v>1</v>
      </c>
      <c r="G2429">
        <v>1</v>
      </c>
      <c r="H2429">
        <v>0</v>
      </c>
      <c r="I2429">
        <f>Tabla1[[#This Row],[VENTAS]]+Tabla1[[#This Row],[FISICO]]-Tabla1[[#This Row],[SISTEMA]]</f>
        <v>0</v>
      </c>
    </row>
    <row r="2430" spans="1:10" hidden="1" x14ac:dyDescent="0.25">
      <c r="A2430">
        <v>30101</v>
      </c>
      <c r="B2430" s="1" t="s">
        <v>6</v>
      </c>
      <c r="C2430" s="1" t="s">
        <v>24</v>
      </c>
      <c r="D2430">
        <v>9513</v>
      </c>
      <c r="E2430" s="1" t="s">
        <v>2627</v>
      </c>
      <c r="F2430">
        <v>0</v>
      </c>
      <c r="H2430">
        <v>0</v>
      </c>
      <c r="I2430">
        <f>Tabla1[[#This Row],[VENTAS]]+Tabla1[[#This Row],[FISICO]]-Tabla1[[#This Row],[SISTEMA]]</f>
        <v>0</v>
      </c>
    </row>
    <row r="2431" spans="1:10" hidden="1" x14ac:dyDescent="0.25">
      <c r="A2431" s="30">
        <v>30101</v>
      </c>
      <c r="B2431" s="31" t="s">
        <v>6</v>
      </c>
      <c r="C2431" s="31" t="s">
        <v>24</v>
      </c>
      <c r="D2431" s="30">
        <v>9514</v>
      </c>
      <c r="E2431" s="31" t="s">
        <v>2628</v>
      </c>
      <c r="F2431" s="30">
        <v>-1</v>
      </c>
      <c r="G2431" s="30">
        <v>1</v>
      </c>
      <c r="H2431" s="30">
        <v>0</v>
      </c>
      <c r="I2431" s="30">
        <f>Tabla1[[#This Row],[VENTAS]]+Tabla1[[#This Row],[FISICO]]-Tabla1[[#This Row],[SISTEMA]]</f>
        <v>2</v>
      </c>
      <c r="J2431" s="30"/>
    </row>
    <row r="2432" spans="1:10" hidden="1" x14ac:dyDescent="0.25">
      <c r="A2432">
        <v>30101</v>
      </c>
      <c r="B2432" s="1" t="s">
        <v>6</v>
      </c>
      <c r="C2432" s="1" t="s">
        <v>24</v>
      </c>
      <c r="D2432" s="18">
        <v>9518</v>
      </c>
      <c r="E2432" s="19" t="s">
        <v>2629</v>
      </c>
      <c r="F2432">
        <v>20</v>
      </c>
      <c r="G2432">
        <v>18</v>
      </c>
      <c r="H2432">
        <v>0</v>
      </c>
      <c r="I2432">
        <f>Tabla1[[#This Row],[VENTAS]]+Tabla1[[#This Row],[FISICO]]-Tabla1[[#This Row],[SISTEMA]]</f>
        <v>-2</v>
      </c>
      <c r="J2432" s="18"/>
    </row>
    <row r="2433" spans="1:10" hidden="1" x14ac:dyDescent="0.25">
      <c r="A2433">
        <v>30101</v>
      </c>
      <c r="B2433" s="1" t="s">
        <v>6</v>
      </c>
      <c r="C2433" s="1" t="s">
        <v>24</v>
      </c>
      <c r="D2433">
        <v>9521</v>
      </c>
      <c r="E2433" s="1" t="s">
        <v>2630</v>
      </c>
      <c r="F2433">
        <v>0</v>
      </c>
      <c r="H2433">
        <v>0</v>
      </c>
      <c r="I2433">
        <f>Tabla1[[#This Row],[VENTAS]]+Tabla1[[#This Row],[FISICO]]-Tabla1[[#This Row],[SISTEMA]]</f>
        <v>0</v>
      </c>
    </row>
    <row r="2434" spans="1:10" hidden="1" x14ac:dyDescent="0.25">
      <c r="A2434">
        <v>30101</v>
      </c>
      <c r="B2434" s="1" t="s">
        <v>6</v>
      </c>
      <c r="C2434" s="1" t="s">
        <v>24</v>
      </c>
      <c r="D2434" s="18">
        <v>9525</v>
      </c>
      <c r="E2434" s="19" t="s">
        <v>2631</v>
      </c>
      <c r="F2434">
        <v>12</v>
      </c>
      <c r="G2434">
        <v>10</v>
      </c>
      <c r="H2434">
        <v>0</v>
      </c>
      <c r="I2434">
        <f>Tabla1[[#This Row],[VENTAS]]+Tabla1[[#This Row],[FISICO]]-Tabla1[[#This Row],[SISTEMA]]</f>
        <v>-2</v>
      </c>
      <c r="J2434" s="18"/>
    </row>
    <row r="2435" spans="1:10" hidden="1" x14ac:dyDescent="0.25">
      <c r="A2435">
        <v>30101</v>
      </c>
      <c r="B2435" s="1" t="s">
        <v>6</v>
      </c>
      <c r="C2435" s="1" t="s">
        <v>24</v>
      </c>
      <c r="D2435">
        <v>9526</v>
      </c>
      <c r="E2435" s="1" t="s">
        <v>2632</v>
      </c>
      <c r="F2435">
        <v>0</v>
      </c>
      <c r="H2435">
        <v>0</v>
      </c>
      <c r="I2435">
        <f>Tabla1[[#This Row],[VENTAS]]+Tabla1[[#This Row],[FISICO]]-Tabla1[[#This Row],[SISTEMA]]</f>
        <v>0</v>
      </c>
    </row>
    <row r="2436" spans="1:10" hidden="1" x14ac:dyDescent="0.25">
      <c r="A2436">
        <v>30101</v>
      </c>
      <c r="B2436" s="1" t="s">
        <v>6</v>
      </c>
      <c r="C2436" s="1" t="s">
        <v>24</v>
      </c>
      <c r="D2436">
        <v>9585</v>
      </c>
      <c r="E2436" s="1" t="s">
        <v>2633</v>
      </c>
      <c r="F2436">
        <v>0</v>
      </c>
      <c r="H2436">
        <v>0</v>
      </c>
      <c r="I2436">
        <f>Tabla1[[#This Row],[VENTAS]]+Tabla1[[#This Row],[FISICO]]-Tabla1[[#This Row],[SISTEMA]]</f>
        <v>0</v>
      </c>
    </row>
    <row r="2437" spans="1:10" hidden="1" x14ac:dyDescent="0.25">
      <c r="A2437">
        <v>30101</v>
      </c>
      <c r="B2437" s="1" t="s">
        <v>6</v>
      </c>
      <c r="C2437" s="1" t="s">
        <v>24</v>
      </c>
      <c r="D2437">
        <v>9587</v>
      </c>
      <c r="E2437" s="1" t="s">
        <v>2634</v>
      </c>
      <c r="F2437">
        <v>0</v>
      </c>
      <c r="H2437">
        <v>0</v>
      </c>
      <c r="I2437">
        <f>Tabla1[[#This Row],[VENTAS]]+Tabla1[[#This Row],[FISICO]]-Tabla1[[#This Row],[SISTEMA]]</f>
        <v>0</v>
      </c>
    </row>
    <row r="2438" spans="1:10" hidden="1" x14ac:dyDescent="0.25">
      <c r="A2438">
        <v>30101</v>
      </c>
      <c r="B2438" s="1" t="s">
        <v>6</v>
      </c>
      <c r="C2438" s="1" t="s">
        <v>24</v>
      </c>
      <c r="D2438">
        <v>9588</v>
      </c>
      <c r="E2438" s="1" t="s">
        <v>2635</v>
      </c>
      <c r="F2438">
        <v>0</v>
      </c>
      <c r="H2438">
        <v>0</v>
      </c>
      <c r="I2438">
        <f>Tabla1[[#This Row],[VENTAS]]+Tabla1[[#This Row],[FISICO]]-Tabla1[[#This Row],[SISTEMA]]</f>
        <v>0</v>
      </c>
    </row>
    <row r="2439" spans="1:10" hidden="1" x14ac:dyDescent="0.25">
      <c r="A2439">
        <v>30101</v>
      </c>
      <c r="B2439" s="1" t="s">
        <v>6</v>
      </c>
      <c r="C2439" s="1" t="s">
        <v>24</v>
      </c>
      <c r="D2439">
        <v>9589</v>
      </c>
      <c r="E2439" s="1" t="s">
        <v>2636</v>
      </c>
      <c r="F2439">
        <v>0</v>
      </c>
      <c r="H2439">
        <v>0</v>
      </c>
      <c r="I2439">
        <f>Tabla1[[#This Row],[VENTAS]]+Tabla1[[#This Row],[FISICO]]-Tabla1[[#This Row],[SISTEMA]]</f>
        <v>0</v>
      </c>
    </row>
    <row r="2440" spans="1:10" hidden="1" x14ac:dyDescent="0.25">
      <c r="A2440">
        <v>30101</v>
      </c>
      <c r="B2440" s="1" t="s">
        <v>6</v>
      </c>
      <c r="C2440" s="1" t="s">
        <v>24</v>
      </c>
      <c r="D2440">
        <v>9591</v>
      </c>
      <c r="E2440" s="1" t="s">
        <v>2637</v>
      </c>
      <c r="F2440">
        <v>0</v>
      </c>
      <c r="H2440">
        <v>0</v>
      </c>
      <c r="I2440">
        <f>Tabla1[[#This Row],[VENTAS]]+Tabla1[[#This Row],[FISICO]]-Tabla1[[#This Row],[SISTEMA]]</f>
        <v>0</v>
      </c>
    </row>
    <row r="2441" spans="1:10" hidden="1" x14ac:dyDescent="0.25">
      <c r="A2441">
        <v>30101</v>
      </c>
      <c r="B2441" s="1" t="s">
        <v>6</v>
      </c>
      <c r="C2441" s="1" t="s">
        <v>24</v>
      </c>
      <c r="D2441">
        <v>9594</v>
      </c>
      <c r="E2441" s="1" t="s">
        <v>2638</v>
      </c>
      <c r="F2441">
        <v>8</v>
      </c>
      <c r="G2441">
        <v>5</v>
      </c>
      <c r="H2441">
        <v>3</v>
      </c>
      <c r="I2441">
        <f>Tabla1[[#This Row],[VENTAS]]+Tabla1[[#This Row],[FISICO]]-Tabla1[[#This Row],[SISTEMA]]</f>
        <v>0</v>
      </c>
    </row>
    <row r="2442" spans="1:10" hidden="1" x14ac:dyDescent="0.25">
      <c r="A2442">
        <v>30101</v>
      </c>
      <c r="B2442" s="1" t="s">
        <v>6</v>
      </c>
      <c r="C2442" s="1" t="s">
        <v>24</v>
      </c>
      <c r="D2442">
        <v>9598</v>
      </c>
      <c r="E2442" s="1" t="s">
        <v>2639</v>
      </c>
      <c r="F2442">
        <v>134</v>
      </c>
      <c r="G2442">
        <f>126+8</f>
        <v>134</v>
      </c>
      <c r="H2442">
        <v>0</v>
      </c>
      <c r="I2442">
        <f>Tabla1[[#This Row],[VENTAS]]+Tabla1[[#This Row],[FISICO]]-Tabla1[[#This Row],[SISTEMA]]</f>
        <v>0</v>
      </c>
    </row>
    <row r="2443" spans="1:10" hidden="1" x14ac:dyDescent="0.25">
      <c r="A2443">
        <v>30101</v>
      </c>
      <c r="B2443" s="1" t="s">
        <v>6</v>
      </c>
      <c r="C2443" s="1" t="s">
        <v>24</v>
      </c>
      <c r="D2443" s="18">
        <v>9599</v>
      </c>
      <c r="E2443" s="19" t="s">
        <v>2640</v>
      </c>
      <c r="F2443">
        <v>79</v>
      </c>
      <c r="G2443">
        <v>79</v>
      </c>
      <c r="H2443">
        <v>0</v>
      </c>
      <c r="I2443">
        <f>Tabla1[[#This Row],[VENTAS]]+Tabla1[[#This Row],[FISICO]]-Tabla1[[#This Row],[SISTEMA]]</f>
        <v>0</v>
      </c>
      <c r="J2443" s="18"/>
    </row>
    <row r="2444" spans="1:10" hidden="1" x14ac:dyDescent="0.25">
      <c r="A2444">
        <v>30101</v>
      </c>
      <c r="B2444" s="1" t="s">
        <v>6</v>
      </c>
      <c r="C2444" s="1" t="s">
        <v>24</v>
      </c>
      <c r="D2444">
        <v>9600</v>
      </c>
      <c r="E2444" s="1" t="s">
        <v>2641</v>
      </c>
      <c r="F2444">
        <v>19</v>
      </c>
      <c r="G2444">
        <v>19</v>
      </c>
      <c r="H2444">
        <v>0</v>
      </c>
      <c r="I2444">
        <f>Tabla1[[#This Row],[VENTAS]]+Tabla1[[#This Row],[FISICO]]-Tabla1[[#This Row],[SISTEMA]]</f>
        <v>0</v>
      </c>
    </row>
    <row r="2445" spans="1:10" hidden="1" x14ac:dyDescent="0.25">
      <c r="A2445">
        <v>30101</v>
      </c>
      <c r="B2445" s="1" t="s">
        <v>6</v>
      </c>
      <c r="C2445" s="1" t="s">
        <v>24</v>
      </c>
      <c r="D2445">
        <v>9601</v>
      </c>
      <c r="E2445" s="1" t="s">
        <v>2642</v>
      </c>
      <c r="F2445">
        <v>0</v>
      </c>
      <c r="H2445">
        <v>0</v>
      </c>
      <c r="I2445">
        <f>Tabla1[[#This Row],[VENTAS]]+Tabla1[[#This Row],[FISICO]]-Tabla1[[#This Row],[SISTEMA]]</f>
        <v>0</v>
      </c>
    </row>
    <row r="2446" spans="1:10" hidden="1" x14ac:dyDescent="0.25">
      <c r="A2446">
        <v>30101</v>
      </c>
      <c r="B2446" s="1" t="s">
        <v>6</v>
      </c>
      <c r="C2446" s="1" t="s">
        <v>24</v>
      </c>
      <c r="D2446">
        <v>9602</v>
      </c>
      <c r="E2446" s="1" t="s">
        <v>2643</v>
      </c>
      <c r="F2446">
        <v>0</v>
      </c>
      <c r="H2446">
        <v>0</v>
      </c>
      <c r="I2446">
        <f>Tabla1[[#This Row],[VENTAS]]+Tabla1[[#This Row],[FISICO]]-Tabla1[[#This Row],[SISTEMA]]</f>
        <v>0</v>
      </c>
    </row>
    <row r="2447" spans="1:10" hidden="1" x14ac:dyDescent="0.25">
      <c r="A2447">
        <v>30101</v>
      </c>
      <c r="B2447" s="1" t="s">
        <v>6</v>
      </c>
      <c r="C2447" s="1" t="s">
        <v>24</v>
      </c>
      <c r="D2447">
        <v>9603</v>
      </c>
      <c r="E2447" s="1" t="s">
        <v>2644</v>
      </c>
      <c r="F2447">
        <v>13</v>
      </c>
      <c r="G2447">
        <f>6+5</f>
        <v>11</v>
      </c>
      <c r="H2447">
        <v>2</v>
      </c>
      <c r="I2447">
        <f>Tabla1[[#This Row],[VENTAS]]+Tabla1[[#This Row],[FISICO]]-Tabla1[[#This Row],[SISTEMA]]</f>
        <v>0</v>
      </c>
    </row>
    <row r="2448" spans="1:10" hidden="1" x14ac:dyDescent="0.25">
      <c r="A2448">
        <v>30101</v>
      </c>
      <c r="B2448" s="1" t="s">
        <v>6</v>
      </c>
      <c r="C2448" s="1" t="s">
        <v>24</v>
      </c>
      <c r="D2448">
        <v>9604</v>
      </c>
      <c r="E2448" s="1" t="s">
        <v>2645</v>
      </c>
      <c r="F2448">
        <v>0</v>
      </c>
      <c r="H2448">
        <v>0</v>
      </c>
      <c r="I2448">
        <f>Tabla1[[#This Row],[VENTAS]]+Tabla1[[#This Row],[FISICO]]-Tabla1[[#This Row],[SISTEMA]]</f>
        <v>0</v>
      </c>
    </row>
    <row r="2449" spans="1:9" hidden="1" x14ac:dyDescent="0.25">
      <c r="A2449">
        <v>30101</v>
      </c>
      <c r="B2449" s="1" t="s">
        <v>6</v>
      </c>
      <c r="C2449" s="1" t="s">
        <v>24</v>
      </c>
      <c r="D2449">
        <v>9619</v>
      </c>
      <c r="E2449" s="1" t="s">
        <v>2646</v>
      </c>
      <c r="F2449">
        <v>0</v>
      </c>
      <c r="H2449">
        <v>0</v>
      </c>
      <c r="I2449">
        <f>Tabla1[[#This Row],[VENTAS]]+Tabla1[[#This Row],[FISICO]]-Tabla1[[#This Row],[SISTEMA]]</f>
        <v>0</v>
      </c>
    </row>
    <row r="2450" spans="1:9" hidden="1" x14ac:dyDescent="0.25">
      <c r="A2450">
        <v>30101</v>
      </c>
      <c r="B2450" s="1" t="s">
        <v>6</v>
      </c>
      <c r="C2450" s="1" t="s">
        <v>24</v>
      </c>
      <c r="D2450">
        <v>9620</v>
      </c>
      <c r="E2450" s="1" t="s">
        <v>2647</v>
      </c>
      <c r="F2450">
        <v>0</v>
      </c>
      <c r="H2450">
        <v>0</v>
      </c>
      <c r="I2450">
        <f>Tabla1[[#This Row],[VENTAS]]+Tabla1[[#This Row],[FISICO]]-Tabla1[[#This Row],[SISTEMA]]</f>
        <v>0</v>
      </c>
    </row>
    <row r="2451" spans="1:9" hidden="1" x14ac:dyDescent="0.25">
      <c r="A2451">
        <v>30101</v>
      </c>
      <c r="B2451" s="1" t="s">
        <v>6</v>
      </c>
      <c r="C2451" s="1" t="s">
        <v>24</v>
      </c>
      <c r="D2451">
        <v>9628</v>
      </c>
      <c r="E2451" s="1" t="s">
        <v>2648</v>
      </c>
      <c r="F2451">
        <v>0</v>
      </c>
      <c r="H2451">
        <v>0</v>
      </c>
      <c r="I2451">
        <f>Tabla1[[#This Row],[VENTAS]]+Tabla1[[#This Row],[FISICO]]-Tabla1[[#This Row],[SISTEMA]]</f>
        <v>0</v>
      </c>
    </row>
    <row r="2452" spans="1:9" hidden="1" x14ac:dyDescent="0.25">
      <c r="A2452">
        <v>30101</v>
      </c>
      <c r="B2452" s="1" t="s">
        <v>6</v>
      </c>
      <c r="C2452" s="1" t="s">
        <v>24</v>
      </c>
      <c r="D2452">
        <v>9629</v>
      </c>
      <c r="E2452" s="1" t="s">
        <v>2649</v>
      </c>
      <c r="F2452">
        <v>0</v>
      </c>
      <c r="H2452">
        <v>0</v>
      </c>
      <c r="I2452">
        <f>Tabla1[[#This Row],[VENTAS]]+Tabla1[[#This Row],[FISICO]]-Tabla1[[#This Row],[SISTEMA]]</f>
        <v>0</v>
      </c>
    </row>
    <row r="2453" spans="1:9" hidden="1" x14ac:dyDescent="0.25">
      <c r="A2453">
        <v>30101</v>
      </c>
      <c r="B2453" s="1" t="s">
        <v>6</v>
      </c>
      <c r="C2453" s="1" t="s">
        <v>24</v>
      </c>
      <c r="D2453">
        <v>9630</v>
      </c>
      <c r="E2453" s="1" t="s">
        <v>2650</v>
      </c>
      <c r="F2453">
        <v>0</v>
      </c>
      <c r="H2453">
        <v>0</v>
      </c>
      <c r="I2453">
        <f>Tabla1[[#This Row],[VENTAS]]+Tabla1[[#This Row],[FISICO]]-Tabla1[[#This Row],[SISTEMA]]</f>
        <v>0</v>
      </c>
    </row>
    <row r="2454" spans="1:9" hidden="1" x14ac:dyDescent="0.25">
      <c r="A2454">
        <v>30101</v>
      </c>
      <c r="B2454" s="1" t="s">
        <v>6</v>
      </c>
      <c r="C2454" s="1" t="s">
        <v>24</v>
      </c>
      <c r="D2454">
        <v>9631</v>
      </c>
      <c r="E2454" s="1" t="s">
        <v>2651</v>
      </c>
      <c r="F2454">
        <v>8</v>
      </c>
      <c r="G2454">
        <v>8</v>
      </c>
      <c r="H2454">
        <v>0</v>
      </c>
      <c r="I2454">
        <f>Tabla1[[#This Row],[VENTAS]]+Tabla1[[#This Row],[FISICO]]-Tabla1[[#This Row],[SISTEMA]]</f>
        <v>0</v>
      </c>
    </row>
    <row r="2455" spans="1:9" hidden="1" x14ac:dyDescent="0.25">
      <c r="A2455">
        <v>30101</v>
      </c>
      <c r="B2455" s="1" t="s">
        <v>6</v>
      </c>
      <c r="C2455" s="1" t="s">
        <v>24</v>
      </c>
      <c r="D2455">
        <v>9632</v>
      </c>
      <c r="E2455" s="1" t="s">
        <v>2652</v>
      </c>
      <c r="F2455">
        <v>0</v>
      </c>
      <c r="H2455">
        <v>0</v>
      </c>
      <c r="I2455">
        <f>Tabla1[[#This Row],[VENTAS]]+Tabla1[[#This Row],[FISICO]]-Tabla1[[#This Row],[SISTEMA]]</f>
        <v>0</v>
      </c>
    </row>
    <row r="2456" spans="1:9" hidden="1" x14ac:dyDescent="0.25">
      <c r="A2456">
        <v>30101</v>
      </c>
      <c r="B2456" s="1" t="s">
        <v>6</v>
      </c>
      <c r="C2456" s="1" t="s">
        <v>24</v>
      </c>
      <c r="D2456">
        <v>9641</v>
      </c>
      <c r="E2456" s="1" t="s">
        <v>2653</v>
      </c>
      <c r="F2456">
        <v>99</v>
      </c>
      <c r="G2456">
        <v>98</v>
      </c>
      <c r="H2456">
        <v>1</v>
      </c>
      <c r="I2456">
        <f>Tabla1[[#This Row],[VENTAS]]+Tabla1[[#This Row],[FISICO]]-Tabla1[[#This Row],[SISTEMA]]</f>
        <v>0</v>
      </c>
    </row>
    <row r="2457" spans="1:9" hidden="1" x14ac:dyDescent="0.25">
      <c r="A2457">
        <v>30101</v>
      </c>
      <c r="B2457" s="1" t="s">
        <v>6</v>
      </c>
      <c r="C2457" s="1" t="s">
        <v>24</v>
      </c>
      <c r="D2457">
        <v>9644</v>
      </c>
      <c r="E2457" s="1" t="s">
        <v>2654</v>
      </c>
      <c r="F2457">
        <v>0</v>
      </c>
      <c r="H2457">
        <v>0</v>
      </c>
      <c r="I2457">
        <f>Tabla1[[#This Row],[VENTAS]]+Tabla1[[#This Row],[FISICO]]-Tabla1[[#This Row],[SISTEMA]]</f>
        <v>0</v>
      </c>
    </row>
    <row r="2458" spans="1:9" hidden="1" x14ac:dyDescent="0.25">
      <c r="A2458">
        <v>30101</v>
      </c>
      <c r="B2458" s="1" t="s">
        <v>6</v>
      </c>
      <c r="C2458" s="1" t="s">
        <v>24</v>
      </c>
      <c r="D2458">
        <v>9649</v>
      </c>
      <c r="E2458" s="1" t="s">
        <v>2655</v>
      </c>
      <c r="F2458">
        <v>0</v>
      </c>
      <c r="H2458">
        <v>0</v>
      </c>
      <c r="I2458">
        <f>Tabla1[[#This Row],[VENTAS]]+Tabla1[[#This Row],[FISICO]]-Tabla1[[#This Row],[SISTEMA]]</f>
        <v>0</v>
      </c>
    </row>
    <row r="2459" spans="1:9" hidden="1" x14ac:dyDescent="0.25">
      <c r="A2459">
        <v>30101</v>
      </c>
      <c r="B2459" s="1" t="s">
        <v>6</v>
      </c>
      <c r="C2459" s="1" t="s">
        <v>24</v>
      </c>
      <c r="D2459">
        <v>9657</v>
      </c>
      <c r="E2459" s="1" t="s">
        <v>2656</v>
      </c>
      <c r="F2459">
        <v>0</v>
      </c>
      <c r="H2459">
        <v>0</v>
      </c>
      <c r="I2459">
        <f>Tabla1[[#This Row],[VENTAS]]+Tabla1[[#This Row],[FISICO]]-Tabla1[[#This Row],[SISTEMA]]</f>
        <v>0</v>
      </c>
    </row>
    <row r="2460" spans="1:9" hidden="1" x14ac:dyDescent="0.25">
      <c r="A2460">
        <v>30101</v>
      </c>
      <c r="B2460" s="1" t="s">
        <v>6</v>
      </c>
      <c r="C2460" s="1" t="s">
        <v>24</v>
      </c>
      <c r="D2460">
        <v>9660</v>
      </c>
      <c r="E2460" s="1" t="s">
        <v>2657</v>
      </c>
      <c r="F2460">
        <v>14</v>
      </c>
      <c r="G2460">
        <v>14</v>
      </c>
      <c r="H2460">
        <v>0</v>
      </c>
      <c r="I2460">
        <f>Tabla1[[#This Row],[VENTAS]]+Tabla1[[#This Row],[FISICO]]-Tabla1[[#This Row],[SISTEMA]]</f>
        <v>0</v>
      </c>
    </row>
    <row r="2461" spans="1:9" hidden="1" x14ac:dyDescent="0.25">
      <c r="A2461">
        <v>30101</v>
      </c>
      <c r="B2461" s="1" t="s">
        <v>6</v>
      </c>
      <c r="C2461" s="1" t="s">
        <v>24</v>
      </c>
      <c r="D2461">
        <v>9661</v>
      </c>
      <c r="E2461" s="1" t="s">
        <v>2658</v>
      </c>
      <c r="F2461">
        <v>20</v>
      </c>
      <c r="G2461">
        <v>20</v>
      </c>
      <c r="H2461">
        <v>0</v>
      </c>
      <c r="I2461">
        <f>Tabla1[[#This Row],[VENTAS]]+Tabla1[[#This Row],[FISICO]]-Tabla1[[#This Row],[SISTEMA]]</f>
        <v>0</v>
      </c>
    </row>
    <row r="2462" spans="1:9" hidden="1" x14ac:dyDescent="0.25">
      <c r="A2462">
        <v>30101</v>
      </c>
      <c r="B2462" s="1" t="s">
        <v>6</v>
      </c>
      <c r="C2462" s="1" t="s">
        <v>24</v>
      </c>
      <c r="D2462">
        <v>9665</v>
      </c>
      <c r="E2462" s="1" t="s">
        <v>2659</v>
      </c>
      <c r="F2462">
        <v>0</v>
      </c>
      <c r="H2462">
        <v>0</v>
      </c>
      <c r="I2462">
        <f>Tabla1[[#This Row],[VENTAS]]+Tabla1[[#This Row],[FISICO]]-Tabla1[[#This Row],[SISTEMA]]</f>
        <v>0</v>
      </c>
    </row>
    <row r="2463" spans="1:9" hidden="1" x14ac:dyDescent="0.25">
      <c r="A2463">
        <v>30101</v>
      </c>
      <c r="B2463" s="1" t="s">
        <v>6</v>
      </c>
      <c r="C2463" s="1" t="s">
        <v>24</v>
      </c>
      <c r="D2463">
        <v>9687</v>
      </c>
      <c r="E2463" s="1" t="s">
        <v>2660</v>
      </c>
      <c r="F2463">
        <v>0</v>
      </c>
      <c r="H2463">
        <v>0</v>
      </c>
      <c r="I2463">
        <f>Tabla1[[#This Row],[VENTAS]]+Tabla1[[#This Row],[FISICO]]-Tabla1[[#This Row],[SISTEMA]]</f>
        <v>0</v>
      </c>
    </row>
    <row r="2464" spans="1:9" hidden="1" x14ac:dyDescent="0.25">
      <c r="A2464">
        <v>30101</v>
      </c>
      <c r="B2464" s="1" t="s">
        <v>6</v>
      </c>
      <c r="C2464" s="1" t="s">
        <v>24</v>
      </c>
      <c r="D2464">
        <v>9688</v>
      </c>
      <c r="E2464" s="1" t="s">
        <v>715</v>
      </c>
      <c r="F2464">
        <v>0</v>
      </c>
      <c r="H2464">
        <v>0</v>
      </c>
      <c r="I2464">
        <f>Tabla1[[#This Row],[VENTAS]]+Tabla1[[#This Row],[FISICO]]-Tabla1[[#This Row],[SISTEMA]]</f>
        <v>0</v>
      </c>
    </row>
    <row r="2465" spans="1:10" hidden="1" x14ac:dyDescent="0.25">
      <c r="A2465">
        <v>30101</v>
      </c>
      <c r="B2465" s="1" t="s">
        <v>6</v>
      </c>
      <c r="C2465" s="1" t="s">
        <v>24</v>
      </c>
      <c r="D2465">
        <v>9706</v>
      </c>
      <c r="E2465" s="1" t="s">
        <v>2661</v>
      </c>
      <c r="F2465">
        <v>0</v>
      </c>
      <c r="H2465">
        <v>0</v>
      </c>
      <c r="I2465">
        <f>Tabla1[[#This Row],[VENTAS]]+Tabla1[[#This Row],[FISICO]]-Tabla1[[#This Row],[SISTEMA]]</f>
        <v>0</v>
      </c>
    </row>
    <row r="2466" spans="1:10" hidden="1" x14ac:dyDescent="0.25">
      <c r="A2466">
        <v>30101</v>
      </c>
      <c r="B2466" s="1" t="s">
        <v>6</v>
      </c>
      <c r="C2466" s="1" t="s">
        <v>24</v>
      </c>
      <c r="D2466">
        <v>9707</v>
      </c>
      <c r="E2466" s="1" t="s">
        <v>2662</v>
      </c>
      <c r="F2466">
        <v>58</v>
      </c>
      <c r="G2466">
        <v>58</v>
      </c>
      <c r="H2466">
        <v>0</v>
      </c>
      <c r="I2466">
        <f>Tabla1[[#This Row],[VENTAS]]+Tabla1[[#This Row],[FISICO]]-Tabla1[[#This Row],[SISTEMA]]</f>
        <v>0</v>
      </c>
    </row>
    <row r="2467" spans="1:10" hidden="1" x14ac:dyDescent="0.25">
      <c r="A2467">
        <v>30101</v>
      </c>
      <c r="B2467" s="1" t="s">
        <v>6</v>
      </c>
      <c r="C2467" s="1" t="s">
        <v>24</v>
      </c>
      <c r="D2467">
        <v>9728</v>
      </c>
      <c r="E2467" s="1" t="s">
        <v>2663</v>
      </c>
      <c r="F2467">
        <v>0</v>
      </c>
      <c r="H2467">
        <v>0</v>
      </c>
      <c r="I2467">
        <f>Tabla1[[#This Row],[VENTAS]]+Tabla1[[#This Row],[FISICO]]-Tabla1[[#This Row],[SISTEMA]]</f>
        <v>0</v>
      </c>
    </row>
    <row r="2468" spans="1:10" hidden="1" x14ac:dyDescent="0.25">
      <c r="A2468">
        <v>30101</v>
      </c>
      <c r="B2468" s="1" t="s">
        <v>6</v>
      </c>
      <c r="C2468" s="1" t="s">
        <v>24</v>
      </c>
      <c r="D2468">
        <v>9729</v>
      </c>
      <c r="E2468" s="1" t="s">
        <v>2664</v>
      </c>
      <c r="F2468">
        <v>0</v>
      </c>
      <c r="H2468">
        <v>0</v>
      </c>
      <c r="I2468">
        <f>Tabla1[[#This Row],[VENTAS]]+Tabla1[[#This Row],[FISICO]]-Tabla1[[#This Row],[SISTEMA]]</f>
        <v>0</v>
      </c>
    </row>
    <row r="2469" spans="1:10" hidden="1" x14ac:dyDescent="0.25">
      <c r="A2469" s="30">
        <v>30101</v>
      </c>
      <c r="B2469" s="31" t="s">
        <v>6</v>
      </c>
      <c r="C2469" s="31" t="s">
        <v>24</v>
      </c>
      <c r="D2469" s="32">
        <v>9730</v>
      </c>
      <c r="E2469" s="33" t="s">
        <v>2665</v>
      </c>
      <c r="F2469" s="30">
        <v>8</v>
      </c>
      <c r="G2469" s="30">
        <v>9</v>
      </c>
      <c r="H2469" s="30">
        <v>0</v>
      </c>
      <c r="I2469" s="30">
        <f>Tabla1[[#This Row],[VENTAS]]+Tabla1[[#This Row],[FISICO]]-Tabla1[[#This Row],[SISTEMA]]</f>
        <v>1</v>
      </c>
      <c r="J2469" s="32"/>
    </row>
    <row r="2470" spans="1:10" hidden="1" x14ac:dyDescent="0.25">
      <c r="A2470">
        <v>30101</v>
      </c>
      <c r="B2470" s="1" t="s">
        <v>6</v>
      </c>
      <c r="C2470" s="1" t="s">
        <v>24</v>
      </c>
      <c r="D2470">
        <v>9738</v>
      </c>
      <c r="E2470" s="1" t="s">
        <v>2666</v>
      </c>
      <c r="F2470">
        <v>24</v>
      </c>
      <c r="G2470">
        <v>23</v>
      </c>
      <c r="H2470">
        <v>1</v>
      </c>
      <c r="I2470">
        <f>Tabla1[[#This Row],[VENTAS]]+Tabla1[[#This Row],[FISICO]]-Tabla1[[#This Row],[SISTEMA]]</f>
        <v>0</v>
      </c>
    </row>
    <row r="2471" spans="1:10" hidden="1" x14ac:dyDescent="0.25">
      <c r="A2471">
        <v>30101</v>
      </c>
      <c r="B2471" s="1" t="s">
        <v>6</v>
      </c>
      <c r="C2471" s="1" t="s">
        <v>24</v>
      </c>
      <c r="D2471">
        <v>9758</v>
      </c>
      <c r="E2471" s="1" t="s">
        <v>2667</v>
      </c>
      <c r="F2471">
        <v>0</v>
      </c>
      <c r="H2471">
        <v>0</v>
      </c>
      <c r="I2471">
        <f>Tabla1[[#This Row],[VENTAS]]+Tabla1[[#This Row],[FISICO]]-Tabla1[[#This Row],[SISTEMA]]</f>
        <v>0</v>
      </c>
    </row>
    <row r="2472" spans="1:10" hidden="1" x14ac:dyDescent="0.25">
      <c r="A2472">
        <v>30101</v>
      </c>
      <c r="B2472" s="1" t="s">
        <v>6</v>
      </c>
      <c r="C2472" s="1" t="s">
        <v>24</v>
      </c>
      <c r="D2472">
        <v>9765</v>
      </c>
      <c r="E2472" s="1" t="s">
        <v>2668</v>
      </c>
      <c r="F2472">
        <v>11</v>
      </c>
      <c r="G2472">
        <v>11</v>
      </c>
      <c r="H2472">
        <v>0</v>
      </c>
      <c r="I2472">
        <f>Tabla1[[#This Row],[VENTAS]]+Tabla1[[#This Row],[FISICO]]-Tabla1[[#This Row],[SISTEMA]]</f>
        <v>0</v>
      </c>
    </row>
    <row r="2473" spans="1:10" hidden="1" x14ac:dyDescent="0.25">
      <c r="A2473">
        <v>30101</v>
      </c>
      <c r="B2473" s="1" t="s">
        <v>6</v>
      </c>
      <c r="C2473" s="1" t="s">
        <v>24</v>
      </c>
      <c r="D2473">
        <v>9773</v>
      </c>
      <c r="E2473" s="1" t="s">
        <v>2669</v>
      </c>
      <c r="F2473">
        <v>0</v>
      </c>
      <c r="H2473">
        <v>0</v>
      </c>
      <c r="I2473">
        <f>Tabla1[[#This Row],[VENTAS]]+Tabla1[[#This Row],[FISICO]]-Tabla1[[#This Row],[SISTEMA]]</f>
        <v>0</v>
      </c>
    </row>
    <row r="2474" spans="1:10" hidden="1" x14ac:dyDescent="0.25">
      <c r="A2474">
        <v>30101</v>
      </c>
      <c r="B2474" s="1" t="s">
        <v>6</v>
      </c>
      <c r="C2474" s="1" t="s">
        <v>24</v>
      </c>
      <c r="D2474">
        <v>9784</v>
      </c>
      <c r="E2474" s="1" t="s">
        <v>2670</v>
      </c>
      <c r="F2474">
        <v>0</v>
      </c>
      <c r="H2474">
        <v>0</v>
      </c>
      <c r="I2474">
        <f>Tabla1[[#This Row],[VENTAS]]+Tabla1[[#This Row],[FISICO]]-Tabla1[[#This Row],[SISTEMA]]</f>
        <v>0</v>
      </c>
    </row>
    <row r="2475" spans="1:10" hidden="1" x14ac:dyDescent="0.25">
      <c r="A2475">
        <v>30101</v>
      </c>
      <c r="B2475" s="1" t="s">
        <v>6</v>
      </c>
      <c r="C2475" s="1" t="s">
        <v>24</v>
      </c>
      <c r="D2475">
        <v>9807</v>
      </c>
      <c r="E2475" s="1" t="s">
        <v>2671</v>
      </c>
      <c r="F2475">
        <v>0</v>
      </c>
      <c r="H2475">
        <v>0</v>
      </c>
      <c r="I2475">
        <f>Tabla1[[#This Row],[VENTAS]]+Tabla1[[#This Row],[FISICO]]-Tabla1[[#This Row],[SISTEMA]]</f>
        <v>0</v>
      </c>
    </row>
    <row r="2476" spans="1:10" hidden="1" x14ac:dyDescent="0.25">
      <c r="A2476">
        <v>30101</v>
      </c>
      <c r="B2476" s="1" t="s">
        <v>6</v>
      </c>
      <c r="C2476" s="1" t="s">
        <v>24</v>
      </c>
      <c r="D2476">
        <v>9808</v>
      </c>
      <c r="E2476" s="1" t="s">
        <v>2672</v>
      </c>
      <c r="F2476">
        <v>0</v>
      </c>
      <c r="H2476">
        <v>0</v>
      </c>
      <c r="I2476">
        <f>Tabla1[[#This Row],[VENTAS]]+Tabla1[[#This Row],[FISICO]]-Tabla1[[#This Row],[SISTEMA]]</f>
        <v>0</v>
      </c>
    </row>
    <row r="2477" spans="1:10" hidden="1" x14ac:dyDescent="0.25">
      <c r="A2477">
        <v>30101</v>
      </c>
      <c r="B2477" s="1" t="s">
        <v>6</v>
      </c>
      <c r="C2477" s="1" t="s">
        <v>24</v>
      </c>
      <c r="D2477">
        <v>9809</v>
      </c>
      <c r="E2477" s="1" t="s">
        <v>2673</v>
      </c>
      <c r="F2477">
        <v>0</v>
      </c>
      <c r="H2477">
        <v>0</v>
      </c>
      <c r="I2477">
        <f>Tabla1[[#This Row],[VENTAS]]+Tabla1[[#This Row],[FISICO]]-Tabla1[[#This Row],[SISTEMA]]</f>
        <v>0</v>
      </c>
    </row>
    <row r="2478" spans="1:10" hidden="1" x14ac:dyDescent="0.25">
      <c r="A2478">
        <v>30101</v>
      </c>
      <c r="B2478" s="1" t="s">
        <v>6</v>
      </c>
      <c r="C2478" s="1" t="s">
        <v>24</v>
      </c>
      <c r="D2478">
        <v>9821</v>
      </c>
      <c r="E2478" s="1" t="s">
        <v>2674</v>
      </c>
      <c r="F2478">
        <v>0</v>
      </c>
      <c r="H2478">
        <v>0</v>
      </c>
      <c r="I2478">
        <f>Tabla1[[#This Row],[VENTAS]]+Tabla1[[#This Row],[FISICO]]-Tabla1[[#This Row],[SISTEMA]]</f>
        <v>0</v>
      </c>
    </row>
    <row r="2479" spans="1:10" hidden="1" x14ac:dyDescent="0.25">
      <c r="A2479">
        <v>30101</v>
      </c>
      <c r="B2479" s="1" t="s">
        <v>6</v>
      </c>
      <c r="C2479" s="1" t="s">
        <v>24</v>
      </c>
      <c r="D2479">
        <v>9867</v>
      </c>
      <c r="E2479" s="1" t="s">
        <v>2675</v>
      </c>
      <c r="F2479">
        <v>1</v>
      </c>
      <c r="G2479">
        <v>1</v>
      </c>
      <c r="H2479">
        <v>0</v>
      </c>
      <c r="I2479">
        <f>Tabla1[[#This Row],[VENTAS]]+Tabla1[[#This Row],[FISICO]]-Tabla1[[#This Row],[SISTEMA]]</f>
        <v>0</v>
      </c>
    </row>
    <row r="2480" spans="1:10" hidden="1" x14ac:dyDescent="0.25">
      <c r="A2480">
        <v>30101</v>
      </c>
      <c r="B2480" s="1" t="s">
        <v>6</v>
      </c>
      <c r="C2480" s="1" t="s">
        <v>24</v>
      </c>
      <c r="D2480">
        <v>9894</v>
      </c>
      <c r="E2480" s="1" t="s">
        <v>2676</v>
      </c>
      <c r="F2480">
        <v>0</v>
      </c>
      <c r="H2480">
        <v>0</v>
      </c>
      <c r="I2480">
        <f>Tabla1[[#This Row],[VENTAS]]+Tabla1[[#This Row],[FISICO]]-Tabla1[[#This Row],[SISTEMA]]</f>
        <v>0</v>
      </c>
    </row>
    <row r="2481" spans="1:10" hidden="1" x14ac:dyDescent="0.25">
      <c r="A2481">
        <v>30101</v>
      </c>
      <c r="B2481" s="1" t="s">
        <v>6</v>
      </c>
      <c r="C2481" s="1" t="s">
        <v>24</v>
      </c>
      <c r="D2481">
        <v>9895</v>
      </c>
      <c r="E2481" s="1" t="s">
        <v>2677</v>
      </c>
      <c r="F2481">
        <v>0</v>
      </c>
      <c r="H2481">
        <v>0</v>
      </c>
      <c r="I2481">
        <f>Tabla1[[#This Row],[VENTAS]]+Tabla1[[#This Row],[FISICO]]-Tabla1[[#This Row],[SISTEMA]]</f>
        <v>0</v>
      </c>
    </row>
    <row r="2482" spans="1:10" hidden="1" x14ac:dyDescent="0.25">
      <c r="A2482">
        <v>30101</v>
      </c>
      <c r="B2482" s="1" t="s">
        <v>6</v>
      </c>
      <c r="C2482" s="1" t="s">
        <v>24</v>
      </c>
      <c r="D2482">
        <v>9912</v>
      </c>
      <c r="E2482" s="1" t="s">
        <v>2678</v>
      </c>
      <c r="F2482">
        <v>0</v>
      </c>
      <c r="H2482">
        <v>0</v>
      </c>
      <c r="I2482">
        <f>Tabla1[[#This Row],[VENTAS]]+Tabla1[[#This Row],[FISICO]]-Tabla1[[#This Row],[SISTEMA]]</f>
        <v>0</v>
      </c>
    </row>
    <row r="2483" spans="1:10" hidden="1" x14ac:dyDescent="0.25">
      <c r="A2483">
        <v>30101</v>
      </c>
      <c r="B2483" s="1" t="s">
        <v>6</v>
      </c>
      <c r="C2483" s="1" t="s">
        <v>24</v>
      </c>
      <c r="D2483">
        <v>9913</v>
      </c>
      <c r="E2483" s="1" t="s">
        <v>2679</v>
      </c>
      <c r="F2483">
        <v>0</v>
      </c>
      <c r="H2483">
        <v>0</v>
      </c>
      <c r="I2483">
        <f>Tabla1[[#This Row],[VENTAS]]+Tabla1[[#This Row],[FISICO]]-Tabla1[[#This Row],[SISTEMA]]</f>
        <v>0</v>
      </c>
    </row>
    <row r="2484" spans="1:10" hidden="1" x14ac:dyDescent="0.25">
      <c r="A2484">
        <v>30101</v>
      </c>
      <c r="B2484" s="1" t="s">
        <v>6</v>
      </c>
      <c r="C2484" s="1" t="s">
        <v>24</v>
      </c>
      <c r="D2484" s="18">
        <v>9914</v>
      </c>
      <c r="E2484" s="19" t="s">
        <v>2680</v>
      </c>
      <c r="F2484">
        <v>46</v>
      </c>
      <c r="G2484">
        <v>45</v>
      </c>
      <c r="H2484">
        <v>0</v>
      </c>
      <c r="I2484">
        <f>Tabla1[[#This Row],[VENTAS]]+Tabla1[[#This Row],[FISICO]]-Tabla1[[#This Row],[SISTEMA]]</f>
        <v>-1</v>
      </c>
      <c r="J2484" s="18"/>
    </row>
    <row r="2485" spans="1:10" hidden="1" x14ac:dyDescent="0.25">
      <c r="A2485">
        <v>30101</v>
      </c>
      <c r="B2485" s="1" t="s">
        <v>6</v>
      </c>
      <c r="C2485" s="1" t="s">
        <v>24</v>
      </c>
      <c r="D2485">
        <v>9920</v>
      </c>
      <c r="E2485" s="1" t="s">
        <v>2681</v>
      </c>
      <c r="F2485">
        <v>0</v>
      </c>
      <c r="H2485">
        <v>0</v>
      </c>
      <c r="I2485">
        <f>Tabla1[[#This Row],[VENTAS]]+Tabla1[[#This Row],[FISICO]]-Tabla1[[#This Row],[SISTEMA]]</f>
        <v>0</v>
      </c>
    </row>
    <row r="2486" spans="1:10" hidden="1" x14ac:dyDescent="0.25">
      <c r="A2486">
        <v>30101</v>
      </c>
      <c r="B2486" s="1" t="s">
        <v>6</v>
      </c>
      <c r="C2486" s="1" t="s">
        <v>24</v>
      </c>
      <c r="D2486">
        <v>9925</v>
      </c>
      <c r="E2486" s="1" t="s">
        <v>2682</v>
      </c>
      <c r="F2486">
        <v>0</v>
      </c>
      <c r="H2486">
        <v>0</v>
      </c>
      <c r="I2486">
        <f>Tabla1[[#This Row],[VENTAS]]+Tabla1[[#This Row],[FISICO]]-Tabla1[[#This Row],[SISTEMA]]</f>
        <v>0</v>
      </c>
    </row>
    <row r="2487" spans="1:10" hidden="1" x14ac:dyDescent="0.25">
      <c r="A2487">
        <v>30101</v>
      </c>
      <c r="B2487" s="1" t="s">
        <v>6</v>
      </c>
      <c r="C2487" s="1" t="s">
        <v>24</v>
      </c>
      <c r="D2487">
        <v>9941</v>
      </c>
      <c r="E2487" s="1" t="s">
        <v>2683</v>
      </c>
      <c r="F2487">
        <v>0</v>
      </c>
      <c r="H2487">
        <v>0</v>
      </c>
      <c r="I2487">
        <f>Tabla1[[#This Row],[VENTAS]]+Tabla1[[#This Row],[FISICO]]-Tabla1[[#This Row],[SISTEMA]]</f>
        <v>0</v>
      </c>
    </row>
    <row r="2488" spans="1:10" hidden="1" x14ac:dyDescent="0.25">
      <c r="A2488">
        <v>30101</v>
      </c>
      <c r="B2488" s="1" t="s">
        <v>6</v>
      </c>
      <c r="C2488" s="1" t="s">
        <v>24</v>
      </c>
      <c r="D2488">
        <v>9942</v>
      </c>
      <c r="E2488" s="1" t="s">
        <v>2684</v>
      </c>
      <c r="F2488">
        <v>0</v>
      </c>
      <c r="H2488">
        <v>0</v>
      </c>
      <c r="I2488">
        <f>Tabla1[[#This Row],[VENTAS]]+Tabla1[[#This Row],[FISICO]]-Tabla1[[#This Row],[SISTEMA]]</f>
        <v>0</v>
      </c>
    </row>
    <row r="2489" spans="1:10" hidden="1" x14ac:dyDescent="0.25">
      <c r="A2489">
        <v>30101</v>
      </c>
      <c r="B2489" s="1" t="s">
        <v>6</v>
      </c>
      <c r="C2489" s="1" t="s">
        <v>24</v>
      </c>
      <c r="D2489">
        <v>9944</v>
      </c>
      <c r="E2489" s="1" t="s">
        <v>2685</v>
      </c>
      <c r="F2489">
        <v>0</v>
      </c>
      <c r="H2489">
        <v>0</v>
      </c>
      <c r="I2489">
        <f>Tabla1[[#This Row],[VENTAS]]+Tabla1[[#This Row],[FISICO]]-Tabla1[[#This Row],[SISTEMA]]</f>
        <v>0</v>
      </c>
    </row>
    <row r="2490" spans="1:10" hidden="1" x14ac:dyDescent="0.25">
      <c r="A2490">
        <v>30101</v>
      </c>
      <c r="B2490" s="1" t="s">
        <v>6</v>
      </c>
      <c r="C2490" s="1" t="s">
        <v>24</v>
      </c>
      <c r="D2490">
        <v>9946</v>
      </c>
      <c r="E2490" s="1" t="s">
        <v>2686</v>
      </c>
      <c r="F2490">
        <v>0</v>
      </c>
      <c r="H2490">
        <v>0</v>
      </c>
      <c r="I2490">
        <f>Tabla1[[#This Row],[VENTAS]]+Tabla1[[#This Row],[FISICO]]-Tabla1[[#This Row],[SISTEMA]]</f>
        <v>0</v>
      </c>
    </row>
    <row r="2491" spans="1:10" hidden="1" x14ac:dyDescent="0.25">
      <c r="A2491">
        <v>30101</v>
      </c>
      <c r="B2491" s="1" t="s">
        <v>6</v>
      </c>
      <c r="C2491" s="1" t="s">
        <v>24</v>
      </c>
      <c r="D2491" s="18">
        <v>9954</v>
      </c>
      <c r="E2491" s="19" t="s">
        <v>2687</v>
      </c>
      <c r="F2491">
        <v>6</v>
      </c>
      <c r="G2491">
        <v>6</v>
      </c>
      <c r="H2491">
        <v>0</v>
      </c>
      <c r="I2491">
        <f>Tabla1[[#This Row],[VENTAS]]+Tabla1[[#This Row],[FISICO]]-Tabla1[[#This Row],[SISTEMA]]</f>
        <v>0</v>
      </c>
      <c r="J2491" s="18"/>
    </row>
    <row r="2492" spans="1:10" hidden="1" x14ac:dyDescent="0.25">
      <c r="A2492">
        <v>30101</v>
      </c>
      <c r="B2492" s="1" t="s">
        <v>6</v>
      </c>
      <c r="C2492" s="1" t="s">
        <v>24</v>
      </c>
      <c r="D2492">
        <v>9958</v>
      </c>
      <c r="E2492" s="1" t="s">
        <v>2688</v>
      </c>
      <c r="F2492">
        <v>0</v>
      </c>
      <c r="H2492">
        <v>0</v>
      </c>
      <c r="I2492">
        <f>Tabla1[[#This Row],[VENTAS]]+Tabla1[[#This Row],[FISICO]]-Tabla1[[#This Row],[SISTEMA]]</f>
        <v>0</v>
      </c>
    </row>
    <row r="2493" spans="1:10" hidden="1" x14ac:dyDescent="0.25">
      <c r="A2493">
        <v>30101</v>
      </c>
      <c r="B2493" s="1" t="s">
        <v>6</v>
      </c>
      <c r="C2493" s="1" t="s">
        <v>24</v>
      </c>
      <c r="D2493">
        <v>9959</v>
      </c>
      <c r="E2493" s="1" t="s">
        <v>2689</v>
      </c>
      <c r="F2493">
        <v>0</v>
      </c>
      <c r="H2493">
        <v>0</v>
      </c>
      <c r="I2493">
        <f>Tabla1[[#This Row],[VENTAS]]+Tabla1[[#This Row],[FISICO]]-Tabla1[[#This Row],[SISTEMA]]</f>
        <v>0</v>
      </c>
    </row>
    <row r="2494" spans="1:10" hidden="1" x14ac:dyDescent="0.25">
      <c r="A2494">
        <v>30101</v>
      </c>
      <c r="B2494" s="1" t="s">
        <v>6</v>
      </c>
      <c r="C2494" s="1" t="s">
        <v>24</v>
      </c>
      <c r="D2494">
        <v>9962</v>
      </c>
      <c r="E2494" s="1" t="s">
        <v>2690</v>
      </c>
      <c r="F2494">
        <v>10</v>
      </c>
      <c r="G2494">
        <v>10</v>
      </c>
      <c r="H2494">
        <v>0</v>
      </c>
      <c r="I2494">
        <f>Tabla1[[#This Row],[VENTAS]]+Tabla1[[#This Row],[FISICO]]-Tabla1[[#This Row],[SISTEMA]]</f>
        <v>0</v>
      </c>
    </row>
    <row r="2495" spans="1:10" hidden="1" x14ac:dyDescent="0.25">
      <c r="A2495">
        <v>30101</v>
      </c>
      <c r="B2495" s="1" t="s">
        <v>6</v>
      </c>
      <c r="C2495" s="1" t="s">
        <v>24</v>
      </c>
      <c r="D2495">
        <v>9963</v>
      </c>
      <c r="E2495" s="1" t="s">
        <v>2691</v>
      </c>
      <c r="F2495">
        <v>0</v>
      </c>
      <c r="H2495">
        <v>0</v>
      </c>
      <c r="I2495">
        <f>Tabla1[[#This Row],[VENTAS]]+Tabla1[[#This Row],[FISICO]]-Tabla1[[#This Row],[SISTEMA]]</f>
        <v>0</v>
      </c>
    </row>
    <row r="2496" spans="1:10" hidden="1" x14ac:dyDescent="0.25">
      <c r="A2496">
        <v>30101</v>
      </c>
      <c r="B2496" s="1" t="s">
        <v>6</v>
      </c>
      <c r="C2496" s="1" t="s">
        <v>24</v>
      </c>
      <c r="D2496">
        <v>9964</v>
      </c>
      <c r="E2496" s="1" t="s">
        <v>2692</v>
      </c>
      <c r="F2496">
        <v>0</v>
      </c>
      <c r="H2496">
        <v>0</v>
      </c>
      <c r="I2496">
        <f>Tabla1[[#This Row],[VENTAS]]+Tabla1[[#This Row],[FISICO]]-Tabla1[[#This Row],[SISTEMA]]</f>
        <v>0</v>
      </c>
    </row>
    <row r="2497" spans="1:9" hidden="1" x14ac:dyDescent="0.25">
      <c r="A2497">
        <v>30101</v>
      </c>
      <c r="B2497" s="1" t="s">
        <v>6</v>
      </c>
      <c r="C2497" s="1" t="s">
        <v>24</v>
      </c>
      <c r="D2497">
        <v>9965</v>
      </c>
      <c r="E2497" s="1" t="s">
        <v>2693</v>
      </c>
      <c r="F2497">
        <v>0</v>
      </c>
      <c r="H2497">
        <v>0</v>
      </c>
      <c r="I2497">
        <f>Tabla1[[#This Row],[VENTAS]]+Tabla1[[#This Row],[FISICO]]-Tabla1[[#This Row],[SISTEMA]]</f>
        <v>0</v>
      </c>
    </row>
    <row r="2498" spans="1:9" hidden="1" x14ac:dyDescent="0.25">
      <c r="A2498">
        <v>30101</v>
      </c>
      <c r="B2498" s="1" t="s">
        <v>6</v>
      </c>
      <c r="C2498" s="1" t="s">
        <v>24</v>
      </c>
      <c r="D2498">
        <v>9966</v>
      </c>
      <c r="E2498" s="1" t="s">
        <v>2694</v>
      </c>
      <c r="F2498">
        <v>0</v>
      </c>
      <c r="H2498">
        <v>0</v>
      </c>
      <c r="I2498">
        <f>Tabla1[[#This Row],[VENTAS]]+Tabla1[[#This Row],[FISICO]]-Tabla1[[#This Row],[SISTEMA]]</f>
        <v>0</v>
      </c>
    </row>
    <row r="2499" spans="1:9" hidden="1" x14ac:dyDescent="0.25">
      <c r="A2499">
        <v>30101</v>
      </c>
      <c r="B2499" s="1" t="s">
        <v>6</v>
      </c>
      <c r="C2499" s="1" t="s">
        <v>24</v>
      </c>
      <c r="D2499">
        <v>9967</v>
      </c>
      <c r="E2499" s="1" t="s">
        <v>2695</v>
      </c>
      <c r="F2499">
        <v>0</v>
      </c>
      <c r="H2499">
        <v>0</v>
      </c>
      <c r="I2499">
        <f>Tabla1[[#This Row],[VENTAS]]+Tabla1[[#This Row],[FISICO]]-Tabla1[[#This Row],[SISTEMA]]</f>
        <v>0</v>
      </c>
    </row>
    <row r="2500" spans="1:9" hidden="1" x14ac:dyDescent="0.25">
      <c r="A2500">
        <v>30101</v>
      </c>
      <c r="B2500" s="1" t="s">
        <v>6</v>
      </c>
      <c r="C2500" s="1" t="s">
        <v>24</v>
      </c>
      <c r="D2500">
        <v>9968</v>
      </c>
      <c r="E2500" s="1" t="s">
        <v>2696</v>
      </c>
      <c r="F2500">
        <v>0</v>
      </c>
      <c r="H2500">
        <v>0</v>
      </c>
      <c r="I2500">
        <f>Tabla1[[#This Row],[VENTAS]]+Tabla1[[#This Row],[FISICO]]-Tabla1[[#This Row],[SISTEMA]]</f>
        <v>0</v>
      </c>
    </row>
    <row r="2501" spans="1:9" hidden="1" x14ac:dyDescent="0.25">
      <c r="A2501">
        <v>30101</v>
      </c>
      <c r="B2501" s="1" t="s">
        <v>6</v>
      </c>
      <c r="C2501" s="1" t="s">
        <v>24</v>
      </c>
      <c r="D2501">
        <v>9969</v>
      </c>
      <c r="E2501" s="1" t="s">
        <v>2697</v>
      </c>
      <c r="F2501">
        <v>12</v>
      </c>
      <c r="G2501">
        <v>12</v>
      </c>
      <c r="H2501">
        <v>0</v>
      </c>
      <c r="I2501">
        <f>Tabla1[[#This Row],[VENTAS]]+Tabla1[[#This Row],[FISICO]]-Tabla1[[#This Row],[SISTEMA]]</f>
        <v>0</v>
      </c>
    </row>
    <row r="2502" spans="1:9" hidden="1" x14ac:dyDescent="0.25">
      <c r="A2502">
        <v>30101</v>
      </c>
      <c r="B2502" s="1" t="s">
        <v>6</v>
      </c>
      <c r="C2502" s="1" t="s">
        <v>24</v>
      </c>
      <c r="D2502">
        <v>9970</v>
      </c>
      <c r="E2502" s="1" t="s">
        <v>2698</v>
      </c>
      <c r="F2502">
        <v>7</v>
      </c>
      <c r="G2502">
        <v>7</v>
      </c>
      <c r="H2502">
        <v>0</v>
      </c>
      <c r="I2502">
        <f>Tabla1[[#This Row],[VENTAS]]+Tabla1[[#This Row],[FISICO]]-Tabla1[[#This Row],[SISTEMA]]</f>
        <v>0</v>
      </c>
    </row>
    <row r="2503" spans="1:9" hidden="1" x14ac:dyDescent="0.25">
      <c r="A2503">
        <v>30101</v>
      </c>
      <c r="B2503" s="1" t="s">
        <v>6</v>
      </c>
      <c r="C2503" s="1" t="s">
        <v>24</v>
      </c>
      <c r="D2503">
        <v>9993</v>
      </c>
      <c r="E2503" s="1" t="s">
        <v>2699</v>
      </c>
      <c r="F2503">
        <v>28</v>
      </c>
      <c r="G2503">
        <v>28</v>
      </c>
      <c r="H2503">
        <v>0</v>
      </c>
      <c r="I2503">
        <f>Tabla1[[#This Row],[VENTAS]]+Tabla1[[#This Row],[FISICO]]-Tabla1[[#This Row],[SISTEMA]]</f>
        <v>0</v>
      </c>
    </row>
    <row r="2504" spans="1:9" hidden="1" x14ac:dyDescent="0.25">
      <c r="A2504">
        <v>30101</v>
      </c>
      <c r="B2504" s="1" t="s">
        <v>6</v>
      </c>
      <c r="C2504" s="1" t="s">
        <v>24</v>
      </c>
      <c r="D2504">
        <v>10000</v>
      </c>
      <c r="E2504" s="1" t="s">
        <v>2700</v>
      </c>
      <c r="F2504">
        <v>0</v>
      </c>
      <c r="H2504">
        <v>0</v>
      </c>
      <c r="I2504">
        <f>Tabla1[[#This Row],[VENTAS]]+Tabla1[[#This Row],[FISICO]]-Tabla1[[#This Row],[SISTEMA]]</f>
        <v>0</v>
      </c>
    </row>
    <row r="2505" spans="1:9" hidden="1" x14ac:dyDescent="0.25">
      <c r="A2505">
        <v>30101</v>
      </c>
      <c r="B2505" s="1" t="s">
        <v>6</v>
      </c>
      <c r="C2505" s="1" t="s">
        <v>24</v>
      </c>
      <c r="D2505">
        <v>10001</v>
      </c>
      <c r="E2505" s="1" t="s">
        <v>2701</v>
      </c>
      <c r="F2505">
        <v>0</v>
      </c>
      <c r="H2505">
        <v>0</v>
      </c>
      <c r="I2505">
        <f>Tabla1[[#This Row],[VENTAS]]+Tabla1[[#This Row],[FISICO]]-Tabla1[[#This Row],[SISTEMA]]</f>
        <v>0</v>
      </c>
    </row>
    <row r="2506" spans="1:9" hidden="1" x14ac:dyDescent="0.25">
      <c r="A2506">
        <v>30101</v>
      </c>
      <c r="B2506" s="1" t="s">
        <v>6</v>
      </c>
      <c r="C2506" s="1" t="s">
        <v>24</v>
      </c>
      <c r="D2506">
        <v>10015</v>
      </c>
      <c r="E2506" s="1" t="s">
        <v>2702</v>
      </c>
      <c r="F2506">
        <v>0</v>
      </c>
      <c r="H2506">
        <v>0</v>
      </c>
      <c r="I2506">
        <f>Tabla1[[#This Row],[VENTAS]]+Tabla1[[#This Row],[FISICO]]-Tabla1[[#This Row],[SISTEMA]]</f>
        <v>0</v>
      </c>
    </row>
    <row r="2507" spans="1:9" hidden="1" x14ac:dyDescent="0.25">
      <c r="A2507">
        <v>30101</v>
      </c>
      <c r="B2507" s="1" t="s">
        <v>6</v>
      </c>
      <c r="C2507" s="1" t="s">
        <v>24</v>
      </c>
      <c r="D2507">
        <v>10016</v>
      </c>
      <c r="E2507" s="1" t="s">
        <v>2703</v>
      </c>
      <c r="F2507">
        <v>0</v>
      </c>
      <c r="H2507">
        <v>0</v>
      </c>
      <c r="I2507">
        <f>Tabla1[[#This Row],[VENTAS]]+Tabla1[[#This Row],[FISICO]]-Tabla1[[#This Row],[SISTEMA]]</f>
        <v>0</v>
      </c>
    </row>
    <row r="2508" spans="1:9" hidden="1" x14ac:dyDescent="0.25">
      <c r="A2508">
        <v>30101</v>
      </c>
      <c r="B2508" s="1" t="s">
        <v>6</v>
      </c>
      <c r="C2508" s="1" t="s">
        <v>24</v>
      </c>
      <c r="D2508">
        <v>10017</v>
      </c>
      <c r="E2508" s="1" t="s">
        <v>2704</v>
      </c>
      <c r="F2508">
        <v>4</v>
      </c>
      <c r="G2508">
        <v>4</v>
      </c>
      <c r="H2508">
        <v>0</v>
      </c>
      <c r="I2508">
        <f>Tabla1[[#This Row],[VENTAS]]+Tabla1[[#This Row],[FISICO]]-Tabla1[[#This Row],[SISTEMA]]</f>
        <v>0</v>
      </c>
    </row>
    <row r="2509" spans="1:9" hidden="1" x14ac:dyDescent="0.25">
      <c r="A2509">
        <v>30101</v>
      </c>
      <c r="B2509" s="1" t="s">
        <v>6</v>
      </c>
      <c r="C2509" s="1" t="s">
        <v>24</v>
      </c>
      <c r="D2509">
        <v>10018</v>
      </c>
      <c r="E2509" s="1" t="s">
        <v>2705</v>
      </c>
      <c r="F2509">
        <v>0</v>
      </c>
      <c r="H2509">
        <v>0</v>
      </c>
      <c r="I2509">
        <f>Tabla1[[#This Row],[VENTAS]]+Tabla1[[#This Row],[FISICO]]-Tabla1[[#This Row],[SISTEMA]]</f>
        <v>0</v>
      </c>
    </row>
    <row r="2510" spans="1:9" hidden="1" x14ac:dyDescent="0.25">
      <c r="A2510">
        <v>30101</v>
      </c>
      <c r="B2510" s="1" t="s">
        <v>6</v>
      </c>
      <c r="C2510" s="1" t="s">
        <v>24</v>
      </c>
      <c r="D2510">
        <v>10019</v>
      </c>
      <c r="E2510" s="1" t="s">
        <v>2706</v>
      </c>
      <c r="F2510">
        <v>4</v>
      </c>
      <c r="G2510">
        <v>4</v>
      </c>
      <c r="H2510">
        <v>0</v>
      </c>
      <c r="I2510">
        <f>Tabla1[[#This Row],[VENTAS]]+Tabla1[[#This Row],[FISICO]]-Tabla1[[#This Row],[SISTEMA]]</f>
        <v>0</v>
      </c>
    </row>
    <row r="2511" spans="1:9" hidden="1" x14ac:dyDescent="0.25">
      <c r="A2511">
        <v>30101</v>
      </c>
      <c r="B2511" s="1" t="s">
        <v>6</v>
      </c>
      <c r="C2511" s="1" t="s">
        <v>24</v>
      </c>
      <c r="D2511">
        <v>10020</v>
      </c>
      <c r="E2511" s="1" t="s">
        <v>2707</v>
      </c>
      <c r="F2511">
        <v>0</v>
      </c>
      <c r="H2511">
        <v>0</v>
      </c>
      <c r="I2511">
        <f>Tabla1[[#This Row],[VENTAS]]+Tabla1[[#This Row],[FISICO]]-Tabla1[[#This Row],[SISTEMA]]</f>
        <v>0</v>
      </c>
    </row>
    <row r="2512" spans="1:9" hidden="1" x14ac:dyDescent="0.25">
      <c r="A2512">
        <v>30101</v>
      </c>
      <c r="B2512" s="1" t="s">
        <v>6</v>
      </c>
      <c r="C2512" s="1" t="s">
        <v>24</v>
      </c>
      <c r="D2512">
        <v>10034</v>
      </c>
      <c r="E2512" s="1" t="s">
        <v>2708</v>
      </c>
      <c r="F2512">
        <v>0</v>
      </c>
      <c r="H2512">
        <v>0</v>
      </c>
      <c r="I2512">
        <f>Tabla1[[#This Row],[VENTAS]]+Tabla1[[#This Row],[FISICO]]-Tabla1[[#This Row],[SISTEMA]]</f>
        <v>0</v>
      </c>
    </row>
    <row r="2513" spans="1:9" hidden="1" x14ac:dyDescent="0.25">
      <c r="A2513">
        <v>30101</v>
      </c>
      <c r="B2513" s="1" t="s">
        <v>6</v>
      </c>
      <c r="C2513" s="1" t="s">
        <v>24</v>
      </c>
      <c r="D2513">
        <v>10035</v>
      </c>
      <c r="E2513" s="1" t="s">
        <v>2709</v>
      </c>
      <c r="F2513">
        <v>0</v>
      </c>
      <c r="H2513">
        <v>0</v>
      </c>
      <c r="I2513">
        <f>Tabla1[[#This Row],[VENTAS]]+Tabla1[[#This Row],[FISICO]]-Tabla1[[#This Row],[SISTEMA]]</f>
        <v>0</v>
      </c>
    </row>
    <row r="2514" spans="1:9" hidden="1" x14ac:dyDescent="0.25">
      <c r="A2514">
        <v>30101</v>
      </c>
      <c r="B2514" s="1" t="s">
        <v>6</v>
      </c>
      <c r="C2514" s="1" t="s">
        <v>24</v>
      </c>
      <c r="D2514">
        <v>10036</v>
      </c>
      <c r="E2514" s="1" t="s">
        <v>2710</v>
      </c>
      <c r="F2514">
        <v>0</v>
      </c>
      <c r="H2514">
        <v>0</v>
      </c>
      <c r="I2514">
        <f>Tabla1[[#This Row],[VENTAS]]+Tabla1[[#This Row],[FISICO]]-Tabla1[[#This Row],[SISTEMA]]</f>
        <v>0</v>
      </c>
    </row>
    <row r="2515" spans="1:9" hidden="1" x14ac:dyDescent="0.25">
      <c r="A2515">
        <v>30101</v>
      </c>
      <c r="B2515" s="1" t="s">
        <v>6</v>
      </c>
      <c r="C2515" s="1" t="s">
        <v>24</v>
      </c>
      <c r="D2515">
        <v>10038</v>
      </c>
      <c r="E2515" s="1" t="s">
        <v>2711</v>
      </c>
      <c r="F2515">
        <v>2</v>
      </c>
      <c r="G2515">
        <v>2</v>
      </c>
      <c r="H2515">
        <v>0</v>
      </c>
      <c r="I2515">
        <f>Tabla1[[#This Row],[VENTAS]]+Tabla1[[#This Row],[FISICO]]-Tabla1[[#This Row],[SISTEMA]]</f>
        <v>0</v>
      </c>
    </row>
    <row r="2516" spans="1:9" hidden="1" x14ac:dyDescent="0.25">
      <c r="A2516">
        <v>30101</v>
      </c>
      <c r="B2516" s="1" t="s">
        <v>6</v>
      </c>
      <c r="C2516" s="1" t="s">
        <v>24</v>
      </c>
      <c r="D2516">
        <v>10039</v>
      </c>
      <c r="E2516" s="1" t="s">
        <v>2712</v>
      </c>
      <c r="F2516">
        <v>0</v>
      </c>
      <c r="H2516">
        <v>0</v>
      </c>
      <c r="I2516">
        <f>Tabla1[[#This Row],[VENTAS]]+Tabla1[[#This Row],[FISICO]]-Tabla1[[#This Row],[SISTEMA]]</f>
        <v>0</v>
      </c>
    </row>
    <row r="2517" spans="1:9" hidden="1" x14ac:dyDescent="0.25">
      <c r="A2517">
        <v>30101</v>
      </c>
      <c r="B2517" s="1" t="s">
        <v>6</v>
      </c>
      <c r="C2517" s="1" t="s">
        <v>24</v>
      </c>
      <c r="D2517">
        <v>10092</v>
      </c>
      <c r="E2517" s="1" t="s">
        <v>2713</v>
      </c>
      <c r="F2517">
        <v>0</v>
      </c>
      <c r="H2517">
        <v>0</v>
      </c>
      <c r="I2517">
        <f>Tabla1[[#This Row],[VENTAS]]+Tabla1[[#This Row],[FISICO]]-Tabla1[[#This Row],[SISTEMA]]</f>
        <v>0</v>
      </c>
    </row>
    <row r="2518" spans="1:9" hidden="1" x14ac:dyDescent="0.25">
      <c r="A2518">
        <v>30101</v>
      </c>
      <c r="B2518" s="1" t="s">
        <v>6</v>
      </c>
      <c r="C2518" s="1" t="s">
        <v>24</v>
      </c>
      <c r="D2518">
        <v>10114</v>
      </c>
      <c r="E2518" s="1" t="s">
        <v>2714</v>
      </c>
      <c r="F2518">
        <v>0</v>
      </c>
      <c r="H2518">
        <v>0</v>
      </c>
      <c r="I2518">
        <f>Tabla1[[#This Row],[VENTAS]]+Tabla1[[#This Row],[FISICO]]-Tabla1[[#This Row],[SISTEMA]]</f>
        <v>0</v>
      </c>
    </row>
    <row r="2519" spans="1:9" hidden="1" x14ac:dyDescent="0.25">
      <c r="A2519">
        <v>30101</v>
      </c>
      <c r="B2519" s="1" t="s">
        <v>6</v>
      </c>
      <c r="C2519" s="1" t="s">
        <v>24</v>
      </c>
      <c r="D2519">
        <v>10115</v>
      </c>
      <c r="E2519" s="1" t="s">
        <v>2715</v>
      </c>
      <c r="F2519">
        <v>0</v>
      </c>
      <c r="H2519">
        <v>0</v>
      </c>
      <c r="I2519">
        <f>Tabla1[[#This Row],[VENTAS]]+Tabla1[[#This Row],[FISICO]]-Tabla1[[#This Row],[SISTEMA]]</f>
        <v>0</v>
      </c>
    </row>
    <row r="2520" spans="1:9" hidden="1" x14ac:dyDescent="0.25">
      <c r="A2520">
        <v>30101</v>
      </c>
      <c r="B2520" s="1" t="s">
        <v>6</v>
      </c>
      <c r="C2520" s="1" t="s">
        <v>24</v>
      </c>
      <c r="D2520">
        <v>10119</v>
      </c>
      <c r="E2520" s="1" t="s">
        <v>2716</v>
      </c>
      <c r="F2520">
        <v>0</v>
      </c>
      <c r="H2520">
        <v>0</v>
      </c>
      <c r="I2520">
        <f>Tabla1[[#This Row],[VENTAS]]+Tabla1[[#This Row],[FISICO]]-Tabla1[[#This Row],[SISTEMA]]</f>
        <v>0</v>
      </c>
    </row>
    <row r="2521" spans="1:9" hidden="1" x14ac:dyDescent="0.25">
      <c r="A2521">
        <v>30101</v>
      </c>
      <c r="B2521" s="1" t="s">
        <v>6</v>
      </c>
      <c r="C2521" s="1" t="s">
        <v>24</v>
      </c>
      <c r="D2521">
        <v>10125</v>
      </c>
      <c r="E2521" s="1" t="s">
        <v>2717</v>
      </c>
      <c r="F2521">
        <v>0</v>
      </c>
      <c r="H2521">
        <v>0</v>
      </c>
      <c r="I2521">
        <f>Tabla1[[#This Row],[VENTAS]]+Tabla1[[#This Row],[FISICO]]-Tabla1[[#This Row],[SISTEMA]]</f>
        <v>0</v>
      </c>
    </row>
    <row r="2522" spans="1:9" hidden="1" x14ac:dyDescent="0.25">
      <c r="A2522">
        <v>30101</v>
      </c>
      <c r="B2522" s="1" t="s">
        <v>6</v>
      </c>
      <c r="C2522" s="1" t="s">
        <v>24</v>
      </c>
      <c r="D2522">
        <v>10126</v>
      </c>
      <c r="E2522" s="1" t="s">
        <v>2718</v>
      </c>
      <c r="F2522">
        <v>0</v>
      </c>
      <c r="H2522">
        <v>0</v>
      </c>
      <c r="I2522">
        <f>Tabla1[[#This Row],[VENTAS]]+Tabla1[[#This Row],[FISICO]]-Tabla1[[#This Row],[SISTEMA]]</f>
        <v>0</v>
      </c>
    </row>
    <row r="2523" spans="1:9" hidden="1" x14ac:dyDescent="0.25">
      <c r="A2523">
        <v>30101</v>
      </c>
      <c r="B2523" s="1" t="s">
        <v>6</v>
      </c>
      <c r="C2523" s="1" t="s">
        <v>24</v>
      </c>
      <c r="D2523">
        <v>10128</v>
      </c>
      <c r="E2523" s="1" t="s">
        <v>2719</v>
      </c>
      <c r="F2523">
        <v>0</v>
      </c>
      <c r="H2523">
        <v>0</v>
      </c>
      <c r="I2523">
        <f>Tabla1[[#This Row],[VENTAS]]+Tabla1[[#This Row],[FISICO]]-Tabla1[[#This Row],[SISTEMA]]</f>
        <v>0</v>
      </c>
    </row>
    <row r="2524" spans="1:9" hidden="1" x14ac:dyDescent="0.25">
      <c r="A2524">
        <v>30101</v>
      </c>
      <c r="B2524" s="1" t="s">
        <v>6</v>
      </c>
      <c r="C2524" s="1" t="s">
        <v>24</v>
      </c>
      <c r="D2524">
        <v>10129</v>
      </c>
      <c r="E2524" s="1" t="s">
        <v>2720</v>
      </c>
      <c r="F2524">
        <v>0</v>
      </c>
      <c r="H2524">
        <v>0</v>
      </c>
      <c r="I2524">
        <f>Tabla1[[#This Row],[VENTAS]]+Tabla1[[#This Row],[FISICO]]-Tabla1[[#This Row],[SISTEMA]]</f>
        <v>0</v>
      </c>
    </row>
    <row r="2525" spans="1:9" hidden="1" x14ac:dyDescent="0.25">
      <c r="A2525">
        <v>30101</v>
      </c>
      <c r="B2525" s="1" t="s">
        <v>6</v>
      </c>
      <c r="C2525" s="1" t="s">
        <v>24</v>
      </c>
      <c r="D2525">
        <v>10130</v>
      </c>
      <c r="E2525" s="1" t="s">
        <v>2721</v>
      </c>
      <c r="F2525">
        <v>0</v>
      </c>
      <c r="H2525">
        <v>0</v>
      </c>
      <c r="I2525">
        <f>Tabla1[[#This Row],[VENTAS]]+Tabla1[[#This Row],[FISICO]]-Tabla1[[#This Row],[SISTEMA]]</f>
        <v>0</v>
      </c>
    </row>
    <row r="2526" spans="1:9" hidden="1" x14ac:dyDescent="0.25">
      <c r="A2526">
        <v>30101</v>
      </c>
      <c r="B2526" s="1" t="s">
        <v>6</v>
      </c>
      <c r="C2526" s="1" t="s">
        <v>24</v>
      </c>
      <c r="D2526">
        <v>10131</v>
      </c>
      <c r="E2526" s="1" t="s">
        <v>2722</v>
      </c>
      <c r="F2526">
        <v>0</v>
      </c>
      <c r="H2526">
        <v>0</v>
      </c>
      <c r="I2526">
        <f>Tabla1[[#This Row],[VENTAS]]+Tabla1[[#This Row],[FISICO]]-Tabla1[[#This Row],[SISTEMA]]</f>
        <v>0</v>
      </c>
    </row>
    <row r="2527" spans="1:9" hidden="1" x14ac:dyDescent="0.25">
      <c r="A2527">
        <v>30101</v>
      </c>
      <c r="B2527" s="1" t="s">
        <v>6</v>
      </c>
      <c r="C2527" s="1" t="s">
        <v>24</v>
      </c>
      <c r="D2527">
        <v>10132</v>
      </c>
      <c r="E2527" s="1" t="s">
        <v>2723</v>
      </c>
      <c r="F2527">
        <v>0</v>
      </c>
      <c r="H2527">
        <v>0</v>
      </c>
      <c r="I2527">
        <f>Tabla1[[#This Row],[VENTAS]]+Tabla1[[#This Row],[FISICO]]-Tabla1[[#This Row],[SISTEMA]]</f>
        <v>0</v>
      </c>
    </row>
    <row r="2528" spans="1:9" hidden="1" x14ac:dyDescent="0.25">
      <c r="A2528">
        <v>30101</v>
      </c>
      <c r="B2528" s="1" t="s">
        <v>6</v>
      </c>
      <c r="C2528" s="1" t="s">
        <v>24</v>
      </c>
      <c r="D2528">
        <v>10133</v>
      </c>
      <c r="E2528" s="1" t="s">
        <v>2724</v>
      </c>
      <c r="F2528">
        <v>1</v>
      </c>
      <c r="G2528">
        <v>1</v>
      </c>
      <c r="H2528">
        <v>0</v>
      </c>
      <c r="I2528">
        <f>Tabla1[[#This Row],[VENTAS]]+Tabla1[[#This Row],[FISICO]]-Tabla1[[#This Row],[SISTEMA]]</f>
        <v>0</v>
      </c>
    </row>
    <row r="2529" spans="1:10" hidden="1" x14ac:dyDescent="0.25">
      <c r="A2529">
        <v>30101</v>
      </c>
      <c r="B2529" s="1" t="s">
        <v>6</v>
      </c>
      <c r="C2529" s="1" t="s">
        <v>24</v>
      </c>
      <c r="D2529">
        <v>10139</v>
      </c>
      <c r="E2529" s="1" t="s">
        <v>2725</v>
      </c>
      <c r="F2529">
        <v>0</v>
      </c>
      <c r="H2529">
        <v>0</v>
      </c>
      <c r="I2529">
        <f>Tabla1[[#This Row],[VENTAS]]+Tabla1[[#This Row],[FISICO]]-Tabla1[[#This Row],[SISTEMA]]</f>
        <v>0</v>
      </c>
    </row>
    <row r="2530" spans="1:10" hidden="1" x14ac:dyDescent="0.25">
      <c r="A2530">
        <v>30101</v>
      </c>
      <c r="B2530" s="1" t="s">
        <v>6</v>
      </c>
      <c r="C2530" s="1" t="s">
        <v>24</v>
      </c>
      <c r="D2530">
        <v>10140</v>
      </c>
      <c r="E2530" s="1" t="s">
        <v>2726</v>
      </c>
      <c r="F2530">
        <v>0</v>
      </c>
      <c r="H2530">
        <v>0</v>
      </c>
      <c r="I2530">
        <f>Tabla1[[#This Row],[VENTAS]]+Tabla1[[#This Row],[FISICO]]-Tabla1[[#This Row],[SISTEMA]]</f>
        <v>0</v>
      </c>
    </row>
    <row r="2531" spans="1:10" hidden="1" x14ac:dyDescent="0.25">
      <c r="A2531">
        <v>30101</v>
      </c>
      <c r="B2531" s="1" t="s">
        <v>6</v>
      </c>
      <c r="C2531" s="1" t="s">
        <v>24</v>
      </c>
      <c r="D2531">
        <v>10141</v>
      </c>
      <c r="E2531" s="1" t="s">
        <v>2727</v>
      </c>
      <c r="F2531">
        <v>0</v>
      </c>
      <c r="H2531">
        <v>0</v>
      </c>
      <c r="I2531">
        <f>Tabla1[[#This Row],[VENTAS]]+Tabla1[[#This Row],[FISICO]]-Tabla1[[#This Row],[SISTEMA]]</f>
        <v>0</v>
      </c>
    </row>
    <row r="2532" spans="1:10" hidden="1" x14ac:dyDescent="0.25">
      <c r="A2532">
        <v>30101</v>
      </c>
      <c r="B2532" s="1" t="s">
        <v>6</v>
      </c>
      <c r="C2532" s="1" t="s">
        <v>24</v>
      </c>
      <c r="D2532">
        <v>10142</v>
      </c>
      <c r="E2532" s="1" t="s">
        <v>2728</v>
      </c>
      <c r="F2532">
        <v>0</v>
      </c>
      <c r="H2532">
        <v>0</v>
      </c>
      <c r="I2532">
        <f>Tabla1[[#This Row],[VENTAS]]+Tabla1[[#This Row],[FISICO]]-Tabla1[[#This Row],[SISTEMA]]</f>
        <v>0</v>
      </c>
    </row>
    <row r="2533" spans="1:10" hidden="1" x14ac:dyDescent="0.25">
      <c r="A2533">
        <v>30101</v>
      </c>
      <c r="B2533" s="1" t="s">
        <v>6</v>
      </c>
      <c r="C2533" s="1" t="s">
        <v>24</v>
      </c>
      <c r="D2533" s="18">
        <v>10143</v>
      </c>
      <c r="E2533" s="19" t="s">
        <v>2729</v>
      </c>
      <c r="F2533">
        <v>2</v>
      </c>
      <c r="G2533">
        <v>1</v>
      </c>
      <c r="H2533">
        <v>0</v>
      </c>
      <c r="I2533">
        <f>Tabla1[[#This Row],[VENTAS]]+Tabla1[[#This Row],[FISICO]]-Tabla1[[#This Row],[SISTEMA]]</f>
        <v>-1</v>
      </c>
      <c r="J2533" s="18"/>
    </row>
    <row r="2534" spans="1:10" hidden="1" x14ac:dyDescent="0.25">
      <c r="A2534">
        <v>30101</v>
      </c>
      <c r="B2534" s="1" t="s">
        <v>6</v>
      </c>
      <c r="C2534" s="1" t="s">
        <v>24</v>
      </c>
      <c r="D2534">
        <v>10144</v>
      </c>
      <c r="E2534" s="1" t="s">
        <v>2730</v>
      </c>
      <c r="F2534">
        <v>9</v>
      </c>
      <c r="G2534">
        <v>9</v>
      </c>
      <c r="H2534">
        <v>0</v>
      </c>
      <c r="I2534">
        <f>Tabla1[[#This Row],[VENTAS]]+Tabla1[[#This Row],[FISICO]]-Tabla1[[#This Row],[SISTEMA]]</f>
        <v>0</v>
      </c>
    </row>
    <row r="2535" spans="1:10" hidden="1" x14ac:dyDescent="0.25">
      <c r="A2535">
        <v>30101</v>
      </c>
      <c r="B2535" s="1" t="s">
        <v>6</v>
      </c>
      <c r="C2535" s="1" t="s">
        <v>24</v>
      </c>
      <c r="D2535">
        <v>10167</v>
      </c>
      <c r="E2535" s="1" t="s">
        <v>2731</v>
      </c>
      <c r="F2535">
        <v>0</v>
      </c>
      <c r="H2535">
        <v>0</v>
      </c>
      <c r="I2535">
        <f>Tabla1[[#This Row],[VENTAS]]+Tabla1[[#This Row],[FISICO]]-Tabla1[[#This Row],[SISTEMA]]</f>
        <v>0</v>
      </c>
    </row>
    <row r="2536" spans="1:10" hidden="1" x14ac:dyDescent="0.25">
      <c r="A2536">
        <v>30101</v>
      </c>
      <c r="B2536" s="1" t="s">
        <v>6</v>
      </c>
      <c r="C2536" s="1" t="s">
        <v>24</v>
      </c>
      <c r="D2536" s="18">
        <v>10171</v>
      </c>
      <c r="E2536" s="19" t="s">
        <v>2732</v>
      </c>
      <c r="F2536">
        <v>13</v>
      </c>
      <c r="G2536">
        <v>13</v>
      </c>
      <c r="H2536">
        <v>0</v>
      </c>
      <c r="I2536">
        <f>Tabla1[[#This Row],[VENTAS]]+Tabla1[[#This Row],[FISICO]]-Tabla1[[#This Row],[SISTEMA]]</f>
        <v>0</v>
      </c>
      <c r="J2536" s="18"/>
    </row>
    <row r="2537" spans="1:10" hidden="1" x14ac:dyDescent="0.25">
      <c r="A2537">
        <v>30101</v>
      </c>
      <c r="B2537" s="1" t="s">
        <v>6</v>
      </c>
      <c r="C2537" s="1" t="s">
        <v>24</v>
      </c>
      <c r="D2537">
        <v>10172</v>
      </c>
      <c r="E2537" s="1" t="s">
        <v>2733</v>
      </c>
      <c r="F2537">
        <v>15</v>
      </c>
      <c r="G2537">
        <v>12</v>
      </c>
      <c r="H2537">
        <v>3</v>
      </c>
      <c r="I2537">
        <f>Tabla1[[#This Row],[VENTAS]]+Tabla1[[#This Row],[FISICO]]-Tabla1[[#This Row],[SISTEMA]]</f>
        <v>0</v>
      </c>
    </row>
    <row r="2538" spans="1:10" hidden="1" x14ac:dyDescent="0.25">
      <c r="A2538">
        <v>30101</v>
      </c>
      <c r="B2538" s="1" t="s">
        <v>6</v>
      </c>
      <c r="C2538" s="1" t="s">
        <v>24</v>
      </c>
      <c r="D2538">
        <v>10179</v>
      </c>
      <c r="E2538" s="1" t="s">
        <v>2734</v>
      </c>
      <c r="F2538">
        <v>0</v>
      </c>
      <c r="H2538">
        <v>0</v>
      </c>
      <c r="I2538">
        <f>Tabla1[[#This Row],[VENTAS]]+Tabla1[[#This Row],[FISICO]]-Tabla1[[#This Row],[SISTEMA]]</f>
        <v>0</v>
      </c>
    </row>
    <row r="2539" spans="1:10" hidden="1" x14ac:dyDescent="0.25">
      <c r="A2539">
        <v>30101</v>
      </c>
      <c r="B2539" s="1" t="s">
        <v>6</v>
      </c>
      <c r="C2539" s="1" t="s">
        <v>24</v>
      </c>
      <c r="D2539">
        <v>10188</v>
      </c>
      <c r="E2539" s="1" t="s">
        <v>2735</v>
      </c>
      <c r="F2539">
        <v>0</v>
      </c>
      <c r="H2539">
        <v>0</v>
      </c>
      <c r="I2539">
        <f>Tabla1[[#This Row],[VENTAS]]+Tabla1[[#This Row],[FISICO]]-Tabla1[[#This Row],[SISTEMA]]</f>
        <v>0</v>
      </c>
    </row>
    <row r="2540" spans="1:10" hidden="1" x14ac:dyDescent="0.25">
      <c r="A2540">
        <v>30101</v>
      </c>
      <c r="B2540" s="1" t="s">
        <v>6</v>
      </c>
      <c r="C2540" s="1" t="s">
        <v>24</v>
      </c>
      <c r="D2540">
        <v>10190</v>
      </c>
      <c r="E2540" s="1" t="s">
        <v>2736</v>
      </c>
      <c r="F2540">
        <v>0</v>
      </c>
      <c r="H2540">
        <v>0</v>
      </c>
      <c r="I2540">
        <f>Tabla1[[#This Row],[VENTAS]]+Tabla1[[#This Row],[FISICO]]-Tabla1[[#This Row],[SISTEMA]]</f>
        <v>0</v>
      </c>
    </row>
    <row r="2541" spans="1:10" hidden="1" x14ac:dyDescent="0.25">
      <c r="A2541">
        <v>30101</v>
      </c>
      <c r="B2541" s="1" t="s">
        <v>6</v>
      </c>
      <c r="C2541" s="1" t="s">
        <v>24</v>
      </c>
      <c r="D2541">
        <v>10191</v>
      </c>
      <c r="E2541" s="1" t="s">
        <v>2737</v>
      </c>
      <c r="F2541">
        <v>0</v>
      </c>
      <c r="H2541">
        <v>0</v>
      </c>
      <c r="I2541">
        <f>Tabla1[[#This Row],[VENTAS]]+Tabla1[[#This Row],[FISICO]]-Tabla1[[#This Row],[SISTEMA]]</f>
        <v>0</v>
      </c>
    </row>
    <row r="2542" spans="1:10" hidden="1" x14ac:dyDescent="0.25">
      <c r="A2542">
        <v>30101</v>
      </c>
      <c r="B2542" s="1" t="s">
        <v>6</v>
      </c>
      <c r="C2542" s="1" t="s">
        <v>24</v>
      </c>
      <c r="D2542">
        <v>10192</v>
      </c>
      <c r="E2542" s="1" t="s">
        <v>2738</v>
      </c>
      <c r="F2542">
        <v>0</v>
      </c>
      <c r="H2542">
        <v>0</v>
      </c>
      <c r="I2542">
        <f>Tabla1[[#This Row],[VENTAS]]+Tabla1[[#This Row],[FISICO]]-Tabla1[[#This Row],[SISTEMA]]</f>
        <v>0</v>
      </c>
    </row>
    <row r="2543" spans="1:10" hidden="1" x14ac:dyDescent="0.25">
      <c r="A2543">
        <v>30101</v>
      </c>
      <c r="B2543" s="1" t="s">
        <v>6</v>
      </c>
      <c r="C2543" s="1" t="s">
        <v>24</v>
      </c>
      <c r="D2543">
        <v>10223</v>
      </c>
      <c r="E2543" s="1" t="s">
        <v>2739</v>
      </c>
      <c r="F2543">
        <v>0</v>
      </c>
      <c r="H2543">
        <v>0</v>
      </c>
      <c r="I2543">
        <f>Tabla1[[#This Row],[VENTAS]]+Tabla1[[#This Row],[FISICO]]-Tabla1[[#This Row],[SISTEMA]]</f>
        <v>0</v>
      </c>
    </row>
    <row r="2544" spans="1:10" hidden="1" x14ac:dyDescent="0.25">
      <c r="A2544">
        <v>30101</v>
      </c>
      <c r="B2544" s="1" t="s">
        <v>6</v>
      </c>
      <c r="C2544" s="1" t="s">
        <v>24</v>
      </c>
      <c r="D2544">
        <v>10225</v>
      </c>
      <c r="E2544" s="1" t="s">
        <v>2740</v>
      </c>
      <c r="F2544">
        <v>6</v>
      </c>
      <c r="G2544">
        <v>6</v>
      </c>
      <c r="H2544">
        <v>0</v>
      </c>
      <c r="I2544">
        <f>Tabla1[[#This Row],[VENTAS]]+Tabla1[[#This Row],[FISICO]]-Tabla1[[#This Row],[SISTEMA]]</f>
        <v>0</v>
      </c>
    </row>
    <row r="2545" spans="1:10" hidden="1" x14ac:dyDescent="0.25">
      <c r="A2545">
        <v>30101</v>
      </c>
      <c r="B2545" s="1" t="s">
        <v>6</v>
      </c>
      <c r="C2545" s="1" t="s">
        <v>24</v>
      </c>
      <c r="D2545">
        <v>10226</v>
      </c>
      <c r="E2545" s="1" t="s">
        <v>2741</v>
      </c>
      <c r="F2545">
        <v>0</v>
      </c>
      <c r="H2545">
        <v>0</v>
      </c>
      <c r="I2545">
        <f>Tabla1[[#This Row],[VENTAS]]+Tabla1[[#This Row],[FISICO]]-Tabla1[[#This Row],[SISTEMA]]</f>
        <v>0</v>
      </c>
    </row>
    <row r="2546" spans="1:10" hidden="1" x14ac:dyDescent="0.25">
      <c r="A2546">
        <v>30101</v>
      </c>
      <c r="B2546" s="1" t="s">
        <v>6</v>
      </c>
      <c r="C2546" s="1" t="s">
        <v>24</v>
      </c>
      <c r="D2546">
        <v>10230</v>
      </c>
      <c r="E2546" s="1" t="s">
        <v>2742</v>
      </c>
      <c r="F2546">
        <v>0</v>
      </c>
      <c r="H2546">
        <v>0</v>
      </c>
      <c r="I2546">
        <f>Tabla1[[#This Row],[VENTAS]]+Tabla1[[#This Row],[FISICO]]-Tabla1[[#This Row],[SISTEMA]]</f>
        <v>0</v>
      </c>
    </row>
    <row r="2547" spans="1:10" hidden="1" x14ac:dyDescent="0.25">
      <c r="A2547">
        <v>30101</v>
      </c>
      <c r="B2547" s="1" t="s">
        <v>6</v>
      </c>
      <c r="C2547" s="1" t="s">
        <v>24</v>
      </c>
      <c r="D2547">
        <v>10231</v>
      </c>
      <c r="E2547" s="1" t="s">
        <v>2743</v>
      </c>
      <c r="F2547">
        <v>6</v>
      </c>
      <c r="G2547">
        <v>6</v>
      </c>
      <c r="H2547">
        <v>0</v>
      </c>
      <c r="I2547">
        <f>Tabla1[[#This Row],[VENTAS]]+Tabla1[[#This Row],[FISICO]]-Tabla1[[#This Row],[SISTEMA]]</f>
        <v>0</v>
      </c>
    </row>
    <row r="2548" spans="1:10" hidden="1" x14ac:dyDescent="0.25">
      <c r="A2548">
        <v>30101</v>
      </c>
      <c r="B2548" s="1" t="s">
        <v>6</v>
      </c>
      <c r="C2548" s="1" t="s">
        <v>24</v>
      </c>
      <c r="D2548">
        <v>10232</v>
      </c>
      <c r="E2548" s="1" t="s">
        <v>2744</v>
      </c>
      <c r="F2548">
        <v>0</v>
      </c>
      <c r="H2548">
        <v>0</v>
      </c>
      <c r="I2548">
        <f>Tabla1[[#This Row],[VENTAS]]+Tabla1[[#This Row],[FISICO]]-Tabla1[[#This Row],[SISTEMA]]</f>
        <v>0</v>
      </c>
    </row>
    <row r="2549" spans="1:10" hidden="1" x14ac:dyDescent="0.25">
      <c r="A2549" s="30">
        <v>30101</v>
      </c>
      <c r="B2549" s="31" t="s">
        <v>6</v>
      </c>
      <c r="C2549" s="31" t="s">
        <v>24</v>
      </c>
      <c r="D2549" s="30">
        <v>10233</v>
      </c>
      <c r="E2549" s="31" t="s">
        <v>2745</v>
      </c>
      <c r="F2549" s="30">
        <v>17</v>
      </c>
      <c r="G2549" s="30">
        <v>18</v>
      </c>
      <c r="H2549" s="30">
        <v>1</v>
      </c>
      <c r="I2549" s="30">
        <f>Tabla1[[#This Row],[VENTAS]]+Tabla1[[#This Row],[FISICO]]-Tabla1[[#This Row],[SISTEMA]]</f>
        <v>2</v>
      </c>
      <c r="J2549" s="30"/>
    </row>
    <row r="2550" spans="1:10" hidden="1" x14ac:dyDescent="0.25">
      <c r="A2550">
        <v>30101</v>
      </c>
      <c r="B2550" s="1" t="s">
        <v>6</v>
      </c>
      <c r="C2550" s="1" t="s">
        <v>24</v>
      </c>
      <c r="D2550">
        <v>10238</v>
      </c>
      <c r="E2550" s="1" t="s">
        <v>2746</v>
      </c>
      <c r="F2550">
        <v>29</v>
      </c>
      <c r="G2550">
        <v>27</v>
      </c>
      <c r="H2550">
        <v>2</v>
      </c>
      <c r="I2550">
        <f>Tabla1[[#This Row],[VENTAS]]+Tabla1[[#This Row],[FISICO]]-Tabla1[[#This Row],[SISTEMA]]</f>
        <v>0</v>
      </c>
    </row>
    <row r="2551" spans="1:10" hidden="1" x14ac:dyDescent="0.25">
      <c r="A2551">
        <v>30101</v>
      </c>
      <c r="B2551" s="1" t="s">
        <v>6</v>
      </c>
      <c r="C2551" s="1" t="s">
        <v>24</v>
      </c>
      <c r="D2551">
        <v>10239</v>
      </c>
      <c r="E2551" s="1" t="s">
        <v>2747</v>
      </c>
      <c r="F2551">
        <v>6</v>
      </c>
      <c r="G2551">
        <v>6</v>
      </c>
      <c r="H2551">
        <v>0</v>
      </c>
      <c r="I2551">
        <f>Tabla1[[#This Row],[VENTAS]]+Tabla1[[#This Row],[FISICO]]-Tabla1[[#This Row],[SISTEMA]]</f>
        <v>0</v>
      </c>
    </row>
    <row r="2552" spans="1:10" hidden="1" x14ac:dyDescent="0.25">
      <c r="A2552">
        <v>30101</v>
      </c>
      <c r="B2552" s="1" t="s">
        <v>6</v>
      </c>
      <c r="C2552" s="1" t="s">
        <v>24</v>
      </c>
      <c r="D2552" s="18">
        <v>10240</v>
      </c>
      <c r="E2552" s="19" t="s">
        <v>2748</v>
      </c>
      <c r="F2552">
        <v>11</v>
      </c>
      <c r="G2552">
        <v>10</v>
      </c>
      <c r="H2552">
        <v>0</v>
      </c>
      <c r="I2552">
        <f>Tabla1[[#This Row],[VENTAS]]+Tabla1[[#This Row],[FISICO]]-Tabla1[[#This Row],[SISTEMA]]</f>
        <v>-1</v>
      </c>
      <c r="J2552" s="18"/>
    </row>
    <row r="2553" spans="1:10" hidden="1" x14ac:dyDescent="0.25">
      <c r="A2553">
        <v>30101</v>
      </c>
      <c r="B2553" s="1" t="s">
        <v>6</v>
      </c>
      <c r="C2553" s="1" t="s">
        <v>24</v>
      </c>
      <c r="D2553">
        <v>10243</v>
      </c>
      <c r="E2553" s="1" t="s">
        <v>2749</v>
      </c>
      <c r="F2553">
        <v>0</v>
      </c>
      <c r="H2553">
        <v>0</v>
      </c>
      <c r="I2553">
        <f>Tabla1[[#This Row],[VENTAS]]+Tabla1[[#This Row],[FISICO]]-Tabla1[[#This Row],[SISTEMA]]</f>
        <v>0</v>
      </c>
    </row>
    <row r="2554" spans="1:10" hidden="1" x14ac:dyDescent="0.25">
      <c r="A2554">
        <v>30101</v>
      </c>
      <c r="B2554" s="1" t="s">
        <v>6</v>
      </c>
      <c r="C2554" s="1" t="s">
        <v>24</v>
      </c>
      <c r="D2554">
        <v>10244</v>
      </c>
      <c r="E2554" s="1" t="s">
        <v>2750</v>
      </c>
      <c r="F2554">
        <v>0</v>
      </c>
      <c r="H2554">
        <v>0</v>
      </c>
      <c r="I2554">
        <f>Tabla1[[#This Row],[VENTAS]]+Tabla1[[#This Row],[FISICO]]-Tabla1[[#This Row],[SISTEMA]]</f>
        <v>0</v>
      </c>
    </row>
    <row r="2555" spans="1:10" hidden="1" x14ac:dyDescent="0.25">
      <c r="A2555">
        <v>30101</v>
      </c>
      <c r="B2555" s="1" t="s">
        <v>6</v>
      </c>
      <c r="C2555" s="1" t="s">
        <v>24</v>
      </c>
      <c r="D2555">
        <v>10249</v>
      </c>
      <c r="E2555" s="1" t="s">
        <v>2751</v>
      </c>
      <c r="F2555">
        <v>0</v>
      </c>
      <c r="H2555">
        <v>0</v>
      </c>
      <c r="I2555">
        <f>Tabla1[[#This Row],[VENTAS]]+Tabla1[[#This Row],[FISICO]]-Tabla1[[#This Row],[SISTEMA]]</f>
        <v>0</v>
      </c>
    </row>
    <row r="2556" spans="1:10" hidden="1" x14ac:dyDescent="0.25">
      <c r="A2556">
        <v>30101</v>
      </c>
      <c r="B2556" s="1" t="s">
        <v>6</v>
      </c>
      <c r="C2556" s="1" t="s">
        <v>24</v>
      </c>
      <c r="D2556">
        <v>10250</v>
      </c>
      <c r="E2556" s="1" t="s">
        <v>2752</v>
      </c>
      <c r="F2556">
        <v>0</v>
      </c>
      <c r="H2556">
        <v>0</v>
      </c>
      <c r="I2556">
        <f>Tabla1[[#This Row],[VENTAS]]+Tabla1[[#This Row],[FISICO]]-Tabla1[[#This Row],[SISTEMA]]</f>
        <v>0</v>
      </c>
    </row>
    <row r="2557" spans="1:10" hidden="1" x14ac:dyDescent="0.25">
      <c r="A2557">
        <v>30101</v>
      </c>
      <c r="B2557" s="1" t="s">
        <v>6</v>
      </c>
      <c r="C2557" s="1" t="s">
        <v>24</v>
      </c>
      <c r="D2557">
        <v>10251</v>
      </c>
      <c r="E2557" s="1" t="s">
        <v>2753</v>
      </c>
      <c r="F2557">
        <v>0</v>
      </c>
      <c r="H2557">
        <v>0</v>
      </c>
      <c r="I2557">
        <f>Tabla1[[#This Row],[VENTAS]]+Tabla1[[#This Row],[FISICO]]-Tabla1[[#This Row],[SISTEMA]]</f>
        <v>0</v>
      </c>
    </row>
    <row r="2558" spans="1:10" hidden="1" x14ac:dyDescent="0.25">
      <c r="A2558">
        <v>30101</v>
      </c>
      <c r="B2558" s="1" t="s">
        <v>6</v>
      </c>
      <c r="C2558" s="1" t="s">
        <v>24</v>
      </c>
      <c r="D2558">
        <v>10252</v>
      </c>
      <c r="E2558" s="1" t="s">
        <v>2754</v>
      </c>
      <c r="F2558">
        <v>0</v>
      </c>
      <c r="H2558">
        <v>0</v>
      </c>
      <c r="I2558">
        <f>Tabla1[[#This Row],[VENTAS]]+Tabla1[[#This Row],[FISICO]]-Tabla1[[#This Row],[SISTEMA]]</f>
        <v>0</v>
      </c>
    </row>
    <row r="2559" spans="1:10" hidden="1" x14ac:dyDescent="0.25">
      <c r="A2559">
        <v>30101</v>
      </c>
      <c r="B2559" s="1" t="s">
        <v>6</v>
      </c>
      <c r="C2559" s="1" t="s">
        <v>24</v>
      </c>
      <c r="D2559">
        <v>10253</v>
      </c>
      <c r="E2559" s="1" t="s">
        <v>2755</v>
      </c>
      <c r="F2559">
        <v>0</v>
      </c>
      <c r="H2559">
        <v>0</v>
      </c>
      <c r="I2559">
        <f>Tabla1[[#This Row],[VENTAS]]+Tabla1[[#This Row],[FISICO]]-Tabla1[[#This Row],[SISTEMA]]</f>
        <v>0</v>
      </c>
    </row>
    <row r="2560" spans="1:10" hidden="1" x14ac:dyDescent="0.25">
      <c r="A2560">
        <v>30101</v>
      </c>
      <c r="B2560" s="1" t="s">
        <v>6</v>
      </c>
      <c r="C2560" s="1" t="s">
        <v>24</v>
      </c>
      <c r="D2560">
        <v>10254</v>
      </c>
      <c r="E2560" s="1" t="s">
        <v>2756</v>
      </c>
      <c r="F2560">
        <v>25</v>
      </c>
      <c r="G2560">
        <v>24</v>
      </c>
      <c r="H2560">
        <v>1</v>
      </c>
      <c r="I2560">
        <f>Tabla1[[#This Row],[VENTAS]]+Tabla1[[#This Row],[FISICO]]-Tabla1[[#This Row],[SISTEMA]]</f>
        <v>0</v>
      </c>
    </row>
    <row r="2561" spans="1:10" hidden="1" x14ac:dyDescent="0.25">
      <c r="A2561">
        <v>30101</v>
      </c>
      <c r="B2561" s="1" t="s">
        <v>6</v>
      </c>
      <c r="C2561" s="1" t="s">
        <v>24</v>
      </c>
      <c r="D2561">
        <v>10267</v>
      </c>
      <c r="E2561" s="1" t="s">
        <v>2757</v>
      </c>
      <c r="F2561">
        <v>5</v>
      </c>
      <c r="G2561">
        <v>5</v>
      </c>
      <c r="H2561">
        <v>0</v>
      </c>
      <c r="I2561">
        <f>Tabla1[[#This Row],[VENTAS]]+Tabla1[[#This Row],[FISICO]]-Tabla1[[#This Row],[SISTEMA]]</f>
        <v>0</v>
      </c>
    </row>
    <row r="2562" spans="1:10" hidden="1" x14ac:dyDescent="0.25">
      <c r="A2562">
        <v>30101</v>
      </c>
      <c r="B2562" s="1" t="s">
        <v>6</v>
      </c>
      <c r="C2562" s="1" t="s">
        <v>24</v>
      </c>
      <c r="D2562">
        <v>10268</v>
      </c>
      <c r="E2562" s="1" t="s">
        <v>2758</v>
      </c>
      <c r="F2562">
        <v>0</v>
      </c>
      <c r="H2562">
        <v>0</v>
      </c>
      <c r="I2562">
        <f>Tabla1[[#This Row],[VENTAS]]+Tabla1[[#This Row],[FISICO]]-Tabla1[[#This Row],[SISTEMA]]</f>
        <v>0</v>
      </c>
    </row>
    <row r="2563" spans="1:10" hidden="1" x14ac:dyDescent="0.25">
      <c r="A2563">
        <v>30101</v>
      </c>
      <c r="B2563" s="1" t="s">
        <v>6</v>
      </c>
      <c r="C2563" s="1" t="s">
        <v>24</v>
      </c>
      <c r="D2563">
        <v>10277</v>
      </c>
      <c r="E2563" s="1" t="s">
        <v>2759</v>
      </c>
      <c r="F2563">
        <v>9</v>
      </c>
      <c r="G2563">
        <v>9</v>
      </c>
      <c r="H2563">
        <v>0</v>
      </c>
      <c r="I2563">
        <f>Tabla1[[#This Row],[VENTAS]]+Tabla1[[#This Row],[FISICO]]-Tabla1[[#This Row],[SISTEMA]]</f>
        <v>0</v>
      </c>
    </row>
    <row r="2564" spans="1:10" hidden="1" x14ac:dyDescent="0.25">
      <c r="A2564">
        <v>30101</v>
      </c>
      <c r="B2564" s="1" t="s">
        <v>6</v>
      </c>
      <c r="C2564" s="1" t="s">
        <v>24</v>
      </c>
      <c r="D2564">
        <v>10278</v>
      </c>
      <c r="E2564" s="1" t="s">
        <v>2760</v>
      </c>
      <c r="F2564">
        <v>10</v>
      </c>
      <c r="G2564">
        <v>10</v>
      </c>
      <c r="H2564">
        <v>0</v>
      </c>
      <c r="I2564">
        <f>Tabla1[[#This Row],[VENTAS]]+Tabla1[[#This Row],[FISICO]]-Tabla1[[#This Row],[SISTEMA]]</f>
        <v>0</v>
      </c>
    </row>
    <row r="2565" spans="1:10" hidden="1" x14ac:dyDescent="0.25">
      <c r="A2565">
        <v>30101</v>
      </c>
      <c r="B2565" s="1" t="s">
        <v>6</v>
      </c>
      <c r="C2565" s="1" t="s">
        <v>24</v>
      </c>
      <c r="D2565">
        <v>10280</v>
      </c>
      <c r="E2565" s="1" t="s">
        <v>2761</v>
      </c>
      <c r="F2565">
        <v>0</v>
      </c>
      <c r="H2565">
        <v>0</v>
      </c>
      <c r="I2565">
        <f>Tabla1[[#This Row],[VENTAS]]+Tabla1[[#This Row],[FISICO]]-Tabla1[[#This Row],[SISTEMA]]</f>
        <v>0</v>
      </c>
    </row>
    <row r="2566" spans="1:10" hidden="1" x14ac:dyDescent="0.25">
      <c r="A2566">
        <v>30101</v>
      </c>
      <c r="B2566" s="1" t="s">
        <v>6</v>
      </c>
      <c r="C2566" s="1" t="s">
        <v>24</v>
      </c>
      <c r="D2566">
        <v>10289</v>
      </c>
      <c r="E2566" s="1" t="s">
        <v>2762</v>
      </c>
      <c r="F2566">
        <v>0</v>
      </c>
      <c r="H2566">
        <v>0</v>
      </c>
      <c r="I2566">
        <f>Tabla1[[#This Row],[VENTAS]]+Tabla1[[#This Row],[FISICO]]-Tabla1[[#This Row],[SISTEMA]]</f>
        <v>0</v>
      </c>
    </row>
    <row r="2567" spans="1:10" hidden="1" x14ac:dyDescent="0.25">
      <c r="A2567">
        <v>30101</v>
      </c>
      <c r="B2567" s="1" t="s">
        <v>6</v>
      </c>
      <c r="C2567" s="1" t="s">
        <v>24</v>
      </c>
      <c r="D2567">
        <v>10291</v>
      </c>
      <c r="E2567" s="1" t="s">
        <v>2763</v>
      </c>
      <c r="F2567">
        <v>0</v>
      </c>
      <c r="H2567">
        <v>0</v>
      </c>
      <c r="I2567">
        <f>Tabla1[[#This Row],[VENTAS]]+Tabla1[[#This Row],[FISICO]]-Tabla1[[#This Row],[SISTEMA]]</f>
        <v>0</v>
      </c>
    </row>
    <row r="2568" spans="1:10" hidden="1" x14ac:dyDescent="0.25">
      <c r="A2568">
        <v>30101</v>
      </c>
      <c r="B2568" s="1" t="s">
        <v>6</v>
      </c>
      <c r="C2568" s="1" t="s">
        <v>24</v>
      </c>
      <c r="D2568">
        <v>10292</v>
      </c>
      <c r="E2568" s="1" t="s">
        <v>2764</v>
      </c>
      <c r="F2568">
        <v>12</v>
      </c>
      <c r="G2568">
        <v>12</v>
      </c>
      <c r="H2568">
        <v>0</v>
      </c>
      <c r="I2568">
        <f>Tabla1[[#This Row],[VENTAS]]+Tabla1[[#This Row],[FISICO]]-Tabla1[[#This Row],[SISTEMA]]</f>
        <v>0</v>
      </c>
    </row>
    <row r="2569" spans="1:10" hidden="1" x14ac:dyDescent="0.25">
      <c r="A2569">
        <v>30101</v>
      </c>
      <c r="B2569" s="1" t="s">
        <v>6</v>
      </c>
      <c r="C2569" s="1" t="s">
        <v>24</v>
      </c>
      <c r="D2569" s="18">
        <v>10293</v>
      </c>
      <c r="E2569" s="19" t="s">
        <v>2765</v>
      </c>
      <c r="F2569">
        <v>13</v>
      </c>
      <c r="G2569">
        <v>13</v>
      </c>
      <c r="H2569">
        <v>0</v>
      </c>
      <c r="I2569">
        <f>Tabla1[[#This Row],[VENTAS]]+Tabla1[[#This Row],[FISICO]]-Tabla1[[#This Row],[SISTEMA]]</f>
        <v>0</v>
      </c>
      <c r="J2569" s="18"/>
    </row>
    <row r="2570" spans="1:10" hidden="1" x14ac:dyDescent="0.25">
      <c r="A2570">
        <v>30101</v>
      </c>
      <c r="B2570" s="1" t="s">
        <v>6</v>
      </c>
      <c r="C2570" s="1" t="s">
        <v>24</v>
      </c>
      <c r="D2570">
        <v>10311</v>
      </c>
      <c r="E2570" s="1" t="s">
        <v>2766</v>
      </c>
      <c r="F2570">
        <v>0</v>
      </c>
      <c r="H2570">
        <v>0</v>
      </c>
      <c r="I2570">
        <f>Tabla1[[#This Row],[VENTAS]]+Tabla1[[#This Row],[FISICO]]-Tabla1[[#This Row],[SISTEMA]]</f>
        <v>0</v>
      </c>
    </row>
    <row r="2571" spans="1:10" hidden="1" x14ac:dyDescent="0.25">
      <c r="A2571">
        <v>30101</v>
      </c>
      <c r="B2571" s="1" t="s">
        <v>6</v>
      </c>
      <c r="C2571" s="1" t="s">
        <v>24</v>
      </c>
      <c r="D2571">
        <v>10312</v>
      </c>
      <c r="E2571" s="1" t="s">
        <v>2767</v>
      </c>
      <c r="F2571">
        <v>0</v>
      </c>
      <c r="H2571">
        <v>0</v>
      </c>
      <c r="I2571">
        <f>Tabla1[[#This Row],[VENTAS]]+Tabla1[[#This Row],[FISICO]]-Tabla1[[#This Row],[SISTEMA]]</f>
        <v>0</v>
      </c>
    </row>
    <row r="2572" spans="1:10" hidden="1" x14ac:dyDescent="0.25">
      <c r="A2572">
        <v>30101</v>
      </c>
      <c r="B2572" s="1" t="s">
        <v>6</v>
      </c>
      <c r="C2572" s="1" t="s">
        <v>24</v>
      </c>
      <c r="D2572">
        <v>10322</v>
      </c>
      <c r="E2572" s="1" t="s">
        <v>2768</v>
      </c>
      <c r="F2572">
        <v>18</v>
      </c>
      <c r="G2572">
        <v>18</v>
      </c>
      <c r="H2572">
        <v>0</v>
      </c>
      <c r="I2572">
        <f>Tabla1[[#This Row],[VENTAS]]+Tabla1[[#This Row],[FISICO]]-Tabla1[[#This Row],[SISTEMA]]</f>
        <v>0</v>
      </c>
    </row>
    <row r="2573" spans="1:10" hidden="1" x14ac:dyDescent="0.25">
      <c r="A2573">
        <v>30101</v>
      </c>
      <c r="B2573" s="1" t="s">
        <v>6</v>
      </c>
      <c r="C2573" s="1" t="s">
        <v>24</v>
      </c>
      <c r="D2573">
        <v>10327</v>
      </c>
      <c r="E2573" s="1" t="s">
        <v>2769</v>
      </c>
      <c r="F2573">
        <v>17</v>
      </c>
      <c r="G2573">
        <v>17</v>
      </c>
      <c r="H2573">
        <v>0</v>
      </c>
      <c r="I2573">
        <f>Tabla1[[#This Row],[VENTAS]]+Tabla1[[#This Row],[FISICO]]-Tabla1[[#This Row],[SISTEMA]]</f>
        <v>0</v>
      </c>
    </row>
    <row r="2574" spans="1:10" hidden="1" x14ac:dyDescent="0.25">
      <c r="A2574">
        <v>30101</v>
      </c>
      <c r="B2574" s="1" t="s">
        <v>6</v>
      </c>
      <c r="C2574" s="1" t="s">
        <v>24</v>
      </c>
      <c r="D2574">
        <v>10332</v>
      </c>
      <c r="E2574" s="1" t="s">
        <v>2770</v>
      </c>
      <c r="F2574">
        <v>0</v>
      </c>
      <c r="H2574">
        <v>0</v>
      </c>
      <c r="I2574">
        <f>Tabla1[[#This Row],[VENTAS]]+Tabla1[[#This Row],[FISICO]]-Tabla1[[#This Row],[SISTEMA]]</f>
        <v>0</v>
      </c>
    </row>
    <row r="2575" spans="1:10" hidden="1" x14ac:dyDescent="0.25">
      <c r="A2575">
        <v>30101</v>
      </c>
      <c r="B2575" s="1" t="s">
        <v>6</v>
      </c>
      <c r="C2575" s="1" t="s">
        <v>24</v>
      </c>
      <c r="D2575">
        <v>10345</v>
      </c>
      <c r="E2575" s="1" t="s">
        <v>2771</v>
      </c>
      <c r="F2575">
        <v>29</v>
      </c>
      <c r="G2575">
        <v>29</v>
      </c>
      <c r="H2575">
        <v>0</v>
      </c>
      <c r="I2575">
        <f>Tabla1[[#This Row],[VENTAS]]+Tabla1[[#This Row],[FISICO]]-Tabla1[[#This Row],[SISTEMA]]</f>
        <v>0</v>
      </c>
    </row>
    <row r="2576" spans="1:10" hidden="1" x14ac:dyDescent="0.25">
      <c r="A2576">
        <v>30101</v>
      </c>
      <c r="B2576" s="1" t="s">
        <v>6</v>
      </c>
      <c r="C2576" s="1" t="s">
        <v>24</v>
      </c>
      <c r="D2576">
        <v>10347</v>
      </c>
      <c r="E2576" s="1" t="s">
        <v>2772</v>
      </c>
      <c r="F2576">
        <v>0</v>
      </c>
      <c r="H2576">
        <v>0</v>
      </c>
      <c r="I2576">
        <f>Tabla1[[#This Row],[VENTAS]]+Tabla1[[#This Row],[FISICO]]-Tabla1[[#This Row],[SISTEMA]]</f>
        <v>0</v>
      </c>
    </row>
    <row r="2577" spans="1:10" hidden="1" x14ac:dyDescent="0.25">
      <c r="A2577">
        <v>30101</v>
      </c>
      <c r="B2577" s="1" t="s">
        <v>6</v>
      </c>
      <c r="C2577" s="1" t="s">
        <v>24</v>
      </c>
      <c r="D2577">
        <v>10348</v>
      </c>
      <c r="E2577" s="1" t="s">
        <v>2773</v>
      </c>
      <c r="F2577">
        <v>13</v>
      </c>
      <c r="G2577">
        <v>13</v>
      </c>
      <c r="H2577">
        <v>0</v>
      </c>
      <c r="I2577">
        <f>Tabla1[[#This Row],[VENTAS]]+Tabla1[[#This Row],[FISICO]]-Tabla1[[#This Row],[SISTEMA]]</f>
        <v>0</v>
      </c>
    </row>
    <row r="2578" spans="1:10" hidden="1" x14ac:dyDescent="0.25">
      <c r="A2578">
        <v>30101</v>
      </c>
      <c r="B2578" s="1" t="s">
        <v>6</v>
      </c>
      <c r="C2578" s="1" t="s">
        <v>24</v>
      </c>
      <c r="D2578">
        <v>10349</v>
      </c>
      <c r="E2578" s="1" t="s">
        <v>2774</v>
      </c>
      <c r="F2578">
        <v>25</v>
      </c>
      <c r="G2578">
        <v>25</v>
      </c>
      <c r="H2578">
        <v>0</v>
      </c>
      <c r="I2578">
        <f>Tabla1[[#This Row],[VENTAS]]+Tabla1[[#This Row],[FISICO]]-Tabla1[[#This Row],[SISTEMA]]</f>
        <v>0</v>
      </c>
    </row>
    <row r="2579" spans="1:10" hidden="1" x14ac:dyDescent="0.25">
      <c r="A2579">
        <v>30101</v>
      </c>
      <c r="B2579" s="1" t="s">
        <v>6</v>
      </c>
      <c r="C2579" s="1" t="s">
        <v>24</v>
      </c>
      <c r="D2579">
        <v>10367</v>
      </c>
      <c r="E2579" s="1" t="s">
        <v>2775</v>
      </c>
      <c r="F2579">
        <v>1</v>
      </c>
      <c r="G2579">
        <v>1</v>
      </c>
      <c r="H2579">
        <v>0</v>
      </c>
      <c r="I2579">
        <f>Tabla1[[#This Row],[VENTAS]]+Tabla1[[#This Row],[FISICO]]-Tabla1[[#This Row],[SISTEMA]]</f>
        <v>0</v>
      </c>
    </row>
    <row r="2580" spans="1:10" hidden="1" x14ac:dyDescent="0.25">
      <c r="A2580">
        <v>30101</v>
      </c>
      <c r="B2580" s="1" t="s">
        <v>6</v>
      </c>
      <c r="C2580" s="1" t="s">
        <v>24</v>
      </c>
      <c r="D2580">
        <v>10372</v>
      </c>
      <c r="E2580" s="1" t="s">
        <v>2776</v>
      </c>
      <c r="F2580">
        <v>0</v>
      </c>
      <c r="H2580">
        <v>0</v>
      </c>
      <c r="I2580">
        <f>Tabla1[[#This Row],[VENTAS]]+Tabla1[[#This Row],[FISICO]]-Tabla1[[#This Row],[SISTEMA]]</f>
        <v>0</v>
      </c>
    </row>
    <row r="2581" spans="1:10" hidden="1" x14ac:dyDescent="0.25">
      <c r="A2581">
        <v>30101</v>
      </c>
      <c r="B2581" s="1" t="s">
        <v>6</v>
      </c>
      <c r="C2581" s="1" t="s">
        <v>24</v>
      </c>
      <c r="D2581">
        <v>10398</v>
      </c>
      <c r="E2581" s="1" t="s">
        <v>2777</v>
      </c>
      <c r="F2581">
        <v>0</v>
      </c>
      <c r="H2581">
        <v>0</v>
      </c>
      <c r="I2581">
        <f>Tabla1[[#This Row],[VENTAS]]+Tabla1[[#This Row],[FISICO]]-Tabla1[[#This Row],[SISTEMA]]</f>
        <v>0</v>
      </c>
    </row>
    <row r="2582" spans="1:10" hidden="1" x14ac:dyDescent="0.25">
      <c r="A2582">
        <v>30101</v>
      </c>
      <c r="B2582" s="1" t="s">
        <v>6</v>
      </c>
      <c r="C2582" s="1" t="s">
        <v>24</v>
      </c>
      <c r="D2582">
        <v>10399</v>
      </c>
      <c r="E2582" s="1" t="s">
        <v>2778</v>
      </c>
      <c r="F2582">
        <v>0</v>
      </c>
      <c r="H2582">
        <v>0</v>
      </c>
      <c r="I2582">
        <f>Tabla1[[#This Row],[VENTAS]]+Tabla1[[#This Row],[FISICO]]-Tabla1[[#This Row],[SISTEMA]]</f>
        <v>0</v>
      </c>
    </row>
    <row r="2583" spans="1:10" hidden="1" x14ac:dyDescent="0.25">
      <c r="A2583">
        <v>30101</v>
      </c>
      <c r="B2583" s="1" t="s">
        <v>6</v>
      </c>
      <c r="C2583" s="1" t="s">
        <v>24</v>
      </c>
      <c r="D2583" s="18">
        <v>10400</v>
      </c>
      <c r="E2583" s="19" t="s">
        <v>2779</v>
      </c>
      <c r="F2583">
        <v>5</v>
      </c>
      <c r="G2583">
        <v>4</v>
      </c>
      <c r="H2583">
        <v>0</v>
      </c>
      <c r="I2583">
        <f>Tabla1[[#This Row],[VENTAS]]+Tabla1[[#This Row],[FISICO]]-Tabla1[[#This Row],[SISTEMA]]</f>
        <v>-1</v>
      </c>
      <c r="J2583" s="18"/>
    </row>
    <row r="2584" spans="1:10" hidden="1" x14ac:dyDescent="0.25">
      <c r="A2584">
        <v>30101</v>
      </c>
      <c r="B2584" s="1" t="s">
        <v>6</v>
      </c>
      <c r="C2584" s="1" t="s">
        <v>24</v>
      </c>
      <c r="D2584">
        <v>10403</v>
      </c>
      <c r="E2584" s="1" t="s">
        <v>2780</v>
      </c>
      <c r="F2584">
        <v>0</v>
      </c>
      <c r="H2584">
        <v>0</v>
      </c>
      <c r="I2584">
        <f>Tabla1[[#This Row],[VENTAS]]+Tabla1[[#This Row],[FISICO]]-Tabla1[[#This Row],[SISTEMA]]</f>
        <v>0</v>
      </c>
    </row>
    <row r="2585" spans="1:10" hidden="1" x14ac:dyDescent="0.25">
      <c r="A2585">
        <v>30101</v>
      </c>
      <c r="B2585" s="1" t="s">
        <v>6</v>
      </c>
      <c r="C2585" s="1" t="s">
        <v>24</v>
      </c>
      <c r="D2585">
        <v>10404</v>
      </c>
      <c r="E2585" s="1" t="s">
        <v>2781</v>
      </c>
      <c r="F2585">
        <v>0</v>
      </c>
      <c r="H2585">
        <v>0</v>
      </c>
      <c r="I2585">
        <f>Tabla1[[#This Row],[VENTAS]]+Tabla1[[#This Row],[FISICO]]-Tabla1[[#This Row],[SISTEMA]]</f>
        <v>0</v>
      </c>
    </row>
    <row r="2586" spans="1:10" hidden="1" x14ac:dyDescent="0.25">
      <c r="A2586">
        <v>30101</v>
      </c>
      <c r="B2586" s="1" t="s">
        <v>6</v>
      </c>
      <c r="C2586" s="1" t="s">
        <v>24</v>
      </c>
      <c r="D2586">
        <v>10405</v>
      </c>
      <c r="E2586" s="1" t="s">
        <v>2782</v>
      </c>
      <c r="F2586">
        <v>28</v>
      </c>
      <c r="G2586">
        <v>28</v>
      </c>
      <c r="H2586">
        <v>0</v>
      </c>
      <c r="I2586">
        <f>Tabla1[[#This Row],[VENTAS]]+Tabla1[[#This Row],[FISICO]]-Tabla1[[#This Row],[SISTEMA]]</f>
        <v>0</v>
      </c>
    </row>
    <row r="2587" spans="1:10" hidden="1" x14ac:dyDescent="0.25">
      <c r="A2587">
        <v>30101</v>
      </c>
      <c r="B2587" s="1" t="s">
        <v>6</v>
      </c>
      <c r="C2587" s="1" t="s">
        <v>24</v>
      </c>
      <c r="D2587">
        <v>10408</v>
      </c>
      <c r="E2587" s="1" t="s">
        <v>2783</v>
      </c>
      <c r="F2587">
        <v>20</v>
      </c>
      <c r="G2587">
        <v>20</v>
      </c>
      <c r="H2587">
        <v>0</v>
      </c>
      <c r="I2587">
        <f>Tabla1[[#This Row],[VENTAS]]+Tabla1[[#This Row],[FISICO]]-Tabla1[[#This Row],[SISTEMA]]</f>
        <v>0</v>
      </c>
    </row>
    <row r="2588" spans="1:10" hidden="1" x14ac:dyDescent="0.25">
      <c r="A2588">
        <v>30101</v>
      </c>
      <c r="B2588" s="1" t="s">
        <v>6</v>
      </c>
      <c r="C2588" s="1" t="s">
        <v>24</v>
      </c>
      <c r="D2588">
        <v>10411</v>
      </c>
      <c r="E2588" s="1" t="s">
        <v>2784</v>
      </c>
      <c r="F2588">
        <v>17</v>
      </c>
      <c r="G2588">
        <v>17</v>
      </c>
      <c r="H2588">
        <v>0</v>
      </c>
      <c r="I2588">
        <f>Tabla1[[#This Row],[VENTAS]]+Tabla1[[#This Row],[FISICO]]-Tabla1[[#This Row],[SISTEMA]]</f>
        <v>0</v>
      </c>
    </row>
    <row r="2589" spans="1:10" hidden="1" x14ac:dyDescent="0.25">
      <c r="A2589">
        <v>30101</v>
      </c>
      <c r="B2589" s="1" t="s">
        <v>6</v>
      </c>
      <c r="C2589" s="1" t="s">
        <v>24</v>
      </c>
      <c r="D2589">
        <v>10424</v>
      </c>
      <c r="E2589" s="1" t="s">
        <v>2785</v>
      </c>
      <c r="F2589">
        <v>10</v>
      </c>
      <c r="G2589">
        <v>10</v>
      </c>
      <c r="H2589">
        <v>0</v>
      </c>
      <c r="I2589">
        <f>Tabla1[[#This Row],[VENTAS]]+Tabla1[[#This Row],[FISICO]]-Tabla1[[#This Row],[SISTEMA]]</f>
        <v>0</v>
      </c>
    </row>
    <row r="2590" spans="1:10" hidden="1" x14ac:dyDescent="0.25">
      <c r="A2590">
        <v>30101</v>
      </c>
      <c r="B2590" s="1" t="s">
        <v>6</v>
      </c>
      <c r="C2590" s="1" t="s">
        <v>24</v>
      </c>
      <c r="D2590">
        <v>10452</v>
      </c>
      <c r="E2590" s="1" t="s">
        <v>2786</v>
      </c>
      <c r="F2590">
        <v>0</v>
      </c>
      <c r="H2590">
        <v>0</v>
      </c>
      <c r="I2590">
        <f>Tabla1[[#This Row],[VENTAS]]+Tabla1[[#This Row],[FISICO]]-Tabla1[[#This Row],[SISTEMA]]</f>
        <v>0</v>
      </c>
    </row>
    <row r="2591" spans="1:10" hidden="1" x14ac:dyDescent="0.25">
      <c r="A2591">
        <v>30101</v>
      </c>
      <c r="B2591" s="1" t="s">
        <v>6</v>
      </c>
      <c r="C2591" s="1" t="s">
        <v>24</v>
      </c>
      <c r="D2591">
        <v>10460</v>
      </c>
      <c r="E2591" s="1" t="s">
        <v>2787</v>
      </c>
      <c r="F2591">
        <v>26</v>
      </c>
      <c r="G2591">
        <v>26</v>
      </c>
      <c r="H2591">
        <v>0</v>
      </c>
      <c r="I2591">
        <f>Tabla1[[#This Row],[VENTAS]]+Tabla1[[#This Row],[FISICO]]-Tabla1[[#This Row],[SISTEMA]]</f>
        <v>0</v>
      </c>
    </row>
    <row r="2592" spans="1:10" hidden="1" x14ac:dyDescent="0.25">
      <c r="A2592">
        <v>30101</v>
      </c>
      <c r="B2592" s="1" t="s">
        <v>6</v>
      </c>
      <c r="C2592" s="1" t="s">
        <v>24</v>
      </c>
      <c r="D2592">
        <v>10461</v>
      </c>
      <c r="E2592" s="1" t="s">
        <v>2788</v>
      </c>
      <c r="F2592">
        <v>9</v>
      </c>
      <c r="G2592">
        <v>9</v>
      </c>
      <c r="H2592">
        <v>0</v>
      </c>
      <c r="I2592">
        <f>Tabla1[[#This Row],[VENTAS]]+Tabla1[[#This Row],[FISICO]]-Tabla1[[#This Row],[SISTEMA]]</f>
        <v>0</v>
      </c>
    </row>
    <row r="2593" spans="1:10" hidden="1" x14ac:dyDescent="0.25">
      <c r="A2593" s="30">
        <v>30101</v>
      </c>
      <c r="B2593" s="31" t="s">
        <v>6</v>
      </c>
      <c r="C2593" s="31" t="s">
        <v>24</v>
      </c>
      <c r="D2593" s="30">
        <v>10465</v>
      </c>
      <c r="E2593" s="31" t="s">
        <v>2789</v>
      </c>
      <c r="F2593" s="30">
        <v>17</v>
      </c>
      <c r="G2593" s="30">
        <v>19</v>
      </c>
      <c r="H2593" s="30">
        <v>1</v>
      </c>
      <c r="I2593" s="30">
        <f>Tabla1[[#This Row],[VENTAS]]+Tabla1[[#This Row],[FISICO]]-Tabla1[[#This Row],[SISTEMA]]</f>
        <v>3</v>
      </c>
      <c r="J2593" s="30"/>
    </row>
    <row r="2594" spans="1:10" hidden="1" x14ac:dyDescent="0.25">
      <c r="A2594">
        <v>30101</v>
      </c>
      <c r="B2594" s="1" t="s">
        <v>6</v>
      </c>
      <c r="C2594" s="1" t="s">
        <v>24</v>
      </c>
      <c r="D2594">
        <v>10472</v>
      </c>
      <c r="E2594" s="1" t="s">
        <v>2790</v>
      </c>
      <c r="F2594">
        <v>0</v>
      </c>
      <c r="H2594">
        <v>0</v>
      </c>
      <c r="I2594">
        <f>Tabla1[[#This Row],[VENTAS]]+Tabla1[[#This Row],[FISICO]]-Tabla1[[#This Row],[SISTEMA]]</f>
        <v>0</v>
      </c>
    </row>
    <row r="2595" spans="1:10" hidden="1" x14ac:dyDescent="0.25">
      <c r="A2595">
        <v>30101</v>
      </c>
      <c r="B2595" s="1" t="s">
        <v>6</v>
      </c>
      <c r="C2595" s="1" t="s">
        <v>24</v>
      </c>
      <c r="D2595">
        <v>10473</v>
      </c>
      <c r="E2595" s="1" t="s">
        <v>2791</v>
      </c>
      <c r="F2595">
        <v>0</v>
      </c>
      <c r="H2595">
        <v>0</v>
      </c>
      <c r="I2595">
        <f>Tabla1[[#This Row],[VENTAS]]+Tabla1[[#This Row],[FISICO]]-Tabla1[[#This Row],[SISTEMA]]</f>
        <v>0</v>
      </c>
    </row>
    <row r="2596" spans="1:10" hidden="1" x14ac:dyDescent="0.25">
      <c r="A2596">
        <v>30101</v>
      </c>
      <c r="B2596" s="1" t="s">
        <v>6</v>
      </c>
      <c r="C2596" s="1" t="s">
        <v>24</v>
      </c>
      <c r="D2596">
        <v>10474</v>
      </c>
      <c r="E2596" s="1" t="s">
        <v>2792</v>
      </c>
      <c r="F2596">
        <v>0</v>
      </c>
      <c r="H2596">
        <v>0</v>
      </c>
      <c r="I2596">
        <f>Tabla1[[#This Row],[VENTAS]]+Tabla1[[#This Row],[FISICO]]-Tabla1[[#This Row],[SISTEMA]]</f>
        <v>0</v>
      </c>
    </row>
    <row r="2597" spans="1:10" hidden="1" x14ac:dyDescent="0.25">
      <c r="A2597">
        <v>30101</v>
      </c>
      <c r="B2597" s="1" t="s">
        <v>6</v>
      </c>
      <c r="C2597" s="1" t="s">
        <v>24</v>
      </c>
      <c r="D2597">
        <v>10475</v>
      </c>
      <c r="E2597" s="1" t="s">
        <v>2793</v>
      </c>
      <c r="F2597">
        <v>0</v>
      </c>
      <c r="H2597">
        <v>0</v>
      </c>
      <c r="I2597">
        <f>Tabla1[[#This Row],[VENTAS]]+Tabla1[[#This Row],[FISICO]]-Tabla1[[#This Row],[SISTEMA]]</f>
        <v>0</v>
      </c>
    </row>
    <row r="2598" spans="1:10" hidden="1" x14ac:dyDescent="0.25">
      <c r="A2598">
        <v>30101</v>
      </c>
      <c r="B2598" s="1" t="s">
        <v>6</v>
      </c>
      <c r="C2598" s="1" t="s">
        <v>24</v>
      </c>
      <c r="D2598">
        <v>10476</v>
      </c>
      <c r="E2598" s="1" t="s">
        <v>2794</v>
      </c>
      <c r="F2598">
        <v>0</v>
      </c>
      <c r="H2598">
        <v>0</v>
      </c>
      <c r="I2598">
        <f>Tabla1[[#This Row],[VENTAS]]+Tabla1[[#This Row],[FISICO]]-Tabla1[[#This Row],[SISTEMA]]</f>
        <v>0</v>
      </c>
    </row>
    <row r="2599" spans="1:10" hidden="1" x14ac:dyDescent="0.25">
      <c r="A2599">
        <v>30101</v>
      </c>
      <c r="B2599" s="1" t="s">
        <v>6</v>
      </c>
      <c r="C2599" s="1" t="s">
        <v>24</v>
      </c>
      <c r="D2599">
        <v>10477</v>
      </c>
      <c r="E2599" s="1" t="s">
        <v>2795</v>
      </c>
      <c r="F2599">
        <v>0</v>
      </c>
      <c r="H2599">
        <v>0</v>
      </c>
      <c r="I2599">
        <f>Tabla1[[#This Row],[VENTAS]]+Tabla1[[#This Row],[FISICO]]-Tabla1[[#This Row],[SISTEMA]]</f>
        <v>0</v>
      </c>
    </row>
    <row r="2600" spans="1:10" hidden="1" x14ac:dyDescent="0.25">
      <c r="A2600">
        <v>30101</v>
      </c>
      <c r="B2600" s="1" t="s">
        <v>6</v>
      </c>
      <c r="C2600" s="1" t="s">
        <v>24</v>
      </c>
      <c r="D2600">
        <v>10478</v>
      </c>
      <c r="E2600" s="1" t="s">
        <v>2796</v>
      </c>
      <c r="F2600">
        <v>1</v>
      </c>
      <c r="G2600">
        <v>1</v>
      </c>
      <c r="H2600">
        <v>0</v>
      </c>
      <c r="I2600">
        <f>Tabla1[[#This Row],[VENTAS]]+Tabla1[[#This Row],[FISICO]]-Tabla1[[#This Row],[SISTEMA]]</f>
        <v>0</v>
      </c>
    </row>
    <row r="2601" spans="1:10" hidden="1" x14ac:dyDescent="0.25">
      <c r="A2601">
        <v>30101</v>
      </c>
      <c r="B2601" s="1" t="s">
        <v>6</v>
      </c>
      <c r="C2601" s="1" t="s">
        <v>24</v>
      </c>
      <c r="D2601">
        <v>10480</v>
      </c>
      <c r="E2601" s="1" t="s">
        <v>2797</v>
      </c>
      <c r="F2601">
        <v>0</v>
      </c>
      <c r="H2601">
        <v>0</v>
      </c>
      <c r="I2601">
        <f>Tabla1[[#This Row],[VENTAS]]+Tabla1[[#This Row],[FISICO]]-Tabla1[[#This Row],[SISTEMA]]</f>
        <v>0</v>
      </c>
    </row>
    <row r="2602" spans="1:10" hidden="1" x14ac:dyDescent="0.25">
      <c r="A2602">
        <v>30101</v>
      </c>
      <c r="B2602" s="1" t="s">
        <v>6</v>
      </c>
      <c r="C2602" s="1" t="s">
        <v>24</v>
      </c>
      <c r="D2602">
        <v>10517</v>
      </c>
      <c r="E2602" s="1" t="s">
        <v>2798</v>
      </c>
      <c r="F2602">
        <v>18</v>
      </c>
      <c r="G2602">
        <v>18</v>
      </c>
      <c r="H2602">
        <v>0</v>
      </c>
      <c r="I2602">
        <f>Tabla1[[#This Row],[VENTAS]]+Tabla1[[#This Row],[FISICO]]-Tabla1[[#This Row],[SISTEMA]]</f>
        <v>0</v>
      </c>
    </row>
    <row r="2603" spans="1:10" hidden="1" x14ac:dyDescent="0.25">
      <c r="A2603">
        <v>30101</v>
      </c>
      <c r="B2603" s="1" t="s">
        <v>6</v>
      </c>
      <c r="C2603" s="1" t="s">
        <v>24</v>
      </c>
      <c r="D2603">
        <v>10519</v>
      </c>
      <c r="E2603" s="1" t="s">
        <v>2799</v>
      </c>
      <c r="F2603">
        <v>10</v>
      </c>
      <c r="G2603">
        <v>10</v>
      </c>
      <c r="H2603">
        <v>0</v>
      </c>
      <c r="I2603">
        <f>Tabla1[[#This Row],[VENTAS]]+Tabla1[[#This Row],[FISICO]]-Tabla1[[#This Row],[SISTEMA]]</f>
        <v>0</v>
      </c>
    </row>
    <row r="2604" spans="1:10" hidden="1" x14ac:dyDescent="0.25">
      <c r="A2604">
        <v>30101</v>
      </c>
      <c r="B2604" s="1" t="s">
        <v>6</v>
      </c>
      <c r="C2604" s="1" t="s">
        <v>24</v>
      </c>
      <c r="D2604">
        <v>10527</v>
      </c>
      <c r="E2604" s="1" t="s">
        <v>2800</v>
      </c>
      <c r="F2604">
        <v>0</v>
      </c>
      <c r="H2604">
        <v>0</v>
      </c>
      <c r="I2604">
        <f>Tabla1[[#This Row],[VENTAS]]+Tabla1[[#This Row],[FISICO]]-Tabla1[[#This Row],[SISTEMA]]</f>
        <v>0</v>
      </c>
    </row>
    <row r="2605" spans="1:10" hidden="1" x14ac:dyDescent="0.25">
      <c r="A2605">
        <v>30101</v>
      </c>
      <c r="B2605" s="1" t="s">
        <v>6</v>
      </c>
      <c r="C2605" s="1" t="s">
        <v>24</v>
      </c>
      <c r="D2605">
        <v>10544</v>
      </c>
      <c r="E2605" s="1" t="s">
        <v>2801</v>
      </c>
      <c r="F2605">
        <v>0</v>
      </c>
      <c r="H2605">
        <v>0</v>
      </c>
      <c r="I2605">
        <f>Tabla1[[#This Row],[VENTAS]]+Tabla1[[#This Row],[FISICO]]-Tabla1[[#This Row],[SISTEMA]]</f>
        <v>0</v>
      </c>
    </row>
    <row r="2606" spans="1:10" hidden="1" x14ac:dyDescent="0.25">
      <c r="A2606">
        <v>30101</v>
      </c>
      <c r="B2606" s="1" t="s">
        <v>6</v>
      </c>
      <c r="C2606" s="1" t="s">
        <v>24</v>
      </c>
      <c r="D2606">
        <v>10545</v>
      </c>
      <c r="E2606" s="1" t="s">
        <v>2802</v>
      </c>
      <c r="F2606">
        <v>0</v>
      </c>
      <c r="H2606">
        <v>0</v>
      </c>
      <c r="I2606">
        <f>Tabla1[[#This Row],[VENTAS]]+Tabla1[[#This Row],[FISICO]]-Tabla1[[#This Row],[SISTEMA]]</f>
        <v>0</v>
      </c>
    </row>
    <row r="2607" spans="1:10" hidden="1" x14ac:dyDescent="0.25">
      <c r="A2607">
        <v>30101</v>
      </c>
      <c r="B2607" s="1" t="s">
        <v>6</v>
      </c>
      <c r="C2607" s="1" t="s">
        <v>24</v>
      </c>
      <c r="D2607">
        <v>10546</v>
      </c>
      <c r="E2607" s="1" t="s">
        <v>2803</v>
      </c>
      <c r="F2607">
        <v>0</v>
      </c>
      <c r="H2607">
        <v>0</v>
      </c>
      <c r="I2607">
        <f>Tabla1[[#This Row],[VENTAS]]+Tabla1[[#This Row],[FISICO]]-Tabla1[[#This Row],[SISTEMA]]</f>
        <v>0</v>
      </c>
    </row>
    <row r="2608" spans="1:10" hidden="1" x14ac:dyDescent="0.25">
      <c r="A2608">
        <v>30101</v>
      </c>
      <c r="B2608" s="1" t="s">
        <v>6</v>
      </c>
      <c r="C2608" s="1" t="s">
        <v>24</v>
      </c>
      <c r="D2608">
        <v>10547</v>
      </c>
      <c r="E2608" s="1" t="s">
        <v>2804</v>
      </c>
      <c r="F2608">
        <v>0</v>
      </c>
      <c r="H2608">
        <v>0</v>
      </c>
      <c r="I2608">
        <f>Tabla1[[#This Row],[VENTAS]]+Tabla1[[#This Row],[FISICO]]-Tabla1[[#This Row],[SISTEMA]]</f>
        <v>0</v>
      </c>
    </row>
    <row r="2609" spans="1:10" hidden="1" x14ac:dyDescent="0.25">
      <c r="A2609">
        <v>30101</v>
      </c>
      <c r="B2609" s="1" t="s">
        <v>6</v>
      </c>
      <c r="C2609" s="1" t="s">
        <v>24</v>
      </c>
      <c r="D2609">
        <v>10548</v>
      </c>
      <c r="E2609" s="1" t="s">
        <v>2805</v>
      </c>
      <c r="F2609">
        <v>0</v>
      </c>
      <c r="H2609">
        <v>0</v>
      </c>
      <c r="I2609">
        <f>Tabla1[[#This Row],[VENTAS]]+Tabla1[[#This Row],[FISICO]]-Tabla1[[#This Row],[SISTEMA]]</f>
        <v>0</v>
      </c>
    </row>
    <row r="2610" spans="1:10" hidden="1" x14ac:dyDescent="0.25">
      <c r="A2610">
        <v>30101</v>
      </c>
      <c r="B2610" s="1" t="s">
        <v>6</v>
      </c>
      <c r="C2610" s="1" t="s">
        <v>24</v>
      </c>
      <c r="D2610">
        <v>10550</v>
      </c>
      <c r="E2610" s="1" t="s">
        <v>2806</v>
      </c>
      <c r="F2610">
        <v>0</v>
      </c>
      <c r="H2610">
        <v>0</v>
      </c>
      <c r="I2610">
        <f>Tabla1[[#This Row],[VENTAS]]+Tabla1[[#This Row],[FISICO]]-Tabla1[[#This Row],[SISTEMA]]</f>
        <v>0</v>
      </c>
    </row>
    <row r="2611" spans="1:10" hidden="1" x14ac:dyDescent="0.25">
      <c r="A2611">
        <v>30101</v>
      </c>
      <c r="B2611" s="1" t="s">
        <v>6</v>
      </c>
      <c r="C2611" s="1" t="s">
        <v>24</v>
      </c>
      <c r="D2611" s="18">
        <v>10552</v>
      </c>
      <c r="E2611" s="19" t="s">
        <v>2807</v>
      </c>
      <c r="F2611">
        <v>5</v>
      </c>
      <c r="G2611">
        <v>0</v>
      </c>
      <c r="H2611">
        <v>0</v>
      </c>
      <c r="I2611">
        <f>Tabla1[[#This Row],[VENTAS]]+Tabla1[[#This Row],[FISICO]]-Tabla1[[#This Row],[SISTEMA]]</f>
        <v>-5</v>
      </c>
      <c r="J2611" s="18"/>
    </row>
    <row r="2612" spans="1:10" hidden="1" x14ac:dyDescent="0.25">
      <c r="A2612">
        <v>30101</v>
      </c>
      <c r="B2612" s="1" t="s">
        <v>6</v>
      </c>
      <c r="C2612" s="1" t="s">
        <v>24</v>
      </c>
      <c r="D2612">
        <v>10576</v>
      </c>
      <c r="E2612" s="1" t="s">
        <v>2808</v>
      </c>
      <c r="F2612">
        <v>1</v>
      </c>
      <c r="G2612">
        <v>1</v>
      </c>
      <c r="H2612">
        <v>0</v>
      </c>
      <c r="I2612">
        <f>Tabla1[[#This Row],[VENTAS]]+Tabla1[[#This Row],[FISICO]]-Tabla1[[#This Row],[SISTEMA]]</f>
        <v>0</v>
      </c>
    </row>
    <row r="2613" spans="1:10" hidden="1" x14ac:dyDescent="0.25">
      <c r="A2613">
        <v>30101</v>
      </c>
      <c r="B2613" s="1" t="s">
        <v>6</v>
      </c>
      <c r="C2613" s="1" t="s">
        <v>24</v>
      </c>
      <c r="D2613">
        <v>10580</v>
      </c>
      <c r="E2613" s="1" t="s">
        <v>2809</v>
      </c>
      <c r="F2613">
        <v>0</v>
      </c>
      <c r="H2613">
        <v>0</v>
      </c>
      <c r="I2613">
        <f>Tabla1[[#This Row],[VENTAS]]+Tabla1[[#This Row],[FISICO]]-Tabla1[[#This Row],[SISTEMA]]</f>
        <v>0</v>
      </c>
    </row>
    <row r="2614" spans="1:10" hidden="1" x14ac:dyDescent="0.25">
      <c r="A2614">
        <v>30101</v>
      </c>
      <c r="B2614" s="1" t="s">
        <v>6</v>
      </c>
      <c r="C2614" s="1" t="s">
        <v>24</v>
      </c>
      <c r="D2614">
        <v>10581</v>
      </c>
      <c r="E2614" s="1" t="s">
        <v>2810</v>
      </c>
      <c r="F2614">
        <v>0</v>
      </c>
      <c r="H2614">
        <v>0</v>
      </c>
      <c r="I2614">
        <f>Tabla1[[#This Row],[VENTAS]]+Tabla1[[#This Row],[FISICO]]-Tabla1[[#This Row],[SISTEMA]]</f>
        <v>0</v>
      </c>
    </row>
    <row r="2615" spans="1:10" hidden="1" x14ac:dyDescent="0.25">
      <c r="A2615">
        <v>30101</v>
      </c>
      <c r="B2615" s="1" t="s">
        <v>6</v>
      </c>
      <c r="C2615" s="1" t="s">
        <v>24</v>
      </c>
      <c r="D2615" s="18">
        <v>10582</v>
      </c>
      <c r="E2615" s="19" t="s">
        <v>2811</v>
      </c>
      <c r="F2615">
        <v>19</v>
      </c>
      <c r="G2615">
        <v>18</v>
      </c>
      <c r="H2615">
        <v>0</v>
      </c>
      <c r="I2615">
        <f>Tabla1[[#This Row],[VENTAS]]+Tabla1[[#This Row],[FISICO]]-Tabla1[[#This Row],[SISTEMA]]</f>
        <v>-1</v>
      </c>
      <c r="J2615" s="18"/>
    </row>
    <row r="2616" spans="1:10" hidden="1" x14ac:dyDescent="0.25">
      <c r="A2616">
        <v>30101</v>
      </c>
      <c r="B2616" s="1" t="s">
        <v>6</v>
      </c>
      <c r="C2616" s="1" t="s">
        <v>24</v>
      </c>
      <c r="D2616">
        <v>10583</v>
      </c>
      <c r="E2616" s="1" t="s">
        <v>2812</v>
      </c>
      <c r="F2616">
        <v>0</v>
      </c>
      <c r="H2616">
        <v>0</v>
      </c>
      <c r="I2616">
        <f>Tabla1[[#This Row],[VENTAS]]+Tabla1[[#This Row],[FISICO]]-Tabla1[[#This Row],[SISTEMA]]</f>
        <v>0</v>
      </c>
    </row>
    <row r="2617" spans="1:10" hidden="1" x14ac:dyDescent="0.25">
      <c r="A2617">
        <v>30101</v>
      </c>
      <c r="B2617" s="1" t="s">
        <v>6</v>
      </c>
      <c r="C2617" s="1" t="s">
        <v>24</v>
      </c>
      <c r="D2617">
        <v>10597</v>
      </c>
      <c r="E2617" s="1" t="s">
        <v>2813</v>
      </c>
      <c r="F2617">
        <v>0</v>
      </c>
      <c r="H2617">
        <v>0</v>
      </c>
      <c r="I2617">
        <f>Tabla1[[#This Row],[VENTAS]]+Tabla1[[#This Row],[FISICO]]-Tabla1[[#This Row],[SISTEMA]]</f>
        <v>0</v>
      </c>
    </row>
    <row r="2618" spans="1:10" hidden="1" x14ac:dyDescent="0.25">
      <c r="A2618">
        <v>30101</v>
      </c>
      <c r="B2618" s="1" t="s">
        <v>6</v>
      </c>
      <c r="C2618" s="1" t="s">
        <v>24</v>
      </c>
      <c r="D2618">
        <v>10598</v>
      </c>
      <c r="E2618" s="1" t="s">
        <v>2814</v>
      </c>
      <c r="F2618">
        <v>0</v>
      </c>
      <c r="H2618">
        <v>0</v>
      </c>
      <c r="I2618">
        <f>Tabla1[[#This Row],[VENTAS]]+Tabla1[[#This Row],[FISICO]]-Tabla1[[#This Row],[SISTEMA]]</f>
        <v>0</v>
      </c>
    </row>
    <row r="2619" spans="1:10" hidden="1" x14ac:dyDescent="0.25">
      <c r="A2619">
        <v>30101</v>
      </c>
      <c r="B2619" s="1" t="s">
        <v>6</v>
      </c>
      <c r="C2619" s="1" t="s">
        <v>24</v>
      </c>
      <c r="D2619">
        <v>10603</v>
      </c>
      <c r="E2619" s="1" t="s">
        <v>2815</v>
      </c>
      <c r="F2619">
        <v>0</v>
      </c>
      <c r="H2619">
        <v>0</v>
      </c>
      <c r="I2619">
        <f>Tabla1[[#This Row],[VENTAS]]+Tabla1[[#This Row],[FISICO]]-Tabla1[[#This Row],[SISTEMA]]</f>
        <v>0</v>
      </c>
    </row>
    <row r="2620" spans="1:10" hidden="1" x14ac:dyDescent="0.25">
      <c r="A2620">
        <v>30101</v>
      </c>
      <c r="B2620" s="1" t="s">
        <v>6</v>
      </c>
      <c r="C2620" s="1" t="s">
        <v>24</v>
      </c>
      <c r="D2620">
        <v>10608</v>
      </c>
      <c r="E2620" s="1" t="s">
        <v>2816</v>
      </c>
      <c r="F2620">
        <v>0</v>
      </c>
      <c r="H2620">
        <v>0</v>
      </c>
      <c r="I2620">
        <f>Tabla1[[#This Row],[VENTAS]]+Tabla1[[#This Row],[FISICO]]-Tabla1[[#This Row],[SISTEMA]]</f>
        <v>0</v>
      </c>
    </row>
    <row r="2621" spans="1:10" hidden="1" x14ac:dyDescent="0.25">
      <c r="A2621">
        <v>30101</v>
      </c>
      <c r="B2621" s="1" t="s">
        <v>6</v>
      </c>
      <c r="C2621" s="1" t="s">
        <v>24</v>
      </c>
      <c r="D2621">
        <v>10609</v>
      </c>
      <c r="E2621" s="1" t="s">
        <v>2817</v>
      </c>
      <c r="F2621">
        <v>0</v>
      </c>
      <c r="H2621">
        <v>0</v>
      </c>
      <c r="I2621">
        <f>Tabla1[[#This Row],[VENTAS]]+Tabla1[[#This Row],[FISICO]]-Tabla1[[#This Row],[SISTEMA]]</f>
        <v>0</v>
      </c>
    </row>
    <row r="2622" spans="1:10" hidden="1" x14ac:dyDescent="0.25">
      <c r="A2622">
        <v>30101</v>
      </c>
      <c r="B2622" s="1" t="s">
        <v>6</v>
      </c>
      <c r="C2622" s="1" t="s">
        <v>24</v>
      </c>
      <c r="D2622">
        <v>10610</v>
      </c>
      <c r="E2622" s="1" t="s">
        <v>2818</v>
      </c>
      <c r="F2622">
        <v>0</v>
      </c>
      <c r="H2622">
        <v>0</v>
      </c>
      <c r="I2622">
        <f>Tabla1[[#This Row],[VENTAS]]+Tabla1[[#This Row],[FISICO]]-Tabla1[[#This Row],[SISTEMA]]</f>
        <v>0</v>
      </c>
    </row>
    <row r="2623" spans="1:10" hidden="1" x14ac:dyDescent="0.25">
      <c r="A2623">
        <v>30101</v>
      </c>
      <c r="B2623" s="1" t="s">
        <v>6</v>
      </c>
      <c r="C2623" s="1" t="s">
        <v>24</v>
      </c>
      <c r="D2623">
        <v>10612</v>
      </c>
      <c r="E2623" s="1" t="s">
        <v>2819</v>
      </c>
      <c r="F2623">
        <v>0</v>
      </c>
      <c r="H2623">
        <v>0</v>
      </c>
      <c r="I2623">
        <f>Tabla1[[#This Row],[VENTAS]]+Tabla1[[#This Row],[FISICO]]-Tabla1[[#This Row],[SISTEMA]]</f>
        <v>0</v>
      </c>
    </row>
    <row r="2624" spans="1:10" hidden="1" x14ac:dyDescent="0.25">
      <c r="A2624">
        <v>30101</v>
      </c>
      <c r="B2624" s="1" t="s">
        <v>6</v>
      </c>
      <c r="C2624" s="1" t="s">
        <v>24</v>
      </c>
      <c r="D2624">
        <v>10618</v>
      </c>
      <c r="E2624" s="1" t="s">
        <v>2820</v>
      </c>
      <c r="F2624">
        <v>24</v>
      </c>
      <c r="G2624">
        <v>24</v>
      </c>
      <c r="H2624">
        <v>0</v>
      </c>
      <c r="I2624">
        <f>Tabla1[[#This Row],[VENTAS]]+Tabla1[[#This Row],[FISICO]]-Tabla1[[#This Row],[SISTEMA]]</f>
        <v>0</v>
      </c>
    </row>
    <row r="2625" spans="1:10" hidden="1" x14ac:dyDescent="0.25">
      <c r="A2625">
        <v>30101</v>
      </c>
      <c r="B2625" s="1" t="s">
        <v>6</v>
      </c>
      <c r="C2625" s="1" t="s">
        <v>24</v>
      </c>
      <c r="D2625">
        <v>10623</v>
      </c>
      <c r="E2625" s="1" t="s">
        <v>2821</v>
      </c>
      <c r="F2625">
        <v>1</v>
      </c>
      <c r="G2625">
        <v>1</v>
      </c>
      <c r="H2625">
        <v>0</v>
      </c>
      <c r="I2625">
        <f>Tabla1[[#This Row],[VENTAS]]+Tabla1[[#This Row],[FISICO]]-Tabla1[[#This Row],[SISTEMA]]</f>
        <v>0</v>
      </c>
    </row>
    <row r="2626" spans="1:10" hidden="1" x14ac:dyDescent="0.25">
      <c r="A2626">
        <v>30101</v>
      </c>
      <c r="B2626" s="1" t="s">
        <v>6</v>
      </c>
      <c r="C2626" s="1" t="s">
        <v>24</v>
      </c>
      <c r="D2626">
        <v>10641</v>
      </c>
      <c r="E2626" s="1" t="s">
        <v>2822</v>
      </c>
      <c r="F2626">
        <v>1</v>
      </c>
      <c r="G2626">
        <v>1</v>
      </c>
      <c r="H2626">
        <v>0</v>
      </c>
      <c r="I2626">
        <f>Tabla1[[#This Row],[VENTAS]]+Tabla1[[#This Row],[FISICO]]-Tabla1[[#This Row],[SISTEMA]]</f>
        <v>0</v>
      </c>
    </row>
    <row r="2627" spans="1:10" hidden="1" x14ac:dyDescent="0.25">
      <c r="A2627">
        <v>30101</v>
      </c>
      <c r="B2627" s="1" t="s">
        <v>6</v>
      </c>
      <c r="C2627" s="1" t="s">
        <v>24</v>
      </c>
      <c r="D2627">
        <v>10665</v>
      </c>
      <c r="E2627" s="1" t="s">
        <v>2823</v>
      </c>
      <c r="F2627">
        <v>0</v>
      </c>
      <c r="H2627">
        <v>0</v>
      </c>
      <c r="I2627">
        <f>Tabla1[[#This Row],[VENTAS]]+Tabla1[[#This Row],[FISICO]]-Tabla1[[#This Row],[SISTEMA]]</f>
        <v>0</v>
      </c>
    </row>
    <row r="2628" spans="1:10" hidden="1" x14ac:dyDescent="0.25">
      <c r="A2628">
        <v>30101</v>
      </c>
      <c r="B2628" s="1" t="s">
        <v>6</v>
      </c>
      <c r="C2628" s="1" t="s">
        <v>24</v>
      </c>
      <c r="D2628" s="18">
        <v>10677</v>
      </c>
      <c r="E2628" s="19" t="s">
        <v>2824</v>
      </c>
      <c r="F2628">
        <v>6</v>
      </c>
      <c r="G2628">
        <v>6</v>
      </c>
      <c r="H2628">
        <v>0</v>
      </c>
      <c r="I2628">
        <f>Tabla1[[#This Row],[VENTAS]]+Tabla1[[#This Row],[FISICO]]-Tabla1[[#This Row],[SISTEMA]]</f>
        <v>0</v>
      </c>
      <c r="J2628" s="18"/>
    </row>
    <row r="2629" spans="1:10" hidden="1" x14ac:dyDescent="0.25">
      <c r="A2629">
        <v>30101</v>
      </c>
      <c r="B2629" s="1" t="s">
        <v>6</v>
      </c>
      <c r="C2629" s="1" t="s">
        <v>24</v>
      </c>
      <c r="D2629">
        <v>10694</v>
      </c>
      <c r="E2629" s="1" t="s">
        <v>2825</v>
      </c>
      <c r="F2629">
        <v>0</v>
      </c>
      <c r="H2629">
        <v>0</v>
      </c>
      <c r="I2629">
        <f>Tabla1[[#This Row],[VENTAS]]+Tabla1[[#This Row],[FISICO]]-Tabla1[[#This Row],[SISTEMA]]</f>
        <v>0</v>
      </c>
    </row>
    <row r="2630" spans="1:10" hidden="1" x14ac:dyDescent="0.25">
      <c r="A2630">
        <v>30101</v>
      </c>
      <c r="B2630" s="1" t="s">
        <v>6</v>
      </c>
      <c r="C2630" s="1" t="s">
        <v>24</v>
      </c>
      <c r="D2630">
        <v>10695</v>
      </c>
      <c r="E2630" s="1" t="s">
        <v>2826</v>
      </c>
      <c r="F2630">
        <v>0</v>
      </c>
      <c r="H2630">
        <v>0</v>
      </c>
      <c r="I2630">
        <f>Tabla1[[#This Row],[VENTAS]]+Tabla1[[#This Row],[FISICO]]-Tabla1[[#This Row],[SISTEMA]]</f>
        <v>0</v>
      </c>
    </row>
    <row r="2631" spans="1:10" hidden="1" x14ac:dyDescent="0.25">
      <c r="A2631">
        <v>30101</v>
      </c>
      <c r="B2631" s="1" t="s">
        <v>6</v>
      </c>
      <c r="C2631" s="1" t="s">
        <v>24</v>
      </c>
      <c r="D2631">
        <v>10717</v>
      </c>
      <c r="E2631" s="1" t="s">
        <v>2827</v>
      </c>
      <c r="F2631">
        <v>0</v>
      </c>
      <c r="H2631">
        <v>0</v>
      </c>
      <c r="I2631">
        <f>Tabla1[[#This Row],[VENTAS]]+Tabla1[[#This Row],[FISICO]]-Tabla1[[#This Row],[SISTEMA]]</f>
        <v>0</v>
      </c>
    </row>
    <row r="2632" spans="1:10" hidden="1" x14ac:dyDescent="0.25">
      <c r="A2632">
        <v>30101</v>
      </c>
      <c r="B2632" s="1" t="s">
        <v>6</v>
      </c>
      <c r="C2632" s="1" t="s">
        <v>24</v>
      </c>
      <c r="D2632">
        <v>10718</v>
      </c>
      <c r="E2632" s="1" t="s">
        <v>2828</v>
      </c>
      <c r="F2632">
        <v>0</v>
      </c>
      <c r="H2632">
        <v>0</v>
      </c>
      <c r="I2632">
        <f>Tabla1[[#This Row],[VENTAS]]+Tabla1[[#This Row],[FISICO]]-Tabla1[[#This Row],[SISTEMA]]</f>
        <v>0</v>
      </c>
    </row>
    <row r="2633" spans="1:10" hidden="1" x14ac:dyDescent="0.25">
      <c r="A2633">
        <v>30101</v>
      </c>
      <c r="B2633" s="1" t="s">
        <v>6</v>
      </c>
      <c r="C2633" s="1" t="s">
        <v>24</v>
      </c>
      <c r="D2633">
        <v>10719</v>
      </c>
      <c r="E2633" s="1" t="s">
        <v>2829</v>
      </c>
      <c r="F2633">
        <v>24</v>
      </c>
      <c r="G2633">
        <v>24</v>
      </c>
      <c r="H2633">
        <v>0</v>
      </c>
      <c r="I2633">
        <f>Tabla1[[#This Row],[VENTAS]]+Tabla1[[#This Row],[FISICO]]-Tabla1[[#This Row],[SISTEMA]]</f>
        <v>0</v>
      </c>
    </row>
    <row r="2634" spans="1:10" hidden="1" x14ac:dyDescent="0.25">
      <c r="A2634">
        <v>30101</v>
      </c>
      <c r="B2634" s="1" t="s">
        <v>6</v>
      </c>
      <c r="C2634" s="1" t="s">
        <v>24</v>
      </c>
      <c r="D2634">
        <v>10721</v>
      </c>
      <c r="E2634" s="1" t="s">
        <v>2830</v>
      </c>
      <c r="F2634">
        <v>0</v>
      </c>
      <c r="H2634">
        <v>0</v>
      </c>
      <c r="I2634">
        <f>Tabla1[[#This Row],[VENTAS]]+Tabla1[[#This Row],[FISICO]]-Tabla1[[#This Row],[SISTEMA]]</f>
        <v>0</v>
      </c>
    </row>
    <row r="2635" spans="1:10" hidden="1" x14ac:dyDescent="0.25">
      <c r="A2635">
        <v>30101</v>
      </c>
      <c r="B2635" s="1" t="s">
        <v>6</v>
      </c>
      <c r="C2635" s="1" t="s">
        <v>24</v>
      </c>
      <c r="D2635">
        <v>10722</v>
      </c>
      <c r="E2635" s="1" t="s">
        <v>2831</v>
      </c>
      <c r="F2635">
        <v>0</v>
      </c>
      <c r="H2635">
        <v>0</v>
      </c>
      <c r="I2635">
        <f>Tabla1[[#This Row],[VENTAS]]+Tabla1[[#This Row],[FISICO]]-Tabla1[[#This Row],[SISTEMA]]</f>
        <v>0</v>
      </c>
    </row>
    <row r="2636" spans="1:10" hidden="1" x14ac:dyDescent="0.25">
      <c r="A2636">
        <v>30101</v>
      </c>
      <c r="B2636" s="1" t="s">
        <v>6</v>
      </c>
      <c r="C2636" s="1" t="s">
        <v>24</v>
      </c>
      <c r="D2636">
        <v>10735</v>
      </c>
      <c r="E2636" s="1" t="s">
        <v>2832</v>
      </c>
      <c r="F2636">
        <v>0</v>
      </c>
      <c r="H2636">
        <v>0</v>
      </c>
      <c r="I2636">
        <f>Tabla1[[#This Row],[VENTAS]]+Tabla1[[#This Row],[FISICO]]-Tabla1[[#This Row],[SISTEMA]]</f>
        <v>0</v>
      </c>
    </row>
    <row r="2637" spans="1:10" hidden="1" x14ac:dyDescent="0.25">
      <c r="A2637">
        <v>30101</v>
      </c>
      <c r="B2637" s="1" t="s">
        <v>6</v>
      </c>
      <c r="C2637" s="1" t="s">
        <v>24</v>
      </c>
      <c r="D2637" s="18">
        <v>10736</v>
      </c>
      <c r="E2637" s="19" t="s">
        <v>2833</v>
      </c>
      <c r="F2637">
        <v>88</v>
      </c>
      <c r="G2637">
        <v>88</v>
      </c>
      <c r="H2637">
        <v>0</v>
      </c>
      <c r="I2637">
        <f>Tabla1[[#This Row],[VENTAS]]+Tabla1[[#This Row],[FISICO]]-Tabla1[[#This Row],[SISTEMA]]</f>
        <v>0</v>
      </c>
      <c r="J2637" s="18"/>
    </row>
    <row r="2638" spans="1:10" hidden="1" x14ac:dyDescent="0.25">
      <c r="A2638">
        <v>30101</v>
      </c>
      <c r="B2638" s="1" t="s">
        <v>6</v>
      </c>
      <c r="C2638" s="1" t="s">
        <v>24</v>
      </c>
      <c r="D2638" s="18">
        <v>10737</v>
      </c>
      <c r="E2638" s="19" t="s">
        <v>2834</v>
      </c>
      <c r="F2638">
        <v>1</v>
      </c>
      <c r="G2638">
        <v>0</v>
      </c>
      <c r="H2638">
        <v>0</v>
      </c>
      <c r="I2638">
        <f>Tabla1[[#This Row],[VENTAS]]+Tabla1[[#This Row],[FISICO]]-Tabla1[[#This Row],[SISTEMA]]</f>
        <v>-1</v>
      </c>
      <c r="J2638" s="18"/>
    </row>
    <row r="2639" spans="1:10" hidden="1" x14ac:dyDescent="0.25">
      <c r="A2639">
        <v>30101</v>
      </c>
      <c r="B2639" s="1" t="s">
        <v>6</v>
      </c>
      <c r="C2639" s="1" t="s">
        <v>24</v>
      </c>
      <c r="D2639">
        <v>10738</v>
      </c>
      <c r="E2639" s="1" t="s">
        <v>2835</v>
      </c>
      <c r="F2639">
        <v>5</v>
      </c>
      <c r="G2639">
        <v>5</v>
      </c>
      <c r="H2639">
        <v>0</v>
      </c>
      <c r="I2639">
        <f>Tabla1[[#This Row],[VENTAS]]+Tabla1[[#This Row],[FISICO]]-Tabla1[[#This Row],[SISTEMA]]</f>
        <v>0</v>
      </c>
    </row>
    <row r="2640" spans="1:10" hidden="1" x14ac:dyDescent="0.25">
      <c r="A2640">
        <v>30101</v>
      </c>
      <c r="B2640" s="1" t="s">
        <v>6</v>
      </c>
      <c r="C2640" s="1" t="s">
        <v>24</v>
      </c>
      <c r="D2640">
        <v>10739</v>
      </c>
      <c r="E2640" s="1" t="s">
        <v>2836</v>
      </c>
      <c r="F2640">
        <v>0</v>
      </c>
      <c r="H2640">
        <v>0</v>
      </c>
      <c r="I2640">
        <f>Tabla1[[#This Row],[VENTAS]]+Tabla1[[#This Row],[FISICO]]-Tabla1[[#This Row],[SISTEMA]]</f>
        <v>0</v>
      </c>
    </row>
    <row r="2641" spans="1:9" hidden="1" x14ac:dyDescent="0.25">
      <c r="A2641">
        <v>30101</v>
      </c>
      <c r="B2641" s="1" t="s">
        <v>6</v>
      </c>
      <c r="C2641" s="1" t="s">
        <v>24</v>
      </c>
      <c r="D2641">
        <v>10740</v>
      </c>
      <c r="E2641" s="1" t="s">
        <v>2837</v>
      </c>
      <c r="F2641">
        <v>0</v>
      </c>
      <c r="H2641">
        <v>0</v>
      </c>
      <c r="I2641">
        <f>Tabla1[[#This Row],[VENTAS]]+Tabla1[[#This Row],[FISICO]]-Tabla1[[#This Row],[SISTEMA]]</f>
        <v>0</v>
      </c>
    </row>
    <row r="2642" spans="1:9" hidden="1" x14ac:dyDescent="0.25">
      <c r="A2642">
        <v>30101</v>
      </c>
      <c r="B2642" s="1" t="s">
        <v>6</v>
      </c>
      <c r="C2642" s="1" t="s">
        <v>24</v>
      </c>
      <c r="D2642">
        <v>10741</v>
      </c>
      <c r="E2642" s="1" t="s">
        <v>2838</v>
      </c>
      <c r="F2642">
        <v>8</v>
      </c>
      <c r="G2642">
        <v>8</v>
      </c>
      <c r="H2642">
        <v>0</v>
      </c>
      <c r="I2642">
        <f>Tabla1[[#This Row],[VENTAS]]+Tabla1[[#This Row],[FISICO]]-Tabla1[[#This Row],[SISTEMA]]</f>
        <v>0</v>
      </c>
    </row>
    <row r="2643" spans="1:9" hidden="1" x14ac:dyDescent="0.25">
      <c r="A2643">
        <v>30101</v>
      </c>
      <c r="B2643" s="1" t="s">
        <v>6</v>
      </c>
      <c r="C2643" s="1" t="s">
        <v>24</v>
      </c>
      <c r="D2643">
        <v>10755</v>
      </c>
      <c r="E2643" s="1" t="s">
        <v>2839</v>
      </c>
      <c r="F2643">
        <v>0</v>
      </c>
      <c r="H2643">
        <v>0</v>
      </c>
      <c r="I2643">
        <f>Tabla1[[#This Row],[VENTAS]]+Tabla1[[#This Row],[FISICO]]-Tabla1[[#This Row],[SISTEMA]]</f>
        <v>0</v>
      </c>
    </row>
    <row r="2644" spans="1:9" hidden="1" x14ac:dyDescent="0.25">
      <c r="A2644">
        <v>30101</v>
      </c>
      <c r="B2644" s="1" t="s">
        <v>6</v>
      </c>
      <c r="C2644" s="1" t="s">
        <v>24</v>
      </c>
      <c r="D2644">
        <v>10756</v>
      </c>
      <c r="E2644" s="1" t="s">
        <v>2840</v>
      </c>
      <c r="F2644">
        <v>0</v>
      </c>
      <c r="H2644">
        <v>0</v>
      </c>
      <c r="I2644">
        <f>Tabla1[[#This Row],[VENTAS]]+Tabla1[[#This Row],[FISICO]]-Tabla1[[#This Row],[SISTEMA]]</f>
        <v>0</v>
      </c>
    </row>
    <row r="2645" spans="1:9" hidden="1" x14ac:dyDescent="0.25">
      <c r="A2645">
        <v>30101</v>
      </c>
      <c r="B2645" s="1" t="s">
        <v>6</v>
      </c>
      <c r="C2645" s="1" t="s">
        <v>24</v>
      </c>
      <c r="D2645">
        <v>10757</v>
      </c>
      <c r="E2645" s="1" t="s">
        <v>2841</v>
      </c>
      <c r="F2645">
        <v>0</v>
      </c>
      <c r="H2645">
        <v>0</v>
      </c>
      <c r="I2645">
        <f>Tabla1[[#This Row],[VENTAS]]+Tabla1[[#This Row],[FISICO]]-Tabla1[[#This Row],[SISTEMA]]</f>
        <v>0</v>
      </c>
    </row>
    <row r="2646" spans="1:9" hidden="1" x14ac:dyDescent="0.25">
      <c r="A2646">
        <v>30101</v>
      </c>
      <c r="B2646" s="1" t="s">
        <v>6</v>
      </c>
      <c r="C2646" s="1" t="s">
        <v>24</v>
      </c>
      <c r="D2646">
        <v>10758</v>
      </c>
      <c r="E2646" s="1" t="s">
        <v>2842</v>
      </c>
      <c r="F2646">
        <v>5</v>
      </c>
      <c r="G2646">
        <v>5</v>
      </c>
      <c r="H2646">
        <v>0</v>
      </c>
      <c r="I2646">
        <f>Tabla1[[#This Row],[VENTAS]]+Tabla1[[#This Row],[FISICO]]-Tabla1[[#This Row],[SISTEMA]]</f>
        <v>0</v>
      </c>
    </row>
    <row r="2647" spans="1:9" hidden="1" x14ac:dyDescent="0.25">
      <c r="A2647">
        <v>30101</v>
      </c>
      <c r="B2647" s="1" t="s">
        <v>6</v>
      </c>
      <c r="C2647" s="1" t="s">
        <v>24</v>
      </c>
      <c r="D2647">
        <v>10780</v>
      </c>
      <c r="E2647" s="1" t="s">
        <v>2843</v>
      </c>
      <c r="F2647">
        <v>0</v>
      </c>
      <c r="H2647">
        <v>0</v>
      </c>
      <c r="I2647">
        <f>Tabla1[[#This Row],[VENTAS]]+Tabla1[[#This Row],[FISICO]]-Tabla1[[#This Row],[SISTEMA]]</f>
        <v>0</v>
      </c>
    </row>
    <row r="2648" spans="1:9" hidden="1" x14ac:dyDescent="0.25">
      <c r="A2648">
        <v>30101</v>
      </c>
      <c r="B2648" s="1" t="s">
        <v>6</v>
      </c>
      <c r="C2648" s="1" t="s">
        <v>24</v>
      </c>
      <c r="D2648">
        <v>10781</v>
      </c>
      <c r="E2648" s="1" t="s">
        <v>2844</v>
      </c>
      <c r="F2648">
        <v>8</v>
      </c>
      <c r="G2648">
        <v>8</v>
      </c>
      <c r="H2648">
        <v>0</v>
      </c>
      <c r="I2648">
        <f>Tabla1[[#This Row],[VENTAS]]+Tabla1[[#This Row],[FISICO]]-Tabla1[[#This Row],[SISTEMA]]</f>
        <v>0</v>
      </c>
    </row>
    <row r="2649" spans="1:9" hidden="1" x14ac:dyDescent="0.25">
      <c r="A2649">
        <v>30101</v>
      </c>
      <c r="B2649" s="1" t="s">
        <v>6</v>
      </c>
      <c r="C2649" s="1" t="s">
        <v>24</v>
      </c>
      <c r="D2649">
        <v>10783</v>
      </c>
      <c r="E2649" s="1" t="s">
        <v>2845</v>
      </c>
      <c r="F2649">
        <v>0</v>
      </c>
      <c r="H2649">
        <v>0</v>
      </c>
      <c r="I2649">
        <f>Tabla1[[#This Row],[VENTAS]]+Tabla1[[#This Row],[FISICO]]-Tabla1[[#This Row],[SISTEMA]]</f>
        <v>0</v>
      </c>
    </row>
    <row r="2650" spans="1:9" hidden="1" x14ac:dyDescent="0.25">
      <c r="A2650">
        <v>30101</v>
      </c>
      <c r="B2650" s="1" t="s">
        <v>6</v>
      </c>
      <c r="C2650" s="1" t="s">
        <v>24</v>
      </c>
      <c r="D2650">
        <v>10792</v>
      </c>
      <c r="E2650" s="1" t="s">
        <v>2846</v>
      </c>
      <c r="F2650">
        <v>11</v>
      </c>
      <c r="G2650">
        <v>11</v>
      </c>
      <c r="H2650">
        <v>0</v>
      </c>
      <c r="I2650">
        <f>Tabla1[[#This Row],[VENTAS]]+Tabla1[[#This Row],[FISICO]]-Tabla1[[#This Row],[SISTEMA]]</f>
        <v>0</v>
      </c>
    </row>
    <row r="2651" spans="1:9" hidden="1" x14ac:dyDescent="0.25">
      <c r="A2651">
        <v>30101</v>
      </c>
      <c r="B2651" s="1" t="s">
        <v>6</v>
      </c>
      <c r="C2651" s="1" t="s">
        <v>24</v>
      </c>
      <c r="D2651">
        <v>10793</v>
      </c>
      <c r="E2651" s="1" t="s">
        <v>2847</v>
      </c>
      <c r="F2651">
        <v>0</v>
      </c>
      <c r="H2651">
        <v>0</v>
      </c>
      <c r="I2651">
        <f>Tabla1[[#This Row],[VENTAS]]+Tabla1[[#This Row],[FISICO]]-Tabla1[[#This Row],[SISTEMA]]</f>
        <v>0</v>
      </c>
    </row>
    <row r="2652" spans="1:9" hidden="1" x14ac:dyDescent="0.25">
      <c r="A2652">
        <v>30101</v>
      </c>
      <c r="B2652" s="1" t="s">
        <v>6</v>
      </c>
      <c r="C2652" s="1" t="s">
        <v>24</v>
      </c>
      <c r="D2652">
        <v>10794</v>
      </c>
      <c r="E2652" s="1" t="s">
        <v>2848</v>
      </c>
      <c r="F2652">
        <v>0</v>
      </c>
      <c r="H2652">
        <v>0</v>
      </c>
      <c r="I2652">
        <f>Tabla1[[#This Row],[VENTAS]]+Tabla1[[#This Row],[FISICO]]-Tabla1[[#This Row],[SISTEMA]]</f>
        <v>0</v>
      </c>
    </row>
    <row r="2653" spans="1:9" hidden="1" x14ac:dyDescent="0.25">
      <c r="A2653">
        <v>30101</v>
      </c>
      <c r="B2653" s="1" t="s">
        <v>6</v>
      </c>
      <c r="C2653" s="1" t="s">
        <v>24</v>
      </c>
      <c r="D2653">
        <v>10795</v>
      </c>
      <c r="E2653" s="1" t="s">
        <v>2849</v>
      </c>
      <c r="F2653">
        <v>8</v>
      </c>
      <c r="G2653">
        <v>8</v>
      </c>
      <c r="H2653">
        <v>0</v>
      </c>
      <c r="I2653">
        <f>Tabla1[[#This Row],[VENTAS]]+Tabla1[[#This Row],[FISICO]]-Tabla1[[#This Row],[SISTEMA]]</f>
        <v>0</v>
      </c>
    </row>
    <row r="2654" spans="1:9" hidden="1" x14ac:dyDescent="0.25">
      <c r="A2654">
        <v>30101</v>
      </c>
      <c r="B2654" s="1" t="s">
        <v>6</v>
      </c>
      <c r="C2654" s="1" t="s">
        <v>24</v>
      </c>
      <c r="D2654">
        <v>10798</v>
      </c>
      <c r="E2654" s="1" t="s">
        <v>2850</v>
      </c>
      <c r="F2654">
        <v>0</v>
      </c>
      <c r="H2654">
        <v>0</v>
      </c>
      <c r="I2654">
        <f>Tabla1[[#This Row],[VENTAS]]+Tabla1[[#This Row],[FISICO]]-Tabla1[[#This Row],[SISTEMA]]</f>
        <v>0</v>
      </c>
    </row>
    <row r="2655" spans="1:9" hidden="1" x14ac:dyDescent="0.25">
      <c r="A2655">
        <v>30101</v>
      </c>
      <c r="B2655" s="1" t="s">
        <v>6</v>
      </c>
      <c r="C2655" s="1" t="s">
        <v>24</v>
      </c>
      <c r="D2655">
        <v>10799</v>
      </c>
      <c r="E2655" s="1" t="s">
        <v>2851</v>
      </c>
      <c r="F2655">
        <v>0</v>
      </c>
      <c r="H2655">
        <v>0</v>
      </c>
      <c r="I2655">
        <f>Tabla1[[#This Row],[VENTAS]]+Tabla1[[#This Row],[FISICO]]-Tabla1[[#This Row],[SISTEMA]]</f>
        <v>0</v>
      </c>
    </row>
    <row r="2656" spans="1:9" hidden="1" x14ac:dyDescent="0.25">
      <c r="A2656">
        <v>30101</v>
      </c>
      <c r="B2656" s="1" t="s">
        <v>6</v>
      </c>
      <c r="C2656" s="1" t="s">
        <v>24</v>
      </c>
      <c r="D2656">
        <v>10800</v>
      </c>
      <c r="E2656" s="1" t="s">
        <v>2852</v>
      </c>
      <c r="F2656">
        <v>0</v>
      </c>
      <c r="H2656">
        <v>0</v>
      </c>
      <c r="I2656">
        <f>Tabla1[[#This Row],[VENTAS]]+Tabla1[[#This Row],[FISICO]]-Tabla1[[#This Row],[SISTEMA]]</f>
        <v>0</v>
      </c>
    </row>
    <row r="2657" spans="1:10" hidden="1" x14ac:dyDescent="0.25">
      <c r="A2657">
        <v>30101</v>
      </c>
      <c r="B2657" s="1" t="s">
        <v>6</v>
      </c>
      <c r="C2657" s="1" t="s">
        <v>24</v>
      </c>
      <c r="D2657">
        <v>10808</v>
      </c>
      <c r="E2657" s="1" t="s">
        <v>2853</v>
      </c>
      <c r="F2657">
        <v>1</v>
      </c>
      <c r="G2657">
        <v>1</v>
      </c>
      <c r="H2657">
        <v>0</v>
      </c>
      <c r="I2657">
        <f>Tabla1[[#This Row],[VENTAS]]+Tabla1[[#This Row],[FISICO]]-Tabla1[[#This Row],[SISTEMA]]</f>
        <v>0</v>
      </c>
    </row>
    <row r="2658" spans="1:10" hidden="1" x14ac:dyDescent="0.25">
      <c r="A2658" s="30">
        <v>30101</v>
      </c>
      <c r="B2658" s="31" t="s">
        <v>6</v>
      </c>
      <c r="C2658" s="31" t="s">
        <v>24</v>
      </c>
      <c r="D2658" s="30">
        <v>10809</v>
      </c>
      <c r="E2658" s="31" t="s">
        <v>2854</v>
      </c>
      <c r="F2658" s="30">
        <v>80</v>
      </c>
      <c r="G2658" s="30">
        <f>15+67</f>
        <v>82</v>
      </c>
      <c r="H2658" s="30">
        <v>0</v>
      </c>
      <c r="I2658" s="30">
        <f>Tabla1[[#This Row],[VENTAS]]+Tabla1[[#This Row],[FISICO]]-Tabla1[[#This Row],[SISTEMA]]</f>
        <v>2</v>
      </c>
      <c r="J2658" s="30"/>
    </row>
    <row r="2659" spans="1:10" hidden="1" x14ac:dyDescent="0.25">
      <c r="A2659">
        <v>30101</v>
      </c>
      <c r="B2659" s="1" t="s">
        <v>6</v>
      </c>
      <c r="C2659" s="1" t="s">
        <v>24</v>
      </c>
      <c r="D2659">
        <v>10810</v>
      </c>
      <c r="E2659" s="1" t="s">
        <v>2855</v>
      </c>
      <c r="F2659">
        <v>0</v>
      </c>
      <c r="H2659">
        <v>0</v>
      </c>
      <c r="I2659">
        <f>Tabla1[[#This Row],[VENTAS]]+Tabla1[[#This Row],[FISICO]]-Tabla1[[#This Row],[SISTEMA]]</f>
        <v>0</v>
      </c>
    </row>
    <row r="2660" spans="1:10" hidden="1" x14ac:dyDescent="0.25">
      <c r="A2660">
        <v>30101</v>
      </c>
      <c r="B2660" s="1" t="s">
        <v>6</v>
      </c>
      <c r="C2660" s="1" t="s">
        <v>24</v>
      </c>
      <c r="D2660">
        <v>10812</v>
      </c>
      <c r="E2660" s="1" t="s">
        <v>2856</v>
      </c>
      <c r="F2660">
        <v>0</v>
      </c>
      <c r="H2660">
        <v>0</v>
      </c>
      <c r="I2660">
        <f>Tabla1[[#This Row],[VENTAS]]+Tabla1[[#This Row],[FISICO]]-Tabla1[[#This Row],[SISTEMA]]</f>
        <v>0</v>
      </c>
    </row>
    <row r="2661" spans="1:10" hidden="1" x14ac:dyDescent="0.25">
      <c r="A2661">
        <v>30101</v>
      </c>
      <c r="B2661" s="1" t="s">
        <v>6</v>
      </c>
      <c r="C2661" s="1" t="s">
        <v>24</v>
      </c>
      <c r="D2661">
        <v>10813</v>
      </c>
      <c r="E2661" s="1" t="s">
        <v>2857</v>
      </c>
      <c r="F2661">
        <v>0</v>
      </c>
      <c r="H2661">
        <v>0</v>
      </c>
      <c r="I2661">
        <f>Tabla1[[#This Row],[VENTAS]]+Tabla1[[#This Row],[FISICO]]-Tabla1[[#This Row],[SISTEMA]]</f>
        <v>0</v>
      </c>
    </row>
    <row r="2662" spans="1:10" hidden="1" x14ac:dyDescent="0.25">
      <c r="A2662">
        <v>30101</v>
      </c>
      <c r="B2662" s="1" t="s">
        <v>6</v>
      </c>
      <c r="C2662" s="1" t="s">
        <v>24</v>
      </c>
      <c r="D2662">
        <v>10814</v>
      </c>
      <c r="E2662" s="1" t="s">
        <v>2858</v>
      </c>
      <c r="F2662">
        <v>0</v>
      </c>
      <c r="H2662">
        <v>0</v>
      </c>
      <c r="I2662">
        <f>Tabla1[[#This Row],[VENTAS]]+Tabla1[[#This Row],[FISICO]]-Tabla1[[#This Row],[SISTEMA]]</f>
        <v>0</v>
      </c>
    </row>
    <row r="2663" spans="1:10" hidden="1" x14ac:dyDescent="0.25">
      <c r="A2663">
        <v>30101</v>
      </c>
      <c r="B2663" s="1" t="s">
        <v>6</v>
      </c>
      <c r="C2663" s="1" t="s">
        <v>24</v>
      </c>
      <c r="D2663">
        <v>10815</v>
      </c>
      <c r="E2663" s="1" t="s">
        <v>2859</v>
      </c>
      <c r="F2663">
        <v>0</v>
      </c>
      <c r="H2663">
        <v>0</v>
      </c>
      <c r="I2663">
        <f>Tabla1[[#This Row],[VENTAS]]+Tabla1[[#This Row],[FISICO]]-Tabla1[[#This Row],[SISTEMA]]</f>
        <v>0</v>
      </c>
    </row>
    <row r="2664" spans="1:10" hidden="1" x14ac:dyDescent="0.25">
      <c r="A2664">
        <v>30101</v>
      </c>
      <c r="B2664" s="1" t="s">
        <v>6</v>
      </c>
      <c r="C2664" s="1" t="s">
        <v>24</v>
      </c>
      <c r="D2664">
        <v>10820</v>
      </c>
      <c r="E2664" s="1" t="s">
        <v>2860</v>
      </c>
      <c r="F2664">
        <v>1</v>
      </c>
      <c r="G2664">
        <v>1</v>
      </c>
      <c r="H2664">
        <v>0</v>
      </c>
      <c r="I2664">
        <f>Tabla1[[#This Row],[VENTAS]]+Tabla1[[#This Row],[FISICO]]-Tabla1[[#This Row],[SISTEMA]]</f>
        <v>0</v>
      </c>
    </row>
    <row r="2665" spans="1:10" hidden="1" x14ac:dyDescent="0.25">
      <c r="A2665">
        <v>30101</v>
      </c>
      <c r="B2665" s="1" t="s">
        <v>6</v>
      </c>
      <c r="C2665" s="1" t="s">
        <v>24</v>
      </c>
      <c r="D2665">
        <v>10821</v>
      </c>
      <c r="E2665" s="1" t="s">
        <v>2861</v>
      </c>
      <c r="F2665">
        <v>0</v>
      </c>
      <c r="H2665">
        <v>0</v>
      </c>
      <c r="I2665">
        <f>Tabla1[[#This Row],[VENTAS]]+Tabla1[[#This Row],[FISICO]]-Tabla1[[#This Row],[SISTEMA]]</f>
        <v>0</v>
      </c>
    </row>
    <row r="2666" spans="1:10" hidden="1" x14ac:dyDescent="0.25">
      <c r="A2666">
        <v>30101</v>
      </c>
      <c r="B2666" s="1" t="s">
        <v>6</v>
      </c>
      <c r="C2666" s="1" t="s">
        <v>24</v>
      </c>
      <c r="D2666">
        <v>10822</v>
      </c>
      <c r="E2666" s="1" t="s">
        <v>2862</v>
      </c>
      <c r="F2666">
        <v>100</v>
      </c>
      <c r="G2666">
        <v>100</v>
      </c>
      <c r="H2666">
        <v>0</v>
      </c>
      <c r="I2666">
        <f>Tabla1[[#This Row],[VENTAS]]+Tabla1[[#This Row],[FISICO]]-Tabla1[[#This Row],[SISTEMA]]</f>
        <v>0</v>
      </c>
    </row>
    <row r="2667" spans="1:10" hidden="1" x14ac:dyDescent="0.25">
      <c r="A2667">
        <v>30101</v>
      </c>
      <c r="B2667" s="1" t="s">
        <v>6</v>
      </c>
      <c r="C2667" s="1" t="s">
        <v>24</v>
      </c>
      <c r="D2667">
        <v>10824</v>
      </c>
      <c r="E2667" s="1" t="s">
        <v>2863</v>
      </c>
      <c r="F2667">
        <v>0</v>
      </c>
      <c r="H2667">
        <v>0</v>
      </c>
      <c r="I2667">
        <f>Tabla1[[#This Row],[VENTAS]]+Tabla1[[#This Row],[FISICO]]-Tabla1[[#This Row],[SISTEMA]]</f>
        <v>0</v>
      </c>
    </row>
    <row r="2668" spans="1:10" hidden="1" x14ac:dyDescent="0.25">
      <c r="A2668">
        <v>30101</v>
      </c>
      <c r="B2668" s="1" t="s">
        <v>6</v>
      </c>
      <c r="C2668" s="1" t="s">
        <v>24</v>
      </c>
      <c r="D2668">
        <v>10832</v>
      </c>
      <c r="E2668" s="1" t="s">
        <v>2864</v>
      </c>
      <c r="F2668">
        <v>0</v>
      </c>
      <c r="H2668">
        <v>0</v>
      </c>
      <c r="I2668">
        <f>Tabla1[[#This Row],[VENTAS]]+Tabla1[[#This Row],[FISICO]]-Tabla1[[#This Row],[SISTEMA]]</f>
        <v>0</v>
      </c>
    </row>
    <row r="2669" spans="1:10" hidden="1" x14ac:dyDescent="0.25">
      <c r="A2669">
        <v>30101</v>
      </c>
      <c r="B2669" s="1" t="s">
        <v>6</v>
      </c>
      <c r="C2669" s="1" t="s">
        <v>24</v>
      </c>
      <c r="D2669">
        <v>10833</v>
      </c>
      <c r="E2669" s="1" t="s">
        <v>2865</v>
      </c>
      <c r="F2669">
        <v>0</v>
      </c>
      <c r="H2669">
        <v>0</v>
      </c>
      <c r="I2669">
        <f>Tabla1[[#This Row],[VENTAS]]+Tabla1[[#This Row],[FISICO]]-Tabla1[[#This Row],[SISTEMA]]</f>
        <v>0</v>
      </c>
    </row>
    <row r="2670" spans="1:10" hidden="1" x14ac:dyDescent="0.25">
      <c r="A2670">
        <v>30101</v>
      </c>
      <c r="B2670" s="1" t="s">
        <v>6</v>
      </c>
      <c r="C2670" s="1" t="s">
        <v>24</v>
      </c>
      <c r="D2670">
        <v>10834</v>
      </c>
      <c r="E2670" s="1" t="s">
        <v>2866</v>
      </c>
      <c r="F2670">
        <v>18</v>
      </c>
      <c r="G2670">
        <v>18</v>
      </c>
      <c r="H2670">
        <v>0</v>
      </c>
      <c r="I2670">
        <f>Tabla1[[#This Row],[VENTAS]]+Tabla1[[#This Row],[FISICO]]-Tabla1[[#This Row],[SISTEMA]]</f>
        <v>0</v>
      </c>
    </row>
    <row r="2671" spans="1:10" hidden="1" x14ac:dyDescent="0.25">
      <c r="A2671">
        <v>30101</v>
      </c>
      <c r="B2671" s="1" t="s">
        <v>6</v>
      </c>
      <c r="C2671" s="1" t="s">
        <v>24</v>
      </c>
      <c r="D2671">
        <v>10849</v>
      </c>
      <c r="E2671" s="1" t="s">
        <v>2867</v>
      </c>
      <c r="F2671">
        <v>0</v>
      </c>
      <c r="H2671">
        <v>0</v>
      </c>
      <c r="I2671">
        <f>Tabla1[[#This Row],[VENTAS]]+Tabla1[[#This Row],[FISICO]]-Tabla1[[#This Row],[SISTEMA]]</f>
        <v>0</v>
      </c>
    </row>
    <row r="2672" spans="1:10" hidden="1" x14ac:dyDescent="0.25">
      <c r="A2672">
        <v>30101</v>
      </c>
      <c r="B2672" s="1" t="s">
        <v>6</v>
      </c>
      <c r="C2672" s="1" t="s">
        <v>24</v>
      </c>
      <c r="D2672">
        <v>10909</v>
      </c>
      <c r="E2672" s="1" t="s">
        <v>2868</v>
      </c>
      <c r="F2672">
        <v>0</v>
      </c>
      <c r="H2672">
        <v>0</v>
      </c>
      <c r="I2672">
        <f>Tabla1[[#This Row],[VENTAS]]+Tabla1[[#This Row],[FISICO]]-Tabla1[[#This Row],[SISTEMA]]</f>
        <v>0</v>
      </c>
    </row>
    <row r="2673" spans="1:9" hidden="1" x14ac:dyDescent="0.25">
      <c r="A2673">
        <v>30101</v>
      </c>
      <c r="B2673" s="1" t="s">
        <v>6</v>
      </c>
      <c r="C2673" s="1" t="s">
        <v>24</v>
      </c>
      <c r="D2673">
        <v>10910</v>
      </c>
      <c r="E2673" s="1" t="s">
        <v>2869</v>
      </c>
      <c r="F2673">
        <v>0</v>
      </c>
      <c r="H2673">
        <v>0</v>
      </c>
      <c r="I2673">
        <f>Tabla1[[#This Row],[VENTAS]]+Tabla1[[#This Row],[FISICO]]-Tabla1[[#This Row],[SISTEMA]]</f>
        <v>0</v>
      </c>
    </row>
    <row r="2674" spans="1:9" hidden="1" x14ac:dyDescent="0.25">
      <c r="A2674">
        <v>30101</v>
      </c>
      <c r="B2674" s="1" t="s">
        <v>6</v>
      </c>
      <c r="C2674" s="1" t="s">
        <v>24</v>
      </c>
      <c r="D2674">
        <v>10911</v>
      </c>
      <c r="E2674" s="1" t="s">
        <v>715</v>
      </c>
      <c r="F2674">
        <v>0</v>
      </c>
      <c r="H2674">
        <v>0</v>
      </c>
      <c r="I2674">
        <f>Tabla1[[#This Row],[VENTAS]]+Tabla1[[#This Row],[FISICO]]-Tabla1[[#This Row],[SISTEMA]]</f>
        <v>0</v>
      </c>
    </row>
    <row r="2675" spans="1:9" hidden="1" x14ac:dyDescent="0.25">
      <c r="A2675">
        <v>30101</v>
      </c>
      <c r="B2675" s="1" t="s">
        <v>6</v>
      </c>
      <c r="C2675" s="1" t="s">
        <v>24</v>
      </c>
      <c r="D2675">
        <v>10912</v>
      </c>
      <c r="E2675" s="1" t="s">
        <v>2870</v>
      </c>
      <c r="F2675">
        <v>0</v>
      </c>
      <c r="H2675">
        <v>0</v>
      </c>
      <c r="I2675">
        <f>Tabla1[[#This Row],[VENTAS]]+Tabla1[[#This Row],[FISICO]]-Tabla1[[#This Row],[SISTEMA]]</f>
        <v>0</v>
      </c>
    </row>
    <row r="2676" spans="1:9" hidden="1" x14ac:dyDescent="0.25">
      <c r="A2676">
        <v>30101</v>
      </c>
      <c r="B2676" s="1" t="s">
        <v>6</v>
      </c>
      <c r="C2676" s="1" t="s">
        <v>24</v>
      </c>
      <c r="D2676">
        <v>10913</v>
      </c>
      <c r="E2676" s="1" t="s">
        <v>2871</v>
      </c>
      <c r="F2676">
        <v>0</v>
      </c>
      <c r="H2676">
        <v>0</v>
      </c>
      <c r="I2676">
        <f>Tabla1[[#This Row],[VENTAS]]+Tabla1[[#This Row],[FISICO]]-Tabla1[[#This Row],[SISTEMA]]</f>
        <v>0</v>
      </c>
    </row>
    <row r="2677" spans="1:9" hidden="1" x14ac:dyDescent="0.25">
      <c r="A2677">
        <v>30101</v>
      </c>
      <c r="B2677" s="1" t="s">
        <v>6</v>
      </c>
      <c r="C2677" s="1" t="s">
        <v>24</v>
      </c>
      <c r="D2677">
        <v>10914</v>
      </c>
      <c r="E2677" s="1" t="s">
        <v>715</v>
      </c>
      <c r="F2677">
        <v>0</v>
      </c>
      <c r="H2677">
        <v>0</v>
      </c>
      <c r="I2677">
        <f>Tabla1[[#This Row],[VENTAS]]+Tabla1[[#This Row],[FISICO]]-Tabla1[[#This Row],[SISTEMA]]</f>
        <v>0</v>
      </c>
    </row>
    <row r="2678" spans="1:9" hidden="1" x14ac:dyDescent="0.25">
      <c r="A2678">
        <v>30101</v>
      </c>
      <c r="B2678" s="1" t="s">
        <v>6</v>
      </c>
      <c r="C2678" s="1" t="s">
        <v>24</v>
      </c>
      <c r="D2678">
        <v>10922</v>
      </c>
      <c r="E2678" s="1" t="s">
        <v>2872</v>
      </c>
      <c r="F2678">
        <v>12</v>
      </c>
      <c r="G2678">
        <v>12</v>
      </c>
      <c r="H2678">
        <v>0</v>
      </c>
      <c r="I2678">
        <f>Tabla1[[#This Row],[VENTAS]]+Tabla1[[#This Row],[FISICO]]-Tabla1[[#This Row],[SISTEMA]]</f>
        <v>0</v>
      </c>
    </row>
    <row r="2679" spans="1:9" hidden="1" x14ac:dyDescent="0.25">
      <c r="A2679">
        <v>30101</v>
      </c>
      <c r="B2679" s="1" t="s">
        <v>6</v>
      </c>
      <c r="C2679" s="1" t="s">
        <v>24</v>
      </c>
      <c r="D2679">
        <v>10926</v>
      </c>
      <c r="E2679" s="1" t="s">
        <v>2873</v>
      </c>
      <c r="F2679">
        <v>0</v>
      </c>
      <c r="H2679">
        <v>0</v>
      </c>
      <c r="I2679">
        <f>Tabla1[[#This Row],[VENTAS]]+Tabla1[[#This Row],[FISICO]]-Tabla1[[#This Row],[SISTEMA]]</f>
        <v>0</v>
      </c>
    </row>
    <row r="2680" spans="1:9" hidden="1" x14ac:dyDescent="0.25">
      <c r="A2680">
        <v>30101</v>
      </c>
      <c r="B2680" s="1" t="s">
        <v>6</v>
      </c>
      <c r="C2680" s="1" t="s">
        <v>24</v>
      </c>
      <c r="D2680">
        <v>10927</v>
      </c>
      <c r="E2680" s="1" t="s">
        <v>2874</v>
      </c>
      <c r="F2680">
        <v>0</v>
      </c>
      <c r="H2680">
        <v>0</v>
      </c>
      <c r="I2680">
        <f>Tabla1[[#This Row],[VENTAS]]+Tabla1[[#This Row],[FISICO]]-Tabla1[[#This Row],[SISTEMA]]</f>
        <v>0</v>
      </c>
    </row>
    <row r="2681" spans="1:9" hidden="1" x14ac:dyDescent="0.25">
      <c r="A2681">
        <v>30101</v>
      </c>
      <c r="B2681" s="1" t="s">
        <v>6</v>
      </c>
      <c r="C2681" s="1" t="s">
        <v>24</v>
      </c>
      <c r="D2681">
        <v>10928</v>
      </c>
      <c r="E2681" s="1" t="s">
        <v>2875</v>
      </c>
      <c r="F2681">
        <v>0</v>
      </c>
      <c r="H2681">
        <v>0</v>
      </c>
      <c r="I2681">
        <f>Tabla1[[#This Row],[VENTAS]]+Tabla1[[#This Row],[FISICO]]-Tabla1[[#This Row],[SISTEMA]]</f>
        <v>0</v>
      </c>
    </row>
    <row r="2682" spans="1:9" hidden="1" x14ac:dyDescent="0.25">
      <c r="A2682">
        <v>30101</v>
      </c>
      <c r="B2682" s="1" t="s">
        <v>6</v>
      </c>
      <c r="C2682" s="1" t="s">
        <v>24</v>
      </c>
      <c r="D2682">
        <v>10929</v>
      </c>
      <c r="E2682" s="1" t="s">
        <v>2876</v>
      </c>
      <c r="F2682">
        <v>0</v>
      </c>
      <c r="H2682">
        <v>0</v>
      </c>
      <c r="I2682">
        <f>Tabla1[[#This Row],[VENTAS]]+Tabla1[[#This Row],[FISICO]]-Tabla1[[#This Row],[SISTEMA]]</f>
        <v>0</v>
      </c>
    </row>
    <row r="2683" spans="1:9" hidden="1" x14ac:dyDescent="0.25">
      <c r="A2683">
        <v>30101</v>
      </c>
      <c r="B2683" s="1" t="s">
        <v>6</v>
      </c>
      <c r="C2683" s="1" t="s">
        <v>24</v>
      </c>
      <c r="D2683">
        <v>10934</v>
      </c>
      <c r="E2683" s="1" t="s">
        <v>2877</v>
      </c>
      <c r="F2683">
        <v>0</v>
      </c>
      <c r="H2683">
        <v>0</v>
      </c>
      <c r="I2683">
        <f>Tabla1[[#This Row],[VENTAS]]+Tabla1[[#This Row],[FISICO]]-Tabla1[[#This Row],[SISTEMA]]</f>
        <v>0</v>
      </c>
    </row>
    <row r="2684" spans="1:9" hidden="1" x14ac:dyDescent="0.25">
      <c r="A2684">
        <v>30101</v>
      </c>
      <c r="B2684" s="1" t="s">
        <v>6</v>
      </c>
      <c r="C2684" s="1" t="s">
        <v>24</v>
      </c>
      <c r="D2684">
        <v>10935</v>
      </c>
      <c r="E2684" s="1" t="s">
        <v>2878</v>
      </c>
      <c r="F2684">
        <v>0</v>
      </c>
      <c r="H2684">
        <v>0</v>
      </c>
      <c r="I2684">
        <f>Tabla1[[#This Row],[VENTAS]]+Tabla1[[#This Row],[FISICO]]-Tabla1[[#This Row],[SISTEMA]]</f>
        <v>0</v>
      </c>
    </row>
    <row r="2685" spans="1:9" hidden="1" x14ac:dyDescent="0.25">
      <c r="A2685">
        <v>30101</v>
      </c>
      <c r="B2685" s="1" t="s">
        <v>6</v>
      </c>
      <c r="C2685" s="1" t="s">
        <v>24</v>
      </c>
      <c r="D2685">
        <v>10958</v>
      </c>
      <c r="E2685" s="1" t="s">
        <v>2879</v>
      </c>
      <c r="F2685">
        <v>14</v>
      </c>
      <c r="G2685">
        <v>14</v>
      </c>
      <c r="H2685">
        <v>0</v>
      </c>
      <c r="I2685">
        <f>Tabla1[[#This Row],[VENTAS]]+Tabla1[[#This Row],[FISICO]]-Tabla1[[#This Row],[SISTEMA]]</f>
        <v>0</v>
      </c>
    </row>
    <row r="2686" spans="1:9" hidden="1" x14ac:dyDescent="0.25">
      <c r="A2686">
        <v>30101</v>
      </c>
      <c r="B2686" s="1" t="s">
        <v>6</v>
      </c>
      <c r="C2686" s="1" t="s">
        <v>24</v>
      </c>
      <c r="D2686">
        <v>10961</v>
      </c>
      <c r="E2686" s="1" t="s">
        <v>2880</v>
      </c>
      <c r="F2686">
        <v>0</v>
      </c>
      <c r="H2686">
        <v>0</v>
      </c>
      <c r="I2686">
        <f>Tabla1[[#This Row],[VENTAS]]+Tabla1[[#This Row],[FISICO]]-Tabla1[[#This Row],[SISTEMA]]</f>
        <v>0</v>
      </c>
    </row>
    <row r="2687" spans="1:9" hidden="1" x14ac:dyDescent="0.25">
      <c r="A2687">
        <v>30101</v>
      </c>
      <c r="B2687" s="1" t="s">
        <v>6</v>
      </c>
      <c r="C2687" s="1" t="s">
        <v>24</v>
      </c>
      <c r="D2687">
        <v>10962</v>
      </c>
      <c r="E2687" s="1" t="s">
        <v>2881</v>
      </c>
      <c r="F2687">
        <v>0</v>
      </c>
      <c r="H2687">
        <v>0</v>
      </c>
      <c r="I2687">
        <f>Tabla1[[#This Row],[VENTAS]]+Tabla1[[#This Row],[FISICO]]-Tabla1[[#This Row],[SISTEMA]]</f>
        <v>0</v>
      </c>
    </row>
    <row r="2688" spans="1:9" hidden="1" x14ac:dyDescent="0.25">
      <c r="A2688">
        <v>30101</v>
      </c>
      <c r="B2688" s="1" t="s">
        <v>6</v>
      </c>
      <c r="C2688" s="1" t="s">
        <v>24</v>
      </c>
      <c r="D2688">
        <v>10963</v>
      </c>
      <c r="E2688" s="1" t="s">
        <v>2882</v>
      </c>
      <c r="F2688">
        <v>0</v>
      </c>
      <c r="H2688">
        <v>0</v>
      </c>
      <c r="I2688">
        <f>Tabla1[[#This Row],[VENTAS]]+Tabla1[[#This Row],[FISICO]]-Tabla1[[#This Row],[SISTEMA]]</f>
        <v>0</v>
      </c>
    </row>
    <row r="2689" spans="1:9" hidden="1" x14ac:dyDescent="0.25">
      <c r="A2689">
        <v>30101</v>
      </c>
      <c r="B2689" s="1" t="s">
        <v>6</v>
      </c>
      <c r="C2689" s="1" t="s">
        <v>24</v>
      </c>
      <c r="D2689">
        <v>10964</v>
      </c>
      <c r="E2689" s="1" t="s">
        <v>2883</v>
      </c>
      <c r="F2689">
        <v>0</v>
      </c>
      <c r="H2689">
        <v>0</v>
      </c>
      <c r="I2689">
        <f>Tabla1[[#This Row],[VENTAS]]+Tabla1[[#This Row],[FISICO]]-Tabla1[[#This Row],[SISTEMA]]</f>
        <v>0</v>
      </c>
    </row>
    <row r="2690" spans="1:9" hidden="1" x14ac:dyDescent="0.25">
      <c r="A2690">
        <v>30101</v>
      </c>
      <c r="B2690" s="1" t="s">
        <v>6</v>
      </c>
      <c r="C2690" s="1" t="s">
        <v>24</v>
      </c>
      <c r="D2690">
        <v>10965</v>
      </c>
      <c r="E2690" s="1" t="s">
        <v>2884</v>
      </c>
      <c r="F2690">
        <v>0</v>
      </c>
      <c r="H2690">
        <v>0</v>
      </c>
      <c r="I2690">
        <f>Tabla1[[#This Row],[VENTAS]]+Tabla1[[#This Row],[FISICO]]-Tabla1[[#This Row],[SISTEMA]]</f>
        <v>0</v>
      </c>
    </row>
    <row r="2691" spans="1:9" hidden="1" x14ac:dyDescent="0.25">
      <c r="A2691">
        <v>30101</v>
      </c>
      <c r="B2691" s="1" t="s">
        <v>6</v>
      </c>
      <c r="C2691" s="1" t="s">
        <v>24</v>
      </c>
      <c r="D2691">
        <v>10966</v>
      </c>
      <c r="E2691" s="1" t="s">
        <v>2885</v>
      </c>
      <c r="F2691">
        <v>0</v>
      </c>
      <c r="H2691">
        <v>0</v>
      </c>
      <c r="I2691">
        <f>Tabla1[[#This Row],[VENTAS]]+Tabla1[[#This Row],[FISICO]]-Tabla1[[#This Row],[SISTEMA]]</f>
        <v>0</v>
      </c>
    </row>
    <row r="2692" spans="1:9" hidden="1" x14ac:dyDescent="0.25">
      <c r="A2692">
        <v>30101</v>
      </c>
      <c r="B2692" s="1" t="s">
        <v>6</v>
      </c>
      <c r="C2692" s="1" t="s">
        <v>24</v>
      </c>
      <c r="D2692">
        <v>10977</v>
      </c>
      <c r="E2692" s="1" t="s">
        <v>2886</v>
      </c>
      <c r="F2692">
        <v>8</v>
      </c>
      <c r="G2692">
        <v>8</v>
      </c>
      <c r="H2692">
        <v>0</v>
      </c>
      <c r="I2692">
        <f>Tabla1[[#This Row],[VENTAS]]+Tabla1[[#This Row],[FISICO]]-Tabla1[[#This Row],[SISTEMA]]</f>
        <v>0</v>
      </c>
    </row>
    <row r="2693" spans="1:9" hidden="1" x14ac:dyDescent="0.25">
      <c r="A2693">
        <v>30101</v>
      </c>
      <c r="B2693" s="1" t="s">
        <v>6</v>
      </c>
      <c r="C2693" s="1" t="s">
        <v>24</v>
      </c>
      <c r="D2693">
        <v>10984</v>
      </c>
      <c r="E2693" s="1" t="s">
        <v>2887</v>
      </c>
      <c r="F2693">
        <v>0</v>
      </c>
      <c r="H2693">
        <v>0</v>
      </c>
      <c r="I2693">
        <f>Tabla1[[#This Row],[VENTAS]]+Tabla1[[#This Row],[FISICO]]-Tabla1[[#This Row],[SISTEMA]]</f>
        <v>0</v>
      </c>
    </row>
    <row r="2694" spans="1:9" hidden="1" x14ac:dyDescent="0.25">
      <c r="A2694">
        <v>30101</v>
      </c>
      <c r="B2694" s="1" t="s">
        <v>6</v>
      </c>
      <c r="C2694" s="1" t="s">
        <v>24</v>
      </c>
      <c r="D2694">
        <v>10985</v>
      </c>
      <c r="E2694" s="1" t="s">
        <v>2888</v>
      </c>
      <c r="F2694">
        <v>0</v>
      </c>
      <c r="H2694">
        <v>0</v>
      </c>
      <c r="I2694">
        <f>Tabla1[[#This Row],[VENTAS]]+Tabla1[[#This Row],[FISICO]]-Tabla1[[#This Row],[SISTEMA]]</f>
        <v>0</v>
      </c>
    </row>
    <row r="2695" spans="1:9" hidden="1" x14ac:dyDescent="0.25">
      <c r="A2695">
        <v>30101</v>
      </c>
      <c r="B2695" s="1" t="s">
        <v>6</v>
      </c>
      <c r="C2695" s="1" t="s">
        <v>24</v>
      </c>
      <c r="D2695">
        <v>10986</v>
      </c>
      <c r="E2695" s="1" t="s">
        <v>2889</v>
      </c>
      <c r="F2695">
        <v>0</v>
      </c>
      <c r="H2695">
        <v>0</v>
      </c>
      <c r="I2695">
        <f>Tabla1[[#This Row],[VENTAS]]+Tabla1[[#This Row],[FISICO]]-Tabla1[[#This Row],[SISTEMA]]</f>
        <v>0</v>
      </c>
    </row>
    <row r="2696" spans="1:9" hidden="1" x14ac:dyDescent="0.25">
      <c r="A2696">
        <v>30101</v>
      </c>
      <c r="B2696" s="1" t="s">
        <v>6</v>
      </c>
      <c r="C2696" s="1" t="s">
        <v>24</v>
      </c>
      <c r="D2696">
        <v>10987</v>
      </c>
      <c r="E2696" s="1" t="s">
        <v>2890</v>
      </c>
      <c r="F2696">
        <v>0</v>
      </c>
      <c r="H2696">
        <v>0</v>
      </c>
      <c r="I2696">
        <f>Tabla1[[#This Row],[VENTAS]]+Tabla1[[#This Row],[FISICO]]-Tabla1[[#This Row],[SISTEMA]]</f>
        <v>0</v>
      </c>
    </row>
    <row r="2697" spans="1:9" hidden="1" x14ac:dyDescent="0.25">
      <c r="A2697">
        <v>30101</v>
      </c>
      <c r="B2697" s="1" t="s">
        <v>6</v>
      </c>
      <c r="C2697" s="1" t="s">
        <v>24</v>
      </c>
      <c r="D2697">
        <v>10989</v>
      </c>
      <c r="E2697" s="1" t="s">
        <v>2891</v>
      </c>
      <c r="F2697">
        <v>2</v>
      </c>
      <c r="G2697">
        <v>2</v>
      </c>
      <c r="H2697">
        <v>0</v>
      </c>
      <c r="I2697">
        <f>Tabla1[[#This Row],[VENTAS]]+Tabla1[[#This Row],[FISICO]]-Tabla1[[#This Row],[SISTEMA]]</f>
        <v>0</v>
      </c>
    </row>
    <row r="2698" spans="1:9" hidden="1" x14ac:dyDescent="0.25">
      <c r="A2698">
        <v>30101</v>
      </c>
      <c r="B2698" s="1" t="s">
        <v>6</v>
      </c>
      <c r="C2698" s="1" t="s">
        <v>24</v>
      </c>
      <c r="D2698">
        <v>10993</v>
      </c>
      <c r="E2698" s="1" t="s">
        <v>2892</v>
      </c>
      <c r="F2698">
        <v>0</v>
      </c>
      <c r="H2698">
        <v>0</v>
      </c>
      <c r="I2698">
        <f>Tabla1[[#This Row],[VENTAS]]+Tabla1[[#This Row],[FISICO]]-Tabla1[[#This Row],[SISTEMA]]</f>
        <v>0</v>
      </c>
    </row>
    <row r="2699" spans="1:9" hidden="1" x14ac:dyDescent="0.25">
      <c r="A2699">
        <v>30101</v>
      </c>
      <c r="B2699" s="1" t="s">
        <v>6</v>
      </c>
      <c r="C2699" s="1" t="s">
        <v>24</v>
      </c>
      <c r="D2699">
        <v>10994</v>
      </c>
      <c r="E2699" s="1" t="s">
        <v>2893</v>
      </c>
      <c r="F2699">
        <v>0</v>
      </c>
      <c r="H2699">
        <v>0</v>
      </c>
      <c r="I2699">
        <f>Tabla1[[#This Row],[VENTAS]]+Tabla1[[#This Row],[FISICO]]-Tabla1[[#This Row],[SISTEMA]]</f>
        <v>0</v>
      </c>
    </row>
    <row r="2700" spans="1:9" hidden="1" x14ac:dyDescent="0.25">
      <c r="A2700">
        <v>30101</v>
      </c>
      <c r="B2700" s="1" t="s">
        <v>6</v>
      </c>
      <c r="C2700" s="1" t="s">
        <v>24</v>
      </c>
      <c r="D2700">
        <v>10995</v>
      </c>
      <c r="E2700" s="1" t="s">
        <v>2894</v>
      </c>
      <c r="F2700">
        <v>0</v>
      </c>
      <c r="H2700">
        <v>0</v>
      </c>
      <c r="I2700">
        <f>Tabla1[[#This Row],[VENTAS]]+Tabla1[[#This Row],[FISICO]]-Tabla1[[#This Row],[SISTEMA]]</f>
        <v>0</v>
      </c>
    </row>
    <row r="2701" spans="1:9" hidden="1" x14ac:dyDescent="0.25">
      <c r="A2701">
        <v>30101</v>
      </c>
      <c r="B2701" s="1" t="s">
        <v>6</v>
      </c>
      <c r="C2701" s="1" t="s">
        <v>24</v>
      </c>
      <c r="D2701">
        <v>10996</v>
      </c>
      <c r="E2701" s="1" t="s">
        <v>2895</v>
      </c>
      <c r="F2701">
        <v>0</v>
      </c>
      <c r="H2701">
        <v>0</v>
      </c>
      <c r="I2701">
        <f>Tabla1[[#This Row],[VENTAS]]+Tabla1[[#This Row],[FISICO]]-Tabla1[[#This Row],[SISTEMA]]</f>
        <v>0</v>
      </c>
    </row>
    <row r="2702" spans="1:9" hidden="1" x14ac:dyDescent="0.25">
      <c r="A2702">
        <v>30101</v>
      </c>
      <c r="B2702" s="1" t="s">
        <v>6</v>
      </c>
      <c r="C2702" s="1" t="s">
        <v>24</v>
      </c>
      <c r="D2702">
        <v>11007</v>
      </c>
      <c r="E2702" s="1" t="s">
        <v>2896</v>
      </c>
      <c r="F2702">
        <v>0</v>
      </c>
      <c r="H2702">
        <v>0</v>
      </c>
      <c r="I2702">
        <f>Tabla1[[#This Row],[VENTAS]]+Tabla1[[#This Row],[FISICO]]-Tabla1[[#This Row],[SISTEMA]]</f>
        <v>0</v>
      </c>
    </row>
    <row r="2703" spans="1:9" hidden="1" x14ac:dyDescent="0.25">
      <c r="A2703">
        <v>30101</v>
      </c>
      <c r="B2703" s="1" t="s">
        <v>6</v>
      </c>
      <c r="C2703" s="1" t="s">
        <v>24</v>
      </c>
      <c r="D2703">
        <v>11028</v>
      </c>
      <c r="E2703" s="1" t="s">
        <v>2897</v>
      </c>
      <c r="F2703">
        <v>12</v>
      </c>
      <c r="G2703">
        <v>12</v>
      </c>
      <c r="H2703">
        <v>0</v>
      </c>
      <c r="I2703">
        <f>Tabla1[[#This Row],[VENTAS]]+Tabla1[[#This Row],[FISICO]]-Tabla1[[#This Row],[SISTEMA]]</f>
        <v>0</v>
      </c>
    </row>
    <row r="2704" spans="1:9" hidden="1" x14ac:dyDescent="0.25">
      <c r="A2704">
        <v>30101</v>
      </c>
      <c r="B2704" s="1" t="s">
        <v>6</v>
      </c>
      <c r="C2704" s="1" t="s">
        <v>24</v>
      </c>
      <c r="D2704">
        <v>11030</v>
      </c>
      <c r="E2704" s="1" t="s">
        <v>2898</v>
      </c>
      <c r="F2704">
        <v>0</v>
      </c>
      <c r="H2704">
        <v>0</v>
      </c>
      <c r="I2704">
        <f>Tabla1[[#This Row],[VENTAS]]+Tabla1[[#This Row],[FISICO]]-Tabla1[[#This Row],[SISTEMA]]</f>
        <v>0</v>
      </c>
    </row>
    <row r="2705" spans="1:10" hidden="1" x14ac:dyDescent="0.25">
      <c r="A2705">
        <v>30101</v>
      </c>
      <c r="B2705" s="1" t="s">
        <v>6</v>
      </c>
      <c r="C2705" s="1" t="s">
        <v>24</v>
      </c>
      <c r="D2705">
        <v>11031</v>
      </c>
      <c r="E2705" s="1" t="s">
        <v>2899</v>
      </c>
      <c r="F2705">
        <v>1</v>
      </c>
      <c r="G2705">
        <v>1</v>
      </c>
      <c r="H2705">
        <v>0</v>
      </c>
      <c r="I2705">
        <f>Tabla1[[#This Row],[VENTAS]]+Tabla1[[#This Row],[FISICO]]-Tabla1[[#This Row],[SISTEMA]]</f>
        <v>0</v>
      </c>
    </row>
    <row r="2706" spans="1:10" hidden="1" x14ac:dyDescent="0.25">
      <c r="A2706">
        <v>30101</v>
      </c>
      <c r="B2706" s="1" t="s">
        <v>6</v>
      </c>
      <c r="C2706" s="1" t="s">
        <v>24</v>
      </c>
      <c r="D2706">
        <v>11034</v>
      </c>
      <c r="E2706" s="1" t="s">
        <v>2900</v>
      </c>
      <c r="F2706">
        <v>0</v>
      </c>
      <c r="H2706">
        <v>0</v>
      </c>
      <c r="I2706">
        <f>Tabla1[[#This Row],[VENTAS]]+Tabla1[[#This Row],[FISICO]]-Tabla1[[#This Row],[SISTEMA]]</f>
        <v>0</v>
      </c>
    </row>
    <row r="2707" spans="1:10" hidden="1" x14ac:dyDescent="0.25">
      <c r="A2707">
        <v>30101</v>
      </c>
      <c r="B2707" s="1" t="s">
        <v>6</v>
      </c>
      <c r="C2707" s="1" t="s">
        <v>24</v>
      </c>
      <c r="D2707">
        <v>11035</v>
      </c>
      <c r="E2707" s="1" t="s">
        <v>2901</v>
      </c>
      <c r="F2707">
        <v>0</v>
      </c>
      <c r="H2707">
        <v>0</v>
      </c>
      <c r="I2707">
        <f>Tabla1[[#This Row],[VENTAS]]+Tabla1[[#This Row],[FISICO]]-Tabla1[[#This Row],[SISTEMA]]</f>
        <v>0</v>
      </c>
    </row>
    <row r="2708" spans="1:10" hidden="1" x14ac:dyDescent="0.25">
      <c r="A2708">
        <v>30101</v>
      </c>
      <c r="B2708" s="1" t="s">
        <v>6</v>
      </c>
      <c r="C2708" s="1" t="s">
        <v>24</v>
      </c>
      <c r="D2708">
        <v>11037</v>
      </c>
      <c r="E2708" s="1" t="s">
        <v>2902</v>
      </c>
      <c r="F2708">
        <v>0</v>
      </c>
      <c r="H2708">
        <v>0</v>
      </c>
      <c r="I2708">
        <f>Tabla1[[#This Row],[VENTAS]]+Tabla1[[#This Row],[FISICO]]-Tabla1[[#This Row],[SISTEMA]]</f>
        <v>0</v>
      </c>
    </row>
    <row r="2709" spans="1:10" hidden="1" x14ac:dyDescent="0.25">
      <c r="A2709">
        <v>30101</v>
      </c>
      <c r="B2709" s="1" t="s">
        <v>6</v>
      </c>
      <c r="C2709" s="1" t="s">
        <v>24</v>
      </c>
      <c r="D2709">
        <v>11038</v>
      </c>
      <c r="E2709" s="1" t="s">
        <v>2903</v>
      </c>
      <c r="F2709">
        <v>0</v>
      </c>
      <c r="H2709">
        <v>0</v>
      </c>
      <c r="I2709">
        <f>Tabla1[[#This Row],[VENTAS]]+Tabla1[[#This Row],[FISICO]]-Tabla1[[#This Row],[SISTEMA]]</f>
        <v>0</v>
      </c>
    </row>
    <row r="2710" spans="1:10" hidden="1" x14ac:dyDescent="0.25">
      <c r="A2710">
        <v>30101</v>
      </c>
      <c r="B2710" s="1" t="s">
        <v>6</v>
      </c>
      <c r="C2710" s="1" t="s">
        <v>24</v>
      </c>
      <c r="D2710">
        <v>11039</v>
      </c>
      <c r="E2710" s="1" t="s">
        <v>2904</v>
      </c>
      <c r="F2710">
        <v>0</v>
      </c>
      <c r="H2710">
        <v>0</v>
      </c>
      <c r="I2710">
        <f>Tabla1[[#This Row],[VENTAS]]+Tabla1[[#This Row],[FISICO]]-Tabla1[[#This Row],[SISTEMA]]</f>
        <v>0</v>
      </c>
    </row>
    <row r="2711" spans="1:10" hidden="1" x14ac:dyDescent="0.25">
      <c r="A2711">
        <v>30101</v>
      </c>
      <c r="B2711" s="1" t="s">
        <v>6</v>
      </c>
      <c r="C2711" s="1" t="s">
        <v>24</v>
      </c>
      <c r="D2711">
        <v>11040</v>
      </c>
      <c r="E2711" s="1" t="s">
        <v>2905</v>
      </c>
      <c r="F2711">
        <v>7</v>
      </c>
      <c r="G2711">
        <v>7</v>
      </c>
      <c r="H2711">
        <v>0</v>
      </c>
      <c r="I2711">
        <f>Tabla1[[#This Row],[VENTAS]]+Tabla1[[#This Row],[FISICO]]-Tabla1[[#This Row],[SISTEMA]]</f>
        <v>0</v>
      </c>
    </row>
    <row r="2712" spans="1:10" hidden="1" x14ac:dyDescent="0.25">
      <c r="A2712" s="30">
        <v>30101</v>
      </c>
      <c r="B2712" s="31" t="s">
        <v>6</v>
      </c>
      <c r="C2712" s="31" t="s">
        <v>24</v>
      </c>
      <c r="D2712" s="30">
        <v>11041</v>
      </c>
      <c r="E2712" s="31" t="s">
        <v>2906</v>
      </c>
      <c r="F2712" s="30">
        <v>5</v>
      </c>
      <c r="G2712" s="30">
        <v>8</v>
      </c>
      <c r="H2712" s="30">
        <v>1</v>
      </c>
      <c r="I2712" s="30">
        <f>Tabla1[[#This Row],[VENTAS]]+Tabla1[[#This Row],[FISICO]]-Tabla1[[#This Row],[SISTEMA]]</f>
        <v>4</v>
      </c>
      <c r="J2712" s="30"/>
    </row>
    <row r="2713" spans="1:10" hidden="1" x14ac:dyDescent="0.25">
      <c r="A2713" s="30">
        <v>30101</v>
      </c>
      <c r="B2713" s="31" t="s">
        <v>6</v>
      </c>
      <c r="C2713" s="31" t="s">
        <v>24</v>
      </c>
      <c r="D2713" s="32">
        <v>11042</v>
      </c>
      <c r="E2713" s="33" t="s">
        <v>2907</v>
      </c>
      <c r="F2713" s="30">
        <v>73</v>
      </c>
      <c r="G2713" s="30">
        <v>81</v>
      </c>
      <c r="H2713" s="30">
        <v>0</v>
      </c>
      <c r="I2713" s="30">
        <f>Tabla1[[#This Row],[VENTAS]]+Tabla1[[#This Row],[FISICO]]-Tabla1[[#This Row],[SISTEMA]]</f>
        <v>8</v>
      </c>
      <c r="J2713" s="32"/>
    </row>
    <row r="2714" spans="1:10" hidden="1" x14ac:dyDescent="0.25">
      <c r="A2714">
        <v>30101</v>
      </c>
      <c r="B2714" s="1" t="s">
        <v>6</v>
      </c>
      <c r="C2714" s="1" t="s">
        <v>24</v>
      </c>
      <c r="D2714">
        <v>11043</v>
      </c>
      <c r="E2714" s="1" t="s">
        <v>2908</v>
      </c>
      <c r="F2714">
        <v>55</v>
      </c>
      <c r="G2714">
        <v>55</v>
      </c>
      <c r="H2714">
        <v>0</v>
      </c>
      <c r="I2714">
        <f>Tabla1[[#This Row],[VENTAS]]+Tabla1[[#This Row],[FISICO]]-Tabla1[[#This Row],[SISTEMA]]</f>
        <v>0</v>
      </c>
    </row>
    <row r="2715" spans="1:10" hidden="1" x14ac:dyDescent="0.25">
      <c r="A2715">
        <v>30101</v>
      </c>
      <c r="B2715" s="1" t="s">
        <v>6</v>
      </c>
      <c r="C2715" s="1" t="s">
        <v>24</v>
      </c>
      <c r="D2715">
        <v>11044</v>
      </c>
      <c r="E2715" s="1" t="s">
        <v>2909</v>
      </c>
      <c r="F2715">
        <v>0</v>
      </c>
      <c r="H2715">
        <v>0</v>
      </c>
      <c r="I2715">
        <f>Tabla1[[#This Row],[VENTAS]]+Tabla1[[#This Row],[FISICO]]-Tabla1[[#This Row],[SISTEMA]]</f>
        <v>0</v>
      </c>
    </row>
    <row r="2716" spans="1:10" hidden="1" x14ac:dyDescent="0.25">
      <c r="A2716">
        <v>30101</v>
      </c>
      <c r="B2716" s="1" t="s">
        <v>6</v>
      </c>
      <c r="C2716" s="1" t="s">
        <v>24</v>
      </c>
      <c r="D2716">
        <v>11045</v>
      </c>
      <c r="E2716" s="1" t="s">
        <v>2910</v>
      </c>
      <c r="F2716">
        <v>0</v>
      </c>
      <c r="H2716">
        <v>0</v>
      </c>
      <c r="I2716">
        <f>Tabla1[[#This Row],[VENTAS]]+Tabla1[[#This Row],[FISICO]]-Tabla1[[#This Row],[SISTEMA]]</f>
        <v>0</v>
      </c>
    </row>
    <row r="2717" spans="1:10" hidden="1" x14ac:dyDescent="0.25">
      <c r="A2717">
        <v>30101</v>
      </c>
      <c r="B2717" s="1" t="s">
        <v>6</v>
      </c>
      <c r="C2717" s="1" t="s">
        <v>24</v>
      </c>
      <c r="D2717">
        <v>11046</v>
      </c>
      <c r="E2717" s="1" t="s">
        <v>2911</v>
      </c>
      <c r="F2717">
        <v>0</v>
      </c>
      <c r="H2717">
        <v>0</v>
      </c>
      <c r="I2717">
        <f>Tabla1[[#This Row],[VENTAS]]+Tabla1[[#This Row],[FISICO]]-Tabla1[[#This Row],[SISTEMA]]</f>
        <v>0</v>
      </c>
    </row>
    <row r="2718" spans="1:10" hidden="1" x14ac:dyDescent="0.25">
      <c r="A2718">
        <v>30101</v>
      </c>
      <c r="B2718" s="1" t="s">
        <v>6</v>
      </c>
      <c r="C2718" s="1" t="s">
        <v>24</v>
      </c>
      <c r="D2718">
        <v>11054</v>
      </c>
      <c r="E2718" s="1" t="s">
        <v>2912</v>
      </c>
      <c r="F2718">
        <v>13</v>
      </c>
      <c r="G2718">
        <v>13</v>
      </c>
      <c r="H2718">
        <v>0</v>
      </c>
      <c r="I2718">
        <f>Tabla1[[#This Row],[VENTAS]]+Tabla1[[#This Row],[FISICO]]-Tabla1[[#This Row],[SISTEMA]]</f>
        <v>0</v>
      </c>
    </row>
    <row r="2719" spans="1:10" hidden="1" x14ac:dyDescent="0.25">
      <c r="A2719">
        <v>30101</v>
      </c>
      <c r="B2719" s="1" t="s">
        <v>6</v>
      </c>
      <c r="C2719" s="1" t="s">
        <v>24</v>
      </c>
      <c r="D2719">
        <v>11055</v>
      </c>
      <c r="E2719" s="1" t="s">
        <v>2913</v>
      </c>
      <c r="F2719">
        <v>0</v>
      </c>
      <c r="H2719">
        <v>0</v>
      </c>
      <c r="I2719">
        <f>Tabla1[[#This Row],[VENTAS]]+Tabla1[[#This Row],[FISICO]]-Tabla1[[#This Row],[SISTEMA]]</f>
        <v>0</v>
      </c>
    </row>
    <row r="2720" spans="1:10" hidden="1" x14ac:dyDescent="0.25">
      <c r="A2720">
        <v>30101</v>
      </c>
      <c r="B2720" s="1" t="s">
        <v>6</v>
      </c>
      <c r="C2720" s="1" t="s">
        <v>24</v>
      </c>
      <c r="D2720">
        <v>11071</v>
      </c>
      <c r="E2720" s="1" t="s">
        <v>2914</v>
      </c>
      <c r="F2720">
        <v>8</v>
      </c>
      <c r="G2720">
        <v>8</v>
      </c>
      <c r="H2720">
        <v>0</v>
      </c>
      <c r="I2720">
        <f>Tabla1[[#This Row],[VENTAS]]+Tabla1[[#This Row],[FISICO]]-Tabla1[[#This Row],[SISTEMA]]</f>
        <v>0</v>
      </c>
    </row>
    <row r="2721" spans="1:10" hidden="1" x14ac:dyDescent="0.25">
      <c r="A2721">
        <v>30101</v>
      </c>
      <c r="B2721" s="1" t="s">
        <v>6</v>
      </c>
      <c r="C2721" s="1" t="s">
        <v>24</v>
      </c>
      <c r="D2721">
        <v>11072</v>
      </c>
      <c r="E2721" s="1" t="s">
        <v>2915</v>
      </c>
      <c r="F2721">
        <v>0</v>
      </c>
      <c r="H2721">
        <v>0</v>
      </c>
      <c r="I2721">
        <f>Tabla1[[#This Row],[VENTAS]]+Tabla1[[#This Row],[FISICO]]-Tabla1[[#This Row],[SISTEMA]]</f>
        <v>0</v>
      </c>
    </row>
    <row r="2722" spans="1:10" hidden="1" x14ac:dyDescent="0.25">
      <c r="A2722">
        <v>30101</v>
      </c>
      <c r="B2722" s="1" t="s">
        <v>6</v>
      </c>
      <c r="C2722" s="1" t="s">
        <v>24</v>
      </c>
      <c r="D2722">
        <v>11077</v>
      </c>
      <c r="E2722" s="1" t="s">
        <v>2916</v>
      </c>
      <c r="F2722">
        <v>0</v>
      </c>
      <c r="H2722">
        <v>0</v>
      </c>
      <c r="I2722">
        <f>Tabla1[[#This Row],[VENTAS]]+Tabla1[[#This Row],[FISICO]]-Tabla1[[#This Row],[SISTEMA]]</f>
        <v>0</v>
      </c>
    </row>
    <row r="2723" spans="1:10" hidden="1" x14ac:dyDescent="0.25">
      <c r="A2723">
        <v>30101</v>
      </c>
      <c r="B2723" s="1" t="s">
        <v>6</v>
      </c>
      <c r="C2723" s="1" t="s">
        <v>24</v>
      </c>
      <c r="D2723">
        <v>11250</v>
      </c>
      <c r="E2723" s="1" t="s">
        <v>2917</v>
      </c>
      <c r="F2723">
        <v>0</v>
      </c>
      <c r="H2723">
        <v>0</v>
      </c>
      <c r="I2723">
        <f>Tabla1[[#This Row],[VENTAS]]+Tabla1[[#This Row],[FISICO]]-Tabla1[[#This Row],[SISTEMA]]</f>
        <v>0</v>
      </c>
    </row>
    <row r="2724" spans="1:10" hidden="1" x14ac:dyDescent="0.25">
      <c r="A2724">
        <v>30101</v>
      </c>
      <c r="B2724" s="1" t="s">
        <v>6</v>
      </c>
      <c r="C2724" s="1" t="s">
        <v>24</v>
      </c>
      <c r="D2724">
        <v>11291</v>
      </c>
      <c r="E2724" s="1" t="s">
        <v>2918</v>
      </c>
      <c r="F2724">
        <v>0</v>
      </c>
      <c r="H2724">
        <v>0</v>
      </c>
      <c r="I2724">
        <f>Tabla1[[#This Row],[VENTAS]]+Tabla1[[#This Row],[FISICO]]-Tabla1[[#This Row],[SISTEMA]]</f>
        <v>0</v>
      </c>
    </row>
    <row r="2725" spans="1:10" hidden="1" x14ac:dyDescent="0.25">
      <c r="A2725">
        <v>30101</v>
      </c>
      <c r="B2725" s="1" t="s">
        <v>6</v>
      </c>
      <c r="C2725" s="1" t="s">
        <v>24</v>
      </c>
      <c r="D2725">
        <v>11292</v>
      </c>
      <c r="E2725" s="1" t="s">
        <v>2919</v>
      </c>
      <c r="F2725">
        <v>0</v>
      </c>
      <c r="H2725">
        <v>0</v>
      </c>
      <c r="I2725">
        <f>Tabla1[[#This Row],[VENTAS]]+Tabla1[[#This Row],[FISICO]]-Tabla1[[#This Row],[SISTEMA]]</f>
        <v>0</v>
      </c>
    </row>
    <row r="2726" spans="1:10" hidden="1" x14ac:dyDescent="0.25">
      <c r="A2726">
        <v>30101</v>
      </c>
      <c r="B2726" s="1" t="s">
        <v>6</v>
      </c>
      <c r="C2726" s="1" t="s">
        <v>24</v>
      </c>
      <c r="D2726">
        <v>11378</v>
      </c>
      <c r="E2726" s="1" t="s">
        <v>2920</v>
      </c>
      <c r="F2726">
        <v>0</v>
      </c>
      <c r="H2726">
        <v>0</v>
      </c>
      <c r="I2726">
        <f>Tabla1[[#This Row],[VENTAS]]+Tabla1[[#This Row],[FISICO]]-Tabla1[[#This Row],[SISTEMA]]</f>
        <v>0</v>
      </c>
    </row>
    <row r="2727" spans="1:10" hidden="1" x14ac:dyDescent="0.25">
      <c r="A2727">
        <v>30101</v>
      </c>
      <c r="B2727" s="1" t="s">
        <v>6</v>
      </c>
      <c r="C2727" s="1" t="s">
        <v>24</v>
      </c>
      <c r="D2727">
        <v>11379</v>
      </c>
      <c r="E2727" s="1" t="s">
        <v>2921</v>
      </c>
      <c r="F2727">
        <v>0</v>
      </c>
      <c r="H2727">
        <v>0</v>
      </c>
      <c r="I2727">
        <f>Tabla1[[#This Row],[VENTAS]]+Tabla1[[#This Row],[FISICO]]-Tabla1[[#This Row],[SISTEMA]]</f>
        <v>0</v>
      </c>
    </row>
    <row r="2728" spans="1:10" hidden="1" x14ac:dyDescent="0.25">
      <c r="A2728">
        <v>30101</v>
      </c>
      <c r="B2728" s="1" t="s">
        <v>6</v>
      </c>
      <c r="C2728" s="1" t="s">
        <v>24</v>
      </c>
      <c r="D2728" s="18">
        <v>11380</v>
      </c>
      <c r="E2728" s="19" t="s">
        <v>2922</v>
      </c>
      <c r="F2728">
        <v>14</v>
      </c>
      <c r="G2728">
        <v>11</v>
      </c>
      <c r="H2728">
        <v>0</v>
      </c>
      <c r="I2728">
        <f>Tabla1[[#This Row],[VENTAS]]+Tabla1[[#This Row],[FISICO]]-Tabla1[[#This Row],[SISTEMA]]</f>
        <v>-3</v>
      </c>
      <c r="J2728" s="18"/>
    </row>
    <row r="2729" spans="1:10" hidden="1" x14ac:dyDescent="0.25">
      <c r="A2729">
        <v>30101</v>
      </c>
      <c r="B2729" s="1" t="s">
        <v>6</v>
      </c>
      <c r="C2729" s="1" t="s">
        <v>24</v>
      </c>
      <c r="D2729">
        <v>11382</v>
      </c>
      <c r="E2729" s="1" t="s">
        <v>2923</v>
      </c>
      <c r="F2729">
        <v>6</v>
      </c>
      <c r="G2729">
        <v>6</v>
      </c>
      <c r="H2729">
        <v>0</v>
      </c>
      <c r="I2729">
        <f>Tabla1[[#This Row],[VENTAS]]+Tabla1[[#This Row],[FISICO]]-Tabla1[[#This Row],[SISTEMA]]</f>
        <v>0</v>
      </c>
    </row>
    <row r="2730" spans="1:10" hidden="1" x14ac:dyDescent="0.25">
      <c r="A2730">
        <v>30101</v>
      </c>
      <c r="B2730" s="1" t="s">
        <v>6</v>
      </c>
      <c r="C2730" s="1" t="s">
        <v>24</v>
      </c>
      <c r="D2730">
        <v>11399</v>
      </c>
      <c r="E2730" s="1" t="s">
        <v>2924</v>
      </c>
      <c r="F2730">
        <v>0</v>
      </c>
      <c r="H2730">
        <v>0</v>
      </c>
      <c r="I2730">
        <f>Tabla1[[#This Row],[VENTAS]]+Tabla1[[#This Row],[FISICO]]-Tabla1[[#This Row],[SISTEMA]]</f>
        <v>0</v>
      </c>
    </row>
    <row r="2731" spans="1:10" hidden="1" x14ac:dyDescent="0.25">
      <c r="A2731">
        <v>30101</v>
      </c>
      <c r="B2731" s="1" t="s">
        <v>6</v>
      </c>
      <c r="C2731" s="1" t="s">
        <v>24</v>
      </c>
      <c r="D2731">
        <v>11400</v>
      </c>
      <c r="E2731" s="1" t="s">
        <v>2925</v>
      </c>
      <c r="F2731">
        <v>15</v>
      </c>
      <c r="G2731">
        <v>15</v>
      </c>
      <c r="H2731">
        <v>0</v>
      </c>
      <c r="I2731">
        <f>Tabla1[[#This Row],[VENTAS]]+Tabla1[[#This Row],[FISICO]]-Tabla1[[#This Row],[SISTEMA]]</f>
        <v>0</v>
      </c>
    </row>
    <row r="2732" spans="1:10" hidden="1" x14ac:dyDescent="0.25">
      <c r="A2732">
        <v>30101</v>
      </c>
      <c r="B2732" s="1" t="s">
        <v>6</v>
      </c>
      <c r="C2732" s="1" t="s">
        <v>24</v>
      </c>
      <c r="D2732">
        <v>11430</v>
      </c>
      <c r="E2732" s="1" t="s">
        <v>2926</v>
      </c>
      <c r="F2732">
        <v>0</v>
      </c>
      <c r="H2732">
        <v>0</v>
      </c>
      <c r="I2732">
        <f>Tabla1[[#This Row],[VENTAS]]+Tabla1[[#This Row],[FISICO]]-Tabla1[[#This Row],[SISTEMA]]</f>
        <v>0</v>
      </c>
    </row>
    <row r="2733" spans="1:10" hidden="1" x14ac:dyDescent="0.25">
      <c r="A2733">
        <v>30101</v>
      </c>
      <c r="B2733" s="1" t="s">
        <v>6</v>
      </c>
      <c r="C2733" s="1" t="s">
        <v>24</v>
      </c>
      <c r="D2733">
        <v>11431</v>
      </c>
      <c r="E2733" s="1" t="s">
        <v>2927</v>
      </c>
      <c r="F2733">
        <v>0</v>
      </c>
      <c r="H2733">
        <v>0</v>
      </c>
      <c r="I2733">
        <f>Tabla1[[#This Row],[VENTAS]]+Tabla1[[#This Row],[FISICO]]-Tabla1[[#This Row],[SISTEMA]]</f>
        <v>0</v>
      </c>
    </row>
    <row r="2734" spans="1:10" hidden="1" x14ac:dyDescent="0.25">
      <c r="A2734">
        <v>30101</v>
      </c>
      <c r="B2734" s="1" t="s">
        <v>6</v>
      </c>
      <c r="C2734" s="1" t="s">
        <v>24</v>
      </c>
      <c r="D2734">
        <v>11472</v>
      </c>
      <c r="E2734" s="1" t="s">
        <v>2928</v>
      </c>
      <c r="F2734">
        <v>0</v>
      </c>
      <c r="H2734">
        <v>0</v>
      </c>
      <c r="I2734">
        <f>Tabla1[[#This Row],[VENTAS]]+Tabla1[[#This Row],[FISICO]]-Tabla1[[#This Row],[SISTEMA]]</f>
        <v>0</v>
      </c>
    </row>
    <row r="2735" spans="1:10" hidden="1" x14ac:dyDescent="0.25">
      <c r="A2735">
        <v>30101</v>
      </c>
      <c r="B2735" s="1" t="s">
        <v>6</v>
      </c>
      <c r="C2735" s="1" t="s">
        <v>24</v>
      </c>
      <c r="D2735">
        <v>11473</v>
      </c>
      <c r="E2735" s="1" t="s">
        <v>2929</v>
      </c>
      <c r="F2735">
        <v>0</v>
      </c>
      <c r="H2735">
        <v>0</v>
      </c>
      <c r="I2735">
        <f>Tabla1[[#This Row],[VENTAS]]+Tabla1[[#This Row],[FISICO]]-Tabla1[[#This Row],[SISTEMA]]</f>
        <v>0</v>
      </c>
    </row>
    <row r="2736" spans="1:10" hidden="1" x14ac:dyDescent="0.25">
      <c r="A2736">
        <v>30101</v>
      </c>
      <c r="B2736" s="1" t="s">
        <v>6</v>
      </c>
      <c r="C2736" s="1" t="s">
        <v>24</v>
      </c>
      <c r="D2736">
        <v>11533</v>
      </c>
      <c r="E2736" s="1" t="s">
        <v>2930</v>
      </c>
      <c r="F2736">
        <v>0</v>
      </c>
      <c r="H2736">
        <v>0</v>
      </c>
      <c r="I2736">
        <f>Tabla1[[#This Row],[VENTAS]]+Tabla1[[#This Row],[FISICO]]-Tabla1[[#This Row],[SISTEMA]]</f>
        <v>0</v>
      </c>
    </row>
    <row r="2737" spans="1:10" hidden="1" x14ac:dyDescent="0.25">
      <c r="A2737">
        <v>30101</v>
      </c>
      <c r="B2737" s="1" t="s">
        <v>6</v>
      </c>
      <c r="C2737" s="1" t="s">
        <v>24</v>
      </c>
      <c r="D2737">
        <v>11614</v>
      </c>
      <c r="E2737" s="1" t="s">
        <v>2931</v>
      </c>
      <c r="F2737">
        <v>0</v>
      </c>
      <c r="H2737">
        <v>0</v>
      </c>
      <c r="I2737">
        <f>Tabla1[[#This Row],[VENTAS]]+Tabla1[[#This Row],[FISICO]]-Tabla1[[#This Row],[SISTEMA]]</f>
        <v>0</v>
      </c>
    </row>
    <row r="2738" spans="1:10" hidden="1" x14ac:dyDescent="0.25">
      <c r="A2738">
        <v>30101</v>
      </c>
      <c r="B2738" s="1" t="s">
        <v>6</v>
      </c>
      <c r="C2738" s="1" t="s">
        <v>24</v>
      </c>
      <c r="D2738">
        <v>11616</v>
      </c>
      <c r="E2738" s="1" t="s">
        <v>2932</v>
      </c>
      <c r="F2738">
        <v>0</v>
      </c>
      <c r="H2738">
        <v>0</v>
      </c>
      <c r="I2738">
        <f>Tabla1[[#This Row],[VENTAS]]+Tabla1[[#This Row],[FISICO]]-Tabla1[[#This Row],[SISTEMA]]</f>
        <v>0</v>
      </c>
    </row>
    <row r="2739" spans="1:10" hidden="1" x14ac:dyDescent="0.25">
      <c r="A2739">
        <v>30101</v>
      </c>
      <c r="B2739" s="1" t="s">
        <v>6</v>
      </c>
      <c r="C2739" s="1" t="s">
        <v>24</v>
      </c>
      <c r="D2739" s="18">
        <v>11620</v>
      </c>
      <c r="E2739" s="19" t="s">
        <v>2933</v>
      </c>
      <c r="F2739">
        <v>23</v>
      </c>
      <c r="G2739">
        <v>22</v>
      </c>
      <c r="H2739">
        <v>0</v>
      </c>
      <c r="I2739">
        <f>Tabla1[[#This Row],[VENTAS]]+Tabla1[[#This Row],[FISICO]]-Tabla1[[#This Row],[SISTEMA]]</f>
        <v>-1</v>
      </c>
      <c r="J2739" s="18"/>
    </row>
    <row r="2740" spans="1:10" hidden="1" x14ac:dyDescent="0.25">
      <c r="A2740">
        <v>30101</v>
      </c>
      <c r="B2740" s="1" t="s">
        <v>6</v>
      </c>
      <c r="C2740" s="1" t="s">
        <v>24</v>
      </c>
      <c r="D2740">
        <v>11681</v>
      </c>
      <c r="E2740" s="1" t="s">
        <v>2934</v>
      </c>
      <c r="F2740">
        <v>0</v>
      </c>
      <c r="H2740">
        <v>0</v>
      </c>
      <c r="I2740">
        <f>Tabla1[[#This Row],[VENTAS]]+Tabla1[[#This Row],[FISICO]]-Tabla1[[#This Row],[SISTEMA]]</f>
        <v>0</v>
      </c>
    </row>
    <row r="2741" spans="1:10" hidden="1" x14ac:dyDescent="0.25">
      <c r="A2741">
        <v>30101</v>
      </c>
      <c r="B2741" s="1" t="s">
        <v>6</v>
      </c>
      <c r="C2741" s="1" t="s">
        <v>24</v>
      </c>
      <c r="D2741">
        <v>11731</v>
      </c>
      <c r="E2741" s="1" t="s">
        <v>2935</v>
      </c>
      <c r="F2741">
        <v>0</v>
      </c>
      <c r="H2741">
        <v>0</v>
      </c>
      <c r="I2741">
        <f>Tabla1[[#This Row],[VENTAS]]+Tabla1[[#This Row],[FISICO]]-Tabla1[[#This Row],[SISTEMA]]</f>
        <v>0</v>
      </c>
    </row>
    <row r="2742" spans="1:10" hidden="1" x14ac:dyDescent="0.25">
      <c r="A2742">
        <v>30101</v>
      </c>
      <c r="B2742" s="1" t="s">
        <v>6</v>
      </c>
      <c r="C2742" s="1" t="s">
        <v>24</v>
      </c>
      <c r="D2742">
        <v>11734</v>
      </c>
      <c r="E2742" s="1" t="s">
        <v>2936</v>
      </c>
      <c r="F2742">
        <v>0</v>
      </c>
      <c r="H2742">
        <v>0</v>
      </c>
      <c r="I2742">
        <f>Tabla1[[#This Row],[VENTAS]]+Tabla1[[#This Row],[FISICO]]-Tabla1[[#This Row],[SISTEMA]]</f>
        <v>0</v>
      </c>
    </row>
    <row r="2743" spans="1:10" hidden="1" x14ac:dyDescent="0.25">
      <c r="A2743">
        <v>30101</v>
      </c>
      <c r="B2743" s="1" t="s">
        <v>6</v>
      </c>
      <c r="C2743" s="1" t="s">
        <v>24</v>
      </c>
      <c r="D2743">
        <v>11756</v>
      </c>
      <c r="E2743" s="1" t="s">
        <v>2937</v>
      </c>
      <c r="F2743">
        <v>27</v>
      </c>
      <c r="G2743">
        <v>27</v>
      </c>
      <c r="H2743">
        <v>0</v>
      </c>
      <c r="I2743">
        <f>Tabla1[[#This Row],[VENTAS]]+Tabla1[[#This Row],[FISICO]]-Tabla1[[#This Row],[SISTEMA]]</f>
        <v>0</v>
      </c>
    </row>
    <row r="2744" spans="1:10" hidden="1" x14ac:dyDescent="0.25">
      <c r="A2744">
        <v>30101</v>
      </c>
      <c r="B2744" s="1" t="s">
        <v>6</v>
      </c>
      <c r="C2744" s="1" t="s">
        <v>24</v>
      </c>
      <c r="D2744">
        <v>11849</v>
      </c>
      <c r="E2744" s="1" t="s">
        <v>2938</v>
      </c>
      <c r="F2744">
        <v>0</v>
      </c>
      <c r="H2744">
        <v>0</v>
      </c>
      <c r="I2744">
        <f>Tabla1[[#This Row],[VENTAS]]+Tabla1[[#This Row],[FISICO]]-Tabla1[[#This Row],[SISTEMA]]</f>
        <v>0</v>
      </c>
    </row>
    <row r="2745" spans="1:10" hidden="1" x14ac:dyDescent="0.25">
      <c r="A2745">
        <v>30101</v>
      </c>
      <c r="B2745" s="1" t="s">
        <v>6</v>
      </c>
      <c r="C2745" s="1" t="s">
        <v>24</v>
      </c>
      <c r="D2745">
        <v>11850</v>
      </c>
      <c r="E2745" s="1" t="s">
        <v>2939</v>
      </c>
      <c r="F2745">
        <v>0</v>
      </c>
      <c r="H2745">
        <v>0</v>
      </c>
      <c r="I2745">
        <f>Tabla1[[#This Row],[VENTAS]]+Tabla1[[#This Row],[FISICO]]-Tabla1[[#This Row],[SISTEMA]]</f>
        <v>0</v>
      </c>
    </row>
    <row r="2746" spans="1:10" hidden="1" x14ac:dyDescent="0.25">
      <c r="A2746" s="30">
        <v>30101</v>
      </c>
      <c r="B2746" s="31" t="s">
        <v>6</v>
      </c>
      <c r="C2746" s="31" t="s">
        <v>24</v>
      </c>
      <c r="D2746" s="30">
        <v>11851</v>
      </c>
      <c r="E2746" s="31" t="s">
        <v>2940</v>
      </c>
      <c r="F2746" s="30">
        <v>-1</v>
      </c>
      <c r="G2746" s="30">
        <v>0</v>
      </c>
      <c r="H2746" s="30">
        <v>0</v>
      </c>
      <c r="I2746" s="30">
        <f>Tabla1[[#This Row],[VENTAS]]+Tabla1[[#This Row],[FISICO]]-Tabla1[[#This Row],[SISTEMA]]</f>
        <v>1</v>
      </c>
      <c r="J2746" s="30"/>
    </row>
    <row r="2747" spans="1:10" hidden="1" x14ac:dyDescent="0.25">
      <c r="A2747">
        <v>30101</v>
      </c>
      <c r="B2747" s="1" t="s">
        <v>6</v>
      </c>
      <c r="C2747" s="1" t="s">
        <v>24</v>
      </c>
      <c r="D2747" s="18">
        <v>11858</v>
      </c>
      <c r="E2747" s="19" t="s">
        <v>2941</v>
      </c>
      <c r="F2747">
        <v>3</v>
      </c>
      <c r="G2747">
        <v>1</v>
      </c>
      <c r="H2747">
        <v>0</v>
      </c>
      <c r="I2747">
        <f>Tabla1[[#This Row],[VENTAS]]+Tabla1[[#This Row],[FISICO]]-Tabla1[[#This Row],[SISTEMA]]</f>
        <v>-2</v>
      </c>
      <c r="J2747" s="18"/>
    </row>
    <row r="2748" spans="1:10" hidden="1" x14ac:dyDescent="0.25">
      <c r="A2748">
        <v>30101</v>
      </c>
      <c r="B2748" s="1" t="s">
        <v>6</v>
      </c>
      <c r="C2748" s="1" t="s">
        <v>24</v>
      </c>
      <c r="D2748">
        <v>11875</v>
      </c>
      <c r="E2748" s="1" t="s">
        <v>2942</v>
      </c>
      <c r="F2748">
        <v>0</v>
      </c>
      <c r="H2748">
        <v>0</v>
      </c>
      <c r="I2748">
        <f>Tabla1[[#This Row],[VENTAS]]+Tabla1[[#This Row],[FISICO]]-Tabla1[[#This Row],[SISTEMA]]</f>
        <v>0</v>
      </c>
    </row>
    <row r="2749" spans="1:10" hidden="1" x14ac:dyDescent="0.25">
      <c r="A2749">
        <v>30101</v>
      </c>
      <c r="B2749" s="1" t="s">
        <v>6</v>
      </c>
      <c r="C2749" s="1" t="s">
        <v>24</v>
      </c>
      <c r="D2749">
        <v>11877</v>
      </c>
      <c r="E2749" s="1" t="s">
        <v>2943</v>
      </c>
      <c r="F2749">
        <v>0</v>
      </c>
      <c r="H2749">
        <v>0</v>
      </c>
      <c r="I2749">
        <f>Tabla1[[#This Row],[VENTAS]]+Tabla1[[#This Row],[FISICO]]-Tabla1[[#This Row],[SISTEMA]]</f>
        <v>0</v>
      </c>
    </row>
    <row r="2750" spans="1:10" hidden="1" x14ac:dyDescent="0.25">
      <c r="A2750">
        <v>30101</v>
      </c>
      <c r="B2750" s="1" t="s">
        <v>6</v>
      </c>
      <c r="C2750" s="1" t="s">
        <v>24</v>
      </c>
      <c r="D2750" s="18">
        <v>11886</v>
      </c>
      <c r="E2750" s="19" t="s">
        <v>2944</v>
      </c>
      <c r="F2750">
        <v>2</v>
      </c>
      <c r="G2750">
        <v>2</v>
      </c>
      <c r="H2750">
        <v>0</v>
      </c>
      <c r="I2750">
        <f>Tabla1[[#This Row],[VENTAS]]+Tabla1[[#This Row],[FISICO]]-Tabla1[[#This Row],[SISTEMA]]</f>
        <v>0</v>
      </c>
      <c r="J2750" s="18"/>
    </row>
    <row r="2751" spans="1:10" hidden="1" x14ac:dyDescent="0.25">
      <c r="A2751">
        <v>30101</v>
      </c>
      <c r="B2751" s="1" t="s">
        <v>6</v>
      </c>
      <c r="C2751" s="1" t="s">
        <v>24</v>
      </c>
      <c r="D2751">
        <v>11888</v>
      </c>
      <c r="E2751" s="1" t="s">
        <v>2945</v>
      </c>
      <c r="F2751">
        <v>0</v>
      </c>
      <c r="H2751">
        <v>0</v>
      </c>
      <c r="I2751">
        <f>Tabla1[[#This Row],[VENTAS]]+Tabla1[[#This Row],[FISICO]]-Tabla1[[#This Row],[SISTEMA]]</f>
        <v>0</v>
      </c>
    </row>
    <row r="2752" spans="1:10" hidden="1" x14ac:dyDescent="0.25">
      <c r="A2752">
        <v>30101</v>
      </c>
      <c r="B2752" s="1" t="s">
        <v>6</v>
      </c>
      <c r="C2752" s="1" t="s">
        <v>24</v>
      </c>
      <c r="D2752">
        <v>11939</v>
      </c>
      <c r="E2752" s="1" t="s">
        <v>2946</v>
      </c>
      <c r="F2752">
        <v>1</v>
      </c>
      <c r="G2752">
        <v>1</v>
      </c>
      <c r="H2752">
        <v>0</v>
      </c>
      <c r="I2752">
        <f>Tabla1[[#This Row],[VENTAS]]+Tabla1[[#This Row],[FISICO]]-Tabla1[[#This Row],[SISTEMA]]</f>
        <v>0</v>
      </c>
    </row>
    <row r="2753" spans="1:10" hidden="1" x14ac:dyDescent="0.25">
      <c r="A2753" s="30">
        <v>30101</v>
      </c>
      <c r="B2753" s="31" t="s">
        <v>6</v>
      </c>
      <c r="C2753" s="31" t="s">
        <v>24</v>
      </c>
      <c r="D2753" s="30">
        <v>11940</v>
      </c>
      <c r="E2753" s="31" t="s">
        <v>2947</v>
      </c>
      <c r="F2753" s="30">
        <v>24</v>
      </c>
      <c r="G2753" s="30">
        <v>25</v>
      </c>
      <c r="H2753" s="30">
        <v>0</v>
      </c>
      <c r="I2753" s="30">
        <f>Tabla1[[#This Row],[VENTAS]]+Tabla1[[#This Row],[FISICO]]-Tabla1[[#This Row],[SISTEMA]]</f>
        <v>1</v>
      </c>
      <c r="J2753" s="30"/>
    </row>
    <row r="2754" spans="1:10" hidden="1" x14ac:dyDescent="0.25">
      <c r="A2754">
        <v>30101</v>
      </c>
      <c r="B2754" s="1" t="s">
        <v>6</v>
      </c>
      <c r="C2754" s="1" t="s">
        <v>24</v>
      </c>
      <c r="D2754">
        <v>11941</v>
      </c>
      <c r="E2754" s="1" t="s">
        <v>2948</v>
      </c>
      <c r="F2754">
        <v>108</v>
      </c>
      <c r="G2754">
        <v>108</v>
      </c>
      <c r="H2754">
        <v>0</v>
      </c>
      <c r="I2754">
        <f>Tabla1[[#This Row],[VENTAS]]+Tabla1[[#This Row],[FISICO]]-Tabla1[[#This Row],[SISTEMA]]</f>
        <v>0</v>
      </c>
    </row>
    <row r="2755" spans="1:10" hidden="1" x14ac:dyDescent="0.25">
      <c r="A2755">
        <v>30101</v>
      </c>
      <c r="B2755" s="1" t="s">
        <v>6</v>
      </c>
      <c r="C2755" s="1" t="s">
        <v>24</v>
      </c>
      <c r="D2755">
        <v>11942</v>
      </c>
      <c r="E2755" s="1" t="s">
        <v>2949</v>
      </c>
      <c r="F2755">
        <v>46</v>
      </c>
      <c r="G2755">
        <v>46</v>
      </c>
      <c r="H2755">
        <v>0</v>
      </c>
      <c r="I2755">
        <f>Tabla1[[#This Row],[VENTAS]]+Tabla1[[#This Row],[FISICO]]-Tabla1[[#This Row],[SISTEMA]]</f>
        <v>0</v>
      </c>
    </row>
    <row r="2756" spans="1:10" hidden="1" x14ac:dyDescent="0.25">
      <c r="A2756">
        <v>30101</v>
      </c>
      <c r="B2756" s="1" t="s">
        <v>6</v>
      </c>
      <c r="C2756" s="1" t="s">
        <v>24</v>
      </c>
      <c r="D2756" s="18">
        <v>11943</v>
      </c>
      <c r="E2756" s="19" t="s">
        <v>2950</v>
      </c>
      <c r="F2756">
        <v>0</v>
      </c>
      <c r="G2756">
        <v>0</v>
      </c>
      <c r="H2756">
        <v>0</v>
      </c>
      <c r="I2756">
        <f>Tabla1[[#This Row],[VENTAS]]+Tabla1[[#This Row],[FISICO]]-Tabla1[[#This Row],[SISTEMA]]</f>
        <v>0</v>
      </c>
      <c r="J2756" s="18"/>
    </row>
    <row r="2757" spans="1:10" hidden="1" x14ac:dyDescent="0.25">
      <c r="A2757">
        <v>30101</v>
      </c>
      <c r="B2757" s="1" t="s">
        <v>6</v>
      </c>
      <c r="C2757" s="1" t="s">
        <v>24</v>
      </c>
      <c r="D2757">
        <v>11944</v>
      </c>
      <c r="E2757" s="1" t="s">
        <v>2951</v>
      </c>
      <c r="F2757">
        <v>0</v>
      </c>
      <c r="H2757">
        <v>0</v>
      </c>
      <c r="I2757">
        <f>Tabla1[[#This Row],[VENTAS]]+Tabla1[[#This Row],[FISICO]]-Tabla1[[#This Row],[SISTEMA]]</f>
        <v>0</v>
      </c>
    </row>
    <row r="2758" spans="1:10" hidden="1" x14ac:dyDescent="0.25">
      <c r="A2758" s="30">
        <v>30101</v>
      </c>
      <c r="B2758" s="31" t="s">
        <v>6</v>
      </c>
      <c r="C2758" s="31" t="s">
        <v>24</v>
      </c>
      <c r="D2758" s="30">
        <v>11945</v>
      </c>
      <c r="E2758" s="31" t="s">
        <v>2952</v>
      </c>
      <c r="F2758" s="30">
        <v>0</v>
      </c>
      <c r="G2758" s="30">
        <v>1</v>
      </c>
      <c r="H2758" s="30">
        <v>0</v>
      </c>
      <c r="I2758" s="30">
        <f>Tabla1[[#This Row],[VENTAS]]+Tabla1[[#This Row],[FISICO]]-Tabla1[[#This Row],[SISTEMA]]</f>
        <v>1</v>
      </c>
      <c r="J2758" s="30"/>
    </row>
    <row r="2759" spans="1:10" hidden="1" x14ac:dyDescent="0.25">
      <c r="A2759">
        <v>30101</v>
      </c>
      <c r="B2759" s="1" t="s">
        <v>6</v>
      </c>
      <c r="C2759" s="1" t="s">
        <v>24</v>
      </c>
      <c r="D2759">
        <v>11946</v>
      </c>
      <c r="E2759" s="1" t="s">
        <v>2953</v>
      </c>
      <c r="F2759">
        <v>0</v>
      </c>
      <c r="H2759">
        <v>0</v>
      </c>
      <c r="I2759">
        <f>Tabla1[[#This Row],[VENTAS]]+Tabla1[[#This Row],[FISICO]]-Tabla1[[#This Row],[SISTEMA]]</f>
        <v>0</v>
      </c>
    </row>
    <row r="2760" spans="1:10" hidden="1" x14ac:dyDescent="0.25">
      <c r="A2760">
        <v>30101</v>
      </c>
      <c r="B2760" s="1" t="s">
        <v>6</v>
      </c>
      <c r="C2760" s="1" t="s">
        <v>24</v>
      </c>
      <c r="D2760">
        <v>11947</v>
      </c>
      <c r="E2760" s="1" t="s">
        <v>2954</v>
      </c>
      <c r="F2760">
        <v>30</v>
      </c>
      <c r="G2760">
        <v>30</v>
      </c>
      <c r="H2760">
        <v>0</v>
      </c>
      <c r="I2760">
        <f>Tabla1[[#This Row],[VENTAS]]+Tabla1[[#This Row],[FISICO]]-Tabla1[[#This Row],[SISTEMA]]</f>
        <v>0</v>
      </c>
    </row>
    <row r="2761" spans="1:10" hidden="1" x14ac:dyDescent="0.25">
      <c r="A2761">
        <v>30101</v>
      </c>
      <c r="B2761" s="1" t="s">
        <v>6</v>
      </c>
      <c r="C2761" s="1" t="s">
        <v>24</v>
      </c>
      <c r="D2761">
        <v>11948</v>
      </c>
      <c r="E2761" s="1" t="s">
        <v>2955</v>
      </c>
      <c r="F2761">
        <v>0</v>
      </c>
      <c r="H2761">
        <v>0</v>
      </c>
      <c r="I2761">
        <f>Tabla1[[#This Row],[VENTAS]]+Tabla1[[#This Row],[FISICO]]-Tabla1[[#This Row],[SISTEMA]]</f>
        <v>0</v>
      </c>
    </row>
    <row r="2762" spans="1:10" hidden="1" x14ac:dyDescent="0.25">
      <c r="A2762">
        <v>30101</v>
      </c>
      <c r="B2762" s="1" t="s">
        <v>6</v>
      </c>
      <c r="C2762" s="1" t="s">
        <v>24</v>
      </c>
      <c r="D2762">
        <v>11949</v>
      </c>
      <c r="E2762" s="1" t="s">
        <v>2956</v>
      </c>
      <c r="F2762">
        <v>0</v>
      </c>
      <c r="H2762">
        <v>0</v>
      </c>
      <c r="I2762">
        <f>Tabla1[[#This Row],[VENTAS]]+Tabla1[[#This Row],[FISICO]]-Tabla1[[#This Row],[SISTEMA]]</f>
        <v>0</v>
      </c>
    </row>
    <row r="2763" spans="1:10" hidden="1" x14ac:dyDescent="0.25">
      <c r="A2763">
        <v>30101</v>
      </c>
      <c r="B2763" s="1" t="s">
        <v>6</v>
      </c>
      <c r="C2763" s="1" t="s">
        <v>24</v>
      </c>
      <c r="D2763">
        <v>11965</v>
      </c>
      <c r="E2763" s="1" t="s">
        <v>2957</v>
      </c>
      <c r="F2763">
        <v>0</v>
      </c>
      <c r="H2763">
        <v>0</v>
      </c>
      <c r="I2763">
        <f>Tabla1[[#This Row],[VENTAS]]+Tabla1[[#This Row],[FISICO]]-Tabla1[[#This Row],[SISTEMA]]</f>
        <v>0</v>
      </c>
    </row>
    <row r="2764" spans="1:10" hidden="1" x14ac:dyDescent="0.25">
      <c r="A2764">
        <v>30101</v>
      </c>
      <c r="B2764" s="1" t="s">
        <v>6</v>
      </c>
      <c r="C2764" s="1" t="s">
        <v>24</v>
      </c>
      <c r="D2764">
        <v>11967</v>
      </c>
      <c r="E2764" s="1" t="s">
        <v>2958</v>
      </c>
      <c r="F2764">
        <v>0</v>
      </c>
      <c r="H2764">
        <v>0</v>
      </c>
      <c r="I2764">
        <f>Tabla1[[#This Row],[VENTAS]]+Tabla1[[#This Row],[FISICO]]-Tabla1[[#This Row],[SISTEMA]]</f>
        <v>0</v>
      </c>
    </row>
    <row r="2765" spans="1:10" hidden="1" x14ac:dyDescent="0.25">
      <c r="A2765">
        <v>30101</v>
      </c>
      <c r="B2765" s="1" t="s">
        <v>6</v>
      </c>
      <c r="C2765" s="1" t="s">
        <v>24</v>
      </c>
      <c r="D2765">
        <v>11971</v>
      </c>
      <c r="E2765" s="1" t="s">
        <v>2959</v>
      </c>
      <c r="F2765">
        <v>0</v>
      </c>
      <c r="H2765">
        <v>0</v>
      </c>
      <c r="I2765">
        <f>Tabla1[[#This Row],[VENTAS]]+Tabla1[[#This Row],[FISICO]]-Tabla1[[#This Row],[SISTEMA]]</f>
        <v>0</v>
      </c>
    </row>
    <row r="2766" spans="1:10" hidden="1" x14ac:dyDescent="0.25">
      <c r="A2766">
        <v>30101</v>
      </c>
      <c r="B2766" s="1" t="s">
        <v>6</v>
      </c>
      <c r="C2766" s="1" t="s">
        <v>24</v>
      </c>
      <c r="D2766">
        <v>11972</v>
      </c>
      <c r="E2766" s="1" t="s">
        <v>2960</v>
      </c>
      <c r="F2766">
        <v>0</v>
      </c>
      <c r="H2766">
        <v>0</v>
      </c>
      <c r="I2766">
        <f>Tabla1[[#This Row],[VENTAS]]+Tabla1[[#This Row],[FISICO]]-Tabla1[[#This Row],[SISTEMA]]</f>
        <v>0</v>
      </c>
    </row>
    <row r="2767" spans="1:10" hidden="1" x14ac:dyDescent="0.25">
      <c r="A2767">
        <v>30101</v>
      </c>
      <c r="B2767" s="1" t="s">
        <v>6</v>
      </c>
      <c r="C2767" s="1" t="s">
        <v>24</v>
      </c>
      <c r="D2767">
        <v>11973</v>
      </c>
      <c r="E2767" s="1" t="s">
        <v>2961</v>
      </c>
      <c r="F2767">
        <v>0</v>
      </c>
      <c r="H2767">
        <v>0</v>
      </c>
      <c r="I2767">
        <f>Tabla1[[#This Row],[VENTAS]]+Tabla1[[#This Row],[FISICO]]-Tabla1[[#This Row],[SISTEMA]]</f>
        <v>0</v>
      </c>
    </row>
    <row r="2768" spans="1:10" hidden="1" x14ac:dyDescent="0.25">
      <c r="A2768">
        <v>30101</v>
      </c>
      <c r="B2768" s="1" t="s">
        <v>6</v>
      </c>
      <c r="C2768" s="1" t="s">
        <v>24</v>
      </c>
      <c r="D2768">
        <v>12091</v>
      </c>
      <c r="E2768" s="1" t="s">
        <v>2962</v>
      </c>
      <c r="F2768">
        <v>0</v>
      </c>
      <c r="H2768">
        <v>0</v>
      </c>
      <c r="I2768">
        <f>Tabla1[[#This Row],[VENTAS]]+Tabla1[[#This Row],[FISICO]]-Tabla1[[#This Row],[SISTEMA]]</f>
        <v>0</v>
      </c>
    </row>
    <row r="2769" spans="1:10" hidden="1" x14ac:dyDescent="0.25">
      <c r="A2769">
        <v>30101</v>
      </c>
      <c r="B2769" s="1" t="s">
        <v>6</v>
      </c>
      <c r="C2769" s="1" t="s">
        <v>24</v>
      </c>
      <c r="D2769">
        <v>12104</v>
      </c>
      <c r="E2769" s="1" t="s">
        <v>2963</v>
      </c>
      <c r="F2769">
        <v>4</v>
      </c>
      <c r="G2769">
        <v>4</v>
      </c>
      <c r="H2769">
        <v>0</v>
      </c>
      <c r="I2769">
        <f>Tabla1[[#This Row],[VENTAS]]+Tabla1[[#This Row],[FISICO]]-Tabla1[[#This Row],[SISTEMA]]</f>
        <v>0</v>
      </c>
    </row>
    <row r="2770" spans="1:10" hidden="1" x14ac:dyDescent="0.25">
      <c r="A2770">
        <v>30101</v>
      </c>
      <c r="B2770" s="1" t="s">
        <v>6</v>
      </c>
      <c r="C2770" s="1" t="s">
        <v>24</v>
      </c>
      <c r="D2770" s="18">
        <v>12178</v>
      </c>
      <c r="E2770" s="19" t="s">
        <v>2964</v>
      </c>
      <c r="F2770">
        <v>28</v>
      </c>
      <c r="G2770">
        <f>7+18</f>
        <v>25</v>
      </c>
      <c r="H2770">
        <v>1</v>
      </c>
      <c r="I2770">
        <f>Tabla1[[#This Row],[VENTAS]]+Tabla1[[#This Row],[FISICO]]-Tabla1[[#This Row],[SISTEMA]]</f>
        <v>-2</v>
      </c>
      <c r="J2770" s="18"/>
    </row>
    <row r="2771" spans="1:10" hidden="1" x14ac:dyDescent="0.25">
      <c r="A2771">
        <v>30101</v>
      </c>
      <c r="B2771" s="1" t="s">
        <v>6</v>
      </c>
      <c r="C2771" s="1" t="s">
        <v>24</v>
      </c>
      <c r="D2771">
        <v>12179</v>
      </c>
      <c r="E2771" s="1" t="s">
        <v>2965</v>
      </c>
      <c r="F2771">
        <v>0</v>
      </c>
      <c r="H2771">
        <v>0</v>
      </c>
      <c r="I2771">
        <f>Tabla1[[#This Row],[VENTAS]]+Tabla1[[#This Row],[FISICO]]-Tabla1[[#This Row],[SISTEMA]]</f>
        <v>0</v>
      </c>
    </row>
    <row r="2772" spans="1:10" hidden="1" x14ac:dyDescent="0.25">
      <c r="A2772">
        <v>30101</v>
      </c>
      <c r="B2772" s="1" t="s">
        <v>6</v>
      </c>
      <c r="C2772" s="1" t="s">
        <v>24</v>
      </c>
      <c r="D2772">
        <v>12180</v>
      </c>
      <c r="E2772" s="1" t="s">
        <v>2966</v>
      </c>
      <c r="F2772">
        <v>2</v>
      </c>
      <c r="G2772">
        <v>2</v>
      </c>
      <c r="H2772">
        <v>0</v>
      </c>
      <c r="I2772">
        <f>Tabla1[[#This Row],[VENTAS]]+Tabla1[[#This Row],[FISICO]]-Tabla1[[#This Row],[SISTEMA]]</f>
        <v>0</v>
      </c>
    </row>
    <row r="2773" spans="1:10" hidden="1" x14ac:dyDescent="0.25">
      <c r="A2773">
        <v>30101</v>
      </c>
      <c r="B2773" s="1" t="s">
        <v>6</v>
      </c>
      <c r="C2773" s="1" t="s">
        <v>24</v>
      </c>
      <c r="D2773">
        <v>12184</v>
      </c>
      <c r="E2773" s="1" t="s">
        <v>2967</v>
      </c>
      <c r="F2773">
        <v>0</v>
      </c>
      <c r="H2773">
        <v>0</v>
      </c>
      <c r="I2773">
        <f>Tabla1[[#This Row],[VENTAS]]+Tabla1[[#This Row],[FISICO]]-Tabla1[[#This Row],[SISTEMA]]</f>
        <v>0</v>
      </c>
    </row>
    <row r="2774" spans="1:10" hidden="1" x14ac:dyDescent="0.25">
      <c r="A2774">
        <v>30101</v>
      </c>
      <c r="B2774" s="1" t="s">
        <v>6</v>
      </c>
      <c r="C2774" s="1" t="s">
        <v>24</v>
      </c>
      <c r="D2774">
        <v>12185</v>
      </c>
      <c r="E2774" s="1" t="s">
        <v>2968</v>
      </c>
      <c r="F2774">
        <v>3</v>
      </c>
      <c r="G2774">
        <v>3</v>
      </c>
      <c r="H2774">
        <v>0</v>
      </c>
      <c r="I2774">
        <f>Tabla1[[#This Row],[VENTAS]]+Tabla1[[#This Row],[FISICO]]-Tabla1[[#This Row],[SISTEMA]]</f>
        <v>0</v>
      </c>
    </row>
    <row r="2775" spans="1:10" hidden="1" x14ac:dyDescent="0.25">
      <c r="A2775">
        <v>30101</v>
      </c>
      <c r="B2775" s="1" t="s">
        <v>6</v>
      </c>
      <c r="C2775" s="1" t="s">
        <v>24</v>
      </c>
      <c r="D2775">
        <v>12186</v>
      </c>
      <c r="E2775" s="1" t="s">
        <v>2969</v>
      </c>
      <c r="F2775">
        <v>2</v>
      </c>
      <c r="G2775">
        <v>2</v>
      </c>
      <c r="H2775">
        <v>0</v>
      </c>
      <c r="I2775">
        <f>Tabla1[[#This Row],[VENTAS]]+Tabla1[[#This Row],[FISICO]]-Tabla1[[#This Row],[SISTEMA]]</f>
        <v>0</v>
      </c>
    </row>
    <row r="2776" spans="1:10" hidden="1" x14ac:dyDescent="0.25">
      <c r="A2776">
        <v>30101</v>
      </c>
      <c r="B2776" s="1" t="s">
        <v>6</v>
      </c>
      <c r="C2776" s="1" t="s">
        <v>24</v>
      </c>
      <c r="D2776">
        <v>12187</v>
      </c>
      <c r="E2776" s="1" t="s">
        <v>2970</v>
      </c>
      <c r="F2776">
        <v>0</v>
      </c>
      <c r="H2776">
        <v>0</v>
      </c>
      <c r="I2776">
        <f>Tabla1[[#This Row],[VENTAS]]+Tabla1[[#This Row],[FISICO]]-Tabla1[[#This Row],[SISTEMA]]</f>
        <v>0</v>
      </c>
    </row>
    <row r="2777" spans="1:10" hidden="1" x14ac:dyDescent="0.25">
      <c r="A2777">
        <v>30101</v>
      </c>
      <c r="B2777" s="1" t="s">
        <v>6</v>
      </c>
      <c r="C2777" s="1" t="s">
        <v>24</v>
      </c>
      <c r="D2777">
        <v>12188</v>
      </c>
      <c r="E2777" s="1" t="s">
        <v>2971</v>
      </c>
      <c r="F2777">
        <v>0</v>
      </c>
      <c r="H2777">
        <v>0</v>
      </c>
      <c r="I2777">
        <f>Tabla1[[#This Row],[VENTAS]]+Tabla1[[#This Row],[FISICO]]-Tabla1[[#This Row],[SISTEMA]]</f>
        <v>0</v>
      </c>
    </row>
    <row r="2778" spans="1:10" hidden="1" x14ac:dyDescent="0.25">
      <c r="A2778">
        <v>30101</v>
      </c>
      <c r="B2778" s="1" t="s">
        <v>6</v>
      </c>
      <c r="C2778" s="1" t="s">
        <v>24</v>
      </c>
      <c r="D2778">
        <v>12191</v>
      </c>
      <c r="E2778" s="1" t="s">
        <v>2972</v>
      </c>
      <c r="F2778">
        <v>0</v>
      </c>
      <c r="H2778">
        <v>0</v>
      </c>
      <c r="I2778">
        <f>Tabla1[[#This Row],[VENTAS]]+Tabla1[[#This Row],[FISICO]]-Tabla1[[#This Row],[SISTEMA]]</f>
        <v>0</v>
      </c>
    </row>
    <row r="2779" spans="1:10" hidden="1" x14ac:dyDescent="0.25">
      <c r="A2779">
        <v>30101</v>
      </c>
      <c r="B2779" s="1" t="s">
        <v>6</v>
      </c>
      <c r="C2779" s="1" t="s">
        <v>24</v>
      </c>
      <c r="D2779">
        <v>12193</v>
      </c>
      <c r="E2779" s="1" t="s">
        <v>2973</v>
      </c>
      <c r="F2779">
        <v>35</v>
      </c>
      <c r="G2779">
        <v>29</v>
      </c>
      <c r="H2779">
        <v>6</v>
      </c>
      <c r="I2779">
        <f>Tabla1[[#This Row],[VENTAS]]+Tabla1[[#This Row],[FISICO]]-Tabla1[[#This Row],[SISTEMA]]</f>
        <v>0</v>
      </c>
    </row>
    <row r="2780" spans="1:10" hidden="1" x14ac:dyDescent="0.25">
      <c r="A2780">
        <v>30101</v>
      </c>
      <c r="B2780" s="1" t="s">
        <v>6</v>
      </c>
      <c r="C2780" s="1" t="s">
        <v>24</v>
      </c>
      <c r="D2780">
        <v>12194</v>
      </c>
      <c r="E2780" s="1" t="s">
        <v>2974</v>
      </c>
      <c r="F2780">
        <v>0</v>
      </c>
      <c r="H2780">
        <v>0</v>
      </c>
      <c r="I2780">
        <f>Tabla1[[#This Row],[VENTAS]]+Tabla1[[#This Row],[FISICO]]-Tabla1[[#This Row],[SISTEMA]]</f>
        <v>0</v>
      </c>
    </row>
    <row r="2781" spans="1:10" hidden="1" x14ac:dyDescent="0.25">
      <c r="A2781">
        <v>30101</v>
      </c>
      <c r="B2781" s="1" t="s">
        <v>6</v>
      </c>
      <c r="C2781" s="1" t="s">
        <v>24</v>
      </c>
      <c r="D2781">
        <v>12195</v>
      </c>
      <c r="E2781" s="1" t="s">
        <v>2975</v>
      </c>
      <c r="F2781">
        <v>0</v>
      </c>
      <c r="H2781">
        <v>0</v>
      </c>
      <c r="I2781">
        <f>Tabla1[[#This Row],[VENTAS]]+Tabla1[[#This Row],[FISICO]]-Tabla1[[#This Row],[SISTEMA]]</f>
        <v>0</v>
      </c>
    </row>
    <row r="2782" spans="1:10" hidden="1" x14ac:dyDescent="0.25">
      <c r="A2782">
        <v>30101</v>
      </c>
      <c r="B2782" s="1" t="s">
        <v>6</v>
      </c>
      <c r="C2782" s="1" t="s">
        <v>24</v>
      </c>
      <c r="D2782">
        <v>12196</v>
      </c>
      <c r="E2782" s="1" t="s">
        <v>2976</v>
      </c>
      <c r="F2782">
        <v>0</v>
      </c>
      <c r="H2782">
        <v>0</v>
      </c>
      <c r="I2782">
        <f>Tabla1[[#This Row],[VENTAS]]+Tabla1[[#This Row],[FISICO]]-Tabla1[[#This Row],[SISTEMA]]</f>
        <v>0</v>
      </c>
    </row>
    <row r="2783" spans="1:10" hidden="1" x14ac:dyDescent="0.25">
      <c r="A2783">
        <v>30101</v>
      </c>
      <c r="B2783" s="1" t="s">
        <v>6</v>
      </c>
      <c r="C2783" s="1" t="s">
        <v>24</v>
      </c>
      <c r="D2783">
        <v>12197</v>
      </c>
      <c r="E2783" s="1" t="s">
        <v>2977</v>
      </c>
      <c r="F2783">
        <v>50</v>
      </c>
      <c r="G2783">
        <v>47</v>
      </c>
      <c r="H2783">
        <v>3</v>
      </c>
      <c r="I2783">
        <f>Tabla1[[#This Row],[VENTAS]]+Tabla1[[#This Row],[FISICO]]-Tabla1[[#This Row],[SISTEMA]]</f>
        <v>0</v>
      </c>
    </row>
    <row r="2784" spans="1:10" hidden="1" x14ac:dyDescent="0.25">
      <c r="A2784">
        <v>30101</v>
      </c>
      <c r="B2784" s="1" t="s">
        <v>6</v>
      </c>
      <c r="C2784" s="1" t="s">
        <v>24</v>
      </c>
      <c r="D2784">
        <v>12198</v>
      </c>
      <c r="E2784" s="1" t="s">
        <v>2978</v>
      </c>
      <c r="F2784">
        <v>0</v>
      </c>
      <c r="H2784">
        <v>0</v>
      </c>
      <c r="I2784">
        <f>Tabla1[[#This Row],[VENTAS]]+Tabla1[[#This Row],[FISICO]]-Tabla1[[#This Row],[SISTEMA]]</f>
        <v>0</v>
      </c>
    </row>
    <row r="2785" spans="1:9" hidden="1" x14ac:dyDescent="0.25">
      <c r="A2785">
        <v>30101</v>
      </c>
      <c r="B2785" s="1" t="s">
        <v>6</v>
      </c>
      <c r="C2785" s="1" t="s">
        <v>24</v>
      </c>
      <c r="D2785">
        <v>12267</v>
      </c>
      <c r="E2785" s="1" t="s">
        <v>2979</v>
      </c>
      <c r="F2785">
        <v>0</v>
      </c>
      <c r="H2785">
        <v>0</v>
      </c>
      <c r="I2785">
        <f>Tabla1[[#This Row],[VENTAS]]+Tabla1[[#This Row],[FISICO]]-Tabla1[[#This Row],[SISTEMA]]</f>
        <v>0</v>
      </c>
    </row>
    <row r="2786" spans="1:9" hidden="1" x14ac:dyDescent="0.25">
      <c r="A2786">
        <v>30101</v>
      </c>
      <c r="B2786" s="1" t="s">
        <v>6</v>
      </c>
      <c r="C2786" s="1" t="s">
        <v>24</v>
      </c>
      <c r="D2786">
        <v>12320</v>
      </c>
      <c r="E2786" s="1" t="s">
        <v>2980</v>
      </c>
      <c r="F2786">
        <v>18</v>
      </c>
      <c r="G2786">
        <v>18</v>
      </c>
      <c r="H2786">
        <v>0</v>
      </c>
      <c r="I2786">
        <f>Tabla1[[#This Row],[VENTAS]]+Tabla1[[#This Row],[FISICO]]-Tabla1[[#This Row],[SISTEMA]]</f>
        <v>0</v>
      </c>
    </row>
    <row r="2787" spans="1:9" hidden="1" x14ac:dyDescent="0.25">
      <c r="A2787">
        <v>30101</v>
      </c>
      <c r="B2787" s="1" t="s">
        <v>6</v>
      </c>
      <c r="C2787" s="1" t="s">
        <v>24</v>
      </c>
      <c r="D2787">
        <v>12321</v>
      </c>
      <c r="E2787" s="1" t="s">
        <v>2981</v>
      </c>
      <c r="F2787">
        <v>10</v>
      </c>
      <c r="G2787">
        <v>10</v>
      </c>
      <c r="H2787">
        <v>0</v>
      </c>
      <c r="I2787">
        <f>Tabla1[[#This Row],[VENTAS]]+Tabla1[[#This Row],[FISICO]]-Tabla1[[#This Row],[SISTEMA]]</f>
        <v>0</v>
      </c>
    </row>
    <row r="2788" spans="1:9" hidden="1" x14ac:dyDescent="0.25">
      <c r="A2788">
        <v>30101</v>
      </c>
      <c r="B2788" s="1" t="s">
        <v>6</v>
      </c>
      <c r="C2788" s="1" t="s">
        <v>24</v>
      </c>
      <c r="D2788">
        <v>12322</v>
      </c>
      <c r="E2788" s="1" t="s">
        <v>2982</v>
      </c>
      <c r="F2788">
        <v>13</v>
      </c>
      <c r="G2788">
        <v>13</v>
      </c>
      <c r="H2788">
        <v>0</v>
      </c>
      <c r="I2788">
        <f>Tabla1[[#This Row],[VENTAS]]+Tabla1[[#This Row],[FISICO]]-Tabla1[[#This Row],[SISTEMA]]</f>
        <v>0</v>
      </c>
    </row>
    <row r="2789" spans="1:9" hidden="1" x14ac:dyDescent="0.25">
      <c r="A2789">
        <v>30101</v>
      </c>
      <c r="B2789" s="1" t="s">
        <v>6</v>
      </c>
      <c r="C2789" s="1" t="s">
        <v>24</v>
      </c>
      <c r="D2789">
        <v>12323</v>
      </c>
      <c r="E2789" s="1" t="s">
        <v>2983</v>
      </c>
      <c r="F2789">
        <v>14</v>
      </c>
      <c r="G2789">
        <v>14</v>
      </c>
      <c r="H2789">
        <v>0</v>
      </c>
      <c r="I2789">
        <f>Tabla1[[#This Row],[VENTAS]]+Tabla1[[#This Row],[FISICO]]-Tabla1[[#This Row],[SISTEMA]]</f>
        <v>0</v>
      </c>
    </row>
    <row r="2790" spans="1:9" hidden="1" x14ac:dyDescent="0.25">
      <c r="A2790">
        <v>30101</v>
      </c>
      <c r="B2790" s="1" t="s">
        <v>6</v>
      </c>
      <c r="C2790" s="1" t="s">
        <v>24</v>
      </c>
      <c r="D2790">
        <v>12324</v>
      </c>
      <c r="E2790" s="1" t="s">
        <v>2984</v>
      </c>
      <c r="F2790">
        <v>0</v>
      </c>
      <c r="H2790">
        <v>0</v>
      </c>
      <c r="I2790">
        <f>Tabla1[[#This Row],[VENTAS]]+Tabla1[[#This Row],[FISICO]]-Tabla1[[#This Row],[SISTEMA]]</f>
        <v>0</v>
      </c>
    </row>
    <row r="2791" spans="1:9" hidden="1" x14ac:dyDescent="0.25">
      <c r="A2791">
        <v>30101</v>
      </c>
      <c r="B2791" s="1" t="s">
        <v>6</v>
      </c>
      <c r="C2791" s="1" t="s">
        <v>24</v>
      </c>
      <c r="D2791">
        <v>12325</v>
      </c>
      <c r="E2791" s="1" t="s">
        <v>2985</v>
      </c>
      <c r="F2791">
        <v>0</v>
      </c>
      <c r="H2791">
        <v>0</v>
      </c>
      <c r="I2791">
        <f>Tabla1[[#This Row],[VENTAS]]+Tabla1[[#This Row],[FISICO]]-Tabla1[[#This Row],[SISTEMA]]</f>
        <v>0</v>
      </c>
    </row>
    <row r="2792" spans="1:9" hidden="1" x14ac:dyDescent="0.25">
      <c r="A2792">
        <v>30101</v>
      </c>
      <c r="B2792" s="1" t="s">
        <v>6</v>
      </c>
      <c r="C2792" s="1" t="s">
        <v>24</v>
      </c>
      <c r="D2792">
        <v>12326</v>
      </c>
      <c r="E2792" s="1" t="s">
        <v>2986</v>
      </c>
      <c r="F2792">
        <v>0</v>
      </c>
      <c r="H2792">
        <v>0</v>
      </c>
      <c r="I2792">
        <f>Tabla1[[#This Row],[VENTAS]]+Tabla1[[#This Row],[FISICO]]-Tabla1[[#This Row],[SISTEMA]]</f>
        <v>0</v>
      </c>
    </row>
    <row r="2793" spans="1:9" hidden="1" x14ac:dyDescent="0.25">
      <c r="A2793">
        <v>30101</v>
      </c>
      <c r="B2793" s="1" t="s">
        <v>6</v>
      </c>
      <c r="C2793" s="1" t="s">
        <v>24</v>
      </c>
      <c r="D2793">
        <v>12327</v>
      </c>
      <c r="E2793" s="1" t="s">
        <v>2987</v>
      </c>
      <c r="F2793">
        <v>0</v>
      </c>
      <c r="H2793">
        <v>0</v>
      </c>
      <c r="I2793">
        <f>Tabla1[[#This Row],[VENTAS]]+Tabla1[[#This Row],[FISICO]]-Tabla1[[#This Row],[SISTEMA]]</f>
        <v>0</v>
      </c>
    </row>
    <row r="2794" spans="1:9" hidden="1" x14ac:dyDescent="0.25">
      <c r="A2794">
        <v>30101</v>
      </c>
      <c r="B2794" s="1" t="s">
        <v>6</v>
      </c>
      <c r="C2794" s="1" t="s">
        <v>24</v>
      </c>
      <c r="D2794">
        <v>12346</v>
      </c>
      <c r="E2794" s="1" t="s">
        <v>2988</v>
      </c>
      <c r="F2794">
        <v>7</v>
      </c>
      <c r="G2794">
        <v>7</v>
      </c>
      <c r="H2794">
        <v>0</v>
      </c>
      <c r="I2794">
        <f>Tabla1[[#This Row],[VENTAS]]+Tabla1[[#This Row],[FISICO]]-Tabla1[[#This Row],[SISTEMA]]</f>
        <v>0</v>
      </c>
    </row>
    <row r="2795" spans="1:9" hidden="1" x14ac:dyDescent="0.25">
      <c r="A2795">
        <v>30101</v>
      </c>
      <c r="B2795" s="1" t="s">
        <v>6</v>
      </c>
      <c r="C2795" s="1" t="s">
        <v>24</v>
      </c>
      <c r="D2795">
        <v>12357</v>
      </c>
      <c r="E2795" s="1" t="s">
        <v>2989</v>
      </c>
      <c r="F2795">
        <v>26</v>
      </c>
      <c r="G2795">
        <v>26</v>
      </c>
      <c r="H2795">
        <v>0</v>
      </c>
      <c r="I2795">
        <f>Tabla1[[#This Row],[VENTAS]]+Tabla1[[#This Row],[FISICO]]-Tabla1[[#This Row],[SISTEMA]]</f>
        <v>0</v>
      </c>
    </row>
    <row r="2796" spans="1:9" hidden="1" x14ac:dyDescent="0.25">
      <c r="A2796">
        <v>30101</v>
      </c>
      <c r="B2796" s="1" t="s">
        <v>6</v>
      </c>
      <c r="C2796" s="1" t="s">
        <v>24</v>
      </c>
      <c r="D2796">
        <v>12413</v>
      </c>
      <c r="E2796" s="1" t="s">
        <v>2990</v>
      </c>
      <c r="F2796">
        <v>0</v>
      </c>
      <c r="H2796">
        <v>0</v>
      </c>
      <c r="I2796">
        <f>Tabla1[[#This Row],[VENTAS]]+Tabla1[[#This Row],[FISICO]]-Tabla1[[#This Row],[SISTEMA]]</f>
        <v>0</v>
      </c>
    </row>
    <row r="2797" spans="1:9" hidden="1" x14ac:dyDescent="0.25">
      <c r="A2797">
        <v>30101</v>
      </c>
      <c r="B2797" s="1" t="s">
        <v>6</v>
      </c>
      <c r="C2797" s="1" t="s">
        <v>24</v>
      </c>
      <c r="D2797">
        <v>12414</v>
      </c>
      <c r="E2797" s="1" t="s">
        <v>2991</v>
      </c>
      <c r="F2797">
        <v>0</v>
      </c>
      <c r="H2797">
        <v>0</v>
      </c>
      <c r="I2797">
        <f>Tabla1[[#This Row],[VENTAS]]+Tabla1[[#This Row],[FISICO]]-Tabla1[[#This Row],[SISTEMA]]</f>
        <v>0</v>
      </c>
    </row>
    <row r="2798" spans="1:9" hidden="1" x14ac:dyDescent="0.25">
      <c r="A2798">
        <v>30101</v>
      </c>
      <c r="B2798" s="1" t="s">
        <v>6</v>
      </c>
      <c r="C2798" s="1" t="s">
        <v>24</v>
      </c>
      <c r="D2798">
        <v>12415</v>
      </c>
      <c r="E2798" s="1" t="s">
        <v>2992</v>
      </c>
      <c r="F2798">
        <v>0</v>
      </c>
      <c r="H2798">
        <v>0</v>
      </c>
      <c r="I2798">
        <f>Tabla1[[#This Row],[VENTAS]]+Tabla1[[#This Row],[FISICO]]-Tabla1[[#This Row],[SISTEMA]]</f>
        <v>0</v>
      </c>
    </row>
    <row r="2799" spans="1:9" hidden="1" x14ac:dyDescent="0.25">
      <c r="A2799">
        <v>30101</v>
      </c>
      <c r="B2799" s="1" t="s">
        <v>6</v>
      </c>
      <c r="C2799" s="1" t="s">
        <v>24</v>
      </c>
      <c r="D2799">
        <v>12430</v>
      </c>
      <c r="E2799" s="1" t="s">
        <v>2993</v>
      </c>
      <c r="F2799">
        <v>5</v>
      </c>
      <c r="G2799">
        <v>5</v>
      </c>
      <c r="H2799">
        <v>0</v>
      </c>
      <c r="I2799">
        <f>Tabla1[[#This Row],[VENTAS]]+Tabla1[[#This Row],[FISICO]]-Tabla1[[#This Row],[SISTEMA]]</f>
        <v>0</v>
      </c>
    </row>
    <row r="2800" spans="1:9" hidden="1" x14ac:dyDescent="0.25">
      <c r="A2800">
        <v>30101</v>
      </c>
      <c r="B2800" s="1" t="s">
        <v>6</v>
      </c>
      <c r="C2800" s="1" t="s">
        <v>24</v>
      </c>
      <c r="D2800">
        <v>12431</v>
      </c>
      <c r="E2800" s="1" t="s">
        <v>2994</v>
      </c>
      <c r="F2800">
        <v>5</v>
      </c>
      <c r="G2800">
        <v>5</v>
      </c>
      <c r="H2800">
        <v>0</v>
      </c>
      <c r="I2800">
        <f>Tabla1[[#This Row],[VENTAS]]+Tabla1[[#This Row],[FISICO]]-Tabla1[[#This Row],[SISTEMA]]</f>
        <v>0</v>
      </c>
    </row>
    <row r="2801" spans="1:10" hidden="1" x14ac:dyDescent="0.25">
      <c r="A2801">
        <v>30101</v>
      </c>
      <c r="B2801" s="1" t="s">
        <v>6</v>
      </c>
      <c r="C2801" s="1" t="s">
        <v>24</v>
      </c>
      <c r="D2801">
        <v>12437</v>
      </c>
      <c r="E2801" s="1" t="s">
        <v>2995</v>
      </c>
      <c r="F2801">
        <v>0</v>
      </c>
      <c r="H2801">
        <v>0</v>
      </c>
      <c r="I2801">
        <f>Tabla1[[#This Row],[VENTAS]]+Tabla1[[#This Row],[FISICO]]-Tabla1[[#This Row],[SISTEMA]]</f>
        <v>0</v>
      </c>
    </row>
    <row r="2802" spans="1:10" hidden="1" x14ac:dyDescent="0.25">
      <c r="A2802">
        <v>30101</v>
      </c>
      <c r="B2802" s="1" t="s">
        <v>6</v>
      </c>
      <c r="C2802" s="1" t="s">
        <v>24</v>
      </c>
      <c r="D2802">
        <v>12445</v>
      </c>
      <c r="E2802" s="1" t="s">
        <v>2996</v>
      </c>
      <c r="F2802">
        <v>0</v>
      </c>
      <c r="H2802">
        <v>0</v>
      </c>
      <c r="I2802">
        <f>Tabla1[[#This Row],[VENTAS]]+Tabla1[[#This Row],[FISICO]]-Tabla1[[#This Row],[SISTEMA]]</f>
        <v>0</v>
      </c>
    </row>
    <row r="2803" spans="1:10" hidden="1" x14ac:dyDescent="0.25">
      <c r="A2803">
        <v>30101</v>
      </c>
      <c r="B2803" s="1" t="s">
        <v>6</v>
      </c>
      <c r="C2803" s="1" t="s">
        <v>24</v>
      </c>
      <c r="D2803">
        <v>12473</v>
      </c>
      <c r="E2803" s="1" t="s">
        <v>2997</v>
      </c>
      <c r="F2803">
        <v>0</v>
      </c>
      <c r="H2803">
        <v>0</v>
      </c>
      <c r="I2803">
        <f>Tabla1[[#This Row],[VENTAS]]+Tabla1[[#This Row],[FISICO]]-Tabla1[[#This Row],[SISTEMA]]</f>
        <v>0</v>
      </c>
    </row>
    <row r="2804" spans="1:10" hidden="1" x14ac:dyDescent="0.25">
      <c r="A2804">
        <v>30101</v>
      </c>
      <c r="B2804" s="1" t="s">
        <v>6</v>
      </c>
      <c r="C2804" s="1" t="s">
        <v>24</v>
      </c>
      <c r="D2804">
        <v>12528</v>
      </c>
      <c r="E2804" s="1" t="s">
        <v>2998</v>
      </c>
      <c r="F2804">
        <v>1</v>
      </c>
      <c r="G2804">
        <v>1</v>
      </c>
      <c r="H2804">
        <v>0</v>
      </c>
      <c r="I2804">
        <f>Tabla1[[#This Row],[VENTAS]]+Tabla1[[#This Row],[FISICO]]-Tabla1[[#This Row],[SISTEMA]]</f>
        <v>0</v>
      </c>
    </row>
    <row r="2805" spans="1:10" hidden="1" x14ac:dyDescent="0.25">
      <c r="A2805">
        <v>30101</v>
      </c>
      <c r="B2805" s="1" t="s">
        <v>6</v>
      </c>
      <c r="C2805" s="1" t="s">
        <v>24</v>
      </c>
      <c r="D2805" s="18">
        <v>12531</v>
      </c>
      <c r="E2805" s="19" t="s">
        <v>2999</v>
      </c>
      <c r="F2805">
        <v>39</v>
      </c>
      <c r="G2805">
        <v>38</v>
      </c>
      <c r="H2805">
        <v>0</v>
      </c>
      <c r="I2805">
        <f>Tabla1[[#This Row],[VENTAS]]+Tabla1[[#This Row],[FISICO]]-Tabla1[[#This Row],[SISTEMA]]</f>
        <v>-1</v>
      </c>
      <c r="J2805" s="18"/>
    </row>
    <row r="2806" spans="1:10" hidden="1" x14ac:dyDescent="0.25">
      <c r="A2806">
        <v>30101</v>
      </c>
      <c r="B2806" s="1" t="s">
        <v>6</v>
      </c>
      <c r="C2806" s="1" t="s">
        <v>24</v>
      </c>
      <c r="D2806" s="18">
        <v>12532</v>
      </c>
      <c r="E2806" s="19" t="s">
        <v>3000</v>
      </c>
      <c r="F2806">
        <v>6</v>
      </c>
      <c r="G2806">
        <v>6</v>
      </c>
      <c r="H2806">
        <v>0</v>
      </c>
      <c r="I2806">
        <f>Tabla1[[#This Row],[VENTAS]]+Tabla1[[#This Row],[FISICO]]-Tabla1[[#This Row],[SISTEMA]]</f>
        <v>0</v>
      </c>
      <c r="J2806" s="18"/>
    </row>
    <row r="2807" spans="1:10" hidden="1" x14ac:dyDescent="0.25">
      <c r="A2807">
        <v>30101</v>
      </c>
      <c r="B2807" s="1" t="s">
        <v>6</v>
      </c>
      <c r="C2807" s="1" t="s">
        <v>24</v>
      </c>
      <c r="D2807">
        <v>12534</v>
      </c>
      <c r="E2807" s="1" t="s">
        <v>3001</v>
      </c>
      <c r="F2807">
        <v>12</v>
      </c>
      <c r="G2807">
        <v>12</v>
      </c>
      <c r="H2807">
        <v>0</v>
      </c>
      <c r="I2807">
        <f>Tabla1[[#This Row],[VENTAS]]+Tabla1[[#This Row],[FISICO]]-Tabla1[[#This Row],[SISTEMA]]</f>
        <v>0</v>
      </c>
    </row>
    <row r="2808" spans="1:10" hidden="1" x14ac:dyDescent="0.25">
      <c r="A2808">
        <v>30101</v>
      </c>
      <c r="B2808" s="1" t="s">
        <v>6</v>
      </c>
      <c r="C2808" s="1" t="s">
        <v>24</v>
      </c>
      <c r="D2808">
        <v>12535</v>
      </c>
      <c r="E2808" s="1" t="s">
        <v>3002</v>
      </c>
      <c r="F2808">
        <v>0</v>
      </c>
      <c r="H2808">
        <v>0</v>
      </c>
      <c r="I2808">
        <f>Tabla1[[#This Row],[VENTAS]]+Tabla1[[#This Row],[FISICO]]-Tabla1[[#This Row],[SISTEMA]]</f>
        <v>0</v>
      </c>
    </row>
    <row r="2809" spans="1:10" hidden="1" x14ac:dyDescent="0.25">
      <c r="A2809">
        <v>30101</v>
      </c>
      <c r="B2809" s="1" t="s">
        <v>6</v>
      </c>
      <c r="C2809" s="1" t="s">
        <v>24</v>
      </c>
      <c r="D2809">
        <v>12538</v>
      </c>
      <c r="E2809" s="1" t="s">
        <v>3003</v>
      </c>
      <c r="F2809">
        <v>0</v>
      </c>
      <c r="H2809">
        <v>0</v>
      </c>
      <c r="I2809">
        <f>Tabla1[[#This Row],[VENTAS]]+Tabla1[[#This Row],[FISICO]]-Tabla1[[#This Row],[SISTEMA]]</f>
        <v>0</v>
      </c>
    </row>
    <row r="2810" spans="1:10" hidden="1" x14ac:dyDescent="0.25">
      <c r="A2810">
        <v>30101</v>
      </c>
      <c r="B2810" s="1" t="s">
        <v>6</v>
      </c>
      <c r="C2810" s="1" t="s">
        <v>24</v>
      </c>
      <c r="D2810">
        <v>12539</v>
      </c>
      <c r="E2810" s="1" t="s">
        <v>3004</v>
      </c>
      <c r="F2810">
        <v>0</v>
      </c>
      <c r="H2810">
        <v>0</v>
      </c>
      <c r="I2810">
        <f>Tabla1[[#This Row],[VENTAS]]+Tabla1[[#This Row],[FISICO]]-Tabla1[[#This Row],[SISTEMA]]</f>
        <v>0</v>
      </c>
    </row>
    <row r="2811" spans="1:10" hidden="1" x14ac:dyDescent="0.25">
      <c r="A2811" s="30">
        <v>30101</v>
      </c>
      <c r="B2811" s="31" t="s">
        <v>6</v>
      </c>
      <c r="C2811" s="31" t="s">
        <v>24</v>
      </c>
      <c r="D2811" s="30">
        <v>12540</v>
      </c>
      <c r="E2811" s="31" t="s">
        <v>3005</v>
      </c>
      <c r="F2811" s="30">
        <v>2</v>
      </c>
      <c r="G2811" s="30">
        <v>3</v>
      </c>
      <c r="H2811" s="30">
        <v>0</v>
      </c>
      <c r="I2811" s="30">
        <f>Tabla1[[#This Row],[VENTAS]]+Tabla1[[#This Row],[FISICO]]-Tabla1[[#This Row],[SISTEMA]]</f>
        <v>1</v>
      </c>
      <c r="J2811" s="30"/>
    </row>
    <row r="2812" spans="1:10" hidden="1" x14ac:dyDescent="0.25">
      <c r="A2812">
        <v>30101</v>
      </c>
      <c r="B2812" s="1" t="s">
        <v>6</v>
      </c>
      <c r="C2812" s="1" t="s">
        <v>24</v>
      </c>
      <c r="D2812">
        <v>12541</v>
      </c>
      <c r="E2812" s="1" t="s">
        <v>3006</v>
      </c>
      <c r="F2812">
        <v>5</v>
      </c>
      <c r="G2812">
        <v>5</v>
      </c>
      <c r="H2812">
        <v>0</v>
      </c>
      <c r="I2812">
        <f>Tabla1[[#This Row],[VENTAS]]+Tabla1[[#This Row],[FISICO]]-Tabla1[[#This Row],[SISTEMA]]</f>
        <v>0</v>
      </c>
    </row>
    <row r="2813" spans="1:10" hidden="1" x14ac:dyDescent="0.25">
      <c r="A2813">
        <v>30101</v>
      </c>
      <c r="B2813" s="1" t="s">
        <v>6</v>
      </c>
      <c r="C2813" s="1" t="s">
        <v>24</v>
      </c>
      <c r="D2813">
        <v>12542</v>
      </c>
      <c r="E2813" s="1" t="s">
        <v>3007</v>
      </c>
      <c r="F2813">
        <v>5</v>
      </c>
      <c r="G2813">
        <v>5</v>
      </c>
      <c r="H2813">
        <v>0</v>
      </c>
      <c r="I2813">
        <f>Tabla1[[#This Row],[VENTAS]]+Tabla1[[#This Row],[FISICO]]-Tabla1[[#This Row],[SISTEMA]]</f>
        <v>0</v>
      </c>
    </row>
    <row r="2814" spans="1:10" hidden="1" x14ac:dyDescent="0.25">
      <c r="A2814">
        <v>30101</v>
      </c>
      <c r="B2814" s="1" t="s">
        <v>6</v>
      </c>
      <c r="C2814" s="1" t="s">
        <v>24</v>
      </c>
      <c r="D2814" s="18">
        <v>12594</v>
      </c>
      <c r="E2814" s="19" t="s">
        <v>3008</v>
      </c>
      <c r="F2814">
        <v>34</v>
      </c>
      <c r="G2814">
        <v>21</v>
      </c>
      <c r="H2814">
        <v>0</v>
      </c>
      <c r="I2814">
        <f>Tabla1[[#This Row],[VENTAS]]+Tabla1[[#This Row],[FISICO]]-Tabla1[[#This Row],[SISTEMA]]</f>
        <v>-13</v>
      </c>
      <c r="J2814" s="18"/>
    </row>
    <row r="2815" spans="1:10" hidden="1" x14ac:dyDescent="0.25">
      <c r="A2815">
        <v>30101</v>
      </c>
      <c r="B2815" s="1" t="s">
        <v>6</v>
      </c>
      <c r="C2815" s="1" t="s">
        <v>24</v>
      </c>
      <c r="D2815">
        <v>12617</v>
      </c>
      <c r="E2815" s="1" t="s">
        <v>3009</v>
      </c>
      <c r="F2815">
        <v>156</v>
      </c>
      <c r="G2815">
        <v>155</v>
      </c>
      <c r="H2815">
        <v>1</v>
      </c>
      <c r="I2815">
        <f>Tabla1[[#This Row],[VENTAS]]+Tabla1[[#This Row],[FISICO]]-Tabla1[[#This Row],[SISTEMA]]</f>
        <v>0</v>
      </c>
    </row>
    <row r="2816" spans="1:10" hidden="1" x14ac:dyDescent="0.25">
      <c r="A2816">
        <v>30101</v>
      </c>
      <c r="B2816" s="1" t="s">
        <v>6</v>
      </c>
      <c r="C2816" s="1" t="s">
        <v>24</v>
      </c>
      <c r="D2816">
        <v>12618</v>
      </c>
      <c r="E2816" s="1" t="s">
        <v>3010</v>
      </c>
      <c r="F2816">
        <v>83</v>
      </c>
      <c r="G2816">
        <v>82</v>
      </c>
      <c r="H2816">
        <v>1</v>
      </c>
      <c r="I2816">
        <f>Tabla1[[#This Row],[VENTAS]]+Tabla1[[#This Row],[FISICO]]-Tabla1[[#This Row],[SISTEMA]]</f>
        <v>0</v>
      </c>
    </row>
    <row r="2817" spans="1:10" hidden="1" x14ac:dyDescent="0.25">
      <c r="A2817">
        <v>30101</v>
      </c>
      <c r="B2817" s="1" t="s">
        <v>6</v>
      </c>
      <c r="C2817" s="1" t="s">
        <v>24</v>
      </c>
      <c r="D2817">
        <v>12641</v>
      </c>
      <c r="E2817" s="1" t="s">
        <v>3011</v>
      </c>
      <c r="F2817">
        <v>18</v>
      </c>
      <c r="G2817">
        <v>17</v>
      </c>
      <c r="H2817">
        <v>1</v>
      </c>
      <c r="I2817">
        <f>Tabla1[[#This Row],[VENTAS]]+Tabla1[[#This Row],[FISICO]]-Tabla1[[#This Row],[SISTEMA]]</f>
        <v>0</v>
      </c>
    </row>
    <row r="2818" spans="1:10" hidden="1" x14ac:dyDescent="0.25">
      <c r="A2818">
        <v>30101</v>
      </c>
      <c r="B2818" s="1" t="s">
        <v>6</v>
      </c>
      <c r="C2818" s="1" t="s">
        <v>24</v>
      </c>
      <c r="D2818" s="18">
        <v>12642</v>
      </c>
      <c r="E2818" s="19" t="s">
        <v>3012</v>
      </c>
      <c r="F2818">
        <v>6</v>
      </c>
      <c r="G2818">
        <v>5</v>
      </c>
      <c r="H2818">
        <v>0</v>
      </c>
      <c r="I2818">
        <f>Tabla1[[#This Row],[VENTAS]]+Tabla1[[#This Row],[FISICO]]-Tabla1[[#This Row],[SISTEMA]]</f>
        <v>-1</v>
      </c>
      <c r="J2818" s="18"/>
    </row>
    <row r="2819" spans="1:10" hidden="1" x14ac:dyDescent="0.25">
      <c r="A2819">
        <v>30101</v>
      </c>
      <c r="B2819" s="1" t="s">
        <v>6</v>
      </c>
      <c r="C2819" s="1" t="s">
        <v>24</v>
      </c>
      <c r="D2819">
        <v>12649</v>
      </c>
      <c r="E2819" s="1" t="s">
        <v>3013</v>
      </c>
      <c r="F2819">
        <v>30</v>
      </c>
      <c r="G2819">
        <v>30</v>
      </c>
      <c r="H2819">
        <v>0</v>
      </c>
      <c r="I2819">
        <f>Tabla1[[#This Row],[VENTAS]]+Tabla1[[#This Row],[FISICO]]-Tabla1[[#This Row],[SISTEMA]]</f>
        <v>0</v>
      </c>
    </row>
    <row r="2820" spans="1:10" hidden="1" x14ac:dyDescent="0.25">
      <c r="A2820">
        <v>30101</v>
      </c>
      <c r="B2820" s="1" t="s">
        <v>6</v>
      </c>
      <c r="C2820" s="1" t="s">
        <v>24</v>
      </c>
      <c r="D2820">
        <v>12650</v>
      </c>
      <c r="E2820" s="1" t="s">
        <v>3014</v>
      </c>
      <c r="F2820">
        <v>0</v>
      </c>
      <c r="H2820">
        <v>0</v>
      </c>
      <c r="I2820">
        <f>Tabla1[[#This Row],[VENTAS]]+Tabla1[[#This Row],[FISICO]]-Tabla1[[#This Row],[SISTEMA]]</f>
        <v>0</v>
      </c>
    </row>
    <row r="2821" spans="1:10" hidden="1" x14ac:dyDescent="0.25">
      <c r="A2821">
        <v>30101</v>
      </c>
      <c r="B2821" s="1" t="s">
        <v>6</v>
      </c>
      <c r="C2821" s="1" t="s">
        <v>24</v>
      </c>
      <c r="D2821">
        <v>12654</v>
      </c>
      <c r="E2821" s="1" t="s">
        <v>3015</v>
      </c>
      <c r="F2821">
        <v>0</v>
      </c>
      <c r="H2821">
        <v>0</v>
      </c>
      <c r="I2821">
        <f>Tabla1[[#This Row],[VENTAS]]+Tabla1[[#This Row],[FISICO]]-Tabla1[[#This Row],[SISTEMA]]</f>
        <v>0</v>
      </c>
    </row>
    <row r="2822" spans="1:10" hidden="1" x14ac:dyDescent="0.25">
      <c r="A2822">
        <v>30101</v>
      </c>
      <c r="B2822" s="1" t="s">
        <v>6</v>
      </c>
      <c r="C2822" s="1" t="s">
        <v>24</v>
      </c>
      <c r="D2822">
        <v>12655</v>
      </c>
      <c r="E2822" s="1" t="s">
        <v>3016</v>
      </c>
      <c r="F2822">
        <v>0</v>
      </c>
      <c r="H2822">
        <v>0</v>
      </c>
      <c r="I2822">
        <f>Tabla1[[#This Row],[VENTAS]]+Tabla1[[#This Row],[FISICO]]-Tabla1[[#This Row],[SISTEMA]]</f>
        <v>0</v>
      </c>
    </row>
    <row r="2823" spans="1:10" hidden="1" x14ac:dyDescent="0.25">
      <c r="A2823">
        <v>30101</v>
      </c>
      <c r="B2823" s="1" t="s">
        <v>6</v>
      </c>
      <c r="C2823" s="1" t="s">
        <v>24</v>
      </c>
      <c r="D2823">
        <v>12679</v>
      </c>
      <c r="E2823" s="1" t="s">
        <v>3017</v>
      </c>
      <c r="F2823">
        <v>0</v>
      </c>
      <c r="H2823">
        <v>0</v>
      </c>
      <c r="I2823">
        <f>Tabla1[[#This Row],[VENTAS]]+Tabla1[[#This Row],[FISICO]]-Tabla1[[#This Row],[SISTEMA]]</f>
        <v>0</v>
      </c>
    </row>
    <row r="2824" spans="1:10" hidden="1" x14ac:dyDescent="0.25">
      <c r="A2824">
        <v>30101</v>
      </c>
      <c r="B2824" s="1" t="s">
        <v>6</v>
      </c>
      <c r="C2824" s="1" t="s">
        <v>24</v>
      </c>
      <c r="D2824">
        <v>12686</v>
      </c>
      <c r="E2824" s="1" t="s">
        <v>3018</v>
      </c>
      <c r="F2824">
        <v>0</v>
      </c>
      <c r="H2824">
        <v>0</v>
      </c>
      <c r="I2824">
        <f>Tabla1[[#This Row],[VENTAS]]+Tabla1[[#This Row],[FISICO]]-Tabla1[[#This Row],[SISTEMA]]</f>
        <v>0</v>
      </c>
    </row>
    <row r="2825" spans="1:10" hidden="1" x14ac:dyDescent="0.25">
      <c r="A2825">
        <v>30101</v>
      </c>
      <c r="B2825" s="1" t="s">
        <v>6</v>
      </c>
      <c r="C2825" s="1" t="s">
        <v>24</v>
      </c>
      <c r="D2825">
        <v>12695</v>
      </c>
      <c r="E2825" s="1" t="s">
        <v>3019</v>
      </c>
      <c r="F2825">
        <v>0</v>
      </c>
      <c r="H2825">
        <v>0</v>
      </c>
      <c r="I2825">
        <f>Tabla1[[#This Row],[VENTAS]]+Tabla1[[#This Row],[FISICO]]-Tabla1[[#This Row],[SISTEMA]]</f>
        <v>0</v>
      </c>
    </row>
    <row r="2826" spans="1:10" hidden="1" x14ac:dyDescent="0.25">
      <c r="A2826">
        <v>30101</v>
      </c>
      <c r="B2826" s="1" t="s">
        <v>6</v>
      </c>
      <c r="C2826" s="1" t="s">
        <v>24</v>
      </c>
      <c r="D2826">
        <v>12696</v>
      </c>
      <c r="E2826" s="1" t="s">
        <v>3020</v>
      </c>
      <c r="F2826">
        <v>0</v>
      </c>
      <c r="H2826">
        <v>0</v>
      </c>
      <c r="I2826">
        <f>Tabla1[[#This Row],[VENTAS]]+Tabla1[[#This Row],[FISICO]]-Tabla1[[#This Row],[SISTEMA]]</f>
        <v>0</v>
      </c>
    </row>
    <row r="2827" spans="1:10" hidden="1" x14ac:dyDescent="0.25">
      <c r="A2827">
        <v>30101</v>
      </c>
      <c r="B2827" s="1" t="s">
        <v>6</v>
      </c>
      <c r="C2827" s="1" t="s">
        <v>24</v>
      </c>
      <c r="D2827">
        <v>12697</v>
      </c>
      <c r="E2827" s="1" t="s">
        <v>3021</v>
      </c>
      <c r="F2827">
        <v>0</v>
      </c>
      <c r="H2827">
        <v>0</v>
      </c>
      <c r="I2827">
        <f>Tabla1[[#This Row],[VENTAS]]+Tabla1[[#This Row],[FISICO]]-Tabla1[[#This Row],[SISTEMA]]</f>
        <v>0</v>
      </c>
    </row>
    <row r="2828" spans="1:10" hidden="1" x14ac:dyDescent="0.25">
      <c r="A2828">
        <v>30101</v>
      </c>
      <c r="B2828" s="1" t="s">
        <v>6</v>
      </c>
      <c r="C2828" s="1" t="s">
        <v>24</v>
      </c>
      <c r="D2828">
        <v>12699</v>
      </c>
      <c r="E2828" s="1" t="s">
        <v>3022</v>
      </c>
      <c r="F2828">
        <v>21</v>
      </c>
      <c r="G2828">
        <v>21</v>
      </c>
      <c r="H2828">
        <v>0</v>
      </c>
      <c r="I2828">
        <f>Tabla1[[#This Row],[VENTAS]]+Tabla1[[#This Row],[FISICO]]-Tabla1[[#This Row],[SISTEMA]]</f>
        <v>0</v>
      </c>
    </row>
    <row r="2829" spans="1:10" hidden="1" x14ac:dyDescent="0.25">
      <c r="A2829">
        <v>30101</v>
      </c>
      <c r="B2829" s="1" t="s">
        <v>6</v>
      </c>
      <c r="C2829" s="1" t="s">
        <v>24</v>
      </c>
      <c r="D2829" s="18">
        <v>12705</v>
      </c>
      <c r="E2829" s="19" t="s">
        <v>3023</v>
      </c>
      <c r="F2829">
        <v>9</v>
      </c>
      <c r="G2829">
        <v>8</v>
      </c>
      <c r="H2829">
        <v>0</v>
      </c>
      <c r="I2829">
        <f>Tabla1[[#This Row],[VENTAS]]+Tabla1[[#This Row],[FISICO]]-Tabla1[[#This Row],[SISTEMA]]</f>
        <v>-1</v>
      </c>
      <c r="J2829" s="18"/>
    </row>
    <row r="2830" spans="1:10" hidden="1" x14ac:dyDescent="0.25">
      <c r="A2830" s="30">
        <v>30101</v>
      </c>
      <c r="B2830" s="31" t="s">
        <v>6</v>
      </c>
      <c r="C2830" s="31" t="s">
        <v>24</v>
      </c>
      <c r="D2830" s="32">
        <v>12721</v>
      </c>
      <c r="E2830" s="33" t="s">
        <v>3024</v>
      </c>
      <c r="F2830" s="30">
        <v>38</v>
      </c>
      <c r="G2830" s="30">
        <v>39</v>
      </c>
      <c r="H2830" s="30">
        <v>0</v>
      </c>
      <c r="I2830" s="30">
        <f>Tabla1[[#This Row],[VENTAS]]+Tabla1[[#This Row],[FISICO]]-Tabla1[[#This Row],[SISTEMA]]</f>
        <v>1</v>
      </c>
      <c r="J2830" s="32"/>
    </row>
    <row r="2831" spans="1:10" hidden="1" x14ac:dyDescent="0.25">
      <c r="A2831">
        <v>30101</v>
      </c>
      <c r="B2831" s="1" t="s">
        <v>6</v>
      </c>
      <c r="C2831" s="1" t="s">
        <v>24</v>
      </c>
      <c r="D2831">
        <v>12726</v>
      </c>
      <c r="E2831" s="1" t="s">
        <v>3025</v>
      </c>
      <c r="F2831">
        <v>79</v>
      </c>
      <c r="G2831">
        <v>79</v>
      </c>
      <c r="H2831">
        <v>0</v>
      </c>
      <c r="I2831">
        <f>Tabla1[[#This Row],[VENTAS]]+Tabla1[[#This Row],[FISICO]]-Tabla1[[#This Row],[SISTEMA]]</f>
        <v>0</v>
      </c>
    </row>
    <row r="2832" spans="1:10" hidden="1" x14ac:dyDescent="0.25">
      <c r="A2832">
        <v>30101</v>
      </c>
      <c r="B2832" s="1" t="s">
        <v>6</v>
      </c>
      <c r="C2832" s="1" t="s">
        <v>24</v>
      </c>
      <c r="D2832">
        <v>12739</v>
      </c>
      <c r="E2832" s="1" t="s">
        <v>3026</v>
      </c>
      <c r="F2832">
        <v>1</v>
      </c>
      <c r="G2832">
        <v>1</v>
      </c>
      <c r="H2832">
        <v>0</v>
      </c>
      <c r="I2832">
        <f>Tabla1[[#This Row],[VENTAS]]+Tabla1[[#This Row],[FISICO]]-Tabla1[[#This Row],[SISTEMA]]</f>
        <v>0</v>
      </c>
    </row>
    <row r="2833" spans="1:10" hidden="1" x14ac:dyDescent="0.25">
      <c r="A2833">
        <v>30101</v>
      </c>
      <c r="B2833" s="1" t="s">
        <v>6</v>
      </c>
      <c r="C2833" s="1" t="s">
        <v>24</v>
      </c>
      <c r="D2833">
        <v>12748</v>
      </c>
      <c r="E2833" s="1" t="s">
        <v>3027</v>
      </c>
      <c r="F2833">
        <v>0</v>
      </c>
      <c r="H2833">
        <v>0</v>
      </c>
      <c r="I2833">
        <f>Tabla1[[#This Row],[VENTAS]]+Tabla1[[#This Row],[FISICO]]-Tabla1[[#This Row],[SISTEMA]]</f>
        <v>0</v>
      </c>
    </row>
    <row r="2834" spans="1:10" hidden="1" x14ac:dyDescent="0.25">
      <c r="A2834">
        <v>30101</v>
      </c>
      <c r="B2834" s="1" t="s">
        <v>6</v>
      </c>
      <c r="C2834" s="1" t="s">
        <v>24</v>
      </c>
      <c r="D2834">
        <v>12798</v>
      </c>
      <c r="E2834" s="1" t="s">
        <v>3028</v>
      </c>
      <c r="F2834">
        <v>0</v>
      </c>
      <c r="H2834">
        <v>0</v>
      </c>
      <c r="I2834">
        <f>Tabla1[[#This Row],[VENTAS]]+Tabla1[[#This Row],[FISICO]]-Tabla1[[#This Row],[SISTEMA]]</f>
        <v>0</v>
      </c>
    </row>
    <row r="2835" spans="1:10" hidden="1" x14ac:dyDescent="0.25">
      <c r="A2835">
        <v>30101</v>
      </c>
      <c r="B2835" s="1" t="s">
        <v>6</v>
      </c>
      <c r="C2835" s="1" t="s">
        <v>24</v>
      </c>
      <c r="D2835">
        <v>12799</v>
      </c>
      <c r="E2835" s="1" t="s">
        <v>3029</v>
      </c>
      <c r="F2835">
        <v>1</v>
      </c>
      <c r="G2835">
        <v>1</v>
      </c>
      <c r="H2835">
        <v>0</v>
      </c>
      <c r="I2835">
        <f>Tabla1[[#This Row],[VENTAS]]+Tabla1[[#This Row],[FISICO]]-Tabla1[[#This Row],[SISTEMA]]</f>
        <v>0</v>
      </c>
    </row>
    <row r="2836" spans="1:10" hidden="1" x14ac:dyDescent="0.25">
      <c r="A2836">
        <v>30101</v>
      </c>
      <c r="B2836" s="1" t="s">
        <v>6</v>
      </c>
      <c r="C2836" s="1" t="s">
        <v>24</v>
      </c>
      <c r="D2836">
        <v>12801</v>
      </c>
      <c r="E2836" s="1" t="s">
        <v>3030</v>
      </c>
      <c r="F2836">
        <v>53</v>
      </c>
      <c r="G2836">
        <v>49</v>
      </c>
      <c r="H2836">
        <v>4</v>
      </c>
      <c r="I2836">
        <f>Tabla1[[#This Row],[VENTAS]]+Tabla1[[#This Row],[FISICO]]-Tabla1[[#This Row],[SISTEMA]]</f>
        <v>0</v>
      </c>
    </row>
    <row r="2837" spans="1:10" hidden="1" x14ac:dyDescent="0.25">
      <c r="A2837">
        <v>30101</v>
      </c>
      <c r="B2837" s="1" t="s">
        <v>6</v>
      </c>
      <c r="C2837" s="1" t="s">
        <v>24</v>
      </c>
      <c r="D2837" s="18">
        <v>12837</v>
      </c>
      <c r="E2837" s="19" t="s">
        <v>3031</v>
      </c>
      <c r="F2837">
        <v>3</v>
      </c>
      <c r="G2837">
        <v>2</v>
      </c>
      <c r="H2837">
        <v>0</v>
      </c>
      <c r="I2837">
        <f>Tabla1[[#This Row],[VENTAS]]+Tabla1[[#This Row],[FISICO]]-Tabla1[[#This Row],[SISTEMA]]</f>
        <v>-1</v>
      </c>
      <c r="J2837" s="18"/>
    </row>
    <row r="2838" spans="1:10" hidden="1" x14ac:dyDescent="0.25">
      <c r="A2838">
        <v>30101</v>
      </c>
      <c r="B2838" s="1" t="s">
        <v>6</v>
      </c>
      <c r="C2838" s="1" t="s">
        <v>24</v>
      </c>
      <c r="D2838">
        <v>12853</v>
      </c>
      <c r="E2838" s="1" t="s">
        <v>3032</v>
      </c>
      <c r="F2838">
        <v>0</v>
      </c>
      <c r="H2838">
        <v>0</v>
      </c>
      <c r="I2838">
        <f>Tabla1[[#This Row],[VENTAS]]+Tabla1[[#This Row],[FISICO]]-Tabla1[[#This Row],[SISTEMA]]</f>
        <v>0</v>
      </c>
    </row>
    <row r="2839" spans="1:10" hidden="1" x14ac:dyDescent="0.25">
      <c r="A2839">
        <v>30101</v>
      </c>
      <c r="B2839" s="1" t="s">
        <v>6</v>
      </c>
      <c r="C2839" s="1" t="s">
        <v>24</v>
      </c>
      <c r="D2839">
        <v>12883</v>
      </c>
      <c r="E2839" s="1" t="s">
        <v>3033</v>
      </c>
      <c r="F2839">
        <v>4</v>
      </c>
      <c r="G2839">
        <v>4</v>
      </c>
      <c r="H2839">
        <v>0</v>
      </c>
      <c r="I2839">
        <f>Tabla1[[#This Row],[VENTAS]]+Tabla1[[#This Row],[FISICO]]-Tabla1[[#This Row],[SISTEMA]]</f>
        <v>0</v>
      </c>
    </row>
    <row r="2840" spans="1:10" hidden="1" x14ac:dyDescent="0.25">
      <c r="A2840">
        <v>30101</v>
      </c>
      <c r="B2840" s="1" t="s">
        <v>6</v>
      </c>
      <c r="C2840" s="1" t="s">
        <v>24</v>
      </c>
      <c r="D2840" s="18">
        <v>12898</v>
      </c>
      <c r="E2840" s="19" t="s">
        <v>3034</v>
      </c>
      <c r="F2840">
        <v>5</v>
      </c>
      <c r="G2840">
        <v>4</v>
      </c>
      <c r="H2840">
        <v>0</v>
      </c>
      <c r="I2840">
        <f>Tabla1[[#This Row],[VENTAS]]+Tabla1[[#This Row],[FISICO]]-Tabla1[[#This Row],[SISTEMA]]</f>
        <v>-1</v>
      </c>
      <c r="J2840" s="18"/>
    </row>
    <row r="2841" spans="1:10" hidden="1" x14ac:dyDescent="0.25">
      <c r="A2841">
        <v>30101</v>
      </c>
      <c r="B2841" s="1" t="s">
        <v>6</v>
      </c>
      <c r="C2841" s="1" t="s">
        <v>24</v>
      </c>
      <c r="D2841">
        <v>12899</v>
      </c>
      <c r="E2841" s="1" t="s">
        <v>3035</v>
      </c>
      <c r="F2841">
        <v>0</v>
      </c>
      <c r="H2841">
        <v>0</v>
      </c>
      <c r="I2841">
        <f>Tabla1[[#This Row],[VENTAS]]+Tabla1[[#This Row],[FISICO]]-Tabla1[[#This Row],[SISTEMA]]</f>
        <v>0</v>
      </c>
    </row>
    <row r="2842" spans="1:10" hidden="1" x14ac:dyDescent="0.25">
      <c r="A2842">
        <v>30101</v>
      </c>
      <c r="B2842" s="1" t="s">
        <v>6</v>
      </c>
      <c r="C2842" s="1" t="s">
        <v>24</v>
      </c>
      <c r="D2842">
        <v>12900</v>
      </c>
      <c r="E2842" s="1" t="s">
        <v>3036</v>
      </c>
      <c r="F2842">
        <v>0</v>
      </c>
      <c r="H2842">
        <v>0</v>
      </c>
      <c r="I2842">
        <f>Tabla1[[#This Row],[VENTAS]]+Tabla1[[#This Row],[FISICO]]-Tabla1[[#This Row],[SISTEMA]]</f>
        <v>0</v>
      </c>
    </row>
    <row r="2843" spans="1:10" hidden="1" x14ac:dyDescent="0.25">
      <c r="A2843">
        <v>30101</v>
      </c>
      <c r="B2843" s="1" t="s">
        <v>6</v>
      </c>
      <c r="C2843" s="1" t="s">
        <v>24</v>
      </c>
      <c r="D2843">
        <v>12944</v>
      </c>
      <c r="E2843" s="1" t="s">
        <v>3037</v>
      </c>
      <c r="F2843">
        <v>18</v>
      </c>
      <c r="G2843">
        <v>18</v>
      </c>
      <c r="H2843">
        <v>0</v>
      </c>
      <c r="I2843">
        <f>Tabla1[[#This Row],[VENTAS]]+Tabla1[[#This Row],[FISICO]]-Tabla1[[#This Row],[SISTEMA]]</f>
        <v>0</v>
      </c>
    </row>
    <row r="2844" spans="1:10" hidden="1" x14ac:dyDescent="0.25">
      <c r="A2844">
        <v>30101</v>
      </c>
      <c r="B2844" s="1" t="s">
        <v>6</v>
      </c>
      <c r="C2844" s="1" t="s">
        <v>24</v>
      </c>
      <c r="D2844">
        <v>12950</v>
      </c>
      <c r="E2844" s="1" t="s">
        <v>3038</v>
      </c>
      <c r="F2844">
        <v>0</v>
      </c>
      <c r="H2844">
        <v>0</v>
      </c>
      <c r="I2844">
        <f>Tabla1[[#This Row],[VENTAS]]+Tabla1[[#This Row],[FISICO]]-Tabla1[[#This Row],[SISTEMA]]</f>
        <v>0</v>
      </c>
    </row>
    <row r="2845" spans="1:10" hidden="1" x14ac:dyDescent="0.25">
      <c r="A2845">
        <v>30101</v>
      </c>
      <c r="B2845" s="1" t="s">
        <v>6</v>
      </c>
      <c r="C2845" s="1" t="s">
        <v>24</v>
      </c>
      <c r="D2845">
        <v>12957</v>
      </c>
      <c r="E2845" s="1" t="s">
        <v>3039</v>
      </c>
      <c r="F2845">
        <v>3</v>
      </c>
      <c r="G2845">
        <v>2</v>
      </c>
      <c r="H2845">
        <v>1</v>
      </c>
      <c r="I2845">
        <f>Tabla1[[#This Row],[VENTAS]]+Tabla1[[#This Row],[FISICO]]-Tabla1[[#This Row],[SISTEMA]]</f>
        <v>0</v>
      </c>
    </row>
    <row r="2846" spans="1:10" hidden="1" x14ac:dyDescent="0.25">
      <c r="A2846">
        <v>30101</v>
      </c>
      <c r="B2846" s="1" t="s">
        <v>6</v>
      </c>
      <c r="C2846" s="1" t="s">
        <v>24</v>
      </c>
      <c r="D2846" s="18">
        <v>12972</v>
      </c>
      <c r="E2846" s="19" t="s">
        <v>3040</v>
      </c>
      <c r="F2846">
        <v>4</v>
      </c>
      <c r="G2846">
        <v>3</v>
      </c>
      <c r="H2846">
        <v>0</v>
      </c>
      <c r="I2846">
        <f>Tabla1[[#This Row],[VENTAS]]+Tabla1[[#This Row],[FISICO]]-Tabla1[[#This Row],[SISTEMA]]</f>
        <v>-1</v>
      </c>
      <c r="J2846" s="18"/>
    </row>
    <row r="2847" spans="1:10" hidden="1" x14ac:dyDescent="0.25">
      <c r="A2847">
        <v>30101</v>
      </c>
      <c r="B2847" s="1" t="s">
        <v>6</v>
      </c>
      <c r="C2847" s="1" t="s">
        <v>24</v>
      </c>
      <c r="D2847">
        <v>12974</v>
      </c>
      <c r="E2847" s="1" t="s">
        <v>3041</v>
      </c>
      <c r="F2847">
        <v>5</v>
      </c>
      <c r="G2847">
        <v>5</v>
      </c>
      <c r="H2847">
        <v>0</v>
      </c>
      <c r="I2847">
        <f>Tabla1[[#This Row],[VENTAS]]+Tabla1[[#This Row],[FISICO]]-Tabla1[[#This Row],[SISTEMA]]</f>
        <v>0</v>
      </c>
    </row>
    <row r="2848" spans="1:10" hidden="1" x14ac:dyDescent="0.25">
      <c r="A2848">
        <v>30101</v>
      </c>
      <c r="B2848" s="1" t="s">
        <v>6</v>
      </c>
      <c r="C2848" s="1" t="s">
        <v>24</v>
      </c>
      <c r="D2848">
        <v>12975</v>
      </c>
      <c r="E2848" s="1" t="s">
        <v>3042</v>
      </c>
      <c r="F2848">
        <v>6</v>
      </c>
      <c r="G2848">
        <v>6</v>
      </c>
      <c r="H2848">
        <v>0</v>
      </c>
      <c r="I2848">
        <f>Tabla1[[#This Row],[VENTAS]]+Tabla1[[#This Row],[FISICO]]-Tabla1[[#This Row],[SISTEMA]]</f>
        <v>0</v>
      </c>
    </row>
    <row r="2849" spans="1:10" hidden="1" x14ac:dyDescent="0.25">
      <c r="A2849">
        <v>30101</v>
      </c>
      <c r="B2849" s="1" t="s">
        <v>6</v>
      </c>
      <c r="C2849" s="1" t="s">
        <v>24</v>
      </c>
      <c r="D2849">
        <v>12976</v>
      </c>
      <c r="E2849" s="1" t="s">
        <v>3043</v>
      </c>
      <c r="F2849">
        <v>0</v>
      </c>
      <c r="H2849">
        <v>0</v>
      </c>
      <c r="I2849">
        <f>Tabla1[[#This Row],[VENTAS]]+Tabla1[[#This Row],[FISICO]]-Tabla1[[#This Row],[SISTEMA]]</f>
        <v>0</v>
      </c>
    </row>
    <row r="2850" spans="1:10" hidden="1" x14ac:dyDescent="0.25">
      <c r="A2850">
        <v>30101</v>
      </c>
      <c r="B2850" s="1" t="s">
        <v>6</v>
      </c>
      <c r="C2850" s="1" t="s">
        <v>24</v>
      </c>
      <c r="D2850">
        <v>13048</v>
      </c>
      <c r="E2850" s="1" t="s">
        <v>3044</v>
      </c>
      <c r="F2850">
        <v>0</v>
      </c>
      <c r="H2850">
        <v>0</v>
      </c>
      <c r="I2850">
        <f>Tabla1[[#This Row],[VENTAS]]+Tabla1[[#This Row],[FISICO]]-Tabla1[[#This Row],[SISTEMA]]</f>
        <v>0</v>
      </c>
    </row>
    <row r="2851" spans="1:10" hidden="1" x14ac:dyDescent="0.25">
      <c r="A2851">
        <v>30101</v>
      </c>
      <c r="B2851" s="1" t="s">
        <v>6</v>
      </c>
      <c r="C2851" s="1" t="s">
        <v>24</v>
      </c>
      <c r="D2851">
        <v>13056</v>
      </c>
      <c r="E2851" s="1" t="s">
        <v>3045</v>
      </c>
      <c r="F2851">
        <v>8</v>
      </c>
      <c r="G2851">
        <v>8</v>
      </c>
      <c r="H2851">
        <v>0</v>
      </c>
      <c r="I2851">
        <f>Tabla1[[#This Row],[VENTAS]]+Tabla1[[#This Row],[FISICO]]-Tabla1[[#This Row],[SISTEMA]]</f>
        <v>0</v>
      </c>
    </row>
    <row r="2852" spans="1:10" hidden="1" x14ac:dyDescent="0.25">
      <c r="A2852">
        <v>30101</v>
      </c>
      <c r="B2852" s="1" t="s">
        <v>6</v>
      </c>
      <c r="C2852" s="1" t="s">
        <v>24</v>
      </c>
      <c r="D2852">
        <v>13070</v>
      </c>
      <c r="E2852" s="1" t="s">
        <v>3046</v>
      </c>
      <c r="F2852">
        <v>0</v>
      </c>
      <c r="H2852">
        <v>0</v>
      </c>
      <c r="I2852">
        <f>Tabla1[[#This Row],[VENTAS]]+Tabla1[[#This Row],[FISICO]]-Tabla1[[#This Row],[SISTEMA]]</f>
        <v>0</v>
      </c>
    </row>
    <row r="2853" spans="1:10" hidden="1" x14ac:dyDescent="0.25">
      <c r="A2853">
        <v>30101</v>
      </c>
      <c r="B2853" s="1" t="s">
        <v>6</v>
      </c>
      <c r="C2853" s="1" t="s">
        <v>24</v>
      </c>
      <c r="D2853" s="18">
        <v>13163</v>
      </c>
      <c r="E2853" s="19" t="s">
        <v>3047</v>
      </c>
      <c r="F2853">
        <v>7</v>
      </c>
      <c r="G2853">
        <v>7</v>
      </c>
      <c r="H2853">
        <v>0</v>
      </c>
      <c r="I2853">
        <f>Tabla1[[#This Row],[VENTAS]]+Tabla1[[#This Row],[FISICO]]-Tabla1[[#This Row],[SISTEMA]]</f>
        <v>0</v>
      </c>
      <c r="J2853" s="18"/>
    </row>
    <row r="2854" spans="1:10" hidden="1" x14ac:dyDescent="0.25">
      <c r="A2854">
        <v>30101</v>
      </c>
      <c r="B2854" s="1" t="s">
        <v>6</v>
      </c>
      <c r="C2854" s="1" t="s">
        <v>24</v>
      </c>
      <c r="D2854">
        <v>13164</v>
      </c>
      <c r="E2854" s="1" t="s">
        <v>3048</v>
      </c>
      <c r="F2854">
        <v>28</v>
      </c>
      <c r="G2854">
        <v>27</v>
      </c>
      <c r="H2854">
        <v>1</v>
      </c>
      <c r="I2854">
        <f>Tabla1[[#This Row],[VENTAS]]+Tabla1[[#This Row],[FISICO]]-Tabla1[[#This Row],[SISTEMA]]</f>
        <v>0</v>
      </c>
    </row>
    <row r="2855" spans="1:10" hidden="1" x14ac:dyDescent="0.25">
      <c r="A2855">
        <v>30101</v>
      </c>
      <c r="B2855" s="1" t="s">
        <v>6</v>
      </c>
      <c r="C2855" s="1" t="s">
        <v>24</v>
      </c>
      <c r="D2855">
        <v>13165</v>
      </c>
      <c r="E2855" s="1" t="s">
        <v>3049</v>
      </c>
      <c r="F2855">
        <v>0</v>
      </c>
      <c r="H2855">
        <v>0</v>
      </c>
      <c r="I2855">
        <f>Tabla1[[#This Row],[VENTAS]]+Tabla1[[#This Row],[FISICO]]-Tabla1[[#This Row],[SISTEMA]]</f>
        <v>0</v>
      </c>
    </row>
    <row r="2856" spans="1:10" hidden="1" x14ac:dyDescent="0.25">
      <c r="A2856">
        <v>30101</v>
      </c>
      <c r="B2856" s="1" t="s">
        <v>6</v>
      </c>
      <c r="C2856" s="1" t="s">
        <v>24</v>
      </c>
      <c r="D2856">
        <v>13166</v>
      </c>
      <c r="E2856" s="1" t="s">
        <v>3050</v>
      </c>
      <c r="F2856">
        <v>12</v>
      </c>
      <c r="G2856">
        <v>11</v>
      </c>
      <c r="H2856">
        <v>1</v>
      </c>
      <c r="I2856">
        <f>Tabla1[[#This Row],[VENTAS]]+Tabla1[[#This Row],[FISICO]]-Tabla1[[#This Row],[SISTEMA]]</f>
        <v>0</v>
      </c>
    </row>
    <row r="2857" spans="1:10" hidden="1" x14ac:dyDescent="0.25">
      <c r="A2857">
        <v>30101</v>
      </c>
      <c r="B2857" s="1" t="s">
        <v>6</v>
      </c>
      <c r="C2857" s="1" t="s">
        <v>24</v>
      </c>
      <c r="D2857" s="18">
        <v>13167</v>
      </c>
      <c r="E2857" s="19" t="s">
        <v>3051</v>
      </c>
      <c r="F2857">
        <v>0</v>
      </c>
      <c r="G2857">
        <v>0</v>
      </c>
      <c r="H2857">
        <v>0</v>
      </c>
      <c r="I2857">
        <f>Tabla1[[#This Row],[VENTAS]]+Tabla1[[#This Row],[FISICO]]-Tabla1[[#This Row],[SISTEMA]]</f>
        <v>0</v>
      </c>
      <c r="J2857" s="18"/>
    </row>
    <row r="2858" spans="1:10" hidden="1" x14ac:dyDescent="0.25">
      <c r="A2858">
        <v>30101</v>
      </c>
      <c r="B2858" s="1" t="s">
        <v>6</v>
      </c>
      <c r="C2858" s="1" t="s">
        <v>24</v>
      </c>
      <c r="D2858">
        <v>13168</v>
      </c>
      <c r="E2858" s="1" t="s">
        <v>3052</v>
      </c>
      <c r="F2858">
        <v>0</v>
      </c>
      <c r="H2858">
        <v>0</v>
      </c>
      <c r="I2858">
        <f>Tabla1[[#This Row],[VENTAS]]+Tabla1[[#This Row],[FISICO]]-Tabla1[[#This Row],[SISTEMA]]</f>
        <v>0</v>
      </c>
    </row>
    <row r="2859" spans="1:10" hidden="1" x14ac:dyDescent="0.25">
      <c r="A2859">
        <v>30101</v>
      </c>
      <c r="B2859" s="1" t="s">
        <v>6</v>
      </c>
      <c r="C2859" s="1" t="s">
        <v>24</v>
      </c>
      <c r="D2859">
        <v>13169</v>
      </c>
      <c r="E2859" s="1" t="s">
        <v>3053</v>
      </c>
      <c r="F2859">
        <v>16</v>
      </c>
      <c r="G2859">
        <v>16</v>
      </c>
      <c r="H2859">
        <v>0</v>
      </c>
      <c r="I2859">
        <f>Tabla1[[#This Row],[VENTAS]]+Tabla1[[#This Row],[FISICO]]-Tabla1[[#This Row],[SISTEMA]]</f>
        <v>0</v>
      </c>
    </row>
    <row r="2860" spans="1:10" hidden="1" x14ac:dyDescent="0.25">
      <c r="A2860">
        <v>30101</v>
      </c>
      <c r="B2860" s="1" t="s">
        <v>6</v>
      </c>
      <c r="C2860" s="1" t="s">
        <v>24</v>
      </c>
      <c r="D2860" s="18">
        <v>13196</v>
      </c>
      <c r="E2860" s="19" t="s">
        <v>3054</v>
      </c>
      <c r="F2860">
        <v>76</v>
      </c>
      <c r="G2860">
        <v>74</v>
      </c>
      <c r="H2860">
        <v>0</v>
      </c>
      <c r="I2860">
        <f>Tabla1[[#This Row],[VENTAS]]+Tabla1[[#This Row],[FISICO]]-Tabla1[[#This Row],[SISTEMA]]</f>
        <v>-2</v>
      </c>
      <c r="J2860" s="18"/>
    </row>
    <row r="2861" spans="1:10" hidden="1" x14ac:dyDescent="0.25">
      <c r="A2861">
        <v>30101</v>
      </c>
      <c r="B2861" s="1" t="s">
        <v>6</v>
      </c>
      <c r="C2861" s="1" t="s">
        <v>24</v>
      </c>
      <c r="D2861">
        <v>13230</v>
      </c>
      <c r="E2861" s="1" t="s">
        <v>3055</v>
      </c>
      <c r="F2861">
        <v>9</v>
      </c>
      <c r="G2861">
        <v>8</v>
      </c>
      <c r="H2861">
        <v>0</v>
      </c>
      <c r="I2861">
        <f>Tabla1[[#This Row],[VENTAS]]+Tabla1[[#This Row],[FISICO]]-Tabla1[[#This Row],[SISTEMA]]</f>
        <v>-1</v>
      </c>
    </row>
    <row r="2862" spans="1:10" hidden="1" x14ac:dyDescent="0.25">
      <c r="A2862">
        <v>30101</v>
      </c>
      <c r="B2862" s="1" t="s">
        <v>6</v>
      </c>
      <c r="C2862" s="1" t="s">
        <v>24</v>
      </c>
      <c r="D2862">
        <v>13278</v>
      </c>
      <c r="E2862" s="1" t="s">
        <v>3056</v>
      </c>
      <c r="F2862">
        <v>0</v>
      </c>
      <c r="H2862">
        <v>0</v>
      </c>
      <c r="I2862">
        <f>Tabla1[[#This Row],[VENTAS]]+Tabla1[[#This Row],[FISICO]]-Tabla1[[#This Row],[SISTEMA]]</f>
        <v>0</v>
      </c>
    </row>
    <row r="2863" spans="1:10" hidden="1" x14ac:dyDescent="0.25">
      <c r="A2863">
        <v>30101</v>
      </c>
      <c r="B2863" s="1" t="s">
        <v>6</v>
      </c>
      <c r="C2863" s="1" t="s">
        <v>24</v>
      </c>
      <c r="D2863">
        <v>13364</v>
      </c>
      <c r="E2863" s="1" t="s">
        <v>3057</v>
      </c>
      <c r="F2863">
        <v>7</v>
      </c>
      <c r="G2863">
        <v>7</v>
      </c>
      <c r="H2863">
        <v>0</v>
      </c>
      <c r="I2863">
        <f>Tabla1[[#This Row],[VENTAS]]+Tabla1[[#This Row],[FISICO]]-Tabla1[[#This Row],[SISTEMA]]</f>
        <v>0</v>
      </c>
    </row>
    <row r="2864" spans="1:10" hidden="1" x14ac:dyDescent="0.25">
      <c r="A2864">
        <v>30101</v>
      </c>
      <c r="B2864" s="1" t="s">
        <v>6</v>
      </c>
      <c r="C2864" s="1" t="s">
        <v>24</v>
      </c>
      <c r="D2864" s="18">
        <v>13370</v>
      </c>
      <c r="E2864" s="19" t="s">
        <v>3058</v>
      </c>
      <c r="F2864">
        <v>17</v>
      </c>
      <c r="G2864">
        <v>17</v>
      </c>
      <c r="H2864">
        <v>0</v>
      </c>
      <c r="I2864">
        <f>Tabla1[[#This Row],[VENTAS]]+Tabla1[[#This Row],[FISICO]]-Tabla1[[#This Row],[SISTEMA]]</f>
        <v>0</v>
      </c>
      <c r="J2864" s="18"/>
    </row>
    <row r="2865" spans="1:10" hidden="1" x14ac:dyDescent="0.25">
      <c r="A2865">
        <v>30101</v>
      </c>
      <c r="B2865" s="1" t="s">
        <v>6</v>
      </c>
      <c r="C2865" s="1" t="s">
        <v>24</v>
      </c>
      <c r="D2865" s="18">
        <v>13379</v>
      </c>
      <c r="E2865" s="19" t="s">
        <v>3059</v>
      </c>
      <c r="F2865">
        <v>24</v>
      </c>
      <c r="H2865">
        <v>0</v>
      </c>
      <c r="I2865">
        <f>Tabla1[[#This Row],[VENTAS]]+Tabla1[[#This Row],[FISICO]]-Tabla1[[#This Row],[SISTEMA]]</f>
        <v>-24</v>
      </c>
      <c r="J2865" s="18" t="s">
        <v>8329</v>
      </c>
    </row>
    <row r="2866" spans="1:10" hidden="1" x14ac:dyDescent="0.25">
      <c r="A2866">
        <v>30101</v>
      </c>
      <c r="B2866" s="1" t="s">
        <v>6</v>
      </c>
      <c r="C2866" s="1" t="s">
        <v>24</v>
      </c>
      <c r="D2866">
        <v>13383</v>
      </c>
      <c r="E2866" s="1" t="s">
        <v>3060</v>
      </c>
      <c r="F2866">
        <v>1</v>
      </c>
      <c r="G2866">
        <v>1</v>
      </c>
      <c r="H2866">
        <v>0</v>
      </c>
      <c r="I2866">
        <f>Tabla1[[#This Row],[VENTAS]]+Tabla1[[#This Row],[FISICO]]-Tabla1[[#This Row],[SISTEMA]]</f>
        <v>0</v>
      </c>
    </row>
    <row r="2867" spans="1:10" hidden="1" x14ac:dyDescent="0.25">
      <c r="A2867">
        <v>30101</v>
      </c>
      <c r="B2867" s="1" t="s">
        <v>6</v>
      </c>
      <c r="C2867" s="1" t="s">
        <v>24</v>
      </c>
      <c r="D2867">
        <v>13400</v>
      </c>
      <c r="E2867" s="1" t="s">
        <v>3061</v>
      </c>
      <c r="F2867">
        <v>9</v>
      </c>
      <c r="G2867">
        <v>9</v>
      </c>
      <c r="H2867">
        <v>0</v>
      </c>
      <c r="I2867">
        <f>Tabla1[[#This Row],[VENTAS]]+Tabla1[[#This Row],[FISICO]]-Tabla1[[#This Row],[SISTEMA]]</f>
        <v>0</v>
      </c>
    </row>
    <row r="2868" spans="1:10" hidden="1" x14ac:dyDescent="0.25">
      <c r="A2868">
        <v>30101</v>
      </c>
      <c r="B2868" s="1" t="s">
        <v>6</v>
      </c>
      <c r="C2868" s="1" t="s">
        <v>24</v>
      </c>
      <c r="D2868">
        <v>13401</v>
      </c>
      <c r="E2868" s="1" t="s">
        <v>3062</v>
      </c>
      <c r="F2868">
        <v>8</v>
      </c>
      <c r="G2868">
        <v>8</v>
      </c>
      <c r="H2868">
        <v>0</v>
      </c>
      <c r="I2868">
        <f>Tabla1[[#This Row],[VENTAS]]+Tabla1[[#This Row],[FISICO]]-Tabla1[[#This Row],[SISTEMA]]</f>
        <v>0</v>
      </c>
    </row>
    <row r="2869" spans="1:10" hidden="1" x14ac:dyDescent="0.25">
      <c r="A2869">
        <v>30101</v>
      </c>
      <c r="B2869" s="1" t="s">
        <v>6</v>
      </c>
      <c r="C2869" s="1" t="s">
        <v>24</v>
      </c>
      <c r="D2869">
        <v>13402</v>
      </c>
      <c r="E2869" s="1" t="s">
        <v>3063</v>
      </c>
      <c r="F2869">
        <v>9</v>
      </c>
      <c r="G2869">
        <v>9</v>
      </c>
      <c r="H2869">
        <v>0</v>
      </c>
      <c r="I2869">
        <f>Tabla1[[#This Row],[VENTAS]]+Tabla1[[#This Row],[FISICO]]-Tabla1[[#This Row],[SISTEMA]]</f>
        <v>0</v>
      </c>
    </row>
    <row r="2870" spans="1:10" hidden="1" x14ac:dyDescent="0.25">
      <c r="A2870">
        <v>30101</v>
      </c>
      <c r="B2870" s="1" t="s">
        <v>6</v>
      </c>
      <c r="C2870" s="1" t="s">
        <v>24</v>
      </c>
      <c r="D2870">
        <v>13403</v>
      </c>
      <c r="E2870" s="1" t="s">
        <v>3064</v>
      </c>
      <c r="F2870">
        <v>8</v>
      </c>
      <c r="G2870">
        <v>8</v>
      </c>
      <c r="H2870">
        <v>0</v>
      </c>
      <c r="I2870">
        <f>Tabla1[[#This Row],[VENTAS]]+Tabla1[[#This Row],[FISICO]]-Tabla1[[#This Row],[SISTEMA]]</f>
        <v>0</v>
      </c>
    </row>
    <row r="2871" spans="1:10" hidden="1" x14ac:dyDescent="0.25">
      <c r="A2871">
        <v>30101</v>
      </c>
      <c r="B2871" s="1" t="s">
        <v>6</v>
      </c>
      <c r="C2871" s="1" t="s">
        <v>24</v>
      </c>
      <c r="D2871">
        <v>13411</v>
      </c>
      <c r="E2871" s="1" t="s">
        <v>3065</v>
      </c>
      <c r="F2871">
        <v>0</v>
      </c>
      <c r="H2871">
        <v>0</v>
      </c>
      <c r="I2871">
        <f>Tabla1[[#This Row],[VENTAS]]+Tabla1[[#This Row],[FISICO]]-Tabla1[[#This Row],[SISTEMA]]</f>
        <v>0</v>
      </c>
    </row>
    <row r="2872" spans="1:10" hidden="1" x14ac:dyDescent="0.25">
      <c r="A2872">
        <v>30101</v>
      </c>
      <c r="B2872" s="1" t="s">
        <v>6</v>
      </c>
      <c r="C2872" s="1" t="s">
        <v>24</v>
      </c>
      <c r="D2872">
        <v>13412</v>
      </c>
      <c r="E2872" s="1" t="s">
        <v>3066</v>
      </c>
      <c r="F2872">
        <v>42</v>
      </c>
      <c r="G2872">
        <v>42</v>
      </c>
      <c r="H2872">
        <v>0</v>
      </c>
      <c r="I2872">
        <f>Tabla1[[#This Row],[VENTAS]]+Tabla1[[#This Row],[FISICO]]-Tabla1[[#This Row],[SISTEMA]]</f>
        <v>0</v>
      </c>
    </row>
    <row r="2873" spans="1:10" hidden="1" x14ac:dyDescent="0.25">
      <c r="A2873">
        <v>30101</v>
      </c>
      <c r="B2873" s="1" t="s">
        <v>6</v>
      </c>
      <c r="C2873" s="1" t="s">
        <v>24</v>
      </c>
      <c r="D2873">
        <v>13413</v>
      </c>
      <c r="E2873" s="1" t="s">
        <v>3067</v>
      </c>
      <c r="F2873">
        <v>0</v>
      </c>
      <c r="H2873">
        <v>0</v>
      </c>
      <c r="I2873">
        <f>Tabla1[[#This Row],[VENTAS]]+Tabla1[[#This Row],[FISICO]]-Tabla1[[#This Row],[SISTEMA]]</f>
        <v>0</v>
      </c>
    </row>
    <row r="2874" spans="1:10" hidden="1" x14ac:dyDescent="0.25">
      <c r="A2874">
        <v>30101</v>
      </c>
      <c r="B2874" s="1" t="s">
        <v>6</v>
      </c>
      <c r="C2874" s="1" t="s">
        <v>24</v>
      </c>
      <c r="D2874" s="18">
        <v>13416</v>
      </c>
      <c r="E2874" s="19" t="s">
        <v>3068</v>
      </c>
      <c r="F2874">
        <v>31</v>
      </c>
      <c r="G2874">
        <v>25</v>
      </c>
      <c r="H2874">
        <v>0</v>
      </c>
      <c r="I2874">
        <f>Tabla1[[#This Row],[VENTAS]]+Tabla1[[#This Row],[FISICO]]-Tabla1[[#This Row],[SISTEMA]]</f>
        <v>-6</v>
      </c>
      <c r="J2874" s="18"/>
    </row>
    <row r="2875" spans="1:10" hidden="1" x14ac:dyDescent="0.25">
      <c r="A2875">
        <v>30101</v>
      </c>
      <c r="B2875" s="1" t="s">
        <v>6</v>
      </c>
      <c r="C2875" s="1" t="s">
        <v>24</v>
      </c>
      <c r="D2875" s="18">
        <v>13427</v>
      </c>
      <c r="E2875" s="19" t="s">
        <v>3069</v>
      </c>
      <c r="F2875">
        <v>21</v>
      </c>
      <c r="G2875">
        <v>21</v>
      </c>
      <c r="H2875">
        <v>0</v>
      </c>
      <c r="I2875">
        <f>Tabla1[[#This Row],[VENTAS]]+Tabla1[[#This Row],[FISICO]]-Tabla1[[#This Row],[SISTEMA]]</f>
        <v>0</v>
      </c>
      <c r="J2875" s="18"/>
    </row>
    <row r="2876" spans="1:10" hidden="1" x14ac:dyDescent="0.25">
      <c r="A2876">
        <v>30101</v>
      </c>
      <c r="B2876" s="1" t="s">
        <v>6</v>
      </c>
      <c r="C2876" s="1" t="s">
        <v>24</v>
      </c>
      <c r="D2876">
        <v>13428</v>
      </c>
      <c r="E2876" s="1" t="s">
        <v>3070</v>
      </c>
      <c r="F2876">
        <v>24</v>
      </c>
      <c r="G2876">
        <v>24</v>
      </c>
      <c r="H2876">
        <v>0</v>
      </c>
      <c r="I2876">
        <f>Tabla1[[#This Row],[VENTAS]]+Tabla1[[#This Row],[FISICO]]-Tabla1[[#This Row],[SISTEMA]]</f>
        <v>0</v>
      </c>
    </row>
    <row r="2877" spans="1:10" hidden="1" x14ac:dyDescent="0.25">
      <c r="A2877">
        <v>30101</v>
      </c>
      <c r="B2877" s="1" t="s">
        <v>6</v>
      </c>
      <c r="C2877" s="1" t="s">
        <v>24</v>
      </c>
      <c r="D2877">
        <v>13451</v>
      </c>
      <c r="E2877" s="1" t="s">
        <v>3071</v>
      </c>
      <c r="F2877">
        <v>9</v>
      </c>
      <c r="G2877">
        <v>9</v>
      </c>
      <c r="H2877">
        <v>0</v>
      </c>
      <c r="I2877">
        <f>Tabla1[[#This Row],[VENTAS]]+Tabla1[[#This Row],[FISICO]]-Tabla1[[#This Row],[SISTEMA]]</f>
        <v>0</v>
      </c>
    </row>
    <row r="2878" spans="1:10" hidden="1" x14ac:dyDescent="0.25">
      <c r="A2878">
        <v>30101</v>
      </c>
      <c r="B2878" s="1" t="s">
        <v>6</v>
      </c>
      <c r="C2878" s="1" t="s">
        <v>24</v>
      </c>
      <c r="D2878">
        <v>13568</v>
      </c>
      <c r="E2878" s="1" t="s">
        <v>3072</v>
      </c>
      <c r="F2878">
        <v>3</v>
      </c>
      <c r="G2878">
        <v>3</v>
      </c>
      <c r="H2878">
        <v>0</v>
      </c>
      <c r="I2878">
        <f>Tabla1[[#This Row],[VENTAS]]+Tabla1[[#This Row],[FISICO]]-Tabla1[[#This Row],[SISTEMA]]</f>
        <v>0</v>
      </c>
    </row>
    <row r="2879" spans="1:10" hidden="1" x14ac:dyDescent="0.25">
      <c r="A2879">
        <v>30101</v>
      </c>
      <c r="B2879" s="1" t="s">
        <v>6</v>
      </c>
      <c r="C2879" s="1" t="s">
        <v>24</v>
      </c>
      <c r="D2879" s="18">
        <v>13569</v>
      </c>
      <c r="E2879" s="19" t="s">
        <v>3073</v>
      </c>
      <c r="F2879">
        <v>0</v>
      </c>
      <c r="G2879">
        <v>0</v>
      </c>
      <c r="H2879">
        <v>0</v>
      </c>
      <c r="I2879">
        <f>Tabla1[[#This Row],[VENTAS]]+Tabla1[[#This Row],[FISICO]]-Tabla1[[#This Row],[SISTEMA]]</f>
        <v>0</v>
      </c>
      <c r="J2879" s="18"/>
    </row>
    <row r="2880" spans="1:10" hidden="1" x14ac:dyDescent="0.25">
      <c r="A2880">
        <v>30101</v>
      </c>
      <c r="B2880" s="1" t="s">
        <v>6</v>
      </c>
      <c r="C2880" s="1" t="s">
        <v>24</v>
      </c>
      <c r="D2880">
        <v>13663</v>
      </c>
      <c r="E2880" s="1" t="s">
        <v>3074</v>
      </c>
      <c r="F2880">
        <v>0</v>
      </c>
      <c r="H2880">
        <v>0</v>
      </c>
      <c r="I2880">
        <f>Tabla1[[#This Row],[VENTAS]]+Tabla1[[#This Row],[FISICO]]-Tabla1[[#This Row],[SISTEMA]]</f>
        <v>0</v>
      </c>
    </row>
    <row r="2881" spans="1:10" hidden="1" x14ac:dyDescent="0.25">
      <c r="A2881">
        <v>30101</v>
      </c>
      <c r="B2881" s="1" t="s">
        <v>6</v>
      </c>
      <c r="C2881" s="1" t="s">
        <v>24</v>
      </c>
      <c r="D2881" s="18">
        <v>13679</v>
      </c>
      <c r="E2881" s="19" t="s">
        <v>3075</v>
      </c>
      <c r="F2881">
        <v>7</v>
      </c>
      <c r="H2881">
        <v>0</v>
      </c>
      <c r="I2881">
        <f>Tabla1[[#This Row],[VENTAS]]+Tabla1[[#This Row],[FISICO]]-Tabla1[[#This Row],[SISTEMA]]</f>
        <v>-7</v>
      </c>
      <c r="J2881" s="18"/>
    </row>
    <row r="2882" spans="1:10" hidden="1" x14ac:dyDescent="0.25">
      <c r="A2882">
        <v>30101</v>
      </c>
      <c r="B2882" s="1" t="s">
        <v>6</v>
      </c>
      <c r="C2882" s="1" t="s">
        <v>24</v>
      </c>
      <c r="D2882" s="18">
        <v>13693</v>
      </c>
      <c r="E2882" s="19" t="s">
        <v>3076</v>
      </c>
      <c r="F2882">
        <v>17</v>
      </c>
      <c r="G2882">
        <v>5</v>
      </c>
      <c r="H2882">
        <v>0</v>
      </c>
      <c r="I2882">
        <f>Tabla1[[#This Row],[VENTAS]]+Tabla1[[#This Row],[FISICO]]-Tabla1[[#This Row],[SISTEMA]]</f>
        <v>-12</v>
      </c>
      <c r="J2882" s="18"/>
    </row>
    <row r="2883" spans="1:10" hidden="1" x14ac:dyDescent="0.25">
      <c r="A2883">
        <v>30101</v>
      </c>
      <c r="B2883" s="1" t="s">
        <v>6</v>
      </c>
      <c r="C2883" s="1" t="s">
        <v>24</v>
      </c>
      <c r="D2883">
        <v>13694</v>
      </c>
      <c r="E2883" s="1" t="s">
        <v>3077</v>
      </c>
      <c r="F2883">
        <v>54</v>
      </c>
      <c r="G2883">
        <f>48+6</f>
        <v>54</v>
      </c>
      <c r="H2883">
        <v>0</v>
      </c>
      <c r="I2883">
        <f>Tabla1[[#This Row],[VENTAS]]+Tabla1[[#This Row],[FISICO]]-Tabla1[[#This Row],[SISTEMA]]</f>
        <v>0</v>
      </c>
    </row>
    <row r="2884" spans="1:10" hidden="1" x14ac:dyDescent="0.25">
      <c r="A2884">
        <v>30101</v>
      </c>
      <c r="B2884" s="1" t="s">
        <v>6</v>
      </c>
      <c r="C2884" s="1" t="s">
        <v>24</v>
      </c>
      <c r="D2884">
        <v>13723</v>
      </c>
      <c r="E2884" s="1" t="s">
        <v>3078</v>
      </c>
      <c r="F2884">
        <v>4</v>
      </c>
      <c r="G2884">
        <v>4</v>
      </c>
      <c r="H2884">
        <v>0</v>
      </c>
      <c r="I2884">
        <f>Tabla1[[#This Row],[VENTAS]]+Tabla1[[#This Row],[FISICO]]-Tabla1[[#This Row],[SISTEMA]]</f>
        <v>0</v>
      </c>
    </row>
    <row r="2885" spans="1:10" hidden="1" x14ac:dyDescent="0.25">
      <c r="A2885">
        <v>30101</v>
      </c>
      <c r="B2885" s="1" t="s">
        <v>6</v>
      </c>
      <c r="C2885" s="1" t="s">
        <v>24</v>
      </c>
      <c r="D2885">
        <v>13732</v>
      </c>
      <c r="E2885" s="1" t="s">
        <v>3079</v>
      </c>
      <c r="F2885">
        <v>9</v>
      </c>
      <c r="G2885">
        <v>9</v>
      </c>
      <c r="H2885">
        <v>0</v>
      </c>
      <c r="I2885">
        <f>Tabla1[[#This Row],[VENTAS]]+Tabla1[[#This Row],[FISICO]]-Tabla1[[#This Row],[SISTEMA]]</f>
        <v>0</v>
      </c>
    </row>
    <row r="2886" spans="1:10" hidden="1" x14ac:dyDescent="0.25">
      <c r="A2886">
        <v>30101</v>
      </c>
      <c r="B2886" s="1" t="s">
        <v>6</v>
      </c>
      <c r="C2886" s="1" t="s">
        <v>24</v>
      </c>
      <c r="D2886" s="18">
        <v>13746</v>
      </c>
      <c r="E2886" s="19" t="s">
        <v>3080</v>
      </c>
      <c r="F2886">
        <v>86</v>
      </c>
      <c r="G2886">
        <v>67</v>
      </c>
      <c r="H2886">
        <v>1</v>
      </c>
      <c r="I2886">
        <f>Tabla1[[#This Row],[VENTAS]]+Tabla1[[#This Row],[FISICO]]-Tabla1[[#This Row],[SISTEMA]]</f>
        <v>-18</v>
      </c>
      <c r="J2886" s="18"/>
    </row>
    <row r="2887" spans="1:10" hidden="1" x14ac:dyDescent="0.25">
      <c r="A2887">
        <v>30101</v>
      </c>
      <c r="B2887" s="1" t="s">
        <v>6</v>
      </c>
      <c r="C2887" s="1" t="s">
        <v>24</v>
      </c>
      <c r="D2887">
        <v>13782</v>
      </c>
      <c r="E2887" s="1" t="s">
        <v>3081</v>
      </c>
      <c r="F2887">
        <v>2</v>
      </c>
      <c r="G2887">
        <v>2</v>
      </c>
      <c r="H2887">
        <v>0</v>
      </c>
      <c r="I2887">
        <f>Tabla1[[#This Row],[VENTAS]]+Tabla1[[#This Row],[FISICO]]-Tabla1[[#This Row],[SISTEMA]]</f>
        <v>0</v>
      </c>
    </row>
    <row r="2888" spans="1:10" hidden="1" x14ac:dyDescent="0.25">
      <c r="A2888">
        <v>30101</v>
      </c>
      <c r="B2888" s="1" t="s">
        <v>6</v>
      </c>
      <c r="C2888" s="1" t="s">
        <v>24</v>
      </c>
      <c r="D2888" s="18">
        <v>13790</v>
      </c>
      <c r="E2888" s="19" t="s">
        <v>3082</v>
      </c>
      <c r="F2888">
        <v>5</v>
      </c>
      <c r="G2888">
        <v>0</v>
      </c>
      <c r="H2888">
        <v>0</v>
      </c>
      <c r="I2888">
        <f>Tabla1[[#This Row],[VENTAS]]+Tabla1[[#This Row],[FISICO]]-Tabla1[[#This Row],[SISTEMA]]</f>
        <v>-5</v>
      </c>
      <c r="J2888" s="18"/>
    </row>
    <row r="2889" spans="1:10" hidden="1" x14ac:dyDescent="0.25">
      <c r="A2889" s="30">
        <v>30101</v>
      </c>
      <c r="B2889" s="31" t="s">
        <v>6</v>
      </c>
      <c r="C2889" s="31" t="s">
        <v>24</v>
      </c>
      <c r="D2889" s="30">
        <v>13791</v>
      </c>
      <c r="E2889" s="31" t="s">
        <v>3083</v>
      </c>
      <c r="F2889" s="30">
        <v>39</v>
      </c>
      <c r="G2889" s="30">
        <f>36+4+1</f>
        <v>41</v>
      </c>
      <c r="H2889" s="30">
        <v>0</v>
      </c>
      <c r="I2889" s="30">
        <f>Tabla1[[#This Row],[VENTAS]]+Tabla1[[#This Row],[FISICO]]-Tabla1[[#This Row],[SISTEMA]]</f>
        <v>2</v>
      </c>
      <c r="J2889" s="30"/>
    </row>
    <row r="2890" spans="1:10" hidden="1" x14ac:dyDescent="0.25">
      <c r="A2890">
        <v>30101</v>
      </c>
      <c r="B2890" s="1" t="s">
        <v>6</v>
      </c>
      <c r="C2890" s="1" t="s">
        <v>24</v>
      </c>
      <c r="D2890">
        <v>13792</v>
      </c>
      <c r="E2890" s="1" t="s">
        <v>3084</v>
      </c>
      <c r="F2890">
        <v>44</v>
      </c>
      <c r="G2890">
        <f>38+6</f>
        <v>44</v>
      </c>
      <c r="H2890">
        <v>0</v>
      </c>
      <c r="I2890">
        <f>Tabla1[[#This Row],[VENTAS]]+Tabla1[[#This Row],[FISICO]]-Tabla1[[#This Row],[SISTEMA]]</f>
        <v>0</v>
      </c>
    </row>
    <row r="2891" spans="1:10" hidden="1" x14ac:dyDescent="0.25">
      <c r="A2891">
        <v>30101</v>
      </c>
      <c r="B2891" s="1" t="s">
        <v>6</v>
      </c>
      <c r="C2891" s="1" t="s">
        <v>24</v>
      </c>
      <c r="D2891">
        <v>13793</v>
      </c>
      <c r="E2891" s="1" t="s">
        <v>3085</v>
      </c>
      <c r="F2891">
        <v>23</v>
      </c>
      <c r="G2891">
        <f>18+5</f>
        <v>23</v>
      </c>
      <c r="H2891">
        <v>0</v>
      </c>
      <c r="I2891">
        <f>Tabla1[[#This Row],[VENTAS]]+Tabla1[[#This Row],[FISICO]]-Tabla1[[#This Row],[SISTEMA]]</f>
        <v>0</v>
      </c>
    </row>
    <row r="2892" spans="1:10" hidden="1" x14ac:dyDescent="0.25">
      <c r="A2892">
        <v>30101</v>
      </c>
      <c r="B2892" s="1" t="s">
        <v>6</v>
      </c>
      <c r="C2892" s="1" t="s">
        <v>24</v>
      </c>
      <c r="D2892">
        <v>13802</v>
      </c>
      <c r="E2892" s="1" t="s">
        <v>3086</v>
      </c>
      <c r="F2892">
        <v>132</v>
      </c>
      <c r="G2892">
        <v>132</v>
      </c>
      <c r="H2892">
        <v>0</v>
      </c>
      <c r="I2892">
        <f>Tabla1[[#This Row],[VENTAS]]+Tabla1[[#This Row],[FISICO]]-Tabla1[[#This Row],[SISTEMA]]</f>
        <v>0</v>
      </c>
    </row>
    <row r="2893" spans="1:10" hidden="1" x14ac:dyDescent="0.25">
      <c r="A2893">
        <v>30101</v>
      </c>
      <c r="B2893" s="1" t="s">
        <v>6</v>
      </c>
      <c r="C2893" s="1" t="s">
        <v>24</v>
      </c>
      <c r="D2893">
        <v>13914</v>
      </c>
      <c r="E2893" s="1" t="s">
        <v>3087</v>
      </c>
      <c r="F2893">
        <v>41</v>
      </c>
      <c r="G2893">
        <v>38</v>
      </c>
      <c r="H2893">
        <v>3</v>
      </c>
      <c r="I2893">
        <f>Tabla1[[#This Row],[VENTAS]]+Tabla1[[#This Row],[FISICO]]-Tabla1[[#This Row],[SISTEMA]]</f>
        <v>0</v>
      </c>
    </row>
    <row r="2894" spans="1:10" hidden="1" x14ac:dyDescent="0.25">
      <c r="A2894">
        <v>30101</v>
      </c>
      <c r="B2894" s="1" t="s">
        <v>6</v>
      </c>
      <c r="C2894" s="1" t="s">
        <v>24</v>
      </c>
      <c r="D2894" s="18">
        <v>13915</v>
      </c>
      <c r="E2894" s="19" t="s">
        <v>3088</v>
      </c>
      <c r="F2894">
        <v>18</v>
      </c>
      <c r="G2894">
        <v>18</v>
      </c>
      <c r="H2894">
        <v>0</v>
      </c>
      <c r="I2894">
        <f>Tabla1[[#This Row],[VENTAS]]+Tabla1[[#This Row],[FISICO]]-Tabla1[[#This Row],[SISTEMA]]</f>
        <v>0</v>
      </c>
      <c r="J2894" s="18"/>
    </row>
    <row r="2895" spans="1:10" hidden="1" x14ac:dyDescent="0.25">
      <c r="A2895">
        <v>30101</v>
      </c>
      <c r="B2895" s="1" t="s">
        <v>6</v>
      </c>
      <c r="C2895" s="1" t="s">
        <v>24</v>
      </c>
      <c r="D2895">
        <v>13923</v>
      </c>
      <c r="E2895" s="1" t="s">
        <v>3089</v>
      </c>
      <c r="F2895">
        <v>7</v>
      </c>
      <c r="G2895">
        <v>7</v>
      </c>
      <c r="H2895">
        <v>0</v>
      </c>
      <c r="I2895">
        <f>Tabla1[[#This Row],[VENTAS]]+Tabla1[[#This Row],[FISICO]]-Tabla1[[#This Row],[SISTEMA]]</f>
        <v>0</v>
      </c>
    </row>
    <row r="2896" spans="1:10" hidden="1" x14ac:dyDescent="0.25">
      <c r="A2896">
        <v>30101</v>
      </c>
      <c r="B2896" s="1" t="s">
        <v>6</v>
      </c>
      <c r="C2896" s="1" t="s">
        <v>24</v>
      </c>
      <c r="D2896">
        <v>13924</v>
      </c>
      <c r="E2896" s="1" t="s">
        <v>3090</v>
      </c>
      <c r="F2896">
        <v>0</v>
      </c>
      <c r="H2896">
        <v>0</v>
      </c>
      <c r="I2896">
        <f>Tabla1[[#This Row],[VENTAS]]+Tabla1[[#This Row],[FISICO]]-Tabla1[[#This Row],[SISTEMA]]</f>
        <v>0</v>
      </c>
    </row>
    <row r="2897" spans="1:10" hidden="1" x14ac:dyDescent="0.25">
      <c r="A2897">
        <v>30101</v>
      </c>
      <c r="B2897" s="1" t="s">
        <v>6</v>
      </c>
      <c r="C2897" s="1" t="s">
        <v>24</v>
      </c>
      <c r="D2897">
        <v>13926</v>
      </c>
      <c r="E2897" s="1" t="s">
        <v>3091</v>
      </c>
      <c r="F2897">
        <v>0</v>
      </c>
      <c r="H2897">
        <v>0</v>
      </c>
      <c r="I2897">
        <f>Tabla1[[#This Row],[VENTAS]]+Tabla1[[#This Row],[FISICO]]-Tabla1[[#This Row],[SISTEMA]]</f>
        <v>0</v>
      </c>
    </row>
    <row r="2898" spans="1:10" hidden="1" x14ac:dyDescent="0.25">
      <c r="A2898">
        <v>30101</v>
      </c>
      <c r="B2898" s="1" t="s">
        <v>6</v>
      </c>
      <c r="C2898" s="1" t="s">
        <v>24</v>
      </c>
      <c r="D2898" s="18">
        <v>13928</v>
      </c>
      <c r="E2898" s="19" t="s">
        <v>3092</v>
      </c>
      <c r="F2898">
        <v>118</v>
      </c>
      <c r="G2898">
        <v>92</v>
      </c>
      <c r="H2898">
        <v>5</v>
      </c>
      <c r="I2898">
        <f>Tabla1[[#This Row],[VENTAS]]+Tabla1[[#This Row],[FISICO]]-Tabla1[[#This Row],[SISTEMA]]</f>
        <v>-21</v>
      </c>
      <c r="J2898" s="18"/>
    </row>
    <row r="2899" spans="1:10" hidden="1" x14ac:dyDescent="0.25">
      <c r="A2899">
        <v>30101</v>
      </c>
      <c r="B2899" s="1" t="s">
        <v>6</v>
      </c>
      <c r="C2899" s="1" t="s">
        <v>24</v>
      </c>
      <c r="D2899" s="18">
        <v>13965</v>
      </c>
      <c r="E2899" s="19" t="s">
        <v>3093</v>
      </c>
      <c r="F2899">
        <v>74</v>
      </c>
      <c r="G2899">
        <v>73</v>
      </c>
      <c r="H2899">
        <v>0</v>
      </c>
      <c r="I2899">
        <f>Tabla1[[#This Row],[VENTAS]]+Tabla1[[#This Row],[FISICO]]-Tabla1[[#This Row],[SISTEMA]]</f>
        <v>-1</v>
      </c>
      <c r="J2899" s="18"/>
    </row>
    <row r="2900" spans="1:10" hidden="1" x14ac:dyDescent="0.25">
      <c r="A2900">
        <v>30101</v>
      </c>
      <c r="B2900" s="1" t="s">
        <v>6</v>
      </c>
      <c r="C2900" s="1" t="s">
        <v>24</v>
      </c>
      <c r="D2900">
        <v>14039</v>
      </c>
      <c r="E2900" s="1" t="s">
        <v>3094</v>
      </c>
      <c r="F2900">
        <v>0</v>
      </c>
      <c r="H2900">
        <v>0</v>
      </c>
      <c r="I2900">
        <f>Tabla1[[#This Row],[VENTAS]]+Tabla1[[#This Row],[FISICO]]-Tabla1[[#This Row],[SISTEMA]]</f>
        <v>0</v>
      </c>
    </row>
    <row r="2901" spans="1:10" hidden="1" x14ac:dyDescent="0.25">
      <c r="A2901">
        <v>30101</v>
      </c>
      <c r="B2901" s="1" t="s">
        <v>6</v>
      </c>
      <c r="C2901" s="1" t="s">
        <v>24</v>
      </c>
      <c r="D2901" s="18">
        <v>14040</v>
      </c>
      <c r="E2901" s="19" t="s">
        <v>3095</v>
      </c>
      <c r="F2901">
        <v>20</v>
      </c>
      <c r="G2901">
        <v>16</v>
      </c>
      <c r="H2901">
        <v>4</v>
      </c>
      <c r="I2901">
        <f>Tabla1[[#This Row],[VENTAS]]+Tabla1[[#This Row],[FISICO]]-Tabla1[[#This Row],[SISTEMA]]</f>
        <v>0</v>
      </c>
      <c r="J2901" s="18"/>
    </row>
    <row r="2902" spans="1:10" hidden="1" x14ac:dyDescent="0.25">
      <c r="A2902">
        <v>30101</v>
      </c>
      <c r="B2902" s="1" t="s">
        <v>6</v>
      </c>
      <c r="C2902" s="1" t="s">
        <v>24</v>
      </c>
      <c r="D2902" s="18">
        <v>14046</v>
      </c>
      <c r="E2902" s="19" t="s">
        <v>3096</v>
      </c>
      <c r="F2902">
        <v>3</v>
      </c>
      <c r="G2902">
        <v>1</v>
      </c>
      <c r="H2902">
        <v>0</v>
      </c>
      <c r="I2902">
        <f>Tabla1[[#This Row],[VENTAS]]+Tabla1[[#This Row],[FISICO]]-Tabla1[[#This Row],[SISTEMA]]</f>
        <v>-2</v>
      </c>
      <c r="J2902" s="18"/>
    </row>
    <row r="2903" spans="1:10" hidden="1" x14ac:dyDescent="0.25">
      <c r="A2903">
        <v>30101</v>
      </c>
      <c r="B2903" s="1" t="s">
        <v>6</v>
      </c>
      <c r="C2903" s="1" t="s">
        <v>24</v>
      </c>
      <c r="D2903">
        <v>14053</v>
      </c>
      <c r="E2903" s="1" t="s">
        <v>3097</v>
      </c>
      <c r="F2903">
        <v>0</v>
      </c>
      <c r="H2903">
        <v>0</v>
      </c>
      <c r="I2903">
        <f>Tabla1[[#This Row],[VENTAS]]+Tabla1[[#This Row],[FISICO]]-Tabla1[[#This Row],[SISTEMA]]</f>
        <v>0</v>
      </c>
    </row>
    <row r="2904" spans="1:10" hidden="1" x14ac:dyDescent="0.25">
      <c r="A2904">
        <v>30101</v>
      </c>
      <c r="B2904" s="1" t="s">
        <v>6</v>
      </c>
      <c r="C2904" s="1" t="s">
        <v>24</v>
      </c>
      <c r="D2904">
        <v>14056</v>
      </c>
      <c r="E2904" s="1" t="s">
        <v>3098</v>
      </c>
      <c r="F2904">
        <v>21</v>
      </c>
      <c r="G2904">
        <v>21</v>
      </c>
      <c r="H2904">
        <v>0</v>
      </c>
      <c r="I2904">
        <f>Tabla1[[#This Row],[VENTAS]]+Tabla1[[#This Row],[FISICO]]-Tabla1[[#This Row],[SISTEMA]]</f>
        <v>0</v>
      </c>
    </row>
    <row r="2905" spans="1:10" hidden="1" x14ac:dyDescent="0.25">
      <c r="A2905">
        <v>30101</v>
      </c>
      <c r="B2905" s="1" t="s">
        <v>6</v>
      </c>
      <c r="C2905" s="1" t="s">
        <v>24</v>
      </c>
      <c r="D2905">
        <v>14147</v>
      </c>
      <c r="E2905" s="1" t="s">
        <v>3099</v>
      </c>
      <c r="F2905">
        <v>0</v>
      </c>
      <c r="H2905">
        <v>0</v>
      </c>
      <c r="I2905">
        <f>Tabla1[[#This Row],[VENTAS]]+Tabla1[[#This Row],[FISICO]]-Tabla1[[#This Row],[SISTEMA]]</f>
        <v>0</v>
      </c>
    </row>
    <row r="2906" spans="1:10" hidden="1" x14ac:dyDescent="0.25">
      <c r="A2906">
        <v>30101</v>
      </c>
      <c r="B2906" s="1" t="s">
        <v>6</v>
      </c>
      <c r="C2906" s="1" t="s">
        <v>24</v>
      </c>
      <c r="D2906">
        <v>14202</v>
      </c>
      <c r="E2906" s="1" t="s">
        <v>3100</v>
      </c>
      <c r="F2906">
        <v>25</v>
      </c>
      <c r="G2906">
        <v>25</v>
      </c>
      <c r="H2906">
        <v>0</v>
      </c>
      <c r="I2906">
        <f>Tabla1[[#This Row],[VENTAS]]+Tabla1[[#This Row],[FISICO]]-Tabla1[[#This Row],[SISTEMA]]</f>
        <v>0</v>
      </c>
    </row>
    <row r="2907" spans="1:10" hidden="1" x14ac:dyDescent="0.25">
      <c r="A2907">
        <v>30101</v>
      </c>
      <c r="B2907" s="1" t="s">
        <v>6</v>
      </c>
      <c r="C2907" s="1" t="s">
        <v>24</v>
      </c>
      <c r="D2907">
        <v>14204</v>
      </c>
      <c r="E2907" s="1" t="s">
        <v>3101</v>
      </c>
      <c r="F2907">
        <v>12</v>
      </c>
      <c r="G2907">
        <v>7</v>
      </c>
      <c r="H2907">
        <v>5</v>
      </c>
      <c r="I2907">
        <f>Tabla1[[#This Row],[VENTAS]]+Tabla1[[#This Row],[FISICO]]-Tabla1[[#This Row],[SISTEMA]]</f>
        <v>0</v>
      </c>
    </row>
    <row r="2908" spans="1:10" hidden="1" x14ac:dyDescent="0.25">
      <c r="A2908">
        <v>30101</v>
      </c>
      <c r="B2908" s="1" t="s">
        <v>6</v>
      </c>
      <c r="C2908" s="1" t="s">
        <v>24</v>
      </c>
      <c r="D2908" s="18">
        <v>14209</v>
      </c>
      <c r="E2908" s="19" t="s">
        <v>3102</v>
      </c>
      <c r="F2908">
        <v>2</v>
      </c>
      <c r="G2908">
        <v>1</v>
      </c>
      <c r="H2908">
        <v>0</v>
      </c>
      <c r="I2908">
        <f>Tabla1[[#This Row],[VENTAS]]+Tabla1[[#This Row],[FISICO]]-Tabla1[[#This Row],[SISTEMA]]</f>
        <v>-1</v>
      </c>
      <c r="J2908" s="18"/>
    </row>
    <row r="2909" spans="1:10" hidden="1" x14ac:dyDescent="0.25">
      <c r="A2909" s="30">
        <v>30101</v>
      </c>
      <c r="B2909" s="31" t="s">
        <v>6</v>
      </c>
      <c r="C2909" s="31" t="s">
        <v>24</v>
      </c>
      <c r="D2909" s="30">
        <v>14310</v>
      </c>
      <c r="E2909" s="31" t="s">
        <v>3103</v>
      </c>
      <c r="F2909" s="30">
        <v>32</v>
      </c>
      <c r="G2909" s="30">
        <v>33</v>
      </c>
      <c r="H2909" s="30">
        <v>0</v>
      </c>
      <c r="I2909" s="30">
        <f>Tabla1[[#This Row],[VENTAS]]+Tabla1[[#This Row],[FISICO]]-Tabla1[[#This Row],[SISTEMA]]</f>
        <v>1</v>
      </c>
      <c r="J2909" s="30"/>
    </row>
    <row r="2910" spans="1:10" hidden="1" x14ac:dyDescent="0.25">
      <c r="A2910">
        <v>30101</v>
      </c>
      <c r="B2910" s="1" t="s">
        <v>6</v>
      </c>
      <c r="C2910" s="1" t="s">
        <v>24</v>
      </c>
      <c r="D2910">
        <v>14311</v>
      </c>
      <c r="E2910" s="1" t="s">
        <v>3104</v>
      </c>
      <c r="F2910">
        <v>8</v>
      </c>
      <c r="G2910">
        <v>4</v>
      </c>
      <c r="H2910">
        <v>4</v>
      </c>
      <c r="I2910">
        <f>Tabla1[[#This Row],[VENTAS]]+Tabla1[[#This Row],[FISICO]]-Tabla1[[#This Row],[SISTEMA]]</f>
        <v>0</v>
      </c>
    </row>
    <row r="2911" spans="1:10" hidden="1" x14ac:dyDescent="0.25">
      <c r="A2911">
        <v>30101</v>
      </c>
      <c r="B2911" s="1" t="s">
        <v>6</v>
      </c>
      <c r="C2911" s="1" t="s">
        <v>24</v>
      </c>
      <c r="D2911">
        <v>14312</v>
      </c>
      <c r="E2911" s="1" t="s">
        <v>3105</v>
      </c>
      <c r="F2911">
        <v>19</v>
      </c>
      <c r="G2911">
        <v>19</v>
      </c>
      <c r="H2911">
        <v>0</v>
      </c>
      <c r="I2911">
        <f>Tabla1[[#This Row],[VENTAS]]+Tabla1[[#This Row],[FISICO]]-Tabla1[[#This Row],[SISTEMA]]</f>
        <v>0</v>
      </c>
    </row>
    <row r="2912" spans="1:10" hidden="1" x14ac:dyDescent="0.25">
      <c r="A2912">
        <v>30101</v>
      </c>
      <c r="B2912" s="1" t="s">
        <v>6</v>
      </c>
      <c r="C2912" s="1" t="s">
        <v>24</v>
      </c>
      <c r="D2912">
        <v>14313</v>
      </c>
      <c r="E2912" s="1" t="s">
        <v>3106</v>
      </c>
      <c r="F2912">
        <v>0</v>
      </c>
      <c r="H2912">
        <v>0</v>
      </c>
      <c r="I2912">
        <f>Tabla1[[#This Row],[VENTAS]]+Tabla1[[#This Row],[FISICO]]-Tabla1[[#This Row],[SISTEMA]]</f>
        <v>0</v>
      </c>
    </row>
    <row r="2913" spans="1:10" hidden="1" x14ac:dyDescent="0.25">
      <c r="A2913" s="30">
        <v>30101</v>
      </c>
      <c r="B2913" s="31" t="s">
        <v>6</v>
      </c>
      <c r="C2913" s="31" t="s">
        <v>24</v>
      </c>
      <c r="D2913" s="30">
        <v>14314</v>
      </c>
      <c r="E2913" s="31" t="s">
        <v>3107</v>
      </c>
      <c r="F2913" s="30">
        <v>0</v>
      </c>
      <c r="G2913" s="30">
        <v>1</v>
      </c>
      <c r="H2913" s="30">
        <v>0</v>
      </c>
      <c r="I2913" s="30">
        <f>Tabla1[[#This Row],[VENTAS]]+Tabla1[[#This Row],[FISICO]]-Tabla1[[#This Row],[SISTEMA]]</f>
        <v>1</v>
      </c>
      <c r="J2913" s="30"/>
    </row>
    <row r="2914" spans="1:10" hidden="1" x14ac:dyDescent="0.25">
      <c r="A2914">
        <v>30101</v>
      </c>
      <c r="B2914" s="1" t="s">
        <v>6</v>
      </c>
      <c r="C2914" s="1" t="s">
        <v>24</v>
      </c>
      <c r="D2914">
        <v>14327</v>
      </c>
      <c r="E2914" s="1" t="s">
        <v>3108</v>
      </c>
      <c r="F2914">
        <v>0</v>
      </c>
      <c r="H2914">
        <v>0</v>
      </c>
      <c r="I2914">
        <f>Tabla1[[#This Row],[VENTAS]]+Tabla1[[#This Row],[FISICO]]-Tabla1[[#This Row],[SISTEMA]]</f>
        <v>0</v>
      </c>
    </row>
    <row r="2915" spans="1:10" hidden="1" x14ac:dyDescent="0.25">
      <c r="A2915">
        <v>30101</v>
      </c>
      <c r="B2915" s="1" t="s">
        <v>6</v>
      </c>
      <c r="C2915" s="1" t="s">
        <v>24</v>
      </c>
      <c r="D2915">
        <v>14448</v>
      </c>
      <c r="E2915" s="1" t="s">
        <v>3109</v>
      </c>
      <c r="F2915">
        <v>41</v>
      </c>
      <c r="G2915">
        <v>41</v>
      </c>
      <c r="H2915">
        <v>0</v>
      </c>
      <c r="I2915">
        <f>Tabla1[[#This Row],[VENTAS]]+Tabla1[[#This Row],[FISICO]]-Tabla1[[#This Row],[SISTEMA]]</f>
        <v>0</v>
      </c>
    </row>
    <row r="2916" spans="1:10" hidden="1" x14ac:dyDescent="0.25">
      <c r="A2916">
        <v>30101</v>
      </c>
      <c r="B2916" s="1" t="s">
        <v>6</v>
      </c>
      <c r="C2916" s="1" t="s">
        <v>24</v>
      </c>
      <c r="D2916" s="18">
        <v>14456</v>
      </c>
      <c r="E2916" s="19" t="s">
        <v>3110</v>
      </c>
      <c r="F2916">
        <v>31</v>
      </c>
      <c r="G2916">
        <v>29</v>
      </c>
      <c r="H2916">
        <v>0</v>
      </c>
      <c r="I2916">
        <f>Tabla1[[#This Row],[VENTAS]]+Tabla1[[#This Row],[FISICO]]-Tabla1[[#This Row],[SISTEMA]]</f>
        <v>-2</v>
      </c>
      <c r="J2916" s="18"/>
    </row>
    <row r="2917" spans="1:10" hidden="1" x14ac:dyDescent="0.25">
      <c r="A2917">
        <v>30101</v>
      </c>
      <c r="B2917" s="1" t="s">
        <v>6</v>
      </c>
      <c r="C2917" s="1" t="s">
        <v>24</v>
      </c>
      <c r="D2917">
        <v>14458</v>
      </c>
      <c r="E2917" s="1" t="s">
        <v>3111</v>
      </c>
      <c r="F2917">
        <v>4</v>
      </c>
      <c r="G2917">
        <v>4</v>
      </c>
      <c r="H2917">
        <v>0</v>
      </c>
      <c r="I2917">
        <f>Tabla1[[#This Row],[VENTAS]]+Tabla1[[#This Row],[FISICO]]-Tabla1[[#This Row],[SISTEMA]]</f>
        <v>0</v>
      </c>
    </row>
    <row r="2918" spans="1:10" hidden="1" x14ac:dyDescent="0.25">
      <c r="A2918">
        <v>30101</v>
      </c>
      <c r="B2918" s="1" t="s">
        <v>6</v>
      </c>
      <c r="C2918" s="1" t="s">
        <v>24</v>
      </c>
      <c r="D2918">
        <v>14465</v>
      </c>
      <c r="E2918" s="1" t="s">
        <v>3112</v>
      </c>
      <c r="F2918">
        <v>1</v>
      </c>
      <c r="G2918">
        <v>1</v>
      </c>
      <c r="H2918">
        <v>0</v>
      </c>
      <c r="I2918">
        <f>Tabla1[[#This Row],[VENTAS]]+Tabla1[[#This Row],[FISICO]]-Tabla1[[#This Row],[SISTEMA]]</f>
        <v>0</v>
      </c>
    </row>
    <row r="2919" spans="1:10" hidden="1" x14ac:dyDescent="0.25">
      <c r="A2919">
        <v>30101</v>
      </c>
      <c r="B2919" s="1" t="s">
        <v>6</v>
      </c>
      <c r="C2919" s="1" t="s">
        <v>24</v>
      </c>
      <c r="D2919">
        <v>14478</v>
      </c>
      <c r="E2919" s="1" t="s">
        <v>3113</v>
      </c>
      <c r="F2919">
        <v>0</v>
      </c>
      <c r="H2919">
        <v>0</v>
      </c>
      <c r="I2919">
        <f>Tabla1[[#This Row],[VENTAS]]+Tabla1[[#This Row],[FISICO]]-Tabla1[[#This Row],[SISTEMA]]</f>
        <v>0</v>
      </c>
    </row>
    <row r="2920" spans="1:10" hidden="1" x14ac:dyDescent="0.25">
      <c r="A2920">
        <v>30101</v>
      </c>
      <c r="B2920" s="1" t="s">
        <v>6</v>
      </c>
      <c r="C2920" s="1" t="s">
        <v>24</v>
      </c>
      <c r="D2920">
        <v>14490</v>
      </c>
      <c r="E2920" s="1" t="s">
        <v>3114</v>
      </c>
      <c r="F2920">
        <v>0</v>
      </c>
      <c r="H2920">
        <v>0</v>
      </c>
      <c r="I2920">
        <f>Tabla1[[#This Row],[VENTAS]]+Tabla1[[#This Row],[FISICO]]-Tabla1[[#This Row],[SISTEMA]]</f>
        <v>0</v>
      </c>
    </row>
    <row r="2921" spans="1:10" hidden="1" x14ac:dyDescent="0.25">
      <c r="A2921">
        <v>30101</v>
      </c>
      <c r="B2921" s="1" t="s">
        <v>6</v>
      </c>
      <c r="C2921" s="1" t="s">
        <v>24</v>
      </c>
      <c r="D2921">
        <v>14495</v>
      </c>
      <c r="E2921" s="1" t="s">
        <v>3115</v>
      </c>
      <c r="F2921">
        <v>6</v>
      </c>
      <c r="G2921">
        <v>5</v>
      </c>
      <c r="H2921">
        <v>1</v>
      </c>
      <c r="I2921">
        <f>Tabla1[[#This Row],[VENTAS]]+Tabla1[[#This Row],[FISICO]]-Tabla1[[#This Row],[SISTEMA]]</f>
        <v>0</v>
      </c>
    </row>
    <row r="2922" spans="1:10" hidden="1" x14ac:dyDescent="0.25">
      <c r="A2922">
        <v>30101</v>
      </c>
      <c r="B2922" s="1" t="s">
        <v>6</v>
      </c>
      <c r="C2922" s="1" t="s">
        <v>24</v>
      </c>
      <c r="D2922">
        <v>14531</v>
      </c>
      <c r="E2922" s="1" t="s">
        <v>3116</v>
      </c>
      <c r="F2922">
        <v>3</v>
      </c>
      <c r="G2922">
        <v>3</v>
      </c>
      <c r="H2922">
        <v>0</v>
      </c>
      <c r="I2922">
        <f>Tabla1[[#This Row],[VENTAS]]+Tabla1[[#This Row],[FISICO]]-Tabla1[[#This Row],[SISTEMA]]</f>
        <v>0</v>
      </c>
    </row>
    <row r="2923" spans="1:10" hidden="1" x14ac:dyDescent="0.25">
      <c r="A2923">
        <v>30101</v>
      </c>
      <c r="B2923" s="1" t="s">
        <v>6</v>
      </c>
      <c r="C2923" s="1" t="s">
        <v>24</v>
      </c>
      <c r="D2923" s="18">
        <v>14543</v>
      </c>
      <c r="E2923" s="19" t="s">
        <v>3117</v>
      </c>
      <c r="F2923">
        <v>73</v>
      </c>
      <c r="G2923">
        <v>71</v>
      </c>
      <c r="H2923">
        <v>0</v>
      </c>
      <c r="I2923">
        <f>Tabla1[[#This Row],[VENTAS]]+Tabla1[[#This Row],[FISICO]]-Tabla1[[#This Row],[SISTEMA]]</f>
        <v>-2</v>
      </c>
      <c r="J2923" s="18"/>
    </row>
    <row r="2924" spans="1:10" hidden="1" x14ac:dyDescent="0.25">
      <c r="A2924">
        <v>30101</v>
      </c>
      <c r="B2924" s="1" t="s">
        <v>6</v>
      </c>
      <c r="C2924" s="1" t="s">
        <v>24</v>
      </c>
      <c r="D2924">
        <v>14548</v>
      </c>
      <c r="E2924" s="1" t="s">
        <v>3118</v>
      </c>
      <c r="F2924">
        <v>70</v>
      </c>
      <c r="G2924">
        <v>70</v>
      </c>
      <c r="H2924">
        <v>0</v>
      </c>
      <c r="I2924">
        <f>Tabla1[[#This Row],[VENTAS]]+Tabla1[[#This Row],[FISICO]]-Tabla1[[#This Row],[SISTEMA]]</f>
        <v>0</v>
      </c>
    </row>
    <row r="2925" spans="1:10" hidden="1" x14ac:dyDescent="0.25">
      <c r="A2925">
        <v>30101</v>
      </c>
      <c r="B2925" s="1" t="s">
        <v>6</v>
      </c>
      <c r="C2925" s="1" t="s">
        <v>24</v>
      </c>
      <c r="D2925">
        <v>14770</v>
      </c>
      <c r="E2925" s="1" t="s">
        <v>3119</v>
      </c>
      <c r="F2925">
        <v>11</v>
      </c>
      <c r="G2925">
        <v>11</v>
      </c>
      <c r="H2925">
        <v>0</v>
      </c>
      <c r="I2925">
        <f>Tabla1[[#This Row],[VENTAS]]+Tabla1[[#This Row],[FISICO]]-Tabla1[[#This Row],[SISTEMA]]</f>
        <v>0</v>
      </c>
    </row>
    <row r="2926" spans="1:10" hidden="1" x14ac:dyDescent="0.25">
      <c r="A2926">
        <v>30101</v>
      </c>
      <c r="B2926" s="1" t="s">
        <v>6</v>
      </c>
      <c r="C2926" s="1" t="s">
        <v>24</v>
      </c>
      <c r="D2926">
        <v>14808</v>
      </c>
      <c r="E2926" s="1" t="s">
        <v>3120</v>
      </c>
      <c r="F2926">
        <v>5</v>
      </c>
      <c r="G2926">
        <v>5</v>
      </c>
      <c r="H2926">
        <v>0</v>
      </c>
      <c r="I2926">
        <f>Tabla1[[#This Row],[VENTAS]]+Tabla1[[#This Row],[FISICO]]-Tabla1[[#This Row],[SISTEMA]]</f>
        <v>0</v>
      </c>
    </row>
    <row r="2927" spans="1:10" hidden="1" x14ac:dyDescent="0.25">
      <c r="A2927">
        <v>30101</v>
      </c>
      <c r="B2927" s="1" t="s">
        <v>6</v>
      </c>
      <c r="C2927" s="1" t="s">
        <v>24</v>
      </c>
      <c r="D2927">
        <v>14809</v>
      </c>
      <c r="E2927" s="1" t="s">
        <v>3121</v>
      </c>
      <c r="F2927">
        <v>6</v>
      </c>
      <c r="G2927">
        <v>6</v>
      </c>
      <c r="H2927">
        <v>0</v>
      </c>
      <c r="I2927">
        <f>Tabla1[[#This Row],[VENTAS]]+Tabla1[[#This Row],[FISICO]]-Tabla1[[#This Row],[SISTEMA]]</f>
        <v>0</v>
      </c>
    </row>
    <row r="2928" spans="1:10" hidden="1" x14ac:dyDescent="0.25">
      <c r="A2928">
        <v>30101</v>
      </c>
      <c r="B2928" s="1" t="s">
        <v>6</v>
      </c>
      <c r="C2928" s="1" t="s">
        <v>24</v>
      </c>
      <c r="D2928" s="18">
        <v>14810</v>
      </c>
      <c r="E2928" s="19" t="s">
        <v>3122</v>
      </c>
      <c r="F2928">
        <v>4</v>
      </c>
      <c r="G2928">
        <v>3</v>
      </c>
      <c r="H2928">
        <v>0</v>
      </c>
      <c r="I2928">
        <f>Tabla1[[#This Row],[VENTAS]]+Tabla1[[#This Row],[FISICO]]-Tabla1[[#This Row],[SISTEMA]]</f>
        <v>-1</v>
      </c>
      <c r="J2928" s="18"/>
    </row>
    <row r="2929" spans="1:10" hidden="1" x14ac:dyDescent="0.25">
      <c r="A2929">
        <v>30101</v>
      </c>
      <c r="B2929" s="1" t="s">
        <v>6</v>
      </c>
      <c r="C2929" s="1" t="s">
        <v>24</v>
      </c>
      <c r="D2929">
        <v>14811</v>
      </c>
      <c r="E2929" s="1" t="s">
        <v>3123</v>
      </c>
      <c r="F2929">
        <v>6</v>
      </c>
      <c r="G2929">
        <v>6</v>
      </c>
      <c r="H2929">
        <v>0</v>
      </c>
      <c r="I2929">
        <f>Tabla1[[#This Row],[VENTAS]]+Tabla1[[#This Row],[FISICO]]-Tabla1[[#This Row],[SISTEMA]]</f>
        <v>0</v>
      </c>
    </row>
    <row r="2930" spans="1:10" hidden="1" x14ac:dyDescent="0.25">
      <c r="A2930">
        <v>30101</v>
      </c>
      <c r="B2930" s="1" t="s">
        <v>6</v>
      </c>
      <c r="C2930" s="1" t="s">
        <v>24</v>
      </c>
      <c r="D2930">
        <v>14812</v>
      </c>
      <c r="E2930" s="1" t="s">
        <v>3124</v>
      </c>
      <c r="F2930">
        <v>6</v>
      </c>
      <c r="G2930">
        <v>6</v>
      </c>
      <c r="H2930">
        <v>0</v>
      </c>
      <c r="I2930">
        <f>Tabla1[[#This Row],[VENTAS]]+Tabla1[[#This Row],[FISICO]]-Tabla1[[#This Row],[SISTEMA]]</f>
        <v>0</v>
      </c>
    </row>
    <row r="2931" spans="1:10" hidden="1" x14ac:dyDescent="0.25">
      <c r="A2931">
        <v>30101</v>
      </c>
      <c r="B2931" s="1" t="s">
        <v>6</v>
      </c>
      <c r="C2931" s="1" t="s">
        <v>24</v>
      </c>
      <c r="D2931">
        <v>14813</v>
      </c>
      <c r="E2931" s="1" t="s">
        <v>3125</v>
      </c>
      <c r="F2931">
        <v>24</v>
      </c>
      <c r="G2931">
        <v>24</v>
      </c>
      <c r="H2931">
        <v>0</v>
      </c>
      <c r="I2931">
        <f>Tabla1[[#This Row],[VENTAS]]+Tabla1[[#This Row],[FISICO]]-Tabla1[[#This Row],[SISTEMA]]</f>
        <v>0</v>
      </c>
    </row>
    <row r="2932" spans="1:10" hidden="1" x14ac:dyDescent="0.25">
      <c r="A2932">
        <v>30101</v>
      </c>
      <c r="B2932" s="1" t="s">
        <v>6</v>
      </c>
      <c r="C2932" s="1" t="s">
        <v>24</v>
      </c>
      <c r="D2932">
        <v>14819</v>
      </c>
      <c r="E2932" s="1" t="s">
        <v>3126</v>
      </c>
      <c r="F2932">
        <v>5</v>
      </c>
      <c r="G2932">
        <v>5</v>
      </c>
      <c r="H2932">
        <v>0</v>
      </c>
      <c r="I2932">
        <f>Tabla1[[#This Row],[VENTAS]]+Tabla1[[#This Row],[FISICO]]-Tabla1[[#This Row],[SISTEMA]]</f>
        <v>0</v>
      </c>
    </row>
    <row r="2933" spans="1:10" hidden="1" x14ac:dyDescent="0.25">
      <c r="A2933">
        <v>30101</v>
      </c>
      <c r="B2933" s="1" t="s">
        <v>6</v>
      </c>
      <c r="C2933" s="1" t="s">
        <v>24</v>
      </c>
      <c r="D2933">
        <v>14820</v>
      </c>
      <c r="E2933" s="1" t="s">
        <v>3127</v>
      </c>
      <c r="F2933">
        <v>5</v>
      </c>
      <c r="G2933">
        <v>5</v>
      </c>
      <c r="H2933">
        <v>0</v>
      </c>
      <c r="I2933">
        <f>Tabla1[[#This Row],[VENTAS]]+Tabla1[[#This Row],[FISICO]]-Tabla1[[#This Row],[SISTEMA]]</f>
        <v>0</v>
      </c>
    </row>
    <row r="2934" spans="1:10" hidden="1" x14ac:dyDescent="0.25">
      <c r="A2934">
        <v>30101</v>
      </c>
      <c r="B2934" s="1" t="s">
        <v>6</v>
      </c>
      <c r="C2934" s="1" t="s">
        <v>24</v>
      </c>
      <c r="D2934">
        <v>14823</v>
      </c>
      <c r="E2934" s="1" t="s">
        <v>3128</v>
      </c>
      <c r="F2934">
        <v>7</v>
      </c>
      <c r="G2934">
        <v>7</v>
      </c>
      <c r="H2934">
        <v>0</v>
      </c>
      <c r="I2934">
        <f>Tabla1[[#This Row],[VENTAS]]+Tabla1[[#This Row],[FISICO]]-Tabla1[[#This Row],[SISTEMA]]</f>
        <v>0</v>
      </c>
    </row>
    <row r="2935" spans="1:10" hidden="1" x14ac:dyDescent="0.25">
      <c r="A2935">
        <v>30101</v>
      </c>
      <c r="B2935" s="1" t="s">
        <v>6</v>
      </c>
      <c r="C2935" s="1" t="s">
        <v>24</v>
      </c>
      <c r="D2935">
        <v>14827</v>
      </c>
      <c r="E2935" s="1" t="s">
        <v>3129</v>
      </c>
      <c r="F2935">
        <v>8</v>
      </c>
      <c r="G2935">
        <v>8</v>
      </c>
      <c r="H2935">
        <v>0</v>
      </c>
      <c r="I2935">
        <f>Tabla1[[#This Row],[VENTAS]]+Tabla1[[#This Row],[FISICO]]-Tabla1[[#This Row],[SISTEMA]]</f>
        <v>0</v>
      </c>
    </row>
    <row r="2936" spans="1:10" hidden="1" x14ac:dyDescent="0.25">
      <c r="A2936">
        <v>30101</v>
      </c>
      <c r="B2936" s="1" t="s">
        <v>6</v>
      </c>
      <c r="C2936" s="1" t="s">
        <v>24</v>
      </c>
      <c r="D2936">
        <v>14828</v>
      </c>
      <c r="E2936" s="1" t="s">
        <v>3130</v>
      </c>
      <c r="F2936">
        <v>11</v>
      </c>
      <c r="G2936">
        <v>11</v>
      </c>
      <c r="H2936">
        <v>0</v>
      </c>
      <c r="I2936">
        <f>Tabla1[[#This Row],[VENTAS]]+Tabla1[[#This Row],[FISICO]]-Tabla1[[#This Row],[SISTEMA]]</f>
        <v>0</v>
      </c>
    </row>
    <row r="2937" spans="1:10" hidden="1" x14ac:dyDescent="0.25">
      <c r="A2937">
        <v>30101</v>
      </c>
      <c r="B2937" s="1" t="s">
        <v>6</v>
      </c>
      <c r="C2937" s="1" t="s">
        <v>24</v>
      </c>
      <c r="D2937">
        <v>14832</v>
      </c>
      <c r="E2937" s="1" t="s">
        <v>3131</v>
      </c>
      <c r="F2937">
        <v>9</v>
      </c>
      <c r="G2937">
        <v>9</v>
      </c>
      <c r="H2937">
        <v>0</v>
      </c>
      <c r="I2937">
        <f>Tabla1[[#This Row],[VENTAS]]+Tabla1[[#This Row],[FISICO]]-Tabla1[[#This Row],[SISTEMA]]</f>
        <v>0</v>
      </c>
    </row>
    <row r="2938" spans="1:10" hidden="1" x14ac:dyDescent="0.25">
      <c r="A2938">
        <v>30101</v>
      </c>
      <c r="B2938" s="1" t="s">
        <v>6</v>
      </c>
      <c r="C2938" s="1" t="s">
        <v>24</v>
      </c>
      <c r="D2938" s="18">
        <v>14833</v>
      </c>
      <c r="E2938" s="19" t="s">
        <v>3132</v>
      </c>
      <c r="F2938">
        <v>2</v>
      </c>
      <c r="G2938">
        <v>0</v>
      </c>
      <c r="H2938">
        <v>0</v>
      </c>
      <c r="I2938">
        <f>Tabla1[[#This Row],[VENTAS]]+Tabla1[[#This Row],[FISICO]]-Tabla1[[#This Row],[SISTEMA]]</f>
        <v>-2</v>
      </c>
      <c r="J2938" s="18"/>
    </row>
    <row r="2939" spans="1:10" hidden="1" x14ac:dyDescent="0.25">
      <c r="A2939">
        <v>30101</v>
      </c>
      <c r="B2939" s="1" t="s">
        <v>6</v>
      </c>
      <c r="C2939" s="1" t="s">
        <v>24</v>
      </c>
      <c r="D2939" s="18">
        <v>14834</v>
      </c>
      <c r="E2939" s="19" t="s">
        <v>3133</v>
      </c>
      <c r="F2939">
        <v>1</v>
      </c>
      <c r="G2939">
        <v>1</v>
      </c>
      <c r="H2939">
        <v>0</v>
      </c>
      <c r="I2939">
        <f>Tabla1[[#This Row],[VENTAS]]+Tabla1[[#This Row],[FISICO]]-Tabla1[[#This Row],[SISTEMA]]</f>
        <v>0</v>
      </c>
      <c r="J2939" s="18"/>
    </row>
    <row r="2940" spans="1:10" hidden="1" x14ac:dyDescent="0.25">
      <c r="A2940">
        <v>30101</v>
      </c>
      <c r="B2940" s="1" t="s">
        <v>6</v>
      </c>
      <c r="C2940" s="1" t="s">
        <v>24</v>
      </c>
      <c r="D2940">
        <v>14835</v>
      </c>
      <c r="E2940" s="1" t="s">
        <v>3134</v>
      </c>
      <c r="F2940">
        <v>0</v>
      </c>
      <c r="H2940">
        <v>0</v>
      </c>
      <c r="I2940">
        <f>Tabla1[[#This Row],[VENTAS]]+Tabla1[[#This Row],[FISICO]]-Tabla1[[#This Row],[SISTEMA]]</f>
        <v>0</v>
      </c>
    </row>
    <row r="2941" spans="1:10" hidden="1" x14ac:dyDescent="0.25">
      <c r="A2941">
        <v>30101</v>
      </c>
      <c r="B2941" s="1" t="s">
        <v>6</v>
      </c>
      <c r="C2941" s="1" t="s">
        <v>24</v>
      </c>
      <c r="D2941" s="18">
        <v>14836</v>
      </c>
      <c r="E2941" s="19" t="s">
        <v>3135</v>
      </c>
      <c r="F2941">
        <v>0</v>
      </c>
      <c r="G2941">
        <v>0</v>
      </c>
      <c r="H2941">
        <v>0</v>
      </c>
      <c r="I2941">
        <f>Tabla1[[#This Row],[VENTAS]]+Tabla1[[#This Row],[FISICO]]-Tabla1[[#This Row],[SISTEMA]]</f>
        <v>0</v>
      </c>
      <c r="J2941" s="18"/>
    </row>
    <row r="2942" spans="1:10" hidden="1" x14ac:dyDescent="0.25">
      <c r="A2942">
        <v>30101</v>
      </c>
      <c r="B2942" s="1" t="s">
        <v>6</v>
      </c>
      <c r="C2942" s="1" t="s">
        <v>24</v>
      </c>
      <c r="D2942">
        <v>14895</v>
      </c>
      <c r="E2942" s="1" t="s">
        <v>3136</v>
      </c>
      <c r="F2942">
        <v>22</v>
      </c>
      <c r="G2942">
        <v>22</v>
      </c>
      <c r="H2942">
        <v>0</v>
      </c>
      <c r="I2942">
        <f>Tabla1[[#This Row],[VENTAS]]+Tabla1[[#This Row],[FISICO]]-Tabla1[[#This Row],[SISTEMA]]</f>
        <v>0</v>
      </c>
    </row>
    <row r="2943" spans="1:10" hidden="1" x14ac:dyDescent="0.25">
      <c r="A2943">
        <v>30101</v>
      </c>
      <c r="B2943" s="1" t="s">
        <v>6</v>
      </c>
      <c r="C2943" s="1" t="s">
        <v>24</v>
      </c>
      <c r="D2943" s="18">
        <v>14907</v>
      </c>
      <c r="E2943" s="19" t="s">
        <v>3137</v>
      </c>
      <c r="F2943">
        <v>25</v>
      </c>
      <c r="G2943">
        <v>23</v>
      </c>
      <c r="H2943">
        <v>0</v>
      </c>
      <c r="I2943">
        <f>Tabla1[[#This Row],[VENTAS]]+Tabla1[[#This Row],[FISICO]]-Tabla1[[#This Row],[SISTEMA]]</f>
        <v>-2</v>
      </c>
      <c r="J2943" s="18"/>
    </row>
    <row r="2944" spans="1:10" hidden="1" x14ac:dyDescent="0.25">
      <c r="A2944">
        <v>30101</v>
      </c>
      <c r="B2944" s="1" t="s">
        <v>6</v>
      </c>
      <c r="C2944" s="1" t="s">
        <v>24</v>
      </c>
      <c r="D2944">
        <v>14908</v>
      </c>
      <c r="E2944" s="1" t="s">
        <v>3138</v>
      </c>
      <c r="F2944">
        <v>17</v>
      </c>
      <c r="G2944">
        <v>15</v>
      </c>
      <c r="H2944">
        <v>2</v>
      </c>
      <c r="I2944">
        <f>Tabla1[[#This Row],[VENTAS]]+Tabla1[[#This Row],[FISICO]]-Tabla1[[#This Row],[SISTEMA]]</f>
        <v>0</v>
      </c>
    </row>
    <row r="2945" spans="1:10" hidden="1" x14ac:dyDescent="0.25">
      <c r="A2945">
        <v>30101</v>
      </c>
      <c r="B2945" s="1" t="s">
        <v>6</v>
      </c>
      <c r="C2945" s="1" t="s">
        <v>24</v>
      </c>
      <c r="D2945">
        <v>14961</v>
      </c>
      <c r="E2945" s="1" t="s">
        <v>3139</v>
      </c>
      <c r="F2945">
        <v>19</v>
      </c>
      <c r="G2945">
        <v>19</v>
      </c>
      <c r="H2945">
        <v>0</v>
      </c>
      <c r="I2945">
        <f>Tabla1[[#This Row],[VENTAS]]+Tabla1[[#This Row],[FISICO]]-Tabla1[[#This Row],[SISTEMA]]</f>
        <v>0</v>
      </c>
    </row>
    <row r="2946" spans="1:10" hidden="1" x14ac:dyDescent="0.25">
      <c r="A2946">
        <v>30101</v>
      </c>
      <c r="B2946" s="1" t="s">
        <v>6</v>
      </c>
      <c r="C2946" s="1" t="s">
        <v>24</v>
      </c>
      <c r="D2946">
        <v>14962</v>
      </c>
      <c r="E2946" s="1" t="s">
        <v>3140</v>
      </c>
      <c r="F2946">
        <v>22</v>
      </c>
      <c r="G2946">
        <v>22</v>
      </c>
      <c r="H2946">
        <v>0</v>
      </c>
      <c r="I2946">
        <f>Tabla1[[#This Row],[VENTAS]]+Tabla1[[#This Row],[FISICO]]-Tabla1[[#This Row],[SISTEMA]]</f>
        <v>0</v>
      </c>
    </row>
    <row r="2947" spans="1:10" hidden="1" x14ac:dyDescent="0.25">
      <c r="A2947">
        <v>30101</v>
      </c>
      <c r="B2947" s="1" t="s">
        <v>6</v>
      </c>
      <c r="C2947" s="1" t="s">
        <v>24</v>
      </c>
      <c r="D2947">
        <v>15002</v>
      </c>
      <c r="E2947" s="1" t="s">
        <v>3141</v>
      </c>
      <c r="F2947">
        <v>11</v>
      </c>
      <c r="G2947">
        <v>11</v>
      </c>
      <c r="H2947">
        <v>0</v>
      </c>
      <c r="I2947">
        <f>Tabla1[[#This Row],[VENTAS]]+Tabla1[[#This Row],[FISICO]]-Tabla1[[#This Row],[SISTEMA]]</f>
        <v>0</v>
      </c>
    </row>
    <row r="2948" spans="1:10" hidden="1" x14ac:dyDescent="0.25">
      <c r="A2948">
        <v>30101</v>
      </c>
      <c r="B2948" s="1" t="s">
        <v>6</v>
      </c>
      <c r="C2948" s="1" t="s">
        <v>24</v>
      </c>
      <c r="D2948">
        <v>15003</v>
      </c>
      <c r="E2948" s="1" t="s">
        <v>3142</v>
      </c>
      <c r="F2948">
        <v>30</v>
      </c>
      <c r="G2948">
        <v>29</v>
      </c>
      <c r="H2948">
        <v>1</v>
      </c>
      <c r="I2948">
        <f>Tabla1[[#This Row],[VENTAS]]+Tabla1[[#This Row],[FISICO]]-Tabla1[[#This Row],[SISTEMA]]</f>
        <v>0</v>
      </c>
    </row>
    <row r="2949" spans="1:10" hidden="1" x14ac:dyDescent="0.25">
      <c r="A2949" s="30">
        <v>30101</v>
      </c>
      <c r="B2949" s="31" t="s">
        <v>6</v>
      </c>
      <c r="C2949" s="31" t="s">
        <v>24</v>
      </c>
      <c r="D2949" s="32">
        <v>15004</v>
      </c>
      <c r="E2949" s="33" t="s">
        <v>3143</v>
      </c>
      <c r="F2949" s="30">
        <v>27</v>
      </c>
      <c r="G2949" s="30">
        <v>28</v>
      </c>
      <c r="H2949" s="30">
        <v>0</v>
      </c>
      <c r="I2949" s="30">
        <f>Tabla1[[#This Row],[VENTAS]]+Tabla1[[#This Row],[FISICO]]-Tabla1[[#This Row],[SISTEMA]]</f>
        <v>1</v>
      </c>
      <c r="J2949" s="32"/>
    </row>
    <row r="2950" spans="1:10" hidden="1" x14ac:dyDescent="0.25">
      <c r="A2950">
        <v>30101</v>
      </c>
      <c r="B2950" s="1" t="s">
        <v>6</v>
      </c>
      <c r="C2950" s="1" t="s">
        <v>24</v>
      </c>
      <c r="D2950">
        <v>15121</v>
      </c>
      <c r="E2950" s="1" t="s">
        <v>3144</v>
      </c>
      <c r="F2950">
        <v>198</v>
      </c>
      <c r="G2950">
        <v>197</v>
      </c>
      <c r="H2950">
        <v>1</v>
      </c>
      <c r="I2950">
        <f>Tabla1[[#This Row],[VENTAS]]+Tabla1[[#This Row],[FISICO]]-Tabla1[[#This Row],[SISTEMA]]</f>
        <v>0</v>
      </c>
    </row>
    <row r="2951" spans="1:10" hidden="1" x14ac:dyDescent="0.25">
      <c r="A2951">
        <v>30101</v>
      </c>
      <c r="B2951" s="1" t="s">
        <v>6</v>
      </c>
      <c r="C2951" s="1" t="s">
        <v>24</v>
      </c>
      <c r="D2951">
        <v>15130</v>
      </c>
      <c r="E2951" s="1" t="s">
        <v>3145</v>
      </c>
      <c r="F2951">
        <v>10</v>
      </c>
      <c r="G2951">
        <v>10</v>
      </c>
      <c r="H2951">
        <v>0</v>
      </c>
      <c r="I2951">
        <f>Tabla1[[#This Row],[VENTAS]]+Tabla1[[#This Row],[FISICO]]-Tabla1[[#This Row],[SISTEMA]]</f>
        <v>0</v>
      </c>
    </row>
    <row r="2952" spans="1:10" hidden="1" x14ac:dyDescent="0.25">
      <c r="A2952">
        <v>30101</v>
      </c>
      <c r="B2952" s="1" t="s">
        <v>6</v>
      </c>
      <c r="C2952" s="1" t="s">
        <v>24</v>
      </c>
      <c r="D2952">
        <v>15181</v>
      </c>
      <c r="E2952" s="1" t="s">
        <v>3146</v>
      </c>
      <c r="F2952">
        <v>24</v>
      </c>
      <c r="G2952">
        <v>24</v>
      </c>
      <c r="H2952">
        <v>0</v>
      </c>
      <c r="I2952">
        <f>Tabla1[[#This Row],[VENTAS]]+Tabla1[[#This Row],[FISICO]]-Tabla1[[#This Row],[SISTEMA]]</f>
        <v>0</v>
      </c>
    </row>
    <row r="2953" spans="1:10" hidden="1" x14ac:dyDescent="0.25">
      <c r="A2953">
        <v>30101</v>
      </c>
      <c r="B2953" s="1" t="s">
        <v>6</v>
      </c>
      <c r="C2953" s="1" t="s">
        <v>24</v>
      </c>
      <c r="D2953">
        <v>15221</v>
      </c>
      <c r="E2953" s="1" t="s">
        <v>3147</v>
      </c>
      <c r="F2953">
        <v>29</v>
      </c>
      <c r="G2953">
        <v>28</v>
      </c>
      <c r="H2953">
        <v>1</v>
      </c>
      <c r="I2953">
        <f>Tabla1[[#This Row],[VENTAS]]+Tabla1[[#This Row],[FISICO]]-Tabla1[[#This Row],[SISTEMA]]</f>
        <v>0</v>
      </c>
    </row>
    <row r="2954" spans="1:10" hidden="1" x14ac:dyDescent="0.25">
      <c r="A2954">
        <v>30101</v>
      </c>
      <c r="B2954" s="1" t="s">
        <v>6</v>
      </c>
      <c r="C2954" s="1" t="s">
        <v>24</v>
      </c>
      <c r="D2954">
        <v>15222</v>
      </c>
      <c r="E2954" s="1" t="s">
        <v>3148</v>
      </c>
      <c r="F2954">
        <v>38</v>
      </c>
      <c r="G2954">
        <v>37</v>
      </c>
      <c r="H2954">
        <v>1</v>
      </c>
      <c r="I2954">
        <f>Tabla1[[#This Row],[VENTAS]]+Tabla1[[#This Row],[FISICO]]-Tabla1[[#This Row],[SISTEMA]]</f>
        <v>0</v>
      </c>
    </row>
    <row r="2955" spans="1:10" hidden="1" x14ac:dyDescent="0.25">
      <c r="A2955">
        <v>30101</v>
      </c>
      <c r="B2955" s="1" t="s">
        <v>6</v>
      </c>
      <c r="C2955" s="1" t="s">
        <v>24</v>
      </c>
      <c r="D2955">
        <v>15240</v>
      </c>
      <c r="E2955" s="1" t="s">
        <v>3149</v>
      </c>
      <c r="F2955">
        <v>21</v>
      </c>
      <c r="G2955">
        <v>21</v>
      </c>
      <c r="H2955">
        <v>0</v>
      </c>
      <c r="I2955">
        <f>Tabla1[[#This Row],[VENTAS]]+Tabla1[[#This Row],[FISICO]]-Tabla1[[#This Row],[SISTEMA]]</f>
        <v>0</v>
      </c>
    </row>
    <row r="2956" spans="1:10" hidden="1" x14ac:dyDescent="0.25">
      <c r="A2956">
        <v>30101</v>
      </c>
      <c r="B2956" s="1" t="s">
        <v>6</v>
      </c>
      <c r="C2956" s="1" t="s">
        <v>24</v>
      </c>
      <c r="D2956">
        <v>15241</v>
      </c>
      <c r="E2956" s="1" t="s">
        <v>3150</v>
      </c>
      <c r="F2956">
        <v>21</v>
      </c>
      <c r="G2956">
        <v>21</v>
      </c>
      <c r="H2956">
        <v>0</v>
      </c>
      <c r="I2956">
        <f>Tabla1[[#This Row],[VENTAS]]+Tabla1[[#This Row],[FISICO]]-Tabla1[[#This Row],[SISTEMA]]</f>
        <v>0</v>
      </c>
    </row>
    <row r="2957" spans="1:10" hidden="1" x14ac:dyDescent="0.25">
      <c r="A2957">
        <v>30101</v>
      </c>
      <c r="B2957" s="1" t="s">
        <v>6</v>
      </c>
      <c r="C2957" s="1" t="s">
        <v>24</v>
      </c>
      <c r="D2957">
        <v>15242</v>
      </c>
      <c r="E2957" s="1" t="s">
        <v>3151</v>
      </c>
      <c r="F2957">
        <v>36</v>
      </c>
      <c r="G2957">
        <v>35</v>
      </c>
      <c r="H2957">
        <v>1</v>
      </c>
      <c r="I2957">
        <f>Tabla1[[#This Row],[VENTAS]]+Tabla1[[#This Row],[FISICO]]-Tabla1[[#This Row],[SISTEMA]]</f>
        <v>0</v>
      </c>
    </row>
    <row r="2958" spans="1:10" hidden="1" x14ac:dyDescent="0.25">
      <c r="A2958">
        <v>30101</v>
      </c>
      <c r="B2958" s="1" t="s">
        <v>6</v>
      </c>
      <c r="C2958" s="1" t="s">
        <v>24</v>
      </c>
      <c r="D2958">
        <v>15243</v>
      </c>
      <c r="E2958" s="1" t="s">
        <v>3152</v>
      </c>
      <c r="F2958">
        <v>8</v>
      </c>
      <c r="G2958">
        <v>8</v>
      </c>
      <c r="H2958">
        <v>0</v>
      </c>
      <c r="I2958">
        <f>Tabla1[[#This Row],[VENTAS]]+Tabla1[[#This Row],[FISICO]]-Tabla1[[#This Row],[SISTEMA]]</f>
        <v>0</v>
      </c>
    </row>
    <row r="2959" spans="1:10" hidden="1" x14ac:dyDescent="0.25">
      <c r="A2959">
        <v>30101</v>
      </c>
      <c r="B2959" s="1" t="s">
        <v>6</v>
      </c>
      <c r="C2959" s="1" t="s">
        <v>24</v>
      </c>
      <c r="D2959">
        <v>15244</v>
      </c>
      <c r="E2959" s="1" t="s">
        <v>3153</v>
      </c>
      <c r="F2959">
        <v>119</v>
      </c>
      <c r="G2959">
        <v>118</v>
      </c>
      <c r="H2959">
        <v>1</v>
      </c>
      <c r="I2959">
        <f>Tabla1[[#This Row],[VENTAS]]+Tabla1[[#This Row],[FISICO]]-Tabla1[[#This Row],[SISTEMA]]</f>
        <v>0</v>
      </c>
    </row>
    <row r="2960" spans="1:10" hidden="1" x14ac:dyDescent="0.25">
      <c r="A2960">
        <v>30101</v>
      </c>
      <c r="B2960" s="1" t="s">
        <v>6</v>
      </c>
      <c r="C2960" s="1" t="s">
        <v>24</v>
      </c>
      <c r="D2960">
        <v>15247</v>
      </c>
      <c r="E2960" s="1" t="s">
        <v>3154</v>
      </c>
      <c r="F2960">
        <v>120</v>
      </c>
      <c r="G2960">
        <v>120</v>
      </c>
      <c r="H2960">
        <v>0</v>
      </c>
      <c r="I2960">
        <f>Tabla1[[#This Row],[VENTAS]]+Tabla1[[#This Row],[FISICO]]-Tabla1[[#This Row],[SISTEMA]]</f>
        <v>0</v>
      </c>
    </row>
    <row r="2961" spans="1:10" hidden="1" x14ac:dyDescent="0.25">
      <c r="A2961">
        <v>30101</v>
      </c>
      <c r="B2961" s="1" t="s">
        <v>6</v>
      </c>
      <c r="C2961" s="1" t="s">
        <v>24</v>
      </c>
      <c r="D2961" s="18">
        <v>15248</v>
      </c>
      <c r="E2961" s="19" t="s">
        <v>3155</v>
      </c>
      <c r="F2961">
        <v>117</v>
      </c>
      <c r="G2961">
        <v>116</v>
      </c>
      <c r="H2961">
        <v>1</v>
      </c>
      <c r="I2961">
        <f>Tabla1[[#This Row],[VENTAS]]+Tabla1[[#This Row],[FISICO]]-Tabla1[[#This Row],[SISTEMA]]</f>
        <v>0</v>
      </c>
      <c r="J2961" s="18"/>
    </row>
    <row r="2962" spans="1:10" hidden="1" x14ac:dyDescent="0.25">
      <c r="A2962">
        <v>30101</v>
      </c>
      <c r="B2962" s="1" t="s">
        <v>6</v>
      </c>
      <c r="C2962" s="1" t="s">
        <v>24</v>
      </c>
      <c r="D2962">
        <v>15249</v>
      </c>
      <c r="E2962" s="1" t="s">
        <v>3156</v>
      </c>
      <c r="F2962">
        <v>28</v>
      </c>
      <c r="G2962">
        <v>22</v>
      </c>
      <c r="H2962">
        <v>6</v>
      </c>
      <c r="I2962">
        <f>Tabla1[[#This Row],[VENTAS]]+Tabla1[[#This Row],[FISICO]]-Tabla1[[#This Row],[SISTEMA]]</f>
        <v>0</v>
      </c>
    </row>
    <row r="2963" spans="1:10" hidden="1" x14ac:dyDescent="0.25">
      <c r="A2963">
        <v>30101</v>
      </c>
      <c r="B2963" s="1" t="s">
        <v>6</v>
      </c>
      <c r="C2963" s="1" t="s">
        <v>24</v>
      </c>
      <c r="D2963">
        <v>15250</v>
      </c>
      <c r="E2963" s="1" t="s">
        <v>3157</v>
      </c>
      <c r="F2963">
        <v>116</v>
      </c>
      <c r="G2963">
        <f>94+19</f>
        <v>113</v>
      </c>
      <c r="H2963">
        <v>3</v>
      </c>
      <c r="I2963">
        <f>Tabla1[[#This Row],[VENTAS]]+Tabla1[[#This Row],[FISICO]]-Tabla1[[#This Row],[SISTEMA]]</f>
        <v>0</v>
      </c>
    </row>
    <row r="2964" spans="1:10" hidden="1" x14ac:dyDescent="0.25">
      <c r="A2964">
        <v>30101</v>
      </c>
      <c r="B2964" s="1" t="s">
        <v>6</v>
      </c>
      <c r="C2964" s="1" t="s">
        <v>25</v>
      </c>
      <c r="D2964">
        <v>99</v>
      </c>
      <c r="E2964" s="1" t="s">
        <v>3158</v>
      </c>
      <c r="F2964">
        <v>0</v>
      </c>
      <c r="H2964">
        <v>0</v>
      </c>
      <c r="I2964">
        <f>Tabla1[[#This Row],[VENTAS]]+Tabla1[[#This Row],[FISICO]]-Tabla1[[#This Row],[SISTEMA]]</f>
        <v>0</v>
      </c>
    </row>
    <row r="2965" spans="1:10" hidden="1" x14ac:dyDescent="0.25">
      <c r="A2965">
        <v>30101</v>
      </c>
      <c r="B2965" s="1" t="s">
        <v>6</v>
      </c>
      <c r="C2965" s="1" t="s">
        <v>25</v>
      </c>
      <c r="D2965">
        <v>100</v>
      </c>
      <c r="E2965" s="1" t="s">
        <v>3159</v>
      </c>
      <c r="F2965">
        <v>0</v>
      </c>
      <c r="H2965">
        <v>0</v>
      </c>
      <c r="I2965">
        <f>Tabla1[[#This Row],[VENTAS]]+Tabla1[[#This Row],[FISICO]]-Tabla1[[#This Row],[SISTEMA]]</f>
        <v>0</v>
      </c>
    </row>
    <row r="2966" spans="1:10" hidden="1" x14ac:dyDescent="0.25">
      <c r="A2966">
        <v>30101</v>
      </c>
      <c r="B2966" s="1" t="s">
        <v>6</v>
      </c>
      <c r="C2966" s="1" t="s">
        <v>25</v>
      </c>
      <c r="D2966">
        <v>101</v>
      </c>
      <c r="E2966" s="1" t="s">
        <v>3160</v>
      </c>
      <c r="F2966">
        <v>0</v>
      </c>
      <c r="H2966">
        <v>0</v>
      </c>
      <c r="I2966">
        <f>Tabla1[[#This Row],[VENTAS]]+Tabla1[[#This Row],[FISICO]]-Tabla1[[#This Row],[SISTEMA]]</f>
        <v>0</v>
      </c>
    </row>
    <row r="2967" spans="1:10" hidden="1" x14ac:dyDescent="0.25">
      <c r="A2967">
        <v>30101</v>
      </c>
      <c r="B2967" s="1" t="s">
        <v>6</v>
      </c>
      <c r="C2967" s="1" t="s">
        <v>25</v>
      </c>
      <c r="D2967">
        <v>108</v>
      </c>
      <c r="E2967" s="1" t="s">
        <v>3161</v>
      </c>
      <c r="F2967">
        <v>0</v>
      </c>
      <c r="H2967">
        <v>0</v>
      </c>
      <c r="I2967">
        <f>Tabla1[[#This Row],[VENTAS]]+Tabla1[[#This Row],[FISICO]]-Tabla1[[#This Row],[SISTEMA]]</f>
        <v>0</v>
      </c>
    </row>
    <row r="2968" spans="1:10" hidden="1" x14ac:dyDescent="0.25">
      <c r="A2968">
        <v>30101</v>
      </c>
      <c r="B2968" s="1" t="s">
        <v>6</v>
      </c>
      <c r="C2968" s="1" t="s">
        <v>25</v>
      </c>
      <c r="D2968" s="18">
        <v>1368</v>
      </c>
      <c r="E2968" s="19" t="s">
        <v>3162</v>
      </c>
      <c r="F2968">
        <v>65</v>
      </c>
      <c r="G2968">
        <v>54</v>
      </c>
      <c r="H2968">
        <v>0</v>
      </c>
      <c r="I2968">
        <f>Tabla1[[#This Row],[VENTAS]]+Tabla1[[#This Row],[FISICO]]-Tabla1[[#This Row],[SISTEMA]]</f>
        <v>-11</v>
      </c>
      <c r="J2968" s="18"/>
    </row>
    <row r="2969" spans="1:10" hidden="1" x14ac:dyDescent="0.25">
      <c r="A2969">
        <v>30101</v>
      </c>
      <c r="B2969" s="1" t="s">
        <v>6</v>
      </c>
      <c r="C2969" s="1" t="s">
        <v>25</v>
      </c>
      <c r="D2969">
        <v>1370</v>
      </c>
      <c r="E2969" s="1" t="s">
        <v>3163</v>
      </c>
      <c r="F2969">
        <v>8</v>
      </c>
      <c r="G2969">
        <v>8</v>
      </c>
      <c r="H2969">
        <v>0</v>
      </c>
      <c r="I2969">
        <f>Tabla1[[#This Row],[VENTAS]]+Tabla1[[#This Row],[FISICO]]-Tabla1[[#This Row],[SISTEMA]]</f>
        <v>0</v>
      </c>
    </row>
    <row r="2970" spans="1:10" hidden="1" x14ac:dyDescent="0.25">
      <c r="A2970">
        <v>30101</v>
      </c>
      <c r="B2970" s="1" t="s">
        <v>6</v>
      </c>
      <c r="C2970" s="1" t="s">
        <v>25</v>
      </c>
      <c r="D2970">
        <v>1372</v>
      </c>
      <c r="E2970" s="1" t="s">
        <v>3164</v>
      </c>
      <c r="F2970">
        <v>0</v>
      </c>
      <c r="H2970">
        <v>0</v>
      </c>
      <c r="I2970">
        <f>Tabla1[[#This Row],[VENTAS]]+Tabla1[[#This Row],[FISICO]]-Tabla1[[#This Row],[SISTEMA]]</f>
        <v>0</v>
      </c>
    </row>
    <row r="2971" spans="1:10" hidden="1" x14ac:dyDescent="0.25">
      <c r="A2971">
        <v>30101</v>
      </c>
      <c r="B2971" s="1" t="s">
        <v>6</v>
      </c>
      <c r="C2971" s="1" t="s">
        <v>25</v>
      </c>
      <c r="D2971">
        <v>1375</v>
      </c>
      <c r="E2971" s="1" t="s">
        <v>3165</v>
      </c>
      <c r="F2971">
        <v>0</v>
      </c>
      <c r="H2971">
        <v>0</v>
      </c>
      <c r="I2971">
        <f>Tabla1[[#This Row],[VENTAS]]+Tabla1[[#This Row],[FISICO]]-Tabla1[[#This Row],[SISTEMA]]</f>
        <v>0</v>
      </c>
    </row>
    <row r="2972" spans="1:10" hidden="1" x14ac:dyDescent="0.25">
      <c r="A2972">
        <v>30101</v>
      </c>
      <c r="B2972" s="1" t="s">
        <v>6</v>
      </c>
      <c r="C2972" s="1" t="s">
        <v>25</v>
      </c>
      <c r="D2972">
        <v>1376</v>
      </c>
      <c r="E2972" s="1" t="s">
        <v>3166</v>
      </c>
      <c r="F2972">
        <v>16</v>
      </c>
      <c r="G2972">
        <v>16</v>
      </c>
      <c r="H2972">
        <v>0</v>
      </c>
      <c r="I2972">
        <f>Tabla1[[#This Row],[VENTAS]]+Tabla1[[#This Row],[FISICO]]-Tabla1[[#This Row],[SISTEMA]]</f>
        <v>0</v>
      </c>
    </row>
    <row r="2973" spans="1:10" hidden="1" x14ac:dyDescent="0.25">
      <c r="A2973">
        <v>30101</v>
      </c>
      <c r="B2973" s="1" t="s">
        <v>6</v>
      </c>
      <c r="C2973" s="1" t="s">
        <v>25</v>
      </c>
      <c r="D2973">
        <v>1377</v>
      </c>
      <c r="E2973" s="1" t="s">
        <v>3167</v>
      </c>
      <c r="F2973">
        <v>10</v>
      </c>
      <c r="G2973">
        <v>10</v>
      </c>
      <c r="H2973">
        <v>0</v>
      </c>
      <c r="I2973">
        <f>Tabla1[[#This Row],[VENTAS]]+Tabla1[[#This Row],[FISICO]]-Tabla1[[#This Row],[SISTEMA]]</f>
        <v>0</v>
      </c>
    </row>
    <row r="2974" spans="1:10" hidden="1" x14ac:dyDescent="0.25">
      <c r="A2974">
        <v>30101</v>
      </c>
      <c r="B2974" s="1" t="s">
        <v>6</v>
      </c>
      <c r="C2974" s="1" t="s">
        <v>25</v>
      </c>
      <c r="D2974">
        <v>1378</v>
      </c>
      <c r="E2974" s="1" t="s">
        <v>3168</v>
      </c>
      <c r="F2974">
        <v>0</v>
      </c>
      <c r="H2974">
        <v>0</v>
      </c>
      <c r="I2974">
        <f>Tabla1[[#This Row],[VENTAS]]+Tabla1[[#This Row],[FISICO]]-Tabla1[[#This Row],[SISTEMA]]</f>
        <v>0</v>
      </c>
    </row>
    <row r="2975" spans="1:10" hidden="1" x14ac:dyDescent="0.25">
      <c r="A2975">
        <v>30101</v>
      </c>
      <c r="B2975" s="1" t="s">
        <v>6</v>
      </c>
      <c r="C2975" s="1" t="s">
        <v>25</v>
      </c>
      <c r="D2975">
        <v>1379</v>
      </c>
      <c r="E2975" s="1" t="s">
        <v>3169</v>
      </c>
      <c r="F2975">
        <v>0</v>
      </c>
      <c r="H2975">
        <v>0</v>
      </c>
      <c r="I2975">
        <f>Tabla1[[#This Row],[VENTAS]]+Tabla1[[#This Row],[FISICO]]-Tabla1[[#This Row],[SISTEMA]]</f>
        <v>0</v>
      </c>
    </row>
    <row r="2976" spans="1:10" hidden="1" x14ac:dyDescent="0.25">
      <c r="A2976">
        <v>30101</v>
      </c>
      <c r="B2976" s="1" t="s">
        <v>6</v>
      </c>
      <c r="C2976" s="1" t="s">
        <v>25</v>
      </c>
      <c r="D2976">
        <v>1380</v>
      </c>
      <c r="E2976" s="1" t="s">
        <v>3170</v>
      </c>
      <c r="F2976">
        <v>22</v>
      </c>
      <c r="G2976">
        <v>22</v>
      </c>
      <c r="H2976">
        <v>0</v>
      </c>
      <c r="I2976">
        <f>Tabla1[[#This Row],[VENTAS]]+Tabla1[[#This Row],[FISICO]]-Tabla1[[#This Row],[SISTEMA]]</f>
        <v>0</v>
      </c>
    </row>
    <row r="2977" spans="1:10" hidden="1" x14ac:dyDescent="0.25">
      <c r="A2977">
        <v>30101</v>
      </c>
      <c r="B2977" s="1" t="s">
        <v>6</v>
      </c>
      <c r="C2977" s="1" t="s">
        <v>25</v>
      </c>
      <c r="D2977" s="18">
        <v>1381</v>
      </c>
      <c r="E2977" s="19" t="s">
        <v>3171</v>
      </c>
      <c r="F2977">
        <v>51</v>
      </c>
      <c r="G2977">
        <v>42</v>
      </c>
      <c r="H2977">
        <v>0</v>
      </c>
      <c r="I2977">
        <f>Tabla1[[#This Row],[VENTAS]]+Tabla1[[#This Row],[FISICO]]-Tabla1[[#This Row],[SISTEMA]]</f>
        <v>-9</v>
      </c>
      <c r="J2977" s="18"/>
    </row>
    <row r="2978" spans="1:10" hidden="1" x14ac:dyDescent="0.25">
      <c r="A2978">
        <v>30101</v>
      </c>
      <c r="B2978" s="1" t="s">
        <v>6</v>
      </c>
      <c r="C2978" s="1" t="s">
        <v>25</v>
      </c>
      <c r="D2978" s="18">
        <v>1382</v>
      </c>
      <c r="E2978" s="19" t="s">
        <v>3172</v>
      </c>
      <c r="F2978">
        <v>11</v>
      </c>
      <c r="G2978">
        <v>4</v>
      </c>
      <c r="H2978">
        <v>1</v>
      </c>
      <c r="I2978">
        <f>Tabla1[[#This Row],[VENTAS]]+Tabla1[[#This Row],[FISICO]]-Tabla1[[#This Row],[SISTEMA]]</f>
        <v>-6</v>
      </c>
      <c r="J2978" s="18"/>
    </row>
    <row r="2979" spans="1:10" hidden="1" x14ac:dyDescent="0.25">
      <c r="A2979">
        <v>30101</v>
      </c>
      <c r="B2979" s="1" t="s">
        <v>6</v>
      </c>
      <c r="C2979" s="1" t="s">
        <v>25</v>
      </c>
      <c r="D2979">
        <v>1383</v>
      </c>
      <c r="E2979" s="1" t="s">
        <v>3173</v>
      </c>
      <c r="F2979">
        <v>0</v>
      </c>
      <c r="H2979">
        <v>0</v>
      </c>
      <c r="I2979">
        <f>Tabla1[[#This Row],[VENTAS]]+Tabla1[[#This Row],[FISICO]]-Tabla1[[#This Row],[SISTEMA]]</f>
        <v>0</v>
      </c>
    </row>
    <row r="2980" spans="1:10" hidden="1" x14ac:dyDescent="0.25">
      <c r="A2980">
        <v>30101</v>
      </c>
      <c r="B2980" s="1" t="s">
        <v>6</v>
      </c>
      <c r="C2980" s="1" t="s">
        <v>25</v>
      </c>
      <c r="D2980">
        <v>1384</v>
      </c>
      <c r="E2980" s="1" t="s">
        <v>3174</v>
      </c>
      <c r="F2980">
        <v>0</v>
      </c>
      <c r="H2980">
        <v>0</v>
      </c>
      <c r="I2980">
        <f>Tabla1[[#This Row],[VENTAS]]+Tabla1[[#This Row],[FISICO]]-Tabla1[[#This Row],[SISTEMA]]</f>
        <v>0</v>
      </c>
    </row>
    <row r="2981" spans="1:10" hidden="1" x14ac:dyDescent="0.25">
      <c r="A2981">
        <v>30101</v>
      </c>
      <c r="B2981" s="1" t="s">
        <v>6</v>
      </c>
      <c r="C2981" s="1" t="s">
        <v>25</v>
      </c>
      <c r="D2981">
        <v>1386</v>
      </c>
      <c r="E2981" s="1" t="s">
        <v>3175</v>
      </c>
      <c r="F2981">
        <v>33</v>
      </c>
      <c r="G2981">
        <v>33</v>
      </c>
      <c r="H2981">
        <v>0</v>
      </c>
      <c r="I2981">
        <f>Tabla1[[#This Row],[VENTAS]]+Tabla1[[#This Row],[FISICO]]-Tabla1[[#This Row],[SISTEMA]]</f>
        <v>0</v>
      </c>
    </row>
    <row r="2982" spans="1:10" hidden="1" x14ac:dyDescent="0.25">
      <c r="A2982">
        <v>30101</v>
      </c>
      <c r="B2982" s="1" t="s">
        <v>6</v>
      </c>
      <c r="C2982" s="1" t="s">
        <v>25</v>
      </c>
      <c r="D2982">
        <v>1388</v>
      </c>
      <c r="E2982" s="1" t="s">
        <v>3176</v>
      </c>
      <c r="F2982">
        <v>0</v>
      </c>
      <c r="H2982">
        <v>0</v>
      </c>
      <c r="I2982">
        <f>Tabla1[[#This Row],[VENTAS]]+Tabla1[[#This Row],[FISICO]]-Tabla1[[#This Row],[SISTEMA]]</f>
        <v>0</v>
      </c>
    </row>
    <row r="2983" spans="1:10" hidden="1" x14ac:dyDescent="0.25">
      <c r="A2983">
        <v>30101</v>
      </c>
      <c r="B2983" s="1" t="s">
        <v>6</v>
      </c>
      <c r="C2983" s="1" t="s">
        <v>25</v>
      </c>
      <c r="D2983">
        <v>1391</v>
      </c>
      <c r="E2983" s="1" t="s">
        <v>3177</v>
      </c>
      <c r="F2983">
        <v>2</v>
      </c>
      <c r="G2983">
        <v>2</v>
      </c>
      <c r="H2983">
        <v>0</v>
      </c>
      <c r="I2983">
        <f>Tabla1[[#This Row],[VENTAS]]+Tabla1[[#This Row],[FISICO]]-Tabla1[[#This Row],[SISTEMA]]</f>
        <v>0</v>
      </c>
    </row>
    <row r="2984" spans="1:10" hidden="1" x14ac:dyDescent="0.25">
      <c r="A2984">
        <v>30101</v>
      </c>
      <c r="B2984" s="1" t="s">
        <v>6</v>
      </c>
      <c r="C2984" s="1" t="s">
        <v>25</v>
      </c>
      <c r="D2984" s="18">
        <v>1392</v>
      </c>
      <c r="E2984" s="19" t="s">
        <v>3178</v>
      </c>
      <c r="F2984">
        <v>48</v>
      </c>
      <c r="G2984">
        <v>46</v>
      </c>
      <c r="H2984">
        <v>0</v>
      </c>
      <c r="I2984">
        <f>Tabla1[[#This Row],[VENTAS]]+Tabla1[[#This Row],[FISICO]]-Tabla1[[#This Row],[SISTEMA]]</f>
        <v>-2</v>
      </c>
      <c r="J2984" s="18"/>
    </row>
    <row r="2985" spans="1:10" hidden="1" x14ac:dyDescent="0.25">
      <c r="A2985">
        <v>30101</v>
      </c>
      <c r="B2985" s="1" t="s">
        <v>6</v>
      </c>
      <c r="C2985" s="1" t="s">
        <v>25</v>
      </c>
      <c r="D2985">
        <v>1394</v>
      </c>
      <c r="E2985" s="1" t="s">
        <v>3179</v>
      </c>
      <c r="F2985">
        <v>14</v>
      </c>
      <c r="G2985">
        <v>13</v>
      </c>
      <c r="H2985">
        <v>1</v>
      </c>
      <c r="I2985">
        <f>Tabla1[[#This Row],[VENTAS]]+Tabla1[[#This Row],[FISICO]]-Tabla1[[#This Row],[SISTEMA]]</f>
        <v>0</v>
      </c>
    </row>
    <row r="2986" spans="1:10" hidden="1" x14ac:dyDescent="0.25">
      <c r="A2986">
        <v>30101</v>
      </c>
      <c r="B2986" s="1" t="s">
        <v>6</v>
      </c>
      <c r="C2986" s="1" t="s">
        <v>25</v>
      </c>
      <c r="D2986">
        <v>1396</v>
      </c>
      <c r="E2986" s="1" t="s">
        <v>3180</v>
      </c>
      <c r="F2986">
        <v>0</v>
      </c>
      <c r="H2986">
        <v>0</v>
      </c>
      <c r="I2986">
        <f>Tabla1[[#This Row],[VENTAS]]+Tabla1[[#This Row],[FISICO]]-Tabla1[[#This Row],[SISTEMA]]</f>
        <v>0</v>
      </c>
    </row>
    <row r="2987" spans="1:10" hidden="1" x14ac:dyDescent="0.25">
      <c r="A2987">
        <v>30101</v>
      </c>
      <c r="B2987" s="1" t="s">
        <v>6</v>
      </c>
      <c r="C2987" s="1" t="s">
        <v>25</v>
      </c>
      <c r="D2987" s="18">
        <v>1397</v>
      </c>
      <c r="E2987" s="19" t="s">
        <v>3181</v>
      </c>
      <c r="F2987">
        <v>2</v>
      </c>
      <c r="G2987">
        <v>1</v>
      </c>
      <c r="H2987">
        <v>0</v>
      </c>
      <c r="I2987">
        <f>Tabla1[[#This Row],[VENTAS]]+Tabla1[[#This Row],[FISICO]]-Tabla1[[#This Row],[SISTEMA]]</f>
        <v>-1</v>
      </c>
      <c r="J2987" s="18"/>
    </row>
    <row r="2988" spans="1:10" hidden="1" x14ac:dyDescent="0.25">
      <c r="A2988">
        <v>30101</v>
      </c>
      <c r="B2988" s="1" t="s">
        <v>6</v>
      </c>
      <c r="C2988" s="1" t="s">
        <v>25</v>
      </c>
      <c r="D2988" s="18">
        <v>1398</v>
      </c>
      <c r="E2988" s="19" t="s">
        <v>3182</v>
      </c>
      <c r="F2988">
        <v>37</v>
      </c>
      <c r="G2988">
        <v>35</v>
      </c>
      <c r="H2988">
        <v>0</v>
      </c>
      <c r="I2988">
        <f>Tabla1[[#This Row],[VENTAS]]+Tabla1[[#This Row],[FISICO]]-Tabla1[[#This Row],[SISTEMA]]</f>
        <v>-2</v>
      </c>
      <c r="J2988" s="18"/>
    </row>
    <row r="2989" spans="1:10" hidden="1" x14ac:dyDescent="0.25">
      <c r="A2989">
        <v>30101</v>
      </c>
      <c r="B2989" s="1" t="s">
        <v>6</v>
      </c>
      <c r="C2989" s="1" t="s">
        <v>25</v>
      </c>
      <c r="D2989">
        <v>1402</v>
      </c>
      <c r="E2989" s="1" t="s">
        <v>3183</v>
      </c>
      <c r="F2989">
        <v>0</v>
      </c>
      <c r="H2989">
        <v>0</v>
      </c>
      <c r="I2989">
        <f>Tabla1[[#This Row],[VENTAS]]+Tabla1[[#This Row],[FISICO]]-Tabla1[[#This Row],[SISTEMA]]</f>
        <v>0</v>
      </c>
    </row>
    <row r="2990" spans="1:10" hidden="1" x14ac:dyDescent="0.25">
      <c r="A2990">
        <v>30101</v>
      </c>
      <c r="B2990" s="1" t="s">
        <v>6</v>
      </c>
      <c r="C2990" s="1" t="s">
        <v>25</v>
      </c>
      <c r="D2990">
        <v>1403</v>
      </c>
      <c r="E2990" s="1" t="s">
        <v>3184</v>
      </c>
      <c r="F2990">
        <v>0</v>
      </c>
      <c r="H2990">
        <v>0</v>
      </c>
      <c r="I2990">
        <f>Tabla1[[#This Row],[VENTAS]]+Tabla1[[#This Row],[FISICO]]-Tabla1[[#This Row],[SISTEMA]]</f>
        <v>0</v>
      </c>
    </row>
    <row r="2991" spans="1:10" hidden="1" x14ac:dyDescent="0.25">
      <c r="A2991">
        <v>30101</v>
      </c>
      <c r="B2991" s="1" t="s">
        <v>6</v>
      </c>
      <c r="C2991" s="1" t="s">
        <v>25</v>
      </c>
      <c r="D2991">
        <v>1405</v>
      </c>
      <c r="E2991" s="1" t="s">
        <v>3185</v>
      </c>
      <c r="F2991">
        <v>0</v>
      </c>
      <c r="H2991">
        <v>0</v>
      </c>
      <c r="I2991">
        <f>Tabla1[[#This Row],[VENTAS]]+Tabla1[[#This Row],[FISICO]]-Tabla1[[#This Row],[SISTEMA]]</f>
        <v>0</v>
      </c>
    </row>
    <row r="2992" spans="1:10" hidden="1" x14ac:dyDescent="0.25">
      <c r="A2992">
        <v>30101</v>
      </c>
      <c r="B2992" s="1" t="s">
        <v>6</v>
      </c>
      <c r="C2992" s="1" t="s">
        <v>25</v>
      </c>
      <c r="D2992">
        <v>1407</v>
      </c>
      <c r="E2992" s="1" t="s">
        <v>3186</v>
      </c>
      <c r="F2992">
        <v>5</v>
      </c>
      <c r="G2992">
        <v>5</v>
      </c>
      <c r="H2992">
        <v>0</v>
      </c>
      <c r="I2992">
        <f>Tabla1[[#This Row],[VENTAS]]+Tabla1[[#This Row],[FISICO]]-Tabla1[[#This Row],[SISTEMA]]</f>
        <v>0</v>
      </c>
    </row>
    <row r="2993" spans="1:10" hidden="1" x14ac:dyDescent="0.25">
      <c r="A2993">
        <v>30101</v>
      </c>
      <c r="B2993" s="1" t="s">
        <v>6</v>
      </c>
      <c r="C2993" s="1" t="s">
        <v>25</v>
      </c>
      <c r="D2993">
        <v>1409</v>
      </c>
      <c r="E2993" s="1" t="s">
        <v>3187</v>
      </c>
      <c r="F2993">
        <v>0</v>
      </c>
      <c r="H2993">
        <v>0</v>
      </c>
      <c r="I2993">
        <f>Tabla1[[#This Row],[VENTAS]]+Tabla1[[#This Row],[FISICO]]-Tabla1[[#This Row],[SISTEMA]]</f>
        <v>0</v>
      </c>
    </row>
    <row r="2994" spans="1:10" hidden="1" x14ac:dyDescent="0.25">
      <c r="A2994">
        <v>30101</v>
      </c>
      <c r="B2994" s="1" t="s">
        <v>6</v>
      </c>
      <c r="C2994" s="1" t="s">
        <v>25</v>
      </c>
      <c r="D2994">
        <v>1410</v>
      </c>
      <c r="E2994" s="1" t="s">
        <v>3188</v>
      </c>
      <c r="F2994">
        <v>41</v>
      </c>
      <c r="G2994">
        <v>39</v>
      </c>
      <c r="H2994">
        <v>2</v>
      </c>
      <c r="I2994">
        <f>Tabla1[[#This Row],[VENTAS]]+Tabla1[[#This Row],[FISICO]]-Tabla1[[#This Row],[SISTEMA]]</f>
        <v>0</v>
      </c>
    </row>
    <row r="2995" spans="1:10" hidden="1" x14ac:dyDescent="0.25">
      <c r="A2995">
        <v>30101</v>
      </c>
      <c r="B2995" s="1" t="s">
        <v>6</v>
      </c>
      <c r="C2995" s="1" t="s">
        <v>25</v>
      </c>
      <c r="D2995">
        <v>1412</v>
      </c>
      <c r="E2995" s="1" t="s">
        <v>3189</v>
      </c>
      <c r="F2995">
        <v>0</v>
      </c>
      <c r="H2995">
        <v>0</v>
      </c>
      <c r="I2995">
        <f>Tabla1[[#This Row],[VENTAS]]+Tabla1[[#This Row],[FISICO]]-Tabla1[[#This Row],[SISTEMA]]</f>
        <v>0</v>
      </c>
    </row>
    <row r="2996" spans="1:10" hidden="1" x14ac:dyDescent="0.25">
      <c r="A2996">
        <v>30101</v>
      </c>
      <c r="B2996" s="1" t="s">
        <v>6</v>
      </c>
      <c r="C2996" s="1" t="s">
        <v>25</v>
      </c>
      <c r="D2996" s="18">
        <v>1413</v>
      </c>
      <c r="E2996" s="19" t="s">
        <v>3190</v>
      </c>
      <c r="F2996">
        <v>27</v>
      </c>
      <c r="G2996">
        <v>25</v>
      </c>
      <c r="H2996">
        <v>1</v>
      </c>
      <c r="I2996">
        <f>Tabla1[[#This Row],[VENTAS]]+Tabla1[[#This Row],[FISICO]]-Tabla1[[#This Row],[SISTEMA]]</f>
        <v>-1</v>
      </c>
      <c r="J2996" s="18"/>
    </row>
    <row r="2997" spans="1:10" hidden="1" x14ac:dyDescent="0.25">
      <c r="A2997">
        <v>30101</v>
      </c>
      <c r="B2997" s="1" t="s">
        <v>6</v>
      </c>
      <c r="C2997" s="1" t="s">
        <v>25</v>
      </c>
      <c r="D2997">
        <v>1414</v>
      </c>
      <c r="E2997" s="1" t="s">
        <v>3191</v>
      </c>
      <c r="F2997">
        <v>0</v>
      </c>
      <c r="H2997">
        <v>0</v>
      </c>
      <c r="I2997">
        <f>Tabla1[[#This Row],[VENTAS]]+Tabla1[[#This Row],[FISICO]]-Tabla1[[#This Row],[SISTEMA]]</f>
        <v>0</v>
      </c>
    </row>
    <row r="2998" spans="1:10" hidden="1" x14ac:dyDescent="0.25">
      <c r="A2998">
        <v>30101</v>
      </c>
      <c r="B2998" s="1" t="s">
        <v>6</v>
      </c>
      <c r="C2998" s="1" t="s">
        <v>25</v>
      </c>
      <c r="D2998">
        <v>1416</v>
      </c>
      <c r="E2998" s="1" t="s">
        <v>3192</v>
      </c>
      <c r="F2998">
        <v>0</v>
      </c>
      <c r="H2998">
        <v>0</v>
      </c>
      <c r="I2998">
        <f>Tabla1[[#This Row],[VENTAS]]+Tabla1[[#This Row],[FISICO]]-Tabla1[[#This Row],[SISTEMA]]</f>
        <v>0</v>
      </c>
    </row>
    <row r="2999" spans="1:10" hidden="1" x14ac:dyDescent="0.25">
      <c r="A2999">
        <v>30101</v>
      </c>
      <c r="B2999" s="1" t="s">
        <v>6</v>
      </c>
      <c r="C2999" s="1" t="s">
        <v>25</v>
      </c>
      <c r="D2999" s="18">
        <v>1418</v>
      </c>
      <c r="E2999" s="19" t="s">
        <v>3193</v>
      </c>
      <c r="F2999">
        <v>32</v>
      </c>
      <c r="G2999">
        <v>31</v>
      </c>
      <c r="H2999">
        <v>0</v>
      </c>
      <c r="I2999">
        <f>Tabla1[[#This Row],[VENTAS]]+Tabla1[[#This Row],[FISICO]]-Tabla1[[#This Row],[SISTEMA]]</f>
        <v>-1</v>
      </c>
      <c r="J2999" s="18"/>
    </row>
    <row r="3000" spans="1:10" hidden="1" x14ac:dyDescent="0.25">
      <c r="A3000">
        <v>30101</v>
      </c>
      <c r="B3000" s="1" t="s">
        <v>6</v>
      </c>
      <c r="C3000" s="1" t="s">
        <v>25</v>
      </c>
      <c r="D3000">
        <v>1419</v>
      </c>
      <c r="E3000" s="1" t="s">
        <v>3194</v>
      </c>
      <c r="F3000">
        <v>0</v>
      </c>
      <c r="H3000">
        <v>0</v>
      </c>
      <c r="I3000">
        <f>Tabla1[[#This Row],[VENTAS]]+Tabla1[[#This Row],[FISICO]]-Tabla1[[#This Row],[SISTEMA]]</f>
        <v>0</v>
      </c>
    </row>
    <row r="3001" spans="1:10" hidden="1" x14ac:dyDescent="0.25">
      <c r="A3001">
        <v>30101</v>
      </c>
      <c r="B3001" s="1" t="s">
        <v>6</v>
      </c>
      <c r="C3001" s="1" t="s">
        <v>25</v>
      </c>
      <c r="D3001" s="18">
        <v>1424</v>
      </c>
      <c r="E3001" s="19" t="s">
        <v>3195</v>
      </c>
      <c r="F3001">
        <v>40</v>
      </c>
      <c r="G3001">
        <f>39+1</f>
        <v>40</v>
      </c>
      <c r="H3001">
        <v>0</v>
      </c>
      <c r="I3001">
        <f>Tabla1[[#This Row],[VENTAS]]+Tabla1[[#This Row],[FISICO]]-Tabla1[[#This Row],[SISTEMA]]</f>
        <v>0</v>
      </c>
      <c r="J3001" s="18"/>
    </row>
    <row r="3002" spans="1:10" hidden="1" x14ac:dyDescent="0.25">
      <c r="A3002">
        <v>30101</v>
      </c>
      <c r="B3002" s="1" t="s">
        <v>6</v>
      </c>
      <c r="C3002" s="1" t="s">
        <v>25</v>
      </c>
      <c r="D3002">
        <v>1435</v>
      </c>
      <c r="E3002" s="1" t="s">
        <v>3196</v>
      </c>
      <c r="F3002">
        <v>0</v>
      </c>
      <c r="H3002">
        <v>0</v>
      </c>
      <c r="I3002">
        <f>Tabla1[[#This Row],[VENTAS]]+Tabla1[[#This Row],[FISICO]]-Tabla1[[#This Row],[SISTEMA]]</f>
        <v>0</v>
      </c>
    </row>
    <row r="3003" spans="1:10" hidden="1" x14ac:dyDescent="0.25">
      <c r="A3003">
        <v>30101</v>
      </c>
      <c r="B3003" s="1" t="s">
        <v>6</v>
      </c>
      <c r="C3003" s="1" t="s">
        <v>25</v>
      </c>
      <c r="D3003">
        <v>1437</v>
      </c>
      <c r="E3003" s="1" t="s">
        <v>3197</v>
      </c>
      <c r="F3003">
        <v>0</v>
      </c>
      <c r="H3003">
        <v>0</v>
      </c>
      <c r="I3003">
        <f>Tabla1[[#This Row],[VENTAS]]+Tabla1[[#This Row],[FISICO]]-Tabla1[[#This Row],[SISTEMA]]</f>
        <v>0</v>
      </c>
    </row>
    <row r="3004" spans="1:10" hidden="1" x14ac:dyDescent="0.25">
      <c r="A3004">
        <v>30101</v>
      </c>
      <c r="B3004" s="1" t="s">
        <v>6</v>
      </c>
      <c r="C3004" s="1" t="s">
        <v>25</v>
      </c>
      <c r="D3004">
        <v>1440</v>
      </c>
      <c r="E3004" s="1" t="s">
        <v>3198</v>
      </c>
      <c r="F3004">
        <v>0</v>
      </c>
      <c r="H3004">
        <v>0</v>
      </c>
      <c r="I3004">
        <f>Tabla1[[#This Row],[VENTAS]]+Tabla1[[#This Row],[FISICO]]-Tabla1[[#This Row],[SISTEMA]]</f>
        <v>0</v>
      </c>
    </row>
    <row r="3005" spans="1:10" hidden="1" x14ac:dyDescent="0.25">
      <c r="A3005">
        <v>30101</v>
      </c>
      <c r="B3005" s="1" t="s">
        <v>6</v>
      </c>
      <c r="C3005" s="1" t="s">
        <v>25</v>
      </c>
      <c r="D3005">
        <v>1441</v>
      </c>
      <c r="E3005" s="1" t="s">
        <v>3199</v>
      </c>
      <c r="F3005">
        <v>1</v>
      </c>
      <c r="G3005">
        <v>1</v>
      </c>
      <c r="H3005">
        <v>0</v>
      </c>
      <c r="I3005">
        <f>Tabla1[[#This Row],[VENTAS]]+Tabla1[[#This Row],[FISICO]]-Tabla1[[#This Row],[SISTEMA]]</f>
        <v>0</v>
      </c>
    </row>
    <row r="3006" spans="1:10" hidden="1" x14ac:dyDescent="0.25">
      <c r="A3006">
        <v>30101</v>
      </c>
      <c r="B3006" s="1" t="s">
        <v>6</v>
      </c>
      <c r="C3006" s="1" t="s">
        <v>25</v>
      </c>
      <c r="D3006">
        <v>1442</v>
      </c>
      <c r="E3006" s="1" t="s">
        <v>3200</v>
      </c>
      <c r="F3006">
        <v>0</v>
      </c>
      <c r="H3006">
        <v>0</v>
      </c>
      <c r="I3006">
        <f>Tabla1[[#This Row],[VENTAS]]+Tabla1[[#This Row],[FISICO]]-Tabla1[[#This Row],[SISTEMA]]</f>
        <v>0</v>
      </c>
    </row>
    <row r="3007" spans="1:10" hidden="1" x14ac:dyDescent="0.25">
      <c r="A3007">
        <v>30101</v>
      </c>
      <c r="B3007" s="1" t="s">
        <v>6</v>
      </c>
      <c r="C3007" s="1" t="s">
        <v>25</v>
      </c>
      <c r="D3007">
        <v>1443</v>
      </c>
      <c r="E3007" s="1" t="s">
        <v>3201</v>
      </c>
      <c r="F3007">
        <v>0</v>
      </c>
      <c r="H3007">
        <v>0</v>
      </c>
      <c r="I3007">
        <f>Tabla1[[#This Row],[VENTAS]]+Tabla1[[#This Row],[FISICO]]-Tabla1[[#This Row],[SISTEMA]]</f>
        <v>0</v>
      </c>
    </row>
    <row r="3008" spans="1:10" hidden="1" x14ac:dyDescent="0.25">
      <c r="A3008">
        <v>30101</v>
      </c>
      <c r="B3008" s="1" t="s">
        <v>6</v>
      </c>
      <c r="C3008" s="1" t="s">
        <v>25</v>
      </c>
      <c r="D3008">
        <v>1444</v>
      </c>
      <c r="E3008" s="1" t="s">
        <v>3202</v>
      </c>
      <c r="F3008">
        <v>0</v>
      </c>
      <c r="H3008">
        <v>0</v>
      </c>
      <c r="I3008">
        <f>Tabla1[[#This Row],[VENTAS]]+Tabla1[[#This Row],[FISICO]]-Tabla1[[#This Row],[SISTEMA]]</f>
        <v>0</v>
      </c>
    </row>
    <row r="3009" spans="1:9" hidden="1" x14ac:dyDescent="0.25">
      <c r="A3009">
        <v>30101</v>
      </c>
      <c r="B3009" s="1" t="s">
        <v>6</v>
      </c>
      <c r="C3009" s="1" t="s">
        <v>25</v>
      </c>
      <c r="D3009">
        <v>1445</v>
      </c>
      <c r="E3009" s="1" t="s">
        <v>3203</v>
      </c>
      <c r="F3009">
        <v>0</v>
      </c>
      <c r="H3009">
        <v>0</v>
      </c>
      <c r="I3009">
        <f>Tabla1[[#This Row],[VENTAS]]+Tabla1[[#This Row],[FISICO]]-Tabla1[[#This Row],[SISTEMA]]</f>
        <v>0</v>
      </c>
    </row>
    <row r="3010" spans="1:9" hidden="1" x14ac:dyDescent="0.25">
      <c r="A3010">
        <v>30101</v>
      </c>
      <c r="B3010" s="1" t="s">
        <v>6</v>
      </c>
      <c r="C3010" s="1" t="s">
        <v>25</v>
      </c>
      <c r="D3010">
        <v>1446</v>
      </c>
      <c r="E3010" s="1" t="s">
        <v>3204</v>
      </c>
      <c r="F3010">
        <v>3</v>
      </c>
      <c r="G3010">
        <v>3</v>
      </c>
      <c r="H3010">
        <v>0</v>
      </c>
      <c r="I3010">
        <f>Tabla1[[#This Row],[VENTAS]]+Tabla1[[#This Row],[FISICO]]-Tabla1[[#This Row],[SISTEMA]]</f>
        <v>0</v>
      </c>
    </row>
    <row r="3011" spans="1:9" hidden="1" x14ac:dyDescent="0.25">
      <c r="A3011">
        <v>30101</v>
      </c>
      <c r="B3011" s="1" t="s">
        <v>6</v>
      </c>
      <c r="C3011" s="1" t="s">
        <v>25</v>
      </c>
      <c r="D3011">
        <v>1447</v>
      </c>
      <c r="E3011" s="1" t="s">
        <v>3205</v>
      </c>
      <c r="F3011">
        <v>3</v>
      </c>
      <c r="G3011">
        <v>3</v>
      </c>
      <c r="H3011">
        <v>0</v>
      </c>
      <c r="I3011">
        <f>Tabla1[[#This Row],[VENTAS]]+Tabla1[[#This Row],[FISICO]]-Tabla1[[#This Row],[SISTEMA]]</f>
        <v>0</v>
      </c>
    </row>
    <row r="3012" spans="1:9" hidden="1" x14ac:dyDescent="0.25">
      <c r="A3012">
        <v>30101</v>
      </c>
      <c r="B3012" s="1" t="s">
        <v>6</v>
      </c>
      <c r="C3012" s="1" t="s">
        <v>25</v>
      </c>
      <c r="D3012">
        <v>1448</v>
      </c>
      <c r="E3012" s="1" t="s">
        <v>3206</v>
      </c>
      <c r="F3012">
        <v>0</v>
      </c>
      <c r="H3012">
        <v>0</v>
      </c>
      <c r="I3012">
        <f>Tabla1[[#This Row],[VENTAS]]+Tabla1[[#This Row],[FISICO]]-Tabla1[[#This Row],[SISTEMA]]</f>
        <v>0</v>
      </c>
    </row>
    <row r="3013" spans="1:9" hidden="1" x14ac:dyDescent="0.25">
      <c r="A3013">
        <v>30101</v>
      </c>
      <c r="B3013" s="1" t="s">
        <v>6</v>
      </c>
      <c r="C3013" s="1" t="s">
        <v>25</v>
      </c>
      <c r="D3013">
        <v>1449</v>
      </c>
      <c r="E3013" s="1" t="s">
        <v>3207</v>
      </c>
      <c r="F3013">
        <v>0</v>
      </c>
      <c r="H3013">
        <v>0</v>
      </c>
      <c r="I3013">
        <f>Tabla1[[#This Row],[VENTAS]]+Tabla1[[#This Row],[FISICO]]-Tabla1[[#This Row],[SISTEMA]]</f>
        <v>0</v>
      </c>
    </row>
    <row r="3014" spans="1:9" hidden="1" x14ac:dyDescent="0.25">
      <c r="A3014">
        <v>30101</v>
      </c>
      <c r="B3014" s="1" t="s">
        <v>6</v>
      </c>
      <c r="C3014" s="1" t="s">
        <v>25</v>
      </c>
      <c r="D3014">
        <v>1453</v>
      </c>
      <c r="E3014" s="1" t="s">
        <v>3208</v>
      </c>
      <c r="F3014">
        <v>3</v>
      </c>
      <c r="G3014">
        <v>3</v>
      </c>
      <c r="H3014">
        <v>0</v>
      </c>
      <c r="I3014">
        <f>Tabla1[[#This Row],[VENTAS]]+Tabla1[[#This Row],[FISICO]]-Tabla1[[#This Row],[SISTEMA]]</f>
        <v>0</v>
      </c>
    </row>
    <row r="3015" spans="1:9" hidden="1" x14ac:dyDescent="0.25">
      <c r="A3015">
        <v>30101</v>
      </c>
      <c r="B3015" s="1" t="s">
        <v>6</v>
      </c>
      <c r="C3015" s="1" t="s">
        <v>25</v>
      </c>
      <c r="D3015">
        <v>1459</v>
      </c>
      <c r="E3015" s="1" t="s">
        <v>3209</v>
      </c>
      <c r="F3015">
        <v>0</v>
      </c>
      <c r="H3015">
        <v>0</v>
      </c>
      <c r="I3015">
        <f>Tabla1[[#This Row],[VENTAS]]+Tabla1[[#This Row],[FISICO]]-Tabla1[[#This Row],[SISTEMA]]</f>
        <v>0</v>
      </c>
    </row>
    <row r="3016" spans="1:9" hidden="1" x14ac:dyDescent="0.25">
      <c r="A3016">
        <v>30101</v>
      </c>
      <c r="B3016" s="1" t="s">
        <v>6</v>
      </c>
      <c r="C3016" s="1" t="s">
        <v>25</v>
      </c>
      <c r="D3016">
        <v>1466</v>
      </c>
      <c r="E3016" s="1" t="s">
        <v>3210</v>
      </c>
      <c r="F3016">
        <v>0</v>
      </c>
      <c r="H3016">
        <v>0</v>
      </c>
      <c r="I3016">
        <f>Tabla1[[#This Row],[VENTAS]]+Tabla1[[#This Row],[FISICO]]-Tabla1[[#This Row],[SISTEMA]]</f>
        <v>0</v>
      </c>
    </row>
    <row r="3017" spans="1:9" hidden="1" x14ac:dyDescent="0.25">
      <c r="A3017">
        <v>30101</v>
      </c>
      <c r="B3017" s="1" t="s">
        <v>6</v>
      </c>
      <c r="C3017" s="1" t="s">
        <v>25</v>
      </c>
      <c r="D3017">
        <v>1467</v>
      </c>
      <c r="E3017" s="1" t="s">
        <v>3211</v>
      </c>
      <c r="F3017">
        <v>0</v>
      </c>
      <c r="H3017">
        <v>0</v>
      </c>
      <c r="I3017">
        <f>Tabla1[[#This Row],[VENTAS]]+Tabla1[[#This Row],[FISICO]]-Tabla1[[#This Row],[SISTEMA]]</f>
        <v>0</v>
      </c>
    </row>
    <row r="3018" spans="1:9" hidden="1" x14ac:dyDescent="0.25">
      <c r="A3018">
        <v>30101</v>
      </c>
      <c r="B3018" s="1" t="s">
        <v>6</v>
      </c>
      <c r="C3018" s="1" t="s">
        <v>25</v>
      </c>
      <c r="D3018">
        <v>1468</v>
      </c>
      <c r="E3018" s="1" t="s">
        <v>3212</v>
      </c>
      <c r="F3018">
        <v>0</v>
      </c>
      <c r="H3018">
        <v>0</v>
      </c>
      <c r="I3018">
        <f>Tabla1[[#This Row],[VENTAS]]+Tabla1[[#This Row],[FISICO]]-Tabla1[[#This Row],[SISTEMA]]</f>
        <v>0</v>
      </c>
    </row>
    <row r="3019" spans="1:9" hidden="1" x14ac:dyDescent="0.25">
      <c r="A3019">
        <v>30101</v>
      </c>
      <c r="B3019" s="1" t="s">
        <v>6</v>
      </c>
      <c r="C3019" s="1" t="s">
        <v>25</v>
      </c>
      <c r="D3019">
        <v>1469</v>
      </c>
      <c r="E3019" s="1" t="s">
        <v>3213</v>
      </c>
      <c r="F3019">
        <v>0</v>
      </c>
      <c r="H3019">
        <v>0</v>
      </c>
      <c r="I3019">
        <f>Tabla1[[#This Row],[VENTAS]]+Tabla1[[#This Row],[FISICO]]-Tabla1[[#This Row],[SISTEMA]]</f>
        <v>0</v>
      </c>
    </row>
    <row r="3020" spans="1:9" hidden="1" x14ac:dyDescent="0.25">
      <c r="A3020">
        <v>30101</v>
      </c>
      <c r="B3020" s="1" t="s">
        <v>6</v>
      </c>
      <c r="C3020" s="1" t="s">
        <v>25</v>
      </c>
      <c r="D3020">
        <v>1470</v>
      </c>
      <c r="E3020" s="1" t="s">
        <v>3214</v>
      </c>
      <c r="F3020">
        <v>3</v>
      </c>
      <c r="G3020">
        <v>3</v>
      </c>
      <c r="H3020">
        <v>0</v>
      </c>
      <c r="I3020">
        <f>Tabla1[[#This Row],[VENTAS]]+Tabla1[[#This Row],[FISICO]]-Tabla1[[#This Row],[SISTEMA]]</f>
        <v>0</v>
      </c>
    </row>
    <row r="3021" spans="1:9" hidden="1" x14ac:dyDescent="0.25">
      <c r="A3021">
        <v>30101</v>
      </c>
      <c r="B3021" s="1" t="s">
        <v>6</v>
      </c>
      <c r="C3021" s="1" t="s">
        <v>25</v>
      </c>
      <c r="D3021">
        <v>1471</v>
      </c>
      <c r="E3021" s="1" t="s">
        <v>3215</v>
      </c>
      <c r="F3021">
        <v>0</v>
      </c>
      <c r="H3021">
        <v>0</v>
      </c>
      <c r="I3021">
        <f>Tabla1[[#This Row],[VENTAS]]+Tabla1[[#This Row],[FISICO]]-Tabla1[[#This Row],[SISTEMA]]</f>
        <v>0</v>
      </c>
    </row>
    <row r="3022" spans="1:9" hidden="1" x14ac:dyDescent="0.25">
      <c r="A3022">
        <v>30101</v>
      </c>
      <c r="B3022" s="1" t="s">
        <v>6</v>
      </c>
      <c r="C3022" s="1" t="s">
        <v>25</v>
      </c>
      <c r="D3022">
        <v>1472</v>
      </c>
      <c r="E3022" s="1" t="s">
        <v>3216</v>
      </c>
      <c r="F3022">
        <v>0</v>
      </c>
      <c r="H3022">
        <v>0</v>
      </c>
      <c r="I3022">
        <f>Tabla1[[#This Row],[VENTAS]]+Tabla1[[#This Row],[FISICO]]-Tabla1[[#This Row],[SISTEMA]]</f>
        <v>0</v>
      </c>
    </row>
    <row r="3023" spans="1:9" hidden="1" x14ac:dyDescent="0.25">
      <c r="A3023">
        <v>30101</v>
      </c>
      <c r="B3023" s="1" t="s">
        <v>6</v>
      </c>
      <c r="C3023" s="1" t="s">
        <v>25</v>
      </c>
      <c r="D3023">
        <v>1473</v>
      </c>
      <c r="E3023" s="1" t="s">
        <v>3217</v>
      </c>
      <c r="F3023">
        <v>0</v>
      </c>
      <c r="H3023">
        <v>0</v>
      </c>
      <c r="I3023">
        <f>Tabla1[[#This Row],[VENTAS]]+Tabla1[[#This Row],[FISICO]]-Tabla1[[#This Row],[SISTEMA]]</f>
        <v>0</v>
      </c>
    </row>
    <row r="3024" spans="1:9" hidden="1" x14ac:dyDescent="0.25">
      <c r="A3024">
        <v>30101</v>
      </c>
      <c r="B3024" s="1" t="s">
        <v>6</v>
      </c>
      <c r="C3024" s="1" t="s">
        <v>25</v>
      </c>
      <c r="D3024">
        <v>1476</v>
      </c>
      <c r="E3024" s="1" t="s">
        <v>3218</v>
      </c>
      <c r="F3024">
        <v>0</v>
      </c>
      <c r="H3024">
        <v>0</v>
      </c>
      <c r="I3024">
        <f>Tabla1[[#This Row],[VENTAS]]+Tabla1[[#This Row],[FISICO]]-Tabla1[[#This Row],[SISTEMA]]</f>
        <v>0</v>
      </c>
    </row>
    <row r="3025" spans="1:9" hidden="1" x14ac:dyDescent="0.25">
      <c r="A3025">
        <v>30101</v>
      </c>
      <c r="B3025" s="1" t="s">
        <v>6</v>
      </c>
      <c r="C3025" s="1" t="s">
        <v>25</v>
      </c>
      <c r="D3025">
        <v>1503</v>
      </c>
      <c r="E3025" s="1" t="s">
        <v>3219</v>
      </c>
      <c r="F3025">
        <v>0</v>
      </c>
      <c r="H3025">
        <v>0</v>
      </c>
      <c r="I3025">
        <f>Tabla1[[#This Row],[VENTAS]]+Tabla1[[#This Row],[FISICO]]-Tabla1[[#This Row],[SISTEMA]]</f>
        <v>0</v>
      </c>
    </row>
    <row r="3026" spans="1:9" hidden="1" x14ac:dyDescent="0.25">
      <c r="A3026">
        <v>30101</v>
      </c>
      <c r="B3026" s="1" t="s">
        <v>6</v>
      </c>
      <c r="C3026" s="1" t="s">
        <v>25</v>
      </c>
      <c r="D3026">
        <v>1504</v>
      </c>
      <c r="E3026" s="1" t="s">
        <v>3220</v>
      </c>
      <c r="F3026">
        <v>0</v>
      </c>
      <c r="H3026">
        <v>0</v>
      </c>
      <c r="I3026">
        <f>Tabla1[[#This Row],[VENTAS]]+Tabla1[[#This Row],[FISICO]]-Tabla1[[#This Row],[SISTEMA]]</f>
        <v>0</v>
      </c>
    </row>
    <row r="3027" spans="1:9" hidden="1" x14ac:dyDescent="0.25">
      <c r="A3027">
        <v>30101</v>
      </c>
      <c r="B3027" s="1" t="s">
        <v>6</v>
      </c>
      <c r="C3027" s="1" t="s">
        <v>25</v>
      </c>
      <c r="D3027">
        <v>1505</v>
      </c>
      <c r="E3027" s="1" t="s">
        <v>3221</v>
      </c>
      <c r="F3027">
        <v>0</v>
      </c>
      <c r="H3027">
        <v>0</v>
      </c>
      <c r="I3027">
        <f>Tabla1[[#This Row],[VENTAS]]+Tabla1[[#This Row],[FISICO]]-Tabla1[[#This Row],[SISTEMA]]</f>
        <v>0</v>
      </c>
    </row>
    <row r="3028" spans="1:9" hidden="1" x14ac:dyDescent="0.25">
      <c r="A3028">
        <v>30101</v>
      </c>
      <c r="B3028" s="1" t="s">
        <v>6</v>
      </c>
      <c r="C3028" s="1" t="s">
        <v>25</v>
      </c>
      <c r="D3028">
        <v>1506</v>
      </c>
      <c r="E3028" s="1" t="s">
        <v>3222</v>
      </c>
      <c r="F3028">
        <v>0</v>
      </c>
      <c r="H3028">
        <v>0</v>
      </c>
      <c r="I3028">
        <f>Tabla1[[#This Row],[VENTAS]]+Tabla1[[#This Row],[FISICO]]-Tabla1[[#This Row],[SISTEMA]]</f>
        <v>0</v>
      </c>
    </row>
    <row r="3029" spans="1:9" hidden="1" x14ac:dyDescent="0.25">
      <c r="A3029">
        <v>30101</v>
      </c>
      <c r="B3029" s="1" t="s">
        <v>6</v>
      </c>
      <c r="C3029" s="1" t="s">
        <v>25</v>
      </c>
      <c r="D3029">
        <v>1507</v>
      </c>
      <c r="E3029" s="1" t="s">
        <v>3223</v>
      </c>
      <c r="F3029">
        <v>0</v>
      </c>
      <c r="H3029">
        <v>0</v>
      </c>
      <c r="I3029">
        <f>Tabla1[[#This Row],[VENTAS]]+Tabla1[[#This Row],[FISICO]]-Tabla1[[#This Row],[SISTEMA]]</f>
        <v>0</v>
      </c>
    </row>
    <row r="3030" spans="1:9" hidden="1" x14ac:dyDescent="0.25">
      <c r="A3030">
        <v>30101</v>
      </c>
      <c r="B3030" s="1" t="s">
        <v>6</v>
      </c>
      <c r="C3030" s="1" t="s">
        <v>25</v>
      </c>
      <c r="D3030">
        <v>1780</v>
      </c>
      <c r="E3030" s="1" t="s">
        <v>3224</v>
      </c>
      <c r="F3030">
        <v>0</v>
      </c>
      <c r="H3030">
        <v>0</v>
      </c>
      <c r="I3030">
        <f>Tabla1[[#This Row],[VENTAS]]+Tabla1[[#This Row],[FISICO]]-Tabla1[[#This Row],[SISTEMA]]</f>
        <v>0</v>
      </c>
    </row>
    <row r="3031" spans="1:9" hidden="1" x14ac:dyDescent="0.25">
      <c r="A3031">
        <v>30101</v>
      </c>
      <c r="B3031" s="1" t="s">
        <v>6</v>
      </c>
      <c r="C3031" s="1" t="s">
        <v>25</v>
      </c>
      <c r="D3031">
        <v>1866</v>
      </c>
      <c r="E3031" s="1" t="s">
        <v>3225</v>
      </c>
      <c r="F3031">
        <v>0</v>
      </c>
      <c r="H3031">
        <v>0</v>
      </c>
      <c r="I3031">
        <f>Tabla1[[#This Row],[VENTAS]]+Tabla1[[#This Row],[FISICO]]-Tabla1[[#This Row],[SISTEMA]]</f>
        <v>0</v>
      </c>
    </row>
    <row r="3032" spans="1:9" hidden="1" x14ac:dyDescent="0.25">
      <c r="A3032">
        <v>30101</v>
      </c>
      <c r="B3032" s="1" t="s">
        <v>6</v>
      </c>
      <c r="C3032" s="1" t="s">
        <v>25</v>
      </c>
      <c r="D3032">
        <v>1868</v>
      </c>
      <c r="E3032" s="1" t="s">
        <v>3226</v>
      </c>
      <c r="F3032">
        <v>0</v>
      </c>
      <c r="H3032">
        <v>0</v>
      </c>
      <c r="I3032">
        <f>Tabla1[[#This Row],[VENTAS]]+Tabla1[[#This Row],[FISICO]]-Tabla1[[#This Row],[SISTEMA]]</f>
        <v>0</v>
      </c>
    </row>
    <row r="3033" spans="1:9" hidden="1" x14ac:dyDescent="0.25">
      <c r="A3033">
        <v>30101</v>
      </c>
      <c r="B3033" s="1" t="s">
        <v>6</v>
      </c>
      <c r="C3033" s="1" t="s">
        <v>25</v>
      </c>
      <c r="D3033">
        <v>1914</v>
      </c>
      <c r="E3033" s="1" t="s">
        <v>3227</v>
      </c>
      <c r="F3033">
        <v>0</v>
      </c>
      <c r="H3033">
        <v>0</v>
      </c>
      <c r="I3033">
        <f>Tabla1[[#This Row],[VENTAS]]+Tabla1[[#This Row],[FISICO]]-Tabla1[[#This Row],[SISTEMA]]</f>
        <v>0</v>
      </c>
    </row>
    <row r="3034" spans="1:9" hidden="1" x14ac:dyDescent="0.25">
      <c r="A3034">
        <v>30101</v>
      </c>
      <c r="B3034" s="1" t="s">
        <v>6</v>
      </c>
      <c r="C3034" s="1" t="s">
        <v>25</v>
      </c>
      <c r="D3034">
        <v>1917</v>
      </c>
      <c r="E3034" s="1" t="s">
        <v>3228</v>
      </c>
      <c r="F3034">
        <v>0</v>
      </c>
      <c r="H3034">
        <v>0</v>
      </c>
      <c r="I3034">
        <f>Tabla1[[#This Row],[VENTAS]]+Tabla1[[#This Row],[FISICO]]-Tabla1[[#This Row],[SISTEMA]]</f>
        <v>0</v>
      </c>
    </row>
    <row r="3035" spans="1:9" hidden="1" x14ac:dyDescent="0.25">
      <c r="A3035">
        <v>30101</v>
      </c>
      <c r="B3035" s="1" t="s">
        <v>6</v>
      </c>
      <c r="C3035" s="1" t="s">
        <v>25</v>
      </c>
      <c r="D3035">
        <v>2018</v>
      </c>
      <c r="E3035" s="1" t="s">
        <v>3229</v>
      </c>
      <c r="F3035">
        <v>0</v>
      </c>
      <c r="H3035">
        <v>0</v>
      </c>
      <c r="I3035">
        <f>Tabla1[[#This Row],[VENTAS]]+Tabla1[[#This Row],[FISICO]]-Tabla1[[#This Row],[SISTEMA]]</f>
        <v>0</v>
      </c>
    </row>
    <row r="3036" spans="1:9" hidden="1" x14ac:dyDescent="0.25">
      <c r="A3036">
        <v>30101</v>
      </c>
      <c r="B3036" s="1" t="s">
        <v>6</v>
      </c>
      <c r="C3036" s="1" t="s">
        <v>25</v>
      </c>
      <c r="D3036">
        <v>2023</v>
      </c>
      <c r="E3036" s="1" t="s">
        <v>3230</v>
      </c>
      <c r="F3036">
        <v>0</v>
      </c>
      <c r="H3036">
        <v>0</v>
      </c>
      <c r="I3036">
        <f>Tabla1[[#This Row],[VENTAS]]+Tabla1[[#This Row],[FISICO]]-Tabla1[[#This Row],[SISTEMA]]</f>
        <v>0</v>
      </c>
    </row>
    <row r="3037" spans="1:9" hidden="1" x14ac:dyDescent="0.25">
      <c r="A3037">
        <v>30101</v>
      </c>
      <c r="B3037" s="1" t="s">
        <v>6</v>
      </c>
      <c r="C3037" s="1" t="s">
        <v>25</v>
      </c>
      <c r="D3037">
        <v>2061</v>
      </c>
      <c r="E3037" s="1" t="s">
        <v>3231</v>
      </c>
      <c r="F3037">
        <v>0</v>
      </c>
      <c r="H3037">
        <v>0</v>
      </c>
      <c r="I3037">
        <f>Tabla1[[#This Row],[VENTAS]]+Tabla1[[#This Row],[FISICO]]-Tabla1[[#This Row],[SISTEMA]]</f>
        <v>0</v>
      </c>
    </row>
    <row r="3038" spans="1:9" hidden="1" x14ac:dyDescent="0.25">
      <c r="A3038">
        <v>30101</v>
      </c>
      <c r="B3038" s="1" t="s">
        <v>6</v>
      </c>
      <c r="C3038" s="1" t="s">
        <v>25</v>
      </c>
      <c r="D3038">
        <v>2135</v>
      </c>
      <c r="E3038" s="1" t="s">
        <v>3232</v>
      </c>
      <c r="F3038">
        <v>0</v>
      </c>
      <c r="H3038">
        <v>0</v>
      </c>
      <c r="I3038">
        <f>Tabla1[[#This Row],[VENTAS]]+Tabla1[[#This Row],[FISICO]]-Tabla1[[#This Row],[SISTEMA]]</f>
        <v>0</v>
      </c>
    </row>
    <row r="3039" spans="1:9" hidden="1" x14ac:dyDescent="0.25">
      <c r="A3039">
        <v>30101</v>
      </c>
      <c r="B3039" s="1" t="s">
        <v>6</v>
      </c>
      <c r="C3039" s="1" t="s">
        <v>25</v>
      </c>
      <c r="D3039">
        <v>2173</v>
      </c>
      <c r="E3039" s="1" t="s">
        <v>3233</v>
      </c>
      <c r="F3039">
        <v>69</v>
      </c>
      <c r="G3039">
        <v>69</v>
      </c>
      <c r="H3039">
        <v>0</v>
      </c>
      <c r="I3039">
        <f>Tabla1[[#This Row],[VENTAS]]+Tabla1[[#This Row],[FISICO]]-Tabla1[[#This Row],[SISTEMA]]</f>
        <v>0</v>
      </c>
    </row>
    <row r="3040" spans="1:9" hidden="1" x14ac:dyDescent="0.25">
      <c r="A3040">
        <v>30101</v>
      </c>
      <c r="B3040" s="1" t="s">
        <v>6</v>
      </c>
      <c r="C3040" s="1" t="s">
        <v>25</v>
      </c>
      <c r="D3040">
        <v>2174</v>
      </c>
      <c r="E3040" s="1" t="s">
        <v>3234</v>
      </c>
      <c r="F3040">
        <v>29</v>
      </c>
      <c r="G3040">
        <f>1+19+9</f>
        <v>29</v>
      </c>
      <c r="H3040">
        <v>0</v>
      </c>
      <c r="I3040">
        <f>Tabla1[[#This Row],[VENTAS]]+Tabla1[[#This Row],[FISICO]]-Tabla1[[#This Row],[SISTEMA]]</f>
        <v>0</v>
      </c>
    </row>
    <row r="3041" spans="1:10" hidden="1" x14ac:dyDescent="0.25">
      <c r="A3041">
        <v>30101</v>
      </c>
      <c r="B3041" s="1" t="s">
        <v>6</v>
      </c>
      <c r="C3041" s="1" t="s">
        <v>25</v>
      </c>
      <c r="D3041">
        <v>2175</v>
      </c>
      <c r="E3041" s="1" t="s">
        <v>3235</v>
      </c>
      <c r="F3041">
        <v>9</v>
      </c>
      <c r="G3041">
        <v>7</v>
      </c>
      <c r="H3041">
        <v>2</v>
      </c>
      <c r="I3041">
        <f>Tabla1[[#This Row],[VENTAS]]+Tabla1[[#This Row],[FISICO]]-Tabla1[[#This Row],[SISTEMA]]</f>
        <v>0</v>
      </c>
    </row>
    <row r="3042" spans="1:10" hidden="1" x14ac:dyDescent="0.25">
      <c r="A3042">
        <v>30101</v>
      </c>
      <c r="B3042" s="1" t="s">
        <v>6</v>
      </c>
      <c r="C3042" s="1" t="s">
        <v>25</v>
      </c>
      <c r="D3042">
        <v>2176</v>
      </c>
      <c r="E3042" s="1" t="s">
        <v>3236</v>
      </c>
      <c r="F3042">
        <v>0</v>
      </c>
      <c r="H3042">
        <v>0</v>
      </c>
      <c r="I3042">
        <f>Tabla1[[#This Row],[VENTAS]]+Tabla1[[#This Row],[FISICO]]-Tabla1[[#This Row],[SISTEMA]]</f>
        <v>0</v>
      </c>
    </row>
    <row r="3043" spans="1:10" hidden="1" x14ac:dyDescent="0.25">
      <c r="A3043">
        <v>30101</v>
      </c>
      <c r="B3043" s="1" t="s">
        <v>6</v>
      </c>
      <c r="C3043" s="1" t="s">
        <v>25</v>
      </c>
      <c r="D3043" s="18">
        <v>2177</v>
      </c>
      <c r="E3043" s="19" t="s">
        <v>3237</v>
      </c>
      <c r="F3043">
        <v>88</v>
      </c>
      <c r="G3043">
        <v>87</v>
      </c>
      <c r="H3043">
        <v>1</v>
      </c>
      <c r="I3043">
        <f>Tabla1[[#This Row],[VENTAS]]+Tabla1[[#This Row],[FISICO]]-Tabla1[[#This Row],[SISTEMA]]</f>
        <v>0</v>
      </c>
      <c r="J3043" s="18"/>
    </row>
    <row r="3044" spans="1:10" hidden="1" x14ac:dyDescent="0.25">
      <c r="A3044" s="30">
        <v>30101</v>
      </c>
      <c r="B3044" s="31" t="s">
        <v>6</v>
      </c>
      <c r="C3044" s="31" t="s">
        <v>25</v>
      </c>
      <c r="D3044" s="30">
        <v>2178</v>
      </c>
      <c r="E3044" s="31" t="s">
        <v>3238</v>
      </c>
      <c r="F3044" s="30">
        <v>15</v>
      </c>
      <c r="G3044" s="30">
        <v>18</v>
      </c>
      <c r="H3044" s="30">
        <v>0</v>
      </c>
      <c r="I3044" s="30">
        <f>Tabla1[[#This Row],[VENTAS]]+Tabla1[[#This Row],[FISICO]]-Tabla1[[#This Row],[SISTEMA]]</f>
        <v>3</v>
      </c>
      <c r="J3044" s="30"/>
    </row>
    <row r="3045" spans="1:10" hidden="1" x14ac:dyDescent="0.25">
      <c r="A3045">
        <v>30101</v>
      </c>
      <c r="B3045" s="1" t="s">
        <v>6</v>
      </c>
      <c r="C3045" s="1" t="s">
        <v>25</v>
      </c>
      <c r="D3045">
        <v>2179</v>
      </c>
      <c r="E3045" s="1" t="s">
        <v>3239</v>
      </c>
      <c r="F3045">
        <v>64</v>
      </c>
      <c r="G3045">
        <v>64</v>
      </c>
      <c r="H3045">
        <v>0</v>
      </c>
      <c r="I3045">
        <f>Tabla1[[#This Row],[VENTAS]]+Tabla1[[#This Row],[FISICO]]-Tabla1[[#This Row],[SISTEMA]]</f>
        <v>0</v>
      </c>
    </row>
    <row r="3046" spans="1:10" hidden="1" x14ac:dyDescent="0.25">
      <c r="A3046">
        <v>30101</v>
      </c>
      <c r="B3046" s="1" t="s">
        <v>6</v>
      </c>
      <c r="C3046" s="1" t="s">
        <v>25</v>
      </c>
      <c r="D3046" s="18">
        <v>2180</v>
      </c>
      <c r="E3046" s="19" t="s">
        <v>3240</v>
      </c>
      <c r="F3046">
        <v>10</v>
      </c>
      <c r="G3046">
        <v>8</v>
      </c>
      <c r="H3046">
        <v>1</v>
      </c>
      <c r="I3046">
        <f>Tabla1[[#This Row],[VENTAS]]+Tabla1[[#This Row],[FISICO]]-Tabla1[[#This Row],[SISTEMA]]</f>
        <v>-1</v>
      </c>
      <c r="J3046" s="18"/>
    </row>
    <row r="3047" spans="1:10" hidden="1" x14ac:dyDescent="0.25">
      <c r="A3047">
        <v>30101</v>
      </c>
      <c r="B3047" s="1" t="s">
        <v>6</v>
      </c>
      <c r="C3047" s="1" t="s">
        <v>25</v>
      </c>
      <c r="D3047">
        <v>2181</v>
      </c>
      <c r="E3047" s="1" t="s">
        <v>3241</v>
      </c>
      <c r="F3047">
        <v>0</v>
      </c>
      <c r="H3047">
        <v>0</v>
      </c>
      <c r="I3047">
        <f>Tabla1[[#This Row],[VENTAS]]+Tabla1[[#This Row],[FISICO]]-Tabla1[[#This Row],[SISTEMA]]</f>
        <v>0</v>
      </c>
    </row>
    <row r="3048" spans="1:10" hidden="1" x14ac:dyDescent="0.25">
      <c r="A3048">
        <v>30101</v>
      </c>
      <c r="B3048" s="1" t="s">
        <v>6</v>
      </c>
      <c r="C3048" s="1" t="s">
        <v>25</v>
      </c>
      <c r="D3048">
        <v>2182</v>
      </c>
      <c r="E3048" s="1" t="s">
        <v>3242</v>
      </c>
      <c r="F3048">
        <v>0</v>
      </c>
      <c r="H3048">
        <v>0</v>
      </c>
      <c r="I3048">
        <f>Tabla1[[#This Row],[VENTAS]]+Tabla1[[#This Row],[FISICO]]-Tabla1[[#This Row],[SISTEMA]]</f>
        <v>0</v>
      </c>
    </row>
    <row r="3049" spans="1:10" hidden="1" x14ac:dyDescent="0.25">
      <c r="A3049">
        <v>30101</v>
      </c>
      <c r="B3049" s="1" t="s">
        <v>6</v>
      </c>
      <c r="C3049" s="1" t="s">
        <v>25</v>
      </c>
      <c r="D3049" s="18">
        <v>2184</v>
      </c>
      <c r="E3049" s="19" t="s">
        <v>3243</v>
      </c>
      <c r="F3049">
        <v>8</v>
      </c>
      <c r="G3049">
        <v>2</v>
      </c>
      <c r="H3049">
        <v>0</v>
      </c>
      <c r="I3049">
        <f>Tabla1[[#This Row],[VENTAS]]+Tabla1[[#This Row],[FISICO]]-Tabla1[[#This Row],[SISTEMA]]</f>
        <v>-6</v>
      </c>
      <c r="J3049" s="18"/>
    </row>
    <row r="3050" spans="1:10" hidden="1" x14ac:dyDescent="0.25">
      <c r="A3050">
        <v>30101</v>
      </c>
      <c r="B3050" s="1" t="s">
        <v>6</v>
      </c>
      <c r="C3050" s="1" t="s">
        <v>25</v>
      </c>
      <c r="D3050">
        <v>2185</v>
      </c>
      <c r="E3050" s="1" t="s">
        <v>3244</v>
      </c>
      <c r="F3050">
        <v>0</v>
      </c>
      <c r="H3050">
        <v>0</v>
      </c>
      <c r="I3050">
        <f>Tabla1[[#This Row],[VENTAS]]+Tabla1[[#This Row],[FISICO]]-Tabla1[[#This Row],[SISTEMA]]</f>
        <v>0</v>
      </c>
    </row>
    <row r="3051" spans="1:10" hidden="1" x14ac:dyDescent="0.25">
      <c r="A3051">
        <v>30101</v>
      </c>
      <c r="B3051" s="1" t="s">
        <v>6</v>
      </c>
      <c r="C3051" s="1" t="s">
        <v>25</v>
      </c>
      <c r="D3051">
        <v>2186</v>
      </c>
      <c r="E3051" s="1" t="s">
        <v>3245</v>
      </c>
      <c r="F3051">
        <v>11</v>
      </c>
      <c r="G3051">
        <v>11</v>
      </c>
      <c r="H3051">
        <v>0</v>
      </c>
      <c r="I3051">
        <f>Tabla1[[#This Row],[VENTAS]]+Tabla1[[#This Row],[FISICO]]-Tabla1[[#This Row],[SISTEMA]]</f>
        <v>0</v>
      </c>
    </row>
    <row r="3052" spans="1:10" hidden="1" x14ac:dyDescent="0.25">
      <c r="A3052">
        <v>30101</v>
      </c>
      <c r="B3052" s="1" t="s">
        <v>6</v>
      </c>
      <c r="C3052" s="1" t="s">
        <v>25</v>
      </c>
      <c r="D3052" s="18">
        <v>2187</v>
      </c>
      <c r="E3052" s="19" t="s">
        <v>3246</v>
      </c>
      <c r="F3052">
        <v>45</v>
      </c>
      <c r="G3052">
        <v>43</v>
      </c>
      <c r="H3052">
        <v>1</v>
      </c>
      <c r="I3052">
        <f>Tabla1[[#This Row],[VENTAS]]+Tabla1[[#This Row],[FISICO]]-Tabla1[[#This Row],[SISTEMA]]</f>
        <v>-1</v>
      </c>
      <c r="J3052" s="18"/>
    </row>
    <row r="3053" spans="1:10" hidden="1" x14ac:dyDescent="0.25">
      <c r="A3053">
        <v>30101</v>
      </c>
      <c r="B3053" s="1" t="s">
        <v>6</v>
      </c>
      <c r="C3053" s="1" t="s">
        <v>25</v>
      </c>
      <c r="D3053" s="18">
        <v>2188</v>
      </c>
      <c r="E3053" s="19" t="s">
        <v>3247</v>
      </c>
      <c r="F3053">
        <v>83</v>
      </c>
      <c r="G3053">
        <v>68</v>
      </c>
      <c r="H3053">
        <v>0</v>
      </c>
      <c r="I3053">
        <f>Tabla1[[#This Row],[VENTAS]]+Tabla1[[#This Row],[FISICO]]-Tabla1[[#This Row],[SISTEMA]]</f>
        <v>-15</v>
      </c>
      <c r="J3053" s="18"/>
    </row>
    <row r="3054" spans="1:10" hidden="1" x14ac:dyDescent="0.25">
      <c r="A3054">
        <v>30101</v>
      </c>
      <c r="B3054" s="1" t="s">
        <v>6</v>
      </c>
      <c r="C3054" s="1" t="s">
        <v>25</v>
      </c>
      <c r="D3054">
        <v>2189</v>
      </c>
      <c r="E3054" s="1" t="s">
        <v>3248</v>
      </c>
      <c r="F3054">
        <v>0</v>
      </c>
      <c r="H3054">
        <v>0</v>
      </c>
      <c r="I3054">
        <f>Tabla1[[#This Row],[VENTAS]]+Tabla1[[#This Row],[FISICO]]-Tabla1[[#This Row],[SISTEMA]]</f>
        <v>0</v>
      </c>
    </row>
    <row r="3055" spans="1:10" hidden="1" x14ac:dyDescent="0.25">
      <c r="A3055">
        <v>30101</v>
      </c>
      <c r="B3055" s="1" t="s">
        <v>6</v>
      </c>
      <c r="C3055" s="1" t="s">
        <v>25</v>
      </c>
      <c r="D3055">
        <v>2191</v>
      </c>
      <c r="E3055" s="1" t="s">
        <v>3249</v>
      </c>
      <c r="F3055">
        <v>4</v>
      </c>
      <c r="G3055">
        <v>4</v>
      </c>
      <c r="H3055">
        <v>0</v>
      </c>
      <c r="I3055">
        <f>Tabla1[[#This Row],[VENTAS]]+Tabla1[[#This Row],[FISICO]]-Tabla1[[#This Row],[SISTEMA]]</f>
        <v>0</v>
      </c>
    </row>
    <row r="3056" spans="1:10" hidden="1" x14ac:dyDescent="0.25">
      <c r="A3056">
        <v>30101</v>
      </c>
      <c r="B3056" s="1" t="s">
        <v>6</v>
      </c>
      <c r="C3056" s="1" t="s">
        <v>25</v>
      </c>
      <c r="D3056">
        <v>2192</v>
      </c>
      <c r="E3056" s="1" t="s">
        <v>3250</v>
      </c>
      <c r="F3056">
        <v>0</v>
      </c>
      <c r="H3056">
        <v>0</v>
      </c>
      <c r="I3056">
        <f>Tabla1[[#This Row],[VENTAS]]+Tabla1[[#This Row],[FISICO]]-Tabla1[[#This Row],[SISTEMA]]</f>
        <v>0</v>
      </c>
    </row>
    <row r="3057" spans="1:10" hidden="1" x14ac:dyDescent="0.25">
      <c r="A3057">
        <v>30101</v>
      </c>
      <c r="B3057" s="1" t="s">
        <v>6</v>
      </c>
      <c r="C3057" s="1" t="s">
        <v>25</v>
      </c>
      <c r="D3057">
        <v>2194</v>
      </c>
      <c r="E3057" s="1" t="s">
        <v>3251</v>
      </c>
      <c r="F3057">
        <v>0</v>
      </c>
      <c r="H3057">
        <v>0</v>
      </c>
      <c r="I3057">
        <f>Tabla1[[#This Row],[VENTAS]]+Tabla1[[#This Row],[FISICO]]-Tabla1[[#This Row],[SISTEMA]]</f>
        <v>0</v>
      </c>
    </row>
    <row r="3058" spans="1:10" hidden="1" x14ac:dyDescent="0.25">
      <c r="A3058">
        <v>30101</v>
      </c>
      <c r="B3058" s="1" t="s">
        <v>6</v>
      </c>
      <c r="C3058" s="1" t="s">
        <v>25</v>
      </c>
      <c r="D3058">
        <v>2195</v>
      </c>
      <c r="E3058" s="1" t="s">
        <v>3252</v>
      </c>
      <c r="F3058">
        <v>0</v>
      </c>
      <c r="H3058">
        <v>0</v>
      </c>
      <c r="I3058">
        <f>Tabla1[[#This Row],[VENTAS]]+Tabla1[[#This Row],[FISICO]]-Tabla1[[#This Row],[SISTEMA]]</f>
        <v>0</v>
      </c>
    </row>
    <row r="3059" spans="1:10" hidden="1" x14ac:dyDescent="0.25">
      <c r="A3059">
        <v>30101</v>
      </c>
      <c r="B3059" s="1" t="s">
        <v>6</v>
      </c>
      <c r="C3059" s="1" t="s">
        <v>25</v>
      </c>
      <c r="D3059">
        <v>2196</v>
      </c>
      <c r="E3059" s="1" t="s">
        <v>3253</v>
      </c>
      <c r="F3059">
        <v>0</v>
      </c>
      <c r="H3059">
        <v>0</v>
      </c>
      <c r="I3059">
        <f>Tabla1[[#This Row],[VENTAS]]+Tabla1[[#This Row],[FISICO]]-Tabla1[[#This Row],[SISTEMA]]</f>
        <v>0</v>
      </c>
    </row>
    <row r="3060" spans="1:10" hidden="1" x14ac:dyDescent="0.25">
      <c r="A3060">
        <v>30101</v>
      </c>
      <c r="B3060" s="1" t="s">
        <v>6</v>
      </c>
      <c r="C3060" s="1" t="s">
        <v>25</v>
      </c>
      <c r="D3060">
        <v>2257</v>
      </c>
      <c r="E3060" s="1" t="s">
        <v>3254</v>
      </c>
      <c r="F3060">
        <v>8</v>
      </c>
      <c r="G3060">
        <v>7</v>
      </c>
      <c r="H3060">
        <v>1</v>
      </c>
      <c r="I3060">
        <f>Tabla1[[#This Row],[VENTAS]]+Tabla1[[#This Row],[FISICO]]-Tabla1[[#This Row],[SISTEMA]]</f>
        <v>0</v>
      </c>
    </row>
    <row r="3061" spans="1:10" hidden="1" x14ac:dyDescent="0.25">
      <c r="A3061">
        <v>30101</v>
      </c>
      <c r="B3061" s="1" t="s">
        <v>6</v>
      </c>
      <c r="C3061" s="1" t="s">
        <v>25</v>
      </c>
      <c r="D3061">
        <v>2320</v>
      </c>
      <c r="E3061" s="1" t="s">
        <v>3255</v>
      </c>
      <c r="F3061">
        <v>0</v>
      </c>
      <c r="H3061">
        <v>0</v>
      </c>
      <c r="I3061">
        <f>Tabla1[[#This Row],[VENTAS]]+Tabla1[[#This Row],[FISICO]]-Tabla1[[#This Row],[SISTEMA]]</f>
        <v>0</v>
      </c>
    </row>
    <row r="3062" spans="1:10" hidden="1" x14ac:dyDescent="0.25">
      <c r="A3062">
        <v>30101</v>
      </c>
      <c r="B3062" s="1" t="s">
        <v>6</v>
      </c>
      <c r="C3062" s="1" t="s">
        <v>25</v>
      </c>
      <c r="D3062">
        <v>2321</v>
      </c>
      <c r="E3062" s="1" t="s">
        <v>3256</v>
      </c>
      <c r="F3062">
        <v>0</v>
      </c>
      <c r="H3062">
        <v>0</v>
      </c>
      <c r="I3062">
        <f>Tabla1[[#This Row],[VENTAS]]+Tabla1[[#This Row],[FISICO]]-Tabla1[[#This Row],[SISTEMA]]</f>
        <v>0</v>
      </c>
    </row>
    <row r="3063" spans="1:10" hidden="1" x14ac:dyDescent="0.25">
      <c r="A3063">
        <v>30101</v>
      </c>
      <c r="B3063" s="1" t="s">
        <v>6</v>
      </c>
      <c r="C3063" s="1" t="s">
        <v>25</v>
      </c>
      <c r="D3063">
        <v>2348</v>
      </c>
      <c r="E3063" s="1" t="s">
        <v>3257</v>
      </c>
      <c r="F3063">
        <v>0</v>
      </c>
      <c r="H3063">
        <v>0</v>
      </c>
      <c r="I3063">
        <f>Tabla1[[#This Row],[VENTAS]]+Tabla1[[#This Row],[FISICO]]-Tabla1[[#This Row],[SISTEMA]]</f>
        <v>0</v>
      </c>
    </row>
    <row r="3064" spans="1:10" hidden="1" x14ac:dyDescent="0.25">
      <c r="A3064">
        <v>30101</v>
      </c>
      <c r="B3064" s="1" t="s">
        <v>6</v>
      </c>
      <c r="C3064" s="1" t="s">
        <v>25</v>
      </c>
      <c r="D3064">
        <v>2377</v>
      </c>
      <c r="E3064" s="1" t="s">
        <v>3258</v>
      </c>
      <c r="F3064">
        <v>80</v>
      </c>
      <c r="G3064">
        <v>80</v>
      </c>
      <c r="H3064">
        <v>0</v>
      </c>
      <c r="I3064">
        <f>Tabla1[[#This Row],[VENTAS]]+Tabla1[[#This Row],[FISICO]]-Tabla1[[#This Row],[SISTEMA]]</f>
        <v>0</v>
      </c>
    </row>
    <row r="3065" spans="1:10" hidden="1" x14ac:dyDescent="0.25">
      <c r="A3065">
        <v>30101</v>
      </c>
      <c r="B3065" s="1" t="s">
        <v>6</v>
      </c>
      <c r="C3065" s="1" t="s">
        <v>25</v>
      </c>
      <c r="D3065">
        <v>2412</v>
      </c>
      <c r="E3065" s="1" t="s">
        <v>3259</v>
      </c>
      <c r="F3065">
        <v>0</v>
      </c>
      <c r="H3065">
        <v>0</v>
      </c>
      <c r="I3065">
        <f>Tabla1[[#This Row],[VENTAS]]+Tabla1[[#This Row],[FISICO]]-Tabla1[[#This Row],[SISTEMA]]</f>
        <v>0</v>
      </c>
    </row>
    <row r="3066" spans="1:10" hidden="1" x14ac:dyDescent="0.25">
      <c r="A3066">
        <v>30101</v>
      </c>
      <c r="B3066" s="1" t="s">
        <v>6</v>
      </c>
      <c r="C3066" s="1" t="s">
        <v>25</v>
      </c>
      <c r="D3066" s="18">
        <v>2428</v>
      </c>
      <c r="E3066" s="19" t="s">
        <v>3260</v>
      </c>
      <c r="F3066">
        <v>2</v>
      </c>
      <c r="G3066">
        <v>1</v>
      </c>
      <c r="H3066">
        <v>0</v>
      </c>
      <c r="I3066">
        <f>Tabla1[[#This Row],[VENTAS]]+Tabla1[[#This Row],[FISICO]]-Tabla1[[#This Row],[SISTEMA]]</f>
        <v>-1</v>
      </c>
      <c r="J3066" s="18"/>
    </row>
    <row r="3067" spans="1:10" hidden="1" x14ac:dyDescent="0.25">
      <c r="A3067">
        <v>30101</v>
      </c>
      <c r="B3067" s="1" t="s">
        <v>6</v>
      </c>
      <c r="C3067" s="1" t="s">
        <v>25</v>
      </c>
      <c r="D3067" s="18">
        <v>2727</v>
      </c>
      <c r="E3067" s="19" t="s">
        <v>3261</v>
      </c>
      <c r="F3067">
        <v>80</v>
      </c>
      <c r="G3067">
        <v>78</v>
      </c>
      <c r="H3067">
        <v>1</v>
      </c>
      <c r="I3067">
        <f>Tabla1[[#This Row],[VENTAS]]+Tabla1[[#This Row],[FISICO]]-Tabla1[[#This Row],[SISTEMA]]</f>
        <v>-1</v>
      </c>
      <c r="J3067" s="18"/>
    </row>
    <row r="3068" spans="1:10" hidden="1" x14ac:dyDescent="0.25">
      <c r="A3068" s="30">
        <v>30101</v>
      </c>
      <c r="B3068" s="31" t="s">
        <v>6</v>
      </c>
      <c r="C3068" s="31" t="s">
        <v>25</v>
      </c>
      <c r="D3068" s="30">
        <v>2728</v>
      </c>
      <c r="E3068" s="31" t="s">
        <v>3262</v>
      </c>
      <c r="F3068" s="30">
        <v>56</v>
      </c>
      <c r="G3068" s="30">
        <f>56+3</f>
        <v>59</v>
      </c>
      <c r="H3068" s="30">
        <v>0</v>
      </c>
      <c r="I3068" s="30">
        <f>Tabla1[[#This Row],[VENTAS]]+Tabla1[[#This Row],[FISICO]]-Tabla1[[#This Row],[SISTEMA]]</f>
        <v>3</v>
      </c>
      <c r="J3068" s="30"/>
    </row>
    <row r="3069" spans="1:10" hidden="1" x14ac:dyDescent="0.25">
      <c r="A3069">
        <v>30101</v>
      </c>
      <c r="B3069" s="1" t="s">
        <v>6</v>
      </c>
      <c r="C3069" s="1" t="s">
        <v>25</v>
      </c>
      <c r="D3069">
        <v>2729</v>
      </c>
      <c r="E3069" s="1" t="s">
        <v>3263</v>
      </c>
      <c r="F3069">
        <v>10</v>
      </c>
      <c r="G3069">
        <v>10</v>
      </c>
      <c r="H3069">
        <v>0</v>
      </c>
      <c r="I3069">
        <f>Tabla1[[#This Row],[VENTAS]]+Tabla1[[#This Row],[FISICO]]-Tabla1[[#This Row],[SISTEMA]]</f>
        <v>0</v>
      </c>
    </row>
    <row r="3070" spans="1:10" hidden="1" x14ac:dyDescent="0.25">
      <c r="A3070" s="30">
        <v>30101</v>
      </c>
      <c r="B3070" s="31" t="s">
        <v>6</v>
      </c>
      <c r="C3070" s="31" t="s">
        <v>25</v>
      </c>
      <c r="D3070" s="30">
        <v>2730</v>
      </c>
      <c r="E3070" s="31" t="s">
        <v>3264</v>
      </c>
      <c r="F3070" s="30">
        <v>23</v>
      </c>
      <c r="G3070" s="30">
        <v>25</v>
      </c>
      <c r="H3070" s="30">
        <v>0</v>
      </c>
      <c r="I3070" s="30">
        <f>Tabla1[[#This Row],[VENTAS]]+Tabla1[[#This Row],[FISICO]]-Tabla1[[#This Row],[SISTEMA]]</f>
        <v>2</v>
      </c>
      <c r="J3070" s="30"/>
    </row>
    <row r="3071" spans="1:10" hidden="1" x14ac:dyDescent="0.25">
      <c r="A3071">
        <v>30101</v>
      </c>
      <c r="B3071" s="1" t="s">
        <v>6</v>
      </c>
      <c r="C3071" s="1" t="s">
        <v>25</v>
      </c>
      <c r="D3071">
        <v>2731</v>
      </c>
      <c r="E3071" s="1" t="s">
        <v>3265</v>
      </c>
      <c r="F3071">
        <v>0</v>
      </c>
      <c r="H3071">
        <v>0</v>
      </c>
      <c r="I3071">
        <f>Tabla1[[#This Row],[VENTAS]]+Tabla1[[#This Row],[FISICO]]-Tabla1[[#This Row],[SISTEMA]]</f>
        <v>0</v>
      </c>
    </row>
    <row r="3072" spans="1:10" hidden="1" x14ac:dyDescent="0.25">
      <c r="A3072">
        <v>30101</v>
      </c>
      <c r="B3072" s="1" t="s">
        <v>6</v>
      </c>
      <c r="C3072" s="1" t="s">
        <v>25</v>
      </c>
      <c r="D3072">
        <v>2732</v>
      </c>
      <c r="E3072" s="1" t="s">
        <v>3266</v>
      </c>
      <c r="F3072">
        <v>3</v>
      </c>
      <c r="G3072">
        <v>3</v>
      </c>
      <c r="H3072">
        <v>0</v>
      </c>
      <c r="I3072">
        <f>Tabla1[[#This Row],[VENTAS]]+Tabla1[[#This Row],[FISICO]]-Tabla1[[#This Row],[SISTEMA]]</f>
        <v>0</v>
      </c>
    </row>
    <row r="3073" spans="1:10" hidden="1" x14ac:dyDescent="0.25">
      <c r="A3073">
        <v>30101</v>
      </c>
      <c r="B3073" s="1" t="s">
        <v>6</v>
      </c>
      <c r="C3073" s="1" t="s">
        <v>25</v>
      </c>
      <c r="D3073" s="18">
        <v>2733</v>
      </c>
      <c r="E3073" s="19" t="s">
        <v>3267</v>
      </c>
      <c r="F3073">
        <v>14</v>
      </c>
      <c r="G3073">
        <v>14</v>
      </c>
      <c r="H3073">
        <v>0</v>
      </c>
      <c r="I3073">
        <f>Tabla1[[#This Row],[VENTAS]]+Tabla1[[#This Row],[FISICO]]-Tabla1[[#This Row],[SISTEMA]]</f>
        <v>0</v>
      </c>
      <c r="J3073" s="18"/>
    </row>
    <row r="3074" spans="1:10" hidden="1" x14ac:dyDescent="0.25">
      <c r="A3074">
        <v>30101</v>
      </c>
      <c r="B3074" s="1" t="s">
        <v>6</v>
      </c>
      <c r="C3074" s="1" t="s">
        <v>25</v>
      </c>
      <c r="D3074">
        <v>2829</v>
      </c>
      <c r="E3074" s="1" t="s">
        <v>3268</v>
      </c>
      <c r="F3074">
        <v>0</v>
      </c>
      <c r="H3074">
        <v>0</v>
      </c>
      <c r="I3074">
        <f>Tabla1[[#This Row],[VENTAS]]+Tabla1[[#This Row],[FISICO]]-Tabla1[[#This Row],[SISTEMA]]</f>
        <v>0</v>
      </c>
    </row>
    <row r="3075" spans="1:10" hidden="1" x14ac:dyDescent="0.25">
      <c r="A3075">
        <v>30101</v>
      </c>
      <c r="B3075" s="1" t="s">
        <v>6</v>
      </c>
      <c r="C3075" s="1" t="s">
        <v>25</v>
      </c>
      <c r="D3075">
        <v>3040</v>
      </c>
      <c r="E3075" s="1" t="s">
        <v>3269</v>
      </c>
      <c r="F3075">
        <v>0</v>
      </c>
      <c r="H3075">
        <v>0</v>
      </c>
      <c r="I3075">
        <f>Tabla1[[#This Row],[VENTAS]]+Tabla1[[#This Row],[FISICO]]-Tabla1[[#This Row],[SISTEMA]]</f>
        <v>0</v>
      </c>
    </row>
    <row r="3076" spans="1:10" hidden="1" x14ac:dyDescent="0.25">
      <c r="A3076">
        <v>30101</v>
      </c>
      <c r="B3076" s="1" t="s">
        <v>6</v>
      </c>
      <c r="C3076" s="1" t="s">
        <v>25</v>
      </c>
      <c r="D3076">
        <v>3049</v>
      </c>
      <c r="E3076" s="1" t="s">
        <v>3270</v>
      </c>
      <c r="F3076">
        <v>0</v>
      </c>
      <c r="H3076">
        <v>0</v>
      </c>
      <c r="I3076">
        <f>Tabla1[[#This Row],[VENTAS]]+Tabla1[[#This Row],[FISICO]]-Tabla1[[#This Row],[SISTEMA]]</f>
        <v>0</v>
      </c>
    </row>
    <row r="3077" spans="1:10" hidden="1" x14ac:dyDescent="0.25">
      <c r="A3077">
        <v>30101</v>
      </c>
      <c r="B3077" s="1" t="s">
        <v>6</v>
      </c>
      <c r="C3077" s="1" t="s">
        <v>25</v>
      </c>
      <c r="D3077">
        <v>3319</v>
      </c>
      <c r="E3077" s="1" t="s">
        <v>3271</v>
      </c>
      <c r="F3077">
        <v>3</v>
      </c>
      <c r="G3077">
        <v>3</v>
      </c>
      <c r="H3077">
        <v>0</v>
      </c>
      <c r="I3077">
        <f>Tabla1[[#This Row],[VENTAS]]+Tabla1[[#This Row],[FISICO]]-Tabla1[[#This Row],[SISTEMA]]</f>
        <v>0</v>
      </c>
    </row>
    <row r="3078" spans="1:10" hidden="1" x14ac:dyDescent="0.25">
      <c r="A3078">
        <v>30101</v>
      </c>
      <c r="B3078" s="1" t="s">
        <v>6</v>
      </c>
      <c r="C3078" s="1" t="s">
        <v>25</v>
      </c>
      <c r="D3078">
        <v>3320</v>
      </c>
      <c r="E3078" s="1" t="s">
        <v>3272</v>
      </c>
      <c r="F3078">
        <v>0</v>
      </c>
      <c r="H3078">
        <v>0</v>
      </c>
      <c r="I3078">
        <f>Tabla1[[#This Row],[VENTAS]]+Tabla1[[#This Row],[FISICO]]-Tabla1[[#This Row],[SISTEMA]]</f>
        <v>0</v>
      </c>
    </row>
    <row r="3079" spans="1:10" hidden="1" x14ac:dyDescent="0.25">
      <c r="A3079">
        <v>30101</v>
      </c>
      <c r="B3079" s="1" t="s">
        <v>6</v>
      </c>
      <c r="C3079" s="1" t="s">
        <v>25</v>
      </c>
      <c r="D3079">
        <v>3321</v>
      </c>
      <c r="E3079" s="1" t="s">
        <v>3273</v>
      </c>
      <c r="F3079">
        <v>0</v>
      </c>
      <c r="H3079">
        <v>0</v>
      </c>
      <c r="I3079">
        <f>Tabla1[[#This Row],[VENTAS]]+Tabla1[[#This Row],[FISICO]]-Tabla1[[#This Row],[SISTEMA]]</f>
        <v>0</v>
      </c>
    </row>
    <row r="3080" spans="1:10" hidden="1" x14ac:dyDescent="0.25">
      <c r="A3080">
        <v>30101</v>
      </c>
      <c r="B3080" s="1" t="s">
        <v>6</v>
      </c>
      <c r="C3080" s="1" t="s">
        <v>25</v>
      </c>
      <c r="D3080">
        <v>3322</v>
      </c>
      <c r="E3080" s="1" t="s">
        <v>3274</v>
      </c>
      <c r="F3080">
        <v>0</v>
      </c>
      <c r="H3080">
        <v>0</v>
      </c>
      <c r="I3080">
        <f>Tabla1[[#This Row],[VENTAS]]+Tabla1[[#This Row],[FISICO]]-Tabla1[[#This Row],[SISTEMA]]</f>
        <v>0</v>
      </c>
    </row>
    <row r="3081" spans="1:10" hidden="1" x14ac:dyDescent="0.25">
      <c r="A3081">
        <v>30101</v>
      </c>
      <c r="B3081" s="1" t="s">
        <v>6</v>
      </c>
      <c r="C3081" s="1" t="s">
        <v>25</v>
      </c>
      <c r="D3081">
        <v>3323</v>
      </c>
      <c r="E3081" s="1" t="s">
        <v>3275</v>
      </c>
      <c r="F3081">
        <v>0</v>
      </c>
      <c r="H3081">
        <v>0</v>
      </c>
      <c r="I3081">
        <f>Tabla1[[#This Row],[VENTAS]]+Tabla1[[#This Row],[FISICO]]-Tabla1[[#This Row],[SISTEMA]]</f>
        <v>0</v>
      </c>
    </row>
    <row r="3082" spans="1:10" hidden="1" x14ac:dyDescent="0.25">
      <c r="A3082">
        <v>30101</v>
      </c>
      <c r="B3082" s="1" t="s">
        <v>6</v>
      </c>
      <c r="C3082" s="1" t="s">
        <v>25</v>
      </c>
      <c r="D3082">
        <v>3324</v>
      </c>
      <c r="E3082" s="1" t="s">
        <v>3276</v>
      </c>
      <c r="F3082">
        <v>0</v>
      </c>
      <c r="H3082">
        <v>0</v>
      </c>
      <c r="I3082">
        <f>Tabla1[[#This Row],[VENTAS]]+Tabla1[[#This Row],[FISICO]]-Tabla1[[#This Row],[SISTEMA]]</f>
        <v>0</v>
      </c>
    </row>
    <row r="3083" spans="1:10" hidden="1" x14ac:dyDescent="0.25">
      <c r="A3083">
        <v>30101</v>
      </c>
      <c r="B3083" s="1" t="s">
        <v>6</v>
      </c>
      <c r="C3083" s="1" t="s">
        <v>25</v>
      </c>
      <c r="D3083">
        <v>3325</v>
      </c>
      <c r="E3083" s="1" t="s">
        <v>3277</v>
      </c>
      <c r="F3083">
        <v>33</v>
      </c>
      <c r="G3083">
        <v>33</v>
      </c>
      <c r="H3083">
        <v>0</v>
      </c>
      <c r="I3083">
        <f>Tabla1[[#This Row],[VENTAS]]+Tabla1[[#This Row],[FISICO]]-Tabla1[[#This Row],[SISTEMA]]</f>
        <v>0</v>
      </c>
    </row>
    <row r="3084" spans="1:10" hidden="1" x14ac:dyDescent="0.25">
      <c r="A3084">
        <v>30101</v>
      </c>
      <c r="B3084" s="1" t="s">
        <v>6</v>
      </c>
      <c r="C3084" s="1" t="s">
        <v>25</v>
      </c>
      <c r="D3084">
        <v>3326</v>
      </c>
      <c r="E3084" s="1" t="s">
        <v>3278</v>
      </c>
      <c r="F3084">
        <v>7</v>
      </c>
      <c r="G3084">
        <v>6</v>
      </c>
      <c r="H3084">
        <v>1</v>
      </c>
      <c r="I3084">
        <f>Tabla1[[#This Row],[VENTAS]]+Tabla1[[#This Row],[FISICO]]-Tabla1[[#This Row],[SISTEMA]]</f>
        <v>0</v>
      </c>
    </row>
    <row r="3085" spans="1:10" hidden="1" x14ac:dyDescent="0.25">
      <c r="A3085">
        <v>30101</v>
      </c>
      <c r="B3085" s="1" t="s">
        <v>6</v>
      </c>
      <c r="C3085" s="1" t="s">
        <v>25</v>
      </c>
      <c r="D3085">
        <v>3327</v>
      </c>
      <c r="E3085" s="1" t="s">
        <v>3279</v>
      </c>
      <c r="F3085">
        <v>0</v>
      </c>
      <c r="H3085">
        <v>0</v>
      </c>
      <c r="I3085">
        <f>Tabla1[[#This Row],[VENTAS]]+Tabla1[[#This Row],[FISICO]]-Tabla1[[#This Row],[SISTEMA]]</f>
        <v>0</v>
      </c>
    </row>
    <row r="3086" spans="1:10" hidden="1" x14ac:dyDescent="0.25">
      <c r="A3086">
        <v>30101</v>
      </c>
      <c r="B3086" s="1" t="s">
        <v>6</v>
      </c>
      <c r="C3086" s="1" t="s">
        <v>25</v>
      </c>
      <c r="D3086">
        <v>3328</v>
      </c>
      <c r="E3086" s="1" t="s">
        <v>3280</v>
      </c>
      <c r="F3086">
        <v>0</v>
      </c>
      <c r="H3086">
        <v>0</v>
      </c>
      <c r="I3086">
        <f>Tabla1[[#This Row],[VENTAS]]+Tabla1[[#This Row],[FISICO]]-Tabla1[[#This Row],[SISTEMA]]</f>
        <v>0</v>
      </c>
    </row>
    <row r="3087" spans="1:10" hidden="1" x14ac:dyDescent="0.25">
      <c r="A3087">
        <v>30101</v>
      </c>
      <c r="B3087" s="1" t="s">
        <v>6</v>
      </c>
      <c r="C3087" s="1" t="s">
        <v>25</v>
      </c>
      <c r="D3087">
        <v>3329</v>
      </c>
      <c r="E3087" s="1" t="s">
        <v>3281</v>
      </c>
      <c r="F3087">
        <v>0</v>
      </c>
      <c r="H3087">
        <v>0</v>
      </c>
      <c r="I3087">
        <f>Tabla1[[#This Row],[VENTAS]]+Tabla1[[#This Row],[FISICO]]-Tabla1[[#This Row],[SISTEMA]]</f>
        <v>0</v>
      </c>
    </row>
    <row r="3088" spans="1:10" hidden="1" x14ac:dyDescent="0.25">
      <c r="A3088">
        <v>30101</v>
      </c>
      <c r="B3088" s="1" t="s">
        <v>6</v>
      </c>
      <c r="C3088" s="1" t="s">
        <v>25</v>
      </c>
      <c r="D3088">
        <v>3436</v>
      </c>
      <c r="E3088" s="1" t="s">
        <v>3282</v>
      </c>
      <c r="F3088">
        <v>0</v>
      </c>
      <c r="H3088">
        <v>0</v>
      </c>
      <c r="I3088">
        <f>Tabla1[[#This Row],[VENTAS]]+Tabla1[[#This Row],[FISICO]]-Tabla1[[#This Row],[SISTEMA]]</f>
        <v>0</v>
      </c>
    </row>
    <row r="3089" spans="1:10" hidden="1" x14ac:dyDescent="0.25">
      <c r="A3089">
        <v>30101</v>
      </c>
      <c r="B3089" s="1" t="s">
        <v>6</v>
      </c>
      <c r="C3089" s="1" t="s">
        <v>25</v>
      </c>
      <c r="D3089">
        <v>3458</v>
      </c>
      <c r="E3089" s="1" t="s">
        <v>3283</v>
      </c>
      <c r="F3089">
        <v>0</v>
      </c>
      <c r="H3089">
        <v>0</v>
      </c>
      <c r="I3089">
        <f>Tabla1[[#This Row],[VENTAS]]+Tabla1[[#This Row],[FISICO]]-Tabla1[[#This Row],[SISTEMA]]</f>
        <v>0</v>
      </c>
    </row>
    <row r="3090" spans="1:10" hidden="1" x14ac:dyDescent="0.25">
      <c r="A3090">
        <v>30101</v>
      </c>
      <c r="B3090" s="1" t="s">
        <v>6</v>
      </c>
      <c r="C3090" s="1" t="s">
        <v>25</v>
      </c>
      <c r="D3090">
        <v>3540</v>
      </c>
      <c r="E3090" s="1" t="s">
        <v>3284</v>
      </c>
      <c r="F3090">
        <v>0</v>
      </c>
      <c r="H3090">
        <v>0</v>
      </c>
      <c r="I3090">
        <f>Tabla1[[#This Row],[VENTAS]]+Tabla1[[#This Row],[FISICO]]-Tabla1[[#This Row],[SISTEMA]]</f>
        <v>0</v>
      </c>
    </row>
    <row r="3091" spans="1:10" hidden="1" x14ac:dyDescent="0.25">
      <c r="A3091">
        <v>30101</v>
      </c>
      <c r="B3091" s="1" t="s">
        <v>6</v>
      </c>
      <c r="C3091" s="1" t="s">
        <v>25</v>
      </c>
      <c r="D3091">
        <v>3552</v>
      </c>
      <c r="E3091" s="1" t="s">
        <v>3285</v>
      </c>
      <c r="F3091">
        <v>0</v>
      </c>
      <c r="H3091">
        <v>0</v>
      </c>
      <c r="I3091">
        <f>Tabla1[[#This Row],[VENTAS]]+Tabla1[[#This Row],[FISICO]]-Tabla1[[#This Row],[SISTEMA]]</f>
        <v>0</v>
      </c>
    </row>
    <row r="3092" spans="1:10" hidden="1" x14ac:dyDescent="0.25">
      <c r="A3092">
        <v>30101</v>
      </c>
      <c r="B3092" s="1" t="s">
        <v>6</v>
      </c>
      <c r="C3092" s="1" t="s">
        <v>25</v>
      </c>
      <c r="D3092">
        <v>3553</v>
      </c>
      <c r="E3092" s="1" t="s">
        <v>3286</v>
      </c>
      <c r="F3092">
        <v>6</v>
      </c>
      <c r="G3092">
        <v>5</v>
      </c>
      <c r="H3092">
        <v>1</v>
      </c>
      <c r="I3092">
        <f>Tabla1[[#This Row],[VENTAS]]+Tabla1[[#This Row],[FISICO]]-Tabla1[[#This Row],[SISTEMA]]</f>
        <v>0</v>
      </c>
    </row>
    <row r="3093" spans="1:10" hidden="1" x14ac:dyDescent="0.25">
      <c r="A3093">
        <v>30101</v>
      </c>
      <c r="B3093" s="1" t="s">
        <v>6</v>
      </c>
      <c r="C3093" s="1" t="s">
        <v>25</v>
      </c>
      <c r="D3093">
        <v>3554</v>
      </c>
      <c r="E3093" s="1" t="s">
        <v>3287</v>
      </c>
      <c r="F3093">
        <v>17</v>
      </c>
      <c r="G3093">
        <v>17</v>
      </c>
      <c r="H3093">
        <v>0</v>
      </c>
      <c r="I3093">
        <f>Tabla1[[#This Row],[VENTAS]]+Tabla1[[#This Row],[FISICO]]-Tabla1[[#This Row],[SISTEMA]]</f>
        <v>0</v>
      </c>
    </row>
    <row r="3094" spans="1:10" hidden="1" x14ac:dyDescent="0.25">
      <c r="A3094">
        <v>30101</v>
      </c>
      <c r="B3094" s="1" t="s">
        <v>6</v>
      </c>
      <c r="C3094" s="1" t="s">
        <v>25</v>
      </c>
      <c r="D3094">
        <v>3555</v>
      </c>
      <c r="E3094" s="1" t="s">
        <v>3288</v>
      </c>
      <c r="F3094">
        <v>0</v>
      </c>
      <c r="H3094">
        <v>0</v>
      </c>
      <c r="I3094">
        <f>Tabla1[[#This Row],[VENTAS]]+Tabla1[[#This Row],[FISICO]]-Tabla1[[#This Row],[SISTEMA]]</f>
        <v>0</v>
      </c>
    </row>
    <row r="3095" spans="1:10" hidden="1" x14ac:dyDescent="0.25">
      <c r="A3095">
        <v>30101</v>
      </c>
      <c r="B3095" s="1" t="s">
        <v>6</v>
      </c>
      <c r="C3095" s="1" t="s">
        <v>25</v>
      </c>
      <c r="D3095">
        <v>3556</v>
      </c>
      <c r="E3095" s="1" t="s">
        <v>3289</v>
      </c>
      <c r="F3095">
        <v>56</v>
      </c>
      <c r="G3095">
        <v>54</v>
      </c>
      <c r="H3095">
        <v>2</v>
      </c>
      <c r="I3095">
        <f>Tabla1[[#This Row],[VENTAS]]+Tabla1[[#This Row],[FISICO]]-Tabla1[[#This Row],[SISTEMA]]</f>
        <v>0</v>
      </c>
    </row>
    <row r="3096" spans="1:10" hidden="1" x14ac:dyDescent="0.25">
      <c r="A3096">
        <v>30101</v>
      </c>
      <c r="B3096" s="1" t="s">
        <v>6</v>
      </c>
      <c r="C3096" s="1" t="s">
        <v>25</v>
      </c>
      <c r="D3096">
        <v>3557</v>
      </c>
      <c r="E3096" s="1" t="s">
        <v>3290</v>
      </c>
      <c r="F3096">
        <v>0</v>
      </c>
      <c r="H3096">
        <v>0</v>
      </c>
      <c r="I3096">
        <f>Tabla1[[#This Row],[VENTAS]]+Tabla1[[#This Row],[FISICO]]-Tabla1[[#This Row],[SISTEMA]]</f>
        <v>0</v>
      </c>
    </row>
    <row r="3097" spans="1:10" hidden="1" x14ac:dyDescent="0.25">
      <c r="A3097">
        <v>30101</v>
      </c>
      <c r="B3097" s="1" t="s">
        <v>6</v>
      </c>
      <c r="C3097" s="1" t="s">
        <v>25</v>
      </c>
      <c r="D3097">
        <v>3558</v>
      </c>
      <c r="E3097" s="1" t="s">
        <v>3291</v>
      </c>
      <c r="F3097">
        <v>0</v>
      </c>
      <c r="H3097">
        <v>0</v>
      </c>
      <c r="I3097">
        <f>Tabla1[[#This Row],[VENTAS]]+Tabla1[[#This Row],[FISICO]]-Tabla1[[#This Row],[SISTEMA]]</f>
        <v>0</v>
      </c>
    </row>
    <row r="3098" spans="1:10" hidden="1" x14ac:dyDescent="0.25">
      <c r="A3098">
        <v>30101</v>
      </c>
      <c r="B3098" s="1" t="s">
        <v>6</v>
      </c>
      <c r="C3098" s="1" t="s">
        <v>25</v>
      </c>
      <c r="D3098">
        <v>3559</v>
      </c>
      <c r="E3098" s="1" t="s">
        <v>3292</v>
      </c>
      <c r="F3098">
        <v>0</v>
      </c>
      <c r="H3098">
        <v>0</v>
      </c>
      <c r="I3098">
        <f>Tabla1[[#This Row],[VENTAS]]+Tabla1[[#This Row],[FISICO]]-Tabla1[[#This Row],[SISTEMA]]</f>
        <v>0</v>
      </c>
    </row>
    <row r="3099" spans="1:10" hidden="1" x14ac:dyDescent="0.25">
      <c r="A3099">
        <v>30101</v>
      </c>
      <c r="B3099" s="1" t="s">
        <v>6</v>
      </c>
      <c r="C3099" s="1" t="s">
        <v>25</v>
      </c>
      <c r="D3099" s="18">
        <v>3572</v>
      </c>
      <c r="E3099" s="19" t="s">
        <v>3293</v>
      </c>
      <c r="F3099">
        <v>6</v>
      </c>
      <c r="G3099">
        <v>4</v>
      </c>
      <c r="H3099">
        <v>0</v>
      </c>
      <c r="I3099">
        <f>Tabla1[[#This Row],[VENTAS]]+Tabla1[[#This Row],[FISICO]]-Tabla1[[#This Row],[SISTEMA]]</f>
        <v>-2</v>
      </c>
      <c r="J3099" s="18"/>
    </row>
    <row r="3100" spans="1:10" hidden="1" x14ac:dyDescent="0.25">
      <c r="A3100">
        <v>30101</v>
      </c>
      <c r="B3100" s="1" t="s">
        <v>6</v>
      </c>
      <c r="C3100" s="1" t="s">
        <v>25</v>
      </c>
      <c r="D3100">
        <v>3579</v>
      </c>
      <c r="E3100" s="1" t="s">
        <v>3294</v>
      </c>
      <c r="F3100">
        <v>0</v>
      </c>
      <c r="H3100">
        <v>0</v>
      </c>
      <c r="I3100">
        <f>Tabla1[[#This Row],[VENTAS]]+Tabla1[[#This Row],[FISICO]]-Tabla1[[#This Row],[SISTEMA]]</f>
        <v>0</v>
      </c>
    </row>
    <row r="3101" spans="1:10" hidden="1" x14ac:dyDescent="0.25">
      <c r="A3101">
        <v>30101</v>
      </c>
      <c r="B3101" s="1" t="s">
        <v>6</v>
      </c>
      <c r="C3101" s="1" t="s">
        <v>25</v>
      </c>
      <c r="D3101">
        <v>3639</v>
      </c>
      <c r="E3101" s="1" t="s">
        <v>3295</v>
      </c>
      <c r="F3101">
        <v>0</v>
      </c>
      <c r="H3101">
        <v>0</v>
      </c>
      <c r="I3101">
        <f>Tabla1[[#This Row],[VENTAS]]+Tabla1[[#This Row],[FISICO]]-Tabla1[[#This Row],[SISTEMA]]</f>
        <v>0</v>
      </c>
    </row>
    <row r="3102" spans="1:10" hidden="1" x14ac:dyDescent="0.25">
      <c r="A3102">
        <v>30101</v>
      </c>
      <c r="B3102" s="1" t="s">
        <v>6</v>
      </c>
      <c r="C3102" s="1" t="s">
        <v>25</v>
      </c>
      <c r="D3102">
        <v>3640</v>
      </c>
      <c r="E3102" s="1" t="s">
        <v>3296</v>
      </c>
      <c r="F3102">
        <v>0</v>
      </c>
      <c r="H3102">
        <v>0</v>
      </c>
      <c r="I3102">
        <f>Tabla1[[#This Row],[VENTAS]]+Tabla1[[#This Row],[FISICO]]-Tabla1[[#This Row],[SISTEMA]]</f>
        <v>0</v>
      </c>
    </row>
    <row r="3103" spans="1:10" hidden="1" x14ac:dyDescent="0.25">
      <c r="A3103">
        <v>30101</v>
      </c>
      <c r="B3103" s="1" t="s">
        <v>6</v>
      </c>
      <c r="C3103" s="1" t="s">
        <v>25</v>
      </c>
      <c r="D3103">
        <v>3641</v>
      </c>
      <c r="E3103" s="1" t="s">
        <v>3297</v>
      </c>
      <c r="F3103">
        <v>0</v>
      </c>
      <c r="H3103">
        <v>0</v>
      </c>
      <c r="I3103">
        <f>Tabla1[[#This Row],[VENTAS]]+Tabla1[[#This Row],[FISICO]]-Tabla1[[#This Row],[SISTEMA]]</f>
        <v>0</v>
      </c>
    </row>
    <row r="3104" spans="1:10" hidden="1" x14ac:dyDescent="0.25">
      <c r="A3104">
        <v>30101</v>
      </c>
      <c r="B3104" s="1" t="s">
        <v>6</v>
      </c>
      <c r="C3104" s="1" t="s">
        <v>25</v>
      </c>
      <c r="D3104">
        <v>3883</v>
      </c>
      <c r="E3104" s="1" t="s">
        <v>3298</v>
      </c>
      <c r="F3104">
        <v>0</v>
      </c>
      <c r="H3104">
        <v>0</v>
      </c>
      <c r="I3104">
        <f>Tabla1[[#This Row],[VENTAS]]+Tabla1[[#This Row],[FISICO]]-Tabla1[[#This Row],[SISTEMA]]</f>
        <v>0</v>
      </c>
    </row>
    <row r="3105" spans="1:10" hidden="1" x14ac:dyDescent="0.25">
      <c r="A3105" s="30">
        <v>30101</v>
      </c>
      <c r="B3105" s="31" t="s">
        <v>6</v>
      </c>
      <c r="C3105" s="31" t="s">
        <v>25</v>
      </c>
      <c r="D3105" s="30">
        <v>3884</v>
      </c>
      <c r="E3105" s="31" t="s">
        <v>3299</v>
      </c>
      <c r="F3105" s="30">
        <v>21</v>
      </c>
      <c r="G3105" s="30">
        <v>26</v>
      </c>
      <c r="H3105" s="30">
        <v>0</v>
      </c>
      <c r="I3105" s="30">
        <f>Tabla1[[#This Row],[VENTAS]]+Tabla1[[#This Row],[FISICO]]-Tabla1[[#This Row],[SISTEMA]]</f>
        <v>5</v>
      </c>
      <c r="J3105" s="30"/>
    </row>
    <row r="3106" spans="1:10" hidden="1" x14ac:dyDescent="0.25">
      <c r="A3106">
        <v>30101</v>
      </c>
      <c r="B3106" s="1" t="s">
        <v>6</v>
      </c>
      <c r="C3106" s="1" t="s">
        <v>25</v>
      </c>
      <c r="D3106">
        <v>3885</v>
      </c>
      <c r="E3106" s="1" t="s">
        <v>3300</v>
      </c>
      <c r="F3106">
        <v>0</v>
      </c>
      <c r="H3106">
        <v>0</v>
      </c>
      <c r="I3106">
        <f>Tabla1[[#This Row],[VENTAS]]+Tabla1[[#This Row],[FISICO]]-Tabla1[[#This Row],[SISTEMA]]</f>
        <v>0</v>
      </c>
    </row>
    <row r="3107" spans="1:10" hidden="1" x14ac:dyDescent="0.25">
      <c r="A3107">
        <v>30101</v>
      </c>
      <c r="B3107" s="1" t="s">
        <v>6</v>
      </c>
      <c r="C3107" s="1" t="s">
        <v>25</v>
      </c>
      <c r="D3107">
        <v>3904</v>
      </c>
      <c r="E3107" s="1" t="s">
        <v>3301</v>
      </c>
      <c r="F3107">
        <v>0</v>
      </c>
      <c r="H3107">
        <v>0</v>
      </c>
      <c r="I3107">
        <f>Tabla1[[#This Row],[VENTAS]]+Tabla1[[#This Row],[FISICO]]-Tabla1[[#This Row],[SISTEMA]]</f>
        <v>0</v>
      </c>
    </row>
    <row r="3108" spans="1:10" hidden="1" x14ac:dyDescent="0.25">
      <c r="A3108">
        <v>30101</v>
      </c>
      <c r="B3108" s="1" t="s">
        <v>6</v>
      </c>
      <c r="C3108" s="1" t="s">
        <v>25</v>
      </c>
      <c r="D3108">
        <v>3905</v>
      </c>
      <c r="E3108" s="1" t="s">
        <v>3302</v>
      </c>
      <c r="F3108">
        <v>0</v>
      </c>
      <c r="H3108">
        <v>0</v>
      </c>
      <c r="I3108">
        <f>Tabla1[[#This Row],[VENTAS]]+Tabla1[[#This Row],[FISICO]]-Tabla1[[#This Row],[SISTEMA]]</f>
        <v>0</v>
      </c>
    </row>
    <row r="3109" spans="1:10" hidden="1" x14ac:dyDescent="0.25">
      <c r="A3109">
        <v>30101</v>
      </c>
      <c r="B3109" s="1" t="s">
        <v>6</v>
      </c>
      <c r="C3109" s="1" t="s">
        <v>25</v>
      </c>
      <c r="D3109">
        <v>3939</v>
      </c>
      <c r="E3109" s="1" t="s">
        <v>3303</v>
      </c>
      <c r="F3109">
        <v>0</v>
      </c>
      <c r="H3109">
        <v>0</v>
      </c>
      <c r="I3109">
        <f>Tabla1[[#This Row],[VENTAS]]+Tabla1[[#This Row],[FISICO]]-Tabla1[[#This Row],[SISTEMA]]</f>
        <v>0</v>
      </c>
    </row>
    <row r="3110" spans="1:10" hidden="1" x14ac:dyDescent="0.25">
      <c r="A3110">
        <v>30101</v>
      </c>
      <c r="B3110" s="1" t="s">
        <v>6</v>
      </c>
      <c r="C3110" s="1" t="s">
        <v>25</v>
      </c>
      <c r="D3110">
        <v>3998</v>
      </c>
      <c r="E3110" s="1" t="s">
        <v>3304</v>
      </c>
      <c r="F3110">
        <v>0</v>
      </c>
      <c r="H3110">
        <v>0</v>
      </c>
      <c r="I3110">
        <f>Tabla1[[#This Row],[VENTAS]]+Tabla1[[#This Row],[FISICO]]-Tabla1[[#This Row],[SISTEMA]]</f>
        <v>0</v>
      </c>
    </row>
    <row r="3111" spans="1:10" hidden="1" x14ac:dyDescent="0.25">
      <c r="A3111">
        <v>30101</v>
      </c>
      <c r="B3111" s="1" t="s">
        <v>6</v>
      </c>
      <c r="C3111" s="1" t="s">
        <v>25</v>
      </c>
      <c r="D3111">
        <v>3999</v>
      </c>
      <c r="E3111" s="1" t="s">
        <v>3305</v>
      </c>
      <c r="F3111">
        <v>0</v>
      </c>
      <c r="H3111">
        <v>0</v>
      </c>
      <c r="I3111">
        <f>Tabla1[[#This Row],[VENTAS]]+Tabla1[[#This Row],[FISICO]]-Tabla1[[#This Row],[SISTEMA]]</f>
        <v>0</v>
      </c>
    </row>
    <row r="3112" spans="1:10" hidden="1" x14ac:dyDescent="0.25">
      <c r="A3112">
        <v>30101</v>
      </c>
      <c r="B3112" s="1" t="s">
        <v>6</v>
      </c>
      <c r="C3112" s="1" t="s">
        <v>25</v>
      </c>
      <c r="D3112">
        <v>4000</v>
      </c>
      <c r="E3112" s="1" t="s">
        <v>3306</v>
      </c>
      <c r="F3112">
        <v>0</v>
      </c>
      <c r="H3112">
        <v>0</v>
      </c>
      <c r="I3112">
        <f>Tabla1[[#This Row],[VENTAS]]+Tabla1[[#This Row],[FISICO]]-Tabla1[[#This Row],[SISTEMA]]</f>
        <v>0</v>
      </c>
    </row>
    <row r="3113" spans="1:10" hidden="1" x14ac:dyDescent="0.25">
      <c r="A3113">
        <v>30101</v>
      </c>
      <c r="B3113" s="1" t="s">
        <v>6</v>
      </c>
      <c r="C3113" s="1" t="s">
        <v>25</v>
      </c>
      <c r="D3113">
        <v>4096</v>
      </c>
      <c r="E3113" s="1" t="s">
        <v>3307</v>
      </c>
      <c r="F3113">
        <v>0</v>
      </c>
      <c r="H3113">
        <v>0</v>
      </c>
      <c r="I3113">
        <f>Tabla1[[#This Row],[VENTAS]]+Tabla1[[#This Row],[FISICO]]-Tabla1[[#This Row],[SISTEMA]]</f>
        <v>0</v>
      </c>
    </row>
    <row r="3114" spans="1:10" hidden="1" x14ac:dyDescent="0.25">
      <c r="A3114">
        <v>30101</v>
      </c>
      <c r="B3114" s="1" t="s">
        <v>6</v>
      </c>
      <c r="C3114" s="1" t="s">
        <v>25</v>
      </c>
      <c r="D3114">
        <v>4098</v>
      </c>
      <c r="E3114" s="1" t="s">
        <v>3308</v>
      </c>
      <c r="F3114">
        <v>0</v>
      </c>
      <c r="H3114">
        <v>0</v>
      </c>
      <c r="I3114">
        <f>Tabla1[[#This Row],[VENTAS]]+Tabla1[[#This Row],[FISICO]]-Tabla1[[#This Row],[SISTEMA]]</f>
        <v>0</v>
      </c>
    </row>
    <row r="3115" spans="1:10" hidden="1" x14ac:dyDescent="0.25">
      <c r="A3115">
        <v>30101</v>
      </c>
      <c r="B3115" s="1" t="s">
        <v>6</v>
      </c>
      <c r="C3115" s="1" t="s">
        <v>25</v>
      </c>
      <c r="D3115">
        <v>4099</v>
      </c>
      <c r="E3115" s="1" t="s">
        <v>3309</v>
      </c>
      <c r="F3115">
        <v>0</v>
      </c>
      <c r="H3115">
        <v>0</v>
      </c>
      <c r="I3115">
        <f>Tabla1[[#This Row],[VENTAS]]+Tabla1[[#This Row],[FISICO]]-Tabla1[[#This Row],[SISTEMA]]</f>
        <v>0</v>
      </c>
    </row>
    <row r="3116" spans="1:10" hidden="1" x14ac:dyDescent="0.25">
      <c r="A3116">
        <v>30101</v>
      </c>
      <c r="B3116" s="1" t="s">
        <v>6</v>
      </c>
      <c r="C3116" s="1" t="s">
        <v>25</v>
      </c>
      <c r="D3116">
        <v>4100</v>
      </c>
      <c r="E3116" s="1" t="s">
        <v>3310</v>
      </c>
      <c r="F3116">
        <v>19</v>
      </c>
      <c r="G3116">
        <v>19</v>
      </c>
      <c r="H3116">
        <v>0</v>
      </c>
      <c r="I3116">
        <f>Tabla1[[#This Row],[VENTAS]]+Tabla1[[#This Row],[FISICO]]-Tabla1[[#This Row],[SISTEMA]]</f>
        <v>0</v>
      </c>
    </row>
    <row r="3117" spans="1:10" hidden="1" x14ac:dyDescent="0.25">
      <c r="A3117">
        <v>30101</v>
      </c>
      <c r="B3117" s="1" t="s">
        <v>6</v>
      </c>
      <c r="C3117" s="1" t="s">
        <v>25</v>
      </c>
      <c r="D3117">
        <v>4101</v>
      </c>
      <c r="E3117" s="1" t="s">
        <v>3311</v>
      </c>
      <c r="F3117">
        <v>8</v>
      </c>
      <c r="G3117">
        <v>8</v>
      </c>
      <c r="H3117">
        <v>0</v>
      </c>
      <c r="I3117">
        <f>Tabla1[[#This Row],[VENTAS]]+Tabla1[[#This Row],[FISICO]]-Tabla1[[#This Row],[SISTEMA]]</f>
        <v>0</v>
      </c>
    </row>
    <row r="3118" spans="1:10" hidden="1" x14ac:dyDescent="0.25">
      <c r="A3118" s="30">
        <v>30101</v>
      </c>
      <c r="B3118" s="31" t="s">
        <v>6</v>
      </c>
      <c r="C3118" s="31" t="s">
        <v>25</v>
      </c>
      <c r="D3118" s="30">
        <v>4102</v>
      </c>
      <c r="E3118" s="31" t="s">
        <v>3312</v>
      </c>
      <c r="F3118" s="30">
        <v>12</v>
      </c>
      <c r="G3118" s="30">
        <v>16</v>
      </c>
      <c r="H3118" s="30">
        <v>0</v>
      </c>
      <c r="I3118" s="30">
        <f>Tabla1[[#This Row],[VENTAS]]+Tabla1[[#This Row],[FISICO]]-Tabla1[[#This Row],[SISTEMA]]</f>
        <v>4</v>
      </c>
      <c r="J3118" s="30"/>
    </row>
    <row r="3119" spans="1:10" hidden="1" x14ac:dyDescent="0.25">
      <c r="A3119">
        <v>30101</v>
      </c>
      <c r="B3119" s="1" t="s">
        <v>6</v>
      </c>
      <c r="C3119" s="1" t="s">
        <v>25</v>
      </c>
      <c r="D3119">
        <v>4103</v>
      </c>
      <c r="E3119" s="1" t="s">
        <v>3313</v>
      </c>
      <c r="F3119">
        <v>0</v>
      </c>
      <c r="H3119">
        <v>0</v>
      </c>
      <c r="I3119">
        <f>Tabla1[[#This Row],[VENTAS]]+Tabla1[[#This Row],[FISICO]]-Tabla1[[#This Row],[SISTEMA]]</f>
        <v>0</v>
      </c>
    </row>
    <row r="3120" spans="1:10" hidden="1" x14ac:dyDescent="0.25">
      <c r="A3120">
        <v>30101</v>
      </c>
      <c r="B3120" s="1" t="s">
        <v>6</v>
      </c>
      <c r="C3120" s="1" t="s">
        <v>25</v>
      </c>
      <c r="D3120">
        <v>4104</v>
      </c>
      <c r="E3120" s="1" t="s">
        <v>3314</v>
      </c>
      <c r="F3120">
        <v>0</v>
      </c>
      <c r="H3120">
        <v>0</v>
      </c>
      <c r="I3120">
        <f>Tabla1[[#This Row],[VENTAS]]+Tabla1[[#This Row],[FISICO]]-Tabla1[[#This Row],[SISTEMA]]</f>
        <v>0</v>
      </c>
    </row>
    <row r="3121" spans="1:10" hidden="1" x14ac:dyDescent="0.25">
      <c r="A3121">
        <v>30101</v>
      </c>
      <c r="B3121" s="1" t="s">
        <v>6</v>
      </c>
      <c r="C3121" s="1" t="s">
        <v>25</v>
      </c>
      <c r="D3121">
        <v>4105</v>
      </c>
      <c r="E3121" s="1" t="s">
        <v>3315</v>
      </c>
      <c r="F3121">
        <v>0</v>
      </c>
      <c r="H3121">
        <v>0</v>
      </c>
      <c r="I3121">
        <f>Tabla1[[#This Row],[VENTAS]]+Tabla1[[#This Row],[FISICO]]-Tabla1[[#This Row],[SISTEMA]]</f>
        <v>0</v>
      </c>
    </row>
    <row r="3122" spans="1:10" hidden="1" x14ac:dyDescent="0.25">
      <c r="A3122">
        <v>30101</v>
      </c>
      <c r="B3122" s="1" t="s">
        <v>6</v>
      </c>
      <c r="C3122" s="1" t="s">
        <v>25</v>
      </c>
      <c r="D3122">
        <v>4106</v>
      </c>
      <c r="E3122" s="1" t="s">
        <v>3316</v>
      </c>
      <c r="F3122">
        <v>0</v>
      </c>
      <c r="H3122">
        <v>0</v>
      </c>
      <c r="I3122">
        <f>Tabla1[[#This Row],[VENTAS]]+Tabla1[[#This Row],[FISICO]]-Tabla1[[#This Row],[SISTEMA]]</f>
        <v>0</v>
      </c>
    </row>
    <row r="3123" spans="1:10" hidden="1" x14ac:dyDescent="0.25">
      <c r="A3123">
        <v>30101</v>
      </c>
      <c r="B3123" s="1" t="s">
        <v>6</v>
      </c>
      <c r="C3123" s="1" t="s">
        <v>25</v>
      </c>
      <c r="D3123">
        <v>4107</v>
      </c>
      <c r="E3123" s="1" t="s">
        <v>3317</v>
      </c>
      <c r="F3123">
        <v>0</v>
      </c>
      <c r="H3123">
        <v>0</v>
      </c>
      <c r="I3123">
        <f>Tabla1[[#This Row],[VENTAS]]+Tabla1[[#This Row],[FISICO]]-Tabla1[[#This Row],[SISTEMA]]</f>
        <v>0</v>
      </c>
    </row>
    <row r="3124" spans="1:10" hidden="1" x14ac:dyDescent="0.25">
      <c r="A3124">
        <v>30101</v>
      </c>
      <c r="B3124" s="1" t="s">
        <v>6</v>
      </c>
      <c r="C3124" s="1" t="s">
        <v>25</v>
      </c>
      <c r="D3124">
        <v>4108</v>
      </c>
      <c r="E3124" s="1" t="s">
        <v>3318</v>
      </c>
      <c r="F3124">
        <v>0</v>
      </c>
      <c r="H3124">
        <v>0</v>
      </c>
      <c r="I3124">
        <f>Tabla1[[#This Row],[VENTAS]]+Tabla1[[#This Row],[FISICO]]-Tabla1[[#This Row],[SISTEMA]]</f>
        <v>0</v>
      </c>
    </row>
    <row r="3125" spans="1:10" hidden="1" x14ac:dyDescent="0.25">
      <c r="A3125">
        <v>30101</v>
      </c>
      <c r="B3125" s="1" t="s">
        <v>6</v>
      </c>
      <c r="C3125" s="1" t="s">
        <v>25</v>
      </c>
      <c r="D3125">
        <v>4109</v>
      </c>
      <c r="E3125" s="1" t="s">
        <v>3319</v>
      </c>
      <c r="F3125">
        <v>0</v>
      </c>
      <c r="H3125">
        <v>0</v>
      </c>
      <c r="I3125">
        <f>Tabla1[[#This Row],[VENTAS]]+Tabla1[[#This Row],[FISICO]]-Tabla1[[#This Row],[SISTEMA]]</f>
        <v>0</v>
      </c>
    </row>
    <row r="3126" spans="1:10" hidden="1" x14ac:dyDescent="0.25">
      <c r="A3126">
        <v>30101</v>
      </c>
      <c r="B3126" s="1" t="s">
        <v>6</v>
      </c>
      <c r="C3126" s="1" t="s">
        <v>25</v>
      </c>
      <c r="D3126">
        <v>4110</v>
      </c>
      <c r="E3126" s="1" t="s">
        <v>3320</v>
      </c>
      <c r="F3126">
        <v>0</v>
      </c>
      <c r="H3126">
        <v>0</v>
      </c>
      <c r="I3126">
        <f>Tabla1[[#This Row],[VENTAS]]+Tabla1[[#This Row],[FISICO]]-Tabla1[[#This Row],[SISTEMA]]</f>
        <v>0</v>
      </c>
    </row>
    <row r="3127" spans="1:10" hidden="1" x14ac:dyDescent="0.25">
      <c r="A3127">
        <v>30101</v>
      </c>
      <c r="B3127" s="1" t="s">
        <v>6</v>
      </c>
      <c r="C3127" s="1" t="s">
        <v>25</v>
      </c>
      <c r="D3127">
        <v>4535</v>
      </c>
      <c r="E3127" s="1" t="s">
        <v>3321</v>
      </c>
      <c r="F3127">
        <v>2</v>
      </c>
      <c r="G3127">
        <v>2</v>
      </c>
      <c r="H3127">
        <v>0</v>
      </c>
      <c r="I3127">
        <f>Tabla1[[#This Row],[VENTAS]]+Tabla1[[#This Row],[FISICO]]-Tabla1[[#This Row],[SISTEMA]]</f>
        <v>0</v>
      </c>
    </row>
    <row r="3128" spans="1:10" hidden="1" x14ac:dyDescent="0.25">
      <c r="A3128">
        <v>30101</v>
      </c>
      <c r="B3128" s="1" t="s">
        <v>6</v>
      </c>
      <c r="C3128" s="1" t="s">
        <v>25</v>
      </c>
      <c r="D3128">
        <v>4537</v>
      </c>
      <c r="E3128" s="1" t="s">
        <v>3322</v>
      </c>
      <c r="F3128">
        <v>0</v>
      </c>
      <c r="H3128">
        <v>0</v>
      </c>
      <c r="I3128">
        <f>Tabla1[[#This Row],[VENTAS]]+Tabla1[[#This Row],[FISICO]]-Tabla1[[#This Row],[SISTEMA]]</f>
        <v>0</v>
      </c>
    </row>
    <row r="3129" spans="1:10" hidden="1" x14ac:dyDescent="0.25">
      <c r="A3129">
        <v>30101</v>
      </c>
      <c r="B3129" s="1" t="s">
        <v>6</v>
      </c>
      <c r="C3129" s="1" t="s">
        <v>25</v>
      </c>
      <c r="D3129">
        <v>4951</v>
      </c>
      <c r="E3129" s="1" t="s">
        <v>3323</v>
      </c>
      <c r="F3129">
        <v>0</v>
      </c>
      <c r="H3129">
        <v>0</v>
      </c>
      <c r="I3129">
        <f>Tabla1[[#This Row],[VENTAS]]+Tabla1[[#This Row],[FISICO]]-Tabla1[[#This Row],[SISTEMA]]</f>
        <v>0</v>
      </c>
    </row>
    <row r="3130" spans="1:10" hidden="1" x14ac:dyDescent="0.25">
      <c r="A3130">
        <v>30101</v>
      </c>
      <c r="B3130" s="1" t="s">
        <v>6</v>
      </c>
      <c r="C3130" s="1" t="s">
        <v>25</v>
      </c>
      <c r="D3130">
        <v>4962</v>
      </c>
      <c r="E3130" s="1" t="s">
        <v>3324</v>
      </c>
      <c r="F3130">
        <v>0</v>
      </c>
      <c r="H3130">
        <v>0</v>
      </c>
      <c r="I3130">
        <f>Tabla1[[#This Row],[VENTAS]]+Tabla1[[#This Row],[FISICO]]-Tabla1[[#This Row],[SISTEMA]]</f>
        <v>0</v>
      </c>
    </row>
    <row r="3131" spans="1:10" hidden="1" x14ac:dyDescent="0.25">
      <c r="A3131">
        <v>30101</v>
      </c>
      <c r="B3131" s="1" t="s">
        <v>6</v>
      </c>
      <c r="C3131" s="1" t="s">
        <v>25</v>
      </c>
      <c r="D3131">
        <v>4963</v>
      </c>
      <c r="E3131" s="1" t="s">
        <v>3325</v>
      </c>
      <c r="F3131">
        <v>27</v>
      </c>
      <c r="G3131">
        <v>24</v>
      </c>
      <c r="H3131">
        <v>3</v>
      </c>
      <c r="I3131">
        <f>Tabla1[[#This Row],[VENTAS]]+Tabla1[[#This Row],[FISICO]]-Tabla1[[#This Row],[SISTEMA]]</f>
        <v>0</v>
      </c>
    </row>
    <row r="3132" spans="1:10" hidden="1" x14ac:dyDescent="0.25">
      <c r="A3132">
        <v>30101</v>
      </c>
      <c r="B3132" s="1" t="s">
        <v>6</v>
      </c>
      <c r="C3132" s="1" t="s">
        <v>25</v>
      </c>
      <c r="D3132">
        <v>4966</v>
      </c>
      <c r="E3132" s="1" t="s">
        <v>3326</v>
      </c>
      <c r="F3132">
        <v>2</v>
      </c>
      <c r="G3132">
        <v>2</v>
      </c>
      <c r="H3132">
        <v>0</v>
      </c>
      <c r="I3132">
        <f>Tabla1[[#This Row],[VENTAS]]+Tabla1[[#This Row],[FISICO]]-Tabla1[[#This Row],[SISTEMA]]</f>
        <v>0</v>
      </c>
    </row>
    <row r="3133" spans="1:10" hidden="1" x14ac:dyDescent="0.25">
      <c r="A3133">
        <v>30101</v>
      </c>
      <c r="B3133" s="1" t="s">
        <v>6</v>
      </c>
      <c r="C3133" s="1" t="s">
        <v>25</v>
      </c>
      <c r="D3133" s="18">
        <v>4970</v>
      </c>
      <c r="E3133" s="19" t="s">
        <v>3327</v>
      </c>
      <c r="F3133">
        <v>22</v>
      </c>
      <c r="G3133">
        <v>17</v>
      </c>
      <c r="H3133">
        <v>0</v>
      </c>
      <c r="I3133">
        <f>Tabla1[[#This Row],[VENTAS]]+Tabla1[[#This Row],[FISICO]]-Tabla1[[#This Row],[SISTEMA]]</f>
        <v>-5</v>
      </c>
      <c r="J3133" s="18"/>
    </row>
    <row r="3134" spans="1:10" hidden="1" x14ac:dyDescent="0.25">
      <c r="A3134">
        <v>30101</v>
      </c>
      <c r="B3134" s="1" t="s">
        <v>6</v>
      </c>
      <c r="C3134" s="1" t="s">
        <v>25</v>
      </c>
      <c r="D3134">
        <v>4971</v>
      </c>
      <c r="E3134" s="1" t="s">
        <v>3328</v>
      </c>
      <c r="F3134">
        <v>0</v>
      </c>
      <c r="H3134">
        <v>0</v>
      </c>
      <c r="I3134">
        <f>Tabla1[[#This Row],[VENTAS]]+Tabla1[[#This Row],[FISICO]]-Tabla1[[#This Row],[SISTEMA]]</f>
        <v>0</v>
      </c>
    </row>
    <row r="3135" spans="1:10" hidden="1" x14ac:dyDescent="0.25">
      <c r="A3135">
        <v>30101</v>
      </c>
      <c r="B3135" s="1" t="s">
        <v>6</v>
      </c>
      <c r="C3135" s="1" t="s">
        <v>25</v>
      </c>
      <c r="D3135">
        <v>4974</v>
      </c>
      <c r="E3135" s="1" t="s">
        <v>3329</v>
      </c>
      <c r="F3135">
        <v>2</v>
      </c>
      <c r="G3135">
        <v>2</v>
      </c>
      <c r="H3135">
        <v>0</v>
      </c>
      <c r="I3135">
        <f>Tabla1[[#This Row],[VENTAS]]+Tabla1[[#This Row],[FISICO]]-Tabla1[[#This Row],[SISTEMA]]</f>
        <v>0</v>
      </c>
    </row>
    <row r="3136" spans="1:10" hidden="1" x14ac:dyDescent="0.25">
      <c r="A3136">
        <v>30101</v>
      </c>
      <c r="B3136" s="1" t="s">
        <v>6</v>
      </c>
      <c r="C3136" s="1" t="s">
        <v>25</v>
      </c>
      <c r="D3136">
        <v>4975</v>
      </c>
      <c r="E3136" s="1" t="s">
        <v>3330</v>
      </c>
      <c r="F3136">
        <v>0</v>
      </c>
      <c r="H3136">
        <v>0</v>
      </c>
      <c r="I3136">
        <f>Tabla1[[#This Row],[VENTAS]]+Tabla1[[#This Row],[FISICO]]-Tabla1[[#This Row],[SISTEMA]]</f>
        <v>0</v>
      </c>
    </row>
    <row r="3137" spans="1:10" hidden="1" x14ac:dyDescent="0.25">
      <c r="A3137">
        <v>30101</v>
      </c>
      <c r="B3137" s="1" t="s">
        <v>6</v>
      </c>
      <c r="C3137" s="1" t="s">
        <v>25</v>
      </c>
      <c r="D3137">
        <v>5025</v>
      </c>
      <c r="E3137" s="1" t="s">
        <v>3331</v>
      </c>
      <c r="F3137">
        <v>0</v>
      </c>
      <c r="H3137">
        <v>0</v>
      </c>
      <c r="I3137">
        <f>Tabla1[[#This Row],[VENTAS]]+Tabla1[[#This Row],[FISICO]]-Tabla1[[#This Row],[SISTEMA]]</f>
        <v>0</v>
      </c>
    </row>
    <row r="3138" spans="1:10" hidden="1" x14ac:dyDescent="0.25">
      <c r="A3138">
        <v>30101</v>
      </c>
      <c r="B3138" s="1" t="s">
        <v>6</v>
      </c>
      <c r="C3138" s="1" t="s">
        <v>25</v>
      </c>
      <c r="D3138">
        <v>5026</v>
      </c>
      <c r="E3138" s="1" t="s">
        <v>3332</v>
      </c>
      <c r="F3138">
        <v>0</v>
      </c>
      <c r="H3138">
        <v>0</v>
      </c>
      <c r="I3138">
        <f>Tabla1[[#This Row],[VENTAS]]+Tabla1[[#This Row],[FISICO]]-Tabla1[[#This Row],[SISTEMA]]</f>
        <v>0</v>
      </c>
    </row>
    <row r="3139" spans="1:10" hidden="1" x14ac:dyDescent="0.25">
      <c r="A3139">
        <v>30101</v>
      </c>
      <c r="B3139" s="1" t="s">
        <v>6</v>
      </c>
      <c r="C3139" s="1" t="s">
        <v>25</v>
      </c>
      <c r="D3139">
        <v>5027</v>
      </c>
      <c r="E3139" s="1" t="s">
        <v>3333</v>
      </c>
      <c r="F3139">
        <v>0</v>
      </c>
      <c r="H3139">
        <v>0</v>
      </c>
      <c r="I3139">
        <f>Tabla1[[#This Row],[VENTAS]]+Tabla1[[#This Row],[FISICO]]-Tabla1[[#This Row],[SISTEMA]]</f>
        <v>0</v>
      </c>
    </row>
    <row r="3140" spans="1:10" hidden="1" x14ac:dyDescent="0.25">
      <c r="A3140">
        <v>30101</v>
      </c>
      <c r="B3140" s="1" t="s">
        <v>6</v>
      </c>
      <c r="C3140" s="1" t="s">
        <v>25</v>
      </c>
      <c r="D3140">
        <v>5054</v>
      </c>
      <c r="E3140" s="1" t="s">
        <v>3334</v>
      </c>
      <c r="F3140">
        <v>0</v>
      </c>
      <c r="H3140">
        <v>0</v>
      </c>
      <c r="I3140">
        <f>Tabla1[[#This Row],[VENTAS]]+Tabla1[[#This Row],[FISICO]]-Tabla1[[#This Row],[SISTEMA]]</f>
        <v>0</v>
      </c>
    </row>
    <row r="3141" spans="1:10" hidden="1" x14ac:dyDescent="0.25">
      <c r="A3141">
        <v>30101</v>
      </c>
      <c r="B3141" s="1" t="s">
        <v>6</v>
      </c>
      <c r="C3141" s="1" t="s">
        <v>25</v>
      </c>
      <c r="D3141" s="18">
        <v>5055</v>
      </c>
      <c r="E3141" s="19" t="s">
        <v>3335</v>
      </c>
      <c r="F3141">
        <v>5</v>
      </c>
      <c r="G3141">
        <v>2</v>
      </c>
      <c r="H3141">
        <v>0</v>
      </c>
      <c r="I3141">
        <f>Tabla1[[#This Row],[VENTAS]]+Tabla1[[#This Row],[FISICO]]-Tabla1[[#This Row],[SISTEMA]]</f>
        <v>-3</v>
      </c>
      <c r="J3141" s="18"/>
    </row>
    <row r="3142" spans="1:10" hidden="1" x14ac:dyDescent="0.25">
      <c r="A3142">
        <v>30101</v>
      </c>
      <c r="B3142" s="1" t="s">
        <v>6</v>
      </c>
      <c r="C3142" s="1" t="s">
        <v>25</v>
      </c>
      <c r="D3142">
        <v>5063</v>
      </c>
      <c r="E3142" s="1" t="s">
        <v>3336</v>
      </c>
      <c r="F3142">
        <v>0</v>
      </c>
      <c r="H3142">
        <v>0</v>
      </c>
      <c r="I3142">
        <f>Tabla1[[#This Row],[VENTAS]]+Tabla1[[#This Row],[FISICO]]-Tabla1[[#This Row],[SISTEMA]]</f>
        <v>0</v>
      </c>
    </row>
    <row r="3143" spans="1:10" hidden="1" x14ac:dyDescent="0.25">
      <c r="A3143">
        <v>30101</v>
      </c>
      <c r="B3143" s="1" t="s">
        <v>6</v>
      </c>
      <c r="C3143" s="1" t="s">
        <v>25</v>
      </c>
      <c r="D3143">
        <v>5095</v>
      </c>
      <c r="E3143" s="1" t="s">
        <v>3337</v>
      </c>
      <c r="F3143">
        <v>0</v>
      </c>
      <c r="H3143">
        <v>0</v>
      </c>
      <c r="I3143">
        <f>Tabla1[[#This Row],[VENTAS]]+Tabla1[[#This Row],[FISICO]]-Tabla1[[#This Row],[SISTEMA]]</f>
        <v>0</v>
      </c>
    </row>
    <row r="3144" spans="1:10" hidden="1" x14ac:dyDescent="0.25">
      <c r="A3144">
        <v>30101</v>
      </c>
      <c r="B3144" s="1" t="s">
        <v>6</v>
      </c>
      <c r="C3144" s="1" t="s">
        <v>25</v>
      </c>
      <c r="D3144">
        <v>5101</v>
      </c>
      <c r="E3144" s="1" t="s">
        <v>3338</v>
      </c>
      <c r="F3144">
        <v>44</v>
      </c>
      <c r="G3144">
        <f>33+11</f>
        <v>44</v>
      </c>
      <c r="H3144">
        <v>0</v>
      </c>
      <c r="I3144">
        <f>Tabla1[[#This Row],[VENTAS]]+Tabla1[[#This Row],[FISICO]]-Tabla1[[#This Row],[SISTEMA]]</f>
        <v>0</v>
      </c>
    </row>
    <row r="3145" spans="1:10" hidden="1" x14ac:dyDescent="0.25">
      <c r="A3145" s="30">
        <v>30101</v>
      </c>
      <c r="B3145" s="31" t="s">
        <v>6</v>
      </c>
      <c r="C3145" s="31" t="s">
        <v>25</v>
      </c>
      <c r="D3145" s="30">
        <v>5102</v>
      </c>
      <c r="E3145" s="31" t="s">
        <v>3339</v>
      </c>
      <c r="F3145" s="30">
        <v>50</v>
      </c>
      <c r="G3145" s="30">
        <f>48+5</f>
        <v>53</v>
      </c>
      <c r="H3145" s="30">
        <v>0</v>
      </c>
      <c r="I3145" s="30">
        <f>Tabla1[[#This Row],[VENTAS]]+Tabla1[[#This Row],[FISICO]]-Tabla1[[#This Row],[SISTEMA]]</f>
        <v>3</v>
      </c>
      <c r="J3145" s="30"/>
    </row>
    <row r="3146" spans="1:10" hidden="1" x14ac:dyDescent="0.25">
      <c r="A3146">
        <v>30101</v>
      </c>
      <c r="B3146" s="1" t="s">
        <v>6</v>
      </c>
      <c r="C3146" s="1" t="s">
        <v>25</v>
      </c>
      <c r="D3146">
        <v>5103</v>
      </c>
      <c r="E3146" s="1" t="s">
        <v>3340</v>
      </c>
      <c r="F3146">
        <v>18</v>
      </c>
      <c r="G3146">
        <v>18</v>
      </c>
      <c r="H3146">
        <v>0</v>
      </c>
      <c r="I3146">
        <f>Tabla1[[#This Row],[VENTAS]]+Tabla1[[#This Row],[FISICO]]-Tabla1[[#This Row],[SISTEMA]]</f>
        <v>0</v>
      </c>
    </row>
    <row r="3147" spans="1:10" hidden="1" x14ac:dyDescent="0.25">
      <c r="A3147">
        <v>30101</v>
      </c>
      <c r="B3147" s="1" t="s">
        <v>6</v>
      </c>
      <c r="C3147" s="1" t="s">
        <v>25</v>
      </c>
      <c r="D3147">
        <v>5147</v>
      </c>
      <c r="E3147" s="1" t="s">
        <v>3341</v>
      </c>
      <c r="F3147">
        <v>0</v>
      </c>
      <c r="H3147">
        <v>0</v>
      </c>
      <c r="I3147">
        <f>Tabla1[[#This Row],[VENTAS]]+Tabla1[[#This Row],[FISICO]]-Tabla1[[#This Row],[SISTEMA]]</f>
        <v>0</v>
      </c>
    </row>
    <row r="3148" spans="1:10" hidden="1" x14ac:dyDescent="0.25">
      <c r="A3148">
        <v>30101</v>
      </c>
      <c r="B3148" s="1" t="s">
        <v>6</v>
      </c>
      <c r="C3148" s="1" t="s">
        <v>25</v>
      </c>
      <c r="D3148">
        <v>5193</v>
      </c>
      <c r="E3148" s="1" t="s">
        <v>3342</v>
      </c>
      <c r="F3148">
        <v>0</v>
      </c>
      <c r="H3148">
        <v>0</v>
      </c>
      <c r="I3148">
        <f>Tabla1[[#This Row],[VENTAS]]+Tabla1[[#This Row],[FISICO]]-Tabla1[[#This Row],[SISTEMA]]</f>
        <v>0</v>
      </c>
    </row>
    <row r="3149" spans="1:10" hidden="1" x14ac:dyDescent="0.25">
      <c r="A3149">
        <v>30101</v>
      </c>
      <c r="B3149" s="1" t="s">
        <v>6</v>
      </c>
      <c r="C3149" s="1" t="s">
        <v>25</v>
      </c>
      <c r="D3149">
        <v>5459</v>
      </c>
      <c r="E3149" s="1" t="s">
        <v>3343</v>
      </c>
      <c r="F3149">
        <v>0</v>
      </c>
      <c r="H3149">
        <v>0</v>
      </c>
      <c r="I3149">
        <f>Tabla1[[#This Row],[VENTAS]]+Tabla1[[#This Row],[FISICO]]-Tabla1[[#This Row],[SISTEMA]]</f>
        <v>0</v>
      </c>
    </row>
    <row r="3150" spans="1:10" hidden="1" x14ac:dyDescent="0.25">
      <c r="A3150">
        <v>30101</v>
      </c>
      <c r="B3150" s="1" t="s">
        <v>6</v>
      </c>
      <c r="C3150" s="1" t="s">
        <v>25</v>
      </c>
      <c r="D3150">
        <v>5844</v>
      </c>
      <c r="E3150" s="1" t="s">
        <v>3344</v>
      </c>
      <c r="F3150">
        <v>0</v>
      </c>
      <c r="H3150">
        <v>0</v>
      </c>
      <c r="I3150">
        <f>Tabla1[[#This Row],[VENTAS]]+Tabla1[[#This Row],[FISICO]]-Tabla1[[#This Row],[SISTEMA]]</f>
        <v>0</v>
      </c>
    </row>
    <row r="3151" spans="1:10" hidden="1" x14ac:dyDescent="0.25">
      <c r="A3151" s="30">
        <v>30101</v>
      </c>
      <c r="B3151" s="31" t="s">
        <v>6</v>
      </c>
      <c r="C3151" s="31" t="s">
        <v>25</v>
      </c>
      <c r="D3151" s="30">
        <v>5849</v>
      </c>
      <c r="E3151" s="31" t="s">
        <v>3345</v>
      </c>
      <c r="F3151" s="30">
        <v>40</v>
      </c>
      <c r="G3151" s="30">
        <v>41</v>
      </c>
      <c r="H3151" s="30">
        <v>0</v>
      </c>
      <c r="I3151" s="30">
        <f>Tabla1[[#This Row],[VENTAS]]+Tabla1[[#This Row],[FISICO]]-Tabla1[[#This Row],[SISTEMA]]</f>
        <v>1</v>
      </c>
      <c r="J3151" s="30"/>
    </row>
    <row r="3152" spans="1:10" hidden="1" x14ac:dyDescent="0.25">
      <c r="A3152">
        <v>30101</v>
      </c>
      <c r="B3152" s="1" t="s">
        <v>6</v>
      </c>
      <c r="C3152" s="1" t="s">
        <v>25</v>
      </c>
      <c r="D3152">
        <v>5866</v>
      </c>
      <c r="E3152" s="1" t="s">
        <v>3346</v>
      </c>
      <c r="F3152">
        <v>0</v>
      </c>
      <c r="H3152">
        <v>0</v>
      </c>
      <c r="I3152">
        <f>Tabla1[[#This Row],[VENTAS]]+Tabla1[[#This Row],[FISICO]]-Tabla1[[#This Row],[SISTEMA]]</f>
        <v>0</v>
      </c>
    </row>
    <row r="3153" spans="1:10" hidden="1" x14ac:dyDescent="0.25">
      <c r="A3153">
        <v>30101</v>
      </c>
      <c r="B3153" s="1" t="s">
        <v>6</v>
      </c>
      <c r="C3153" s="1" t="s">
        <v>25</v>
      </c>
      <c r="D3153">
        <v>6012</v>
      </c>
      <c r="E3153" s="1" t="s">
        <v>3347</v>
      </c>
      <c r="F3153">
        <v>0</v>
      </c>
      <c r="H3153">
        <v>0</v>
      </c>
      <c r="I3153">
        <f>Tabla1[[#This Row],[VENTAS]]+Tabla1[[#This Row],[FISICO]]-Tabla1[[#This Row],[SISTEMA]]</f>
        <v>0</v>
      </c>
    </row>
    <row r="3154" spans="1:10" hidden="1" x14ac:dyDescent="0.25">
      <c r="A3154">
        <v>30101</v>
      </c>
      <c r="B3154" s="1" t="s">
        <v>6</v>
      </c>
      <c r="C3154" s="1" t="s">
        <v>25</v>
      </c>
      <c r="D3154">
        <v>6019</v>
      </c>
      <c r="E3154" s="1" t="s">
        <v>3348</v>
      </c>
      <c r="F3154">
        <v>4</v>
      </c>
      <c r="G3154">
        <v>4</v>
      </c>
      <c r="H3154">
        <v>0</v>
      </c>
      <c r="I3154">
        <f>Tabla1[[#This Row],[VENTAS]]+Tabla1[[#This Row],[FISICO]]-Tabla1[[#This Row],[SISTEMA]]</f>
        <v>0</v>
      </c>
    </row>
    <row r="3155" spans="1:10" hidden="1" x14ac:dyDescent="0.25">
      <c r="A3155">
        <v>30101</v>
      </c>
      <c r="B3155" s="1" t="s">
        <v>6</v>
      </c>
      <c r="C3155" s="1" t="s">
        <v>25</v>
      </c>
      <c r="D3155">
        <v>6089</v>
      </c>
      <c r="E3155" s="1" t="s">
        <v>3349</v>
      </c>
      <c r="F3155">
        <v>0</v>
      </c>
      <c r="H3155">
        <v>0</v>
      </c>
      <c r="I3155">
        <f>Tabla1[[#This Row],[VENTAS]]+Tabla1[[#This Row],[FISICO]]-Tabla1[[#This Row],[SISTEMA]]</f>
        <v>0</v>
      </c>
    </row>
    <row r="3156" spans="1:10" hidden="1" x14ac:dyDescent="0.25">
      <c r="A3156">
        <v>30101</v>
      </c>
      <c r="B3156" s="1" t="s">
        <v>6</v>
      </c>
      <c r="C3156" s="1" t="s">
        <v>25</v>
      </c>
      <c r="D3156" s="18">
        <v>6090</v>
      </c>
      <c r="E3156" s="19" t="s">
        <v>3350</v>
      </c>
      <c r="F3156">
        <v>6</v>
      </c>
      <c r="G3156">
        <v>6</v>
      </c>
      <c r="H3156">
        <v>0</v>
      </c>
      <c r="I3156">
        <f>Tabla1[[#This Row],[VENTAS]]+Tabla1[[#This Row],[FISICO]]-Tabla1[[#This Row],[SISTEMA]]</f>
        <v>0</v>
      </c>
      <c r="J3156" s="18"/>
    </row>
    <row r="3157" spans="1:10" hidden="1" x14ac:dyDescent="0.25">
      <c r="A3157">
        <v>30101</v>
      </c>
      <c r="B3157" s="1" t="s">
        <v>6</v>
      </c>
      <c r="C3157" s="1" t="s">
        <v>25</v>
      </c>
      <c r="D3157">
        <v>6176</v>
      </c>
      <c r="E3157" s="1" t="s">
        <v>3351</v>
      </c>
      <c r="F3157">
        <v>0</v>
      </c>
      <c r="H3157">
        <v>0</v>
      </c>
      <c r="I3157">
        <f>Tabla1[[#This Row],[VENTAS]]+Tabla1[[#This Row],[FISICO]]-Tabla1[[#This Row],[SISTEMA]]</f>
        <v>0</v>
      </c>
    </row>
    <row r="3158" spans="1:10" hidden="1" x14ac:dyDescent="0.25">
      <c r="A3158">
        <v>30101</v>
      </c>
      <c r="B3158" s="1" t="s">
        <v>6</v>
      </c>
      <c r="C3158" s="1" t="s">
        <v>25</v>
      </c>
      <c r="D3158">
        <v>6359</v>
      </c>
      <c r="E3158" s="1" t="s">
        <v>3352</v>
      </c>
      <c r="F3158">
        <v>0</v>
      </c>
      <c r="H3158">
        <v>0</v>
      </c>
      <c r="I3158">
        <f>Tabla1[[#This Row],[VENTAS]]+Tabla1[[#This Row],[FISICO]]-Tabla1[[#This Row],[SISTEMA]]</f>
        <v>0</v>
      </c>
    </row>
    <row r="3159" spans="1:10" hidden="1" x14ac:dyDescent="0.25">
      <c r="A3159">
        <v>30101</v>
      </c>
      <c r="B3159" s="1" t="s">
        <v>6</v>
      </c>
      <c r="C3159" s="1" t="s">
        <v>25</v>
      </c>
      <c r="D3159">
        <v>6360</v>
      </c>
      <c r="E3159" s="1" t="s">
        <v>3353</v>
      </c>
      <c r="F3159">
        <v>0</v>
      </c>
      <c r="H3159">
        <v>0</v>
      </c>
      <c r="I3159">
        <f>Tabla1[[#This Row],[VENTAS]]+Tabla1[[#This Row],[FISICO]]-Tabla1[[#This Row],[SISTEMA]]</f>
        <v>0</v>
      </c>
    </row>
    <row r="3160" spans="1:10" hidden="1" x14ac:dyDescent="0.25">
      <c r="A3160">
        <v>30101</v>
      </c>
      <c r="B3160" s="1" t="s">
        <v>6</v>
      </c>
      <c r="C3160" s="1" t="s">
        <v>25</v>
      </c>
      <c r="D3160">
        <v>6361</v>
      </c>
      <c r="E3160" s="1" t="s">
        <v>3354</v>
      </c>
      <c r="F3160">
        <v>0</v>
      </c>
      <c r="H3160">
        <v>0</v>
      </c>
      <c r="I3160">
        <f>Tabla1[[#This Row],[VENTAS]]+Tabla1[[#This Row],[FISICO]]-Tabla1[[#This Row],[SISTEMA]]</f>
        <v>0</v>
      </c>
    </row>
    <row r="3161" spans="1:10" hidden="1" x14ac:dyDescent="0.25">
      <c r="A3161">
        <v>30101</v>
      </c>
      <c r="B3161" s="1" t="s">
        <v>6</v>
      </c>
      <c r="C3161" s="1" t="s">
        <v>25</v>
      </c>
      <c r="D3161">
        <v>6362</v>
      </c>
      <c r="E3161" s="1" t="s">
        <v>3355</v>
      </c>
      <c r="F3161">
        <v>0</v>
      </c>
      <c r="H3161">
        <v>0</v>
      </c>
      <c r="I3161">
        <f>Tabla1[[#This Row],[VENTAS]]+Tabla1[[#This Row],[FISICO]]-Tabla1[[#This Row],[SISTEMA]]</f>
        <v>0</v>
      </c>
    </row>
    <row r="3162" spans="1:10" hidden="1" x14ac:dyDescent="0.25">
      <c r="A3162">
        <v>30101</v>
      </c>
      <c r="B3162" s="1" t="s">
        <v>6</v>
      </c>
      <c r="C3162" s="1" t="s">
        <v>25</v>
      </c>
      <c r="D3162">
        <v>6363</v>
      </c>
      <c r="E3162" s="1" t="s">
        <v>3356</v>
      </c>
      <c r="F3162">
        <v>0</v>
      </c>
      <c r="H3162">
        <v>0</v>
      </c>
      <c r="I3162">
        <f>Tabla1[[#This Row],[VENTAS]]+Tabla1[[#This Row],[FISICO]]-Tabla1[[#This Row],[SISTEMA]]</f>
        <v>0</v>
      </c>
    </row>
    <row r="3163" spans="1:10" hidden="1" x14ac:dyDescent="0.25">
      <c r="A3163">
        <v>30101</v>
      </c>
      <c r="B3163" s="1" t="s">
        <v>6</v>
      </c>
      <c r="C3163" s="1" t="s">
        <v>25</v>
      </c>
      <c r="D3163">
        <v>6364</v>
      </c>
      <c r="E3163" s="1" t="s">
        <v>3357</v>
      </c>
      <c r="F3163">
        <v>0</v>
      </c>
      <c r="H3163">
        <v>0</v>
      </c>
      <c r="I3163">
        <f>Tabla1[[#This Row],[VENTAS]]+Tabla1[[#This Row],[FISICO]]-Tabla1[[#This Row],[SISTEMA]]</f>
        <v>0</v>
      </c>
    </row>
    <row r="3164" spans="1:10" hidden="1" x14ac:dyDescent="0.25">
      <c r="A3164">
        <v>30101</v>
      </c>
      <c r="B3164" s="1" t="s">
        <v>6</v>
      </c>
      <c r="C3164" s="1" t="s">
        <v>25</v>
      </c>
      <c r="D3164">
        <v>6365</v>
      </c>
      <c r="E3164" s="1" t="s">
        <v>3358</v>
      </c>
      <c r="F3164">
        <v>0</v>
      </c>
      <c r="H3164">
        <v>0</v>
      </c>
      <c r="I3164">
        <f>Tabla1[[#This Row],[VENTAS]]+Tabla1[[#This Row],[FISICO]]-Tabla1[[#This Row],[SISTEMA]]</f>
        <v>0</v>
      </c>
    </row>
    <row r="3165" spans="1:10" hidden="1" x14ac:dyDescent="0.25">
      <c r="A3165">
        <v>30101</v>
      </c>
      <c r="B3165" s="1" t="s">
        <v>6</v>
      </c>
      <c r="C3165" s="1" t="s">
        <v>25</v>
      </c>
      <c r="D3165">
        <v>6366</v>
      </c>
      <c r="E3165" s="1" t="s">
        <v>3359</v>
      </c>
      <c r="F3165">
        <v>0</v>
      </c>
      <c r="H3165">
        <v>0</v>
      </c>
      <c r="I3165">
        <f>Tabla1[[#This Row],[VENTAS]]+Tabla1[[#This Row],[FISICO]]-Tabla1[[#This Row],[SISTEMA]]</f>
        <v>0</v>
      </c>
    </row>
    <row r="3166" spans="1:10" hidden="1" x14ac:dyDescent="0.25">
      <c r="A3166">
        <v>30101</v>
      </c>
      <c r="B3166" s="1" t="s">
        <v>6</v>
      </c>
      <c r="C3166" s="1" t="s">
        <v>25</v>
      </c>
      <c r="D3166">
        <v>6404</v>
      </c>
      <c r="E3166" s="1" t="s">
        <v>3360</v>
      </c>
      <c r="F3166">
        <v>32</v>
      </c>
      <c r="G3166">
        <f>25+7</f>
        <v>32</v>
      </c>
      <c r="H3166">
        <v>0</v>
      </c>
      <c r="I3166">
        <f>Tabla1[[#This Row],[VENTAS]]+Tabla1[[#This Row],[FISICO]]-Tabla1[[#This Row],[SISTEMA]]</f>
        <v>0</v>
      </c>
    </row>
    <row r="3167" spans="1:10" hidden="1" x14ac:dyDescent="0.25">
      <c r="A3167">
        <v>30101</v>
      </c>
      <c r="B3167" s="1" t="s">
        <v>6</v>
      </c>
      <c r="C3167" s="1" t="s">
        <v>25</v>
      </c>
      <c r="D3167">
        <v>6442</v>
      </c>
      <c r="E3167" s="1" t="s">
        <v>3361</v>
      </c>
      <c r="F3167">
        <v>7</v>
      </c>
      <c r="G3167">
        <v>7</v>
      </c>
      <c r="H3167">
        <v>0</v>
      </c>
      <c r="I3167">
        <f>Tabla1[[#This Row],[VENTAS]]+Tabla1[[#This Row],[FISICO]]-Tabla1[[#This Row],[SISTEMA]]</f>
        <v>0</v>
      </c>
    </row>
    <row r="3168" spans="1:10" hidden="1" x14ac:dyDescent="0.25">
      <c r="A3168">
        <v>30101</v>
      </c>
      <c r="B3168" s="1" t="s">
        <v>6</v>
      </c>
      <c r="C3168" s="1" t="s">
        <v>25</v>
      </c>
      <c r="D3168">
        <v>6443</v>
      </c>
      <c r="E3168" s="1" t="s">
        <v>3362</v>
      </c>
      <c r="F3168">
        <v>12</v>
      </c>
      <c r="G3168">
        <v>12</v>
      </c>
      <c r="H3168">
        <v>0</v>
      </c>
      <c r="I3168">
        <f>Tabla1[[#This Row],[VENTAS]]+Tabla1[[#This Row],[FISICO]]-Tabla1[[#This Row],[SISTEMA]]</f>
        <v>0</v>
      </c>
    </row>
    <row r="3169" spans="1:10" hidden="1" x14ac:dyDescent="0.25">
      <c r="A3169">
        <v>30101</v>
      </c>
      <c r="B3169" s="1" t="s">
        <v>6</v>
      </c>
      <c r="C3169" s="1" t="s">
        <v>25</v>
      </c>
      <c r="D3169">
        <v>6449</v>
      </c>
      <c r="E3169" s="1" t="s">
        <v>3363</v>
      </c>
      <c r="F3169">
        <v>0</v>
      </c>
      <c r="H3169">
        <v>0</v>
      </c>
      <c r="I3169">
        <f>Tabla1[[#This Row],[VENTAS]]+Tabla1[[#This Row],[FISICO]]-Tabla1[[#This Row],[SISTEMA]]</f>
        <v>0</v>
      </c>
    </row>
    <row r="3170" spans="1:10" hidden="1" x14ac:dyDescent="0.25">
      <c r="A3170">
        <v>30101</v>
      </c>
      <c r="B3170" s="1" t="s">
        <v>6</v>
      </c>
      <c r="C3170" s="1" t="s">
        <v>25</v>
      </c>
      <c r="D3170">
        <v>6451</v>
      </c>
      <c r="E3170" s="1" t="s">
        <v>3364</v>
      </c>
      <c r="F3170">
        <v>0</v>
      </c>
      <c r="H3170">
        <v>0</v>
      </c>
      <c r="I3170">
        <f>Tabla1[[#This Row],[VENTAS]]+Tabla1[[#This Row],[FISICO]]-Tabla1[[#This Row],[SISTEMA]]</f>
        <v>0</v>
      </c>
    </row>
    <row r="3171" spans="1:10" hidden="1" x14ac:dyDescent="0.25">
      <c r="A3171">
        <v>30101</v>
      </c>
      <c r="B3171" s="1" t="s">
        <v>6</v>
      </c>
      <c r="C3171" s="1" t="s">
        <v>25</v>
      </c>
      <c r="D3171">
        <v>6523</v>
      </c>
      <c r="E3171" s="1" t="s">
        <v>3365</v>
      </c>
      <c r="F3171">
        <v>0</v>
      </c>
      <c r="H3171">
        <v>0</v>
      </c>
      <c r="I3171">
        <f>Tabla1[[#This Row],[VENTAS]]+Tabla1[[#This Row],[FISICO]]-Tabla1[[#This Row],[SISTEMA]]</f>
        <v>0</v>
      </c>
    </row>
    <row r="3172" spans="1:10" hidden="1" x14ac:dyDescent="0.25">
      <c r="A3172">
        <v>30101</v>
      </c>
      <c r="B3172" s="1" t="s">
        <v>6</v>
      </c>
      <c r="C3172" s="1" t="s">
        <v>25</v>
      </c>
      <c r="D3172">
        <v>6524</v>
      </c>
      <c r="E3172" s="1" t="s">
        <v>3366</v>
      </c>
      <c r="F3172">
        <v>0</v>
      </c>
      <c r="H3172">
        <v>0</v>
      </c>
      <c r="I3172">
        <f>Tabla1[[#This Row],[VENTAS]]+Tabla1[[#This Row],[FISICO]]-Tabla1[[#This Row],[SISTEMA]]</f>
        <v>0</v>
      </c>
    </row>
    <row r="3173" spans="1:10" hidden="1" x14ac:dyDescent="0.25">
      <c r="A3173">
        <v>30101</v>
      </c>
      <c r="B3173" s="1" t="s">
        <v>6</v>
      </c>
      <c r="C3173" s="1" t="s">
        <v>25</v>
      </c>
      <c r="D3173">
        <v>6525</v>
      </c>
      <c r="E3173" s="1" t="s">
        <v>3367</v>
      </c>
      <c r="F3173">
        <v>0</v>
      </c>
      <c r="H3173">
        <v>0</v>
      </c>
      <c r="I3173">
        <f>Tabla1[[#This Row],[VENTAS]]+Tabla1[[#This Row],[FISICO]]-Tabla1[[#This Row],[SISTEMA]]</f>
        <v>0</v>
      </c>
    </row>
    <row r="3174" spans="1:10" hidden="1" x14ac:dyDescent="0.25">
      <c r="A3174">
        <v>30101</v>
      </c>
      <c r="B3174" s="1" t="s">
        <v>6</v>
      </c>
      <c r="C3174" s="1" t="s">
        <v>25</v>
      </c>
      <c r="D3174">
        <v>6526</v>
      </c>
      <c r="E3174" s="1" t="s">
        <v>3368</v>
      </c>
      <c r="F3174">
        <v>0</v>
      </c>
      <c r="H3174">
        <v>0</v>
      </c>
      <c r="I3174">
        <f>Tabla1[[#This Row],[VENTAS]]+Tabla1[[#This Row],[FISICO]]-Tabla1[[#This Row],[SISTEMA]]</f>
        <v>0</v>
      </c>
    </row>
    <row r="3175" spans="1:10" hidden="1" x14ac:dyDescent="0.25">
      <c r="A3175">
        <v>30101</v>
      </c>
      <c r="B3175" s="1" t="s">
        <v>6</v>
      </c>
      <c r="C3175" s="1" t="s">
        <v>25</v>
      </c>
      <c r="D3175">
        <v>6527</v>
      </c>
      <c r="E3175" s="1" t="s">
        <v>3369</v>
      </c>
      <c r="F3175">
        <v>0</v>
      </c>
      <c r="H3175">
        <v>0</v>
      </c>
      <c r="I3175">
        <f>Tabla1[[#This Row],[VENTAS]]+Tabla1[[#This Row],[FISICO]]-Tabla1[[#This Row],[SISTEMA]]</f>
        <v>0</v>
      </c>
    </row>
    <row r="3176" spans="1:10" hidden="1" x14ac:dyDescent="0.25">
      <c r="A3176">
        <v>30101</v>
      </c>
      <c r="B3176" s="1" t="s">
        <v>6</v>
      </c>
      <c r="C3176" s="1" t="s">
        <v>25</v>
      </c>
      <c r="D3176">
        <v>6528</v>
      </c>
      <c r="E3176" s="1" t="s">
        <v>3370</v>
      </c>
      <c r="F3176">
        <v>0</v>
      </c>
      <c r="H3176">
        <v>0</v>
      </c>
      <c r="I3176">
        <f>Tabla1[[#This Row],[VENTAS]]+Tabla1[[#This Row],[FISICO]]-Tabla1[[#This Row],[SISTEMA]]</f>
        <v>0</v>
      </c>
    </row>
    <row r="3177" spans="1:10" hidden="1" x14ac:dyDescent="0.25">
      <c r="A3177">
        <v>30101</v>
      </c>
      <c r="B3177" s="1" t="s">
        <v>6</v>
      </c>
      <c r="C3177" s="1" t="s">
        <v>25</v>
      </c>
      <c r="D3177">
        <v>6531</v>
      </c>
      <c r="E3177" s="1" t="s">
        <v>3371</v>
      </c>
      <c r="F3177">
        <v>0</v>
      </c>
      <c r="H3177">
        <v>0</v>
      </c>
      <c r="I3177">
        <f>Tabla1[[#This Row],[VENTAS]]+Tabla1[[#This Row],[FISICO]]-Tabla1[[#This Row],[SISTEMA]]</f>
        <v>0</v>
      </c>
    </row>
    <row r="3178" spans="1:10" hidden="1" x14ac:dyDescent="0.25">
      <c r="A3178">
        <v>30101</v>
      </c>
      <c r="B3178" s="1" t="s">
        <v>6</v>
      </c>
      <c r="C3178" s="1" t="s">
        <v>25</v>
      </c>
      <c r="D3178">
        <v>6532</v>
      </c>
      <c r="E3178" s="1" t="s">
        <v>3372</v>
      </c>
      <c r="F3178">
        <v>0</v>
      </c>
      <c r="H3178">
        <v>0</v>
      </c>
      <c r="I3178">
        <f>Tabla1[[#This Row],[VENTAS]]+Tabla1[[#This Row],[FISICO]]-Tabla1[[#This Row],[SISTEMA]]</f>
        <v>0</v>
      </c>
    </row>
    <row r="3179" spans="1:10" hidden="1" x14ac:dyDescent="0.25">
      <c r="A3179">
        <v>30101</v>
      </c>
      <c r="B3179" s="1" t="s">
        <v>6</v>
      </c>
      <c r="C3179" s="1" t="s">
        <v>25</v>
      </c>
      <c r="D3179">
        <v>6533</v>
      </c>
      <c r="E3179" s="1" t="s">
        <v>3373</v>
      </c>
      <c r="F3179">
        <v>0</v>
      </c>
      <c r="H3179">
        <v>0</v>
      </c>
      <c r="I3179">
        <f>Tabla1[[#This Row],[VENTAS]]+Tabla1[[#This Row],[FISICO]]-Tabla1[[#This Row],[SISTEMA]]</f>
        <v>0</v>
      </c>
    </row>
    <row r="3180" spans="1:10" hidden="1" x14ac:dyDescent="0.25">
      <c r="A3180">
        <v>30101</v>
      </c>
      <c r="B3180" s="1" t="s">
        <v>6</v>
      </c>
      <c r="C3180" s="1" t="s">
        <v>25</v>
      </c>
      <c r="D3180" s="18">
        <v>6534</v>
      </c>
      <c r="E3180" s="19" t="s">
        <v>3374</v>
      </c>
      <c r="F3180">
        <v>195</v>
      </c>
      <c r="G3180">
        <v>181</v>
      </c>
      <c r="H3180">
        <v>2</v>
      </c>
      <c r="I3180">
        <f>Tabla1[[#This Row],[VENTAS]]+Tabla1[[#This Row],[FISICO]]-Tabla1[[#This Row],[SISTEMA]]</f>
        <v>-12</v>
      </c>
      <c r="J3180" s="18"/>
    </row>
    <row r="3181" spans="1:10" hidden="1" x14ac:dyDescent="0.25">
      <c r="A3181">
        <v>30101</v>
      </c>
      <c r="B3181" s="1" t="s">
        <v>6</v>
      </c>
      <c r="C3181" s="1" t="s">
        <v>25</v>
      </c>
      <c r="D3181">
        <v>6535</v>
      </c>
      <c r="E3181" s="1" t="s">
        <v>3375</v>
      </c>
      <c r="F3181">
        <v>0</v>
      </c>
      <c r="H3181">
        <v>0</v>
      </c>
      <c r="I3181">
        <f>Tabla1[[#This Row],[VENTAS]]+Tabla1[[#This Row],[FISICO]]-Tabla1[[#This Row],[SISTEMA]]</f>
        <v>0</v>
      </c>
    </row>
    <row r="3182" spans="1:10" hidden="1" x14ac:dyDescent="0.25">
      <c r="A3182">
        <v>30101</v>
      </c>
      <c r="B3182" s="1" t="s">
        <v>6</v>
      </c>
      <c r="C3182" s="1" t="s">
        <v>25</v>
      </c>
      <c r="D3182">
        <v>6536</v>
      </c>
      <c r="E3182" s="1" t="s">
        <v>3376</v>
      </c>
      <c r="F3182">
        <v>0</v>
      </c>
      <c r="H3182">
        <v>0</v>
      </c>
      <c r="I3182">
        <f>Tabla1[[#This Row],[VENTAS]]+Tabla1[[#This Row],[FISICO]]-Tabla1[[#This Row],[SISTEMA]]</f>
        <v>0</v>
      </c>
    </row>
    <row r="3183" spans="1:10" hidden="1" x14ac:dyDescent="0.25">
      <c r="A3183">
        <v>30101</v>
      </c>
      <c r="B3183" s="1" t="s">
        <v>6</v>
      </c>
      <c r="C3183" s="1" t="s">
        <v>25</v>
      </c>
      <c r="D3183">
        <v>6537</v>
      </c>
      <c r="E3183" s="1" t="s">
        <v>3377</v>
      </c>
      <c r="F3183">
        <v>0</v>
      </c>
      <c r="H3183">
        <v>0</v>
      </c>
      <c r="I3183">
        <f>Tabla1[[#This Row],[VENTAS]]+Tabla1[[#This Row],[FISICO]]-Tabla1[[#This Row],[SISTEMA]]</f>
        <v>0</v>
      </c>
    </row>
    <row r="3184" spans="1:10" hidden="1" x14ac:dyDescent="0.25">
      <c r="A3184">
        <v>30101</v>
      </c>
      <c r="B3184" s="1" t="s">
        <v>6</v>
      </c>
      <c r="C3184" s="1" t="s">
        <v>25</v>
      </c>
      <c r="D3184">
        <v>6538</v>
      </c>
      <c r="E3184" s="1" t="s">
        <v>3378</v>
      </c>
      <c r="F3184">
        <v>0</v>
      </c>
      <c r="H3184">
        <v>0</v>
      </c>
      <c r="I3184">
        <f>Tabla1[[#This Row],[VENTAS]]+Tabla1[[#This Row],[FISICO]]-Tabla1[[#This Row],[SISTEMA]]</f>
        <v>0</v>
      </c>
    </row>
    <row r="3185" spans="1:10" hidden="1" x14ac:dyDescent="0.25">
      <c r="A3185">
        <v>30101</v>
      </c>
      <c r="B3185" s="1" t="s">
        <v>6</v>
      </c>
      <c r="C3185" s="1" t="s">
        <v>25</v>
      </c>
      <c r="D3185">
        <v>6539</v>
      </c>
      <c r="E3185" s="1" t="s">
        <v>3379</v>
      </c>
      <c r="F3185">
        <v>0</v>
      </c>
      <c r="H3185">
        <v>0</v>
      </c>
      <c r="I3185">
        <f>Tabla1[[#This Row],[VENTAS]]+Tabla1[[#This Row],[FISICO]]-Tabla1[[#This Row],[SISTEMA]]</f>
        <v>0</v>
      </c>
    </row>
    <row r="3186" spans="1:10" hidden="1" x14ac:dyDescent="0.25">
      <c r="A3186">
        <v>30101</v>
      </c>
      <c r="B3186" s="1" t="s">
        <v>6</v>
      </c>
      <c r="C3186" s="1" t="s">
        <v>25</v>
      </c>
      <c r="D3186">
        <v>6540</v>
      </c>
      <c r="E3186" s="1" t="s">
        <v>3380</v>
      </c>
      <c r="F3186">
        <v>0</v>
      </c>
      <c r="H3186">
        <v>0</v>
      </c>
      <c r="I3186">
        <f>Tabla1[[#This Row],[VENTAS]]+Tabla1[[#This Row],[FISICO]]-Tabla1[[#This Row],[SISTEMA]]</f>
        <v>0</v>
      </c>
    </row>
    <row r="3187" spans="1:10" hidden="1" x14ac:dyDescent="0.25">
      <c r="A3187">
        <v>30101</v>
      </c>
      <c r="B3187" s="1" t="s">
        <v>6</v>
      </c>
      <c r="C3187" s="1" t="s">
        <v>25</v>
      </c>
      <c r="D3187">
        <v>6541</v>
      </c>
      <c r="E3187" s="1" t="s">
        <v>3381</v>
      </c>
      <c r="F3187">
        <v>0</v>
      </c>
      <c r="H3187">
        <v>0</v>
      </c>
      <c r="I3187">
        <f>Tabla1[[#This Row],[VENTAS]]+Tabla1[[#This Row],[FISICO]]-Tabla1[[#This Row],[SISTEMA]]</f>
        <v>0</v>
      </c>
    </row>
    <row r="3188" spans="1:10" hidden="1" x14ac:dyDescent="0.25">
      <c r="A3188">
        <v>30101</v>
      </c>
      <c r="B3188" s="1" t="s">
        <v>6</v>
      </c>
      <c r="C3188" s="1" t="s">
        <v>25</v>
      </c>
      <c r="D3188">
        <v>6542</v>
      </c>
      <c r="E3188" s="1" t="s">
        <v>3382</v>
      </c>
      <c r="F3188">
        <v>0</v>
      </c>
      <c r="H3188">
        <v>0</v>
      </c>
      <c r="I3188">
        <f>Tabla1[[#This Row],[VENTAS]]+Tabla1[[#This Row],[FISICO]]-Tabla1[[#This Row],[SISTEMA]]</f>
        <v>0</v>
      </c>
    </row>
    <row r="3189" spans="1:10" hidden="1" x14ac:dyDescent="0.25">
      <c r="A3189">
        <v>30101</v>
      </c>
      <c r="B3189" s="1" t="s">
        <v>6</v>
      </c>
      <c r="C3189" s="1" t="s">
        <v>25</v>
      </c>
      <c r="D3189">
        <v>6543</v>
      </c>
      <c r="E3189" s="1" t="s">
        <v>3383</v>
      </c>
      <c r="F3189">
        <v>0</v>
      </c>
      <c r="H3189">
        <v>0</v>
      </c>
      <c r="I3189">
        <f>Tabla1[[#This Row],[VENTAS]]+Tabla1[[#This Row],[FISICO]]-Tabla1[[#This Row],[SISTEMA]]</f>
        <v>0</v>
      </c>
    </row>
    <row r="3190" spans="1:10" hidden="1" x14ac:dyDescent="0.25">
      <c r="A3190">
        <v>30101</v>
      </c>
      <c r="B3190" s="1" t="s">
        <v>6</v>
      </c>
      <c r="C3190" s="1" t="s">
        <v>25</v>
      </c>
      <c r="D3190">
        <v>6544</v>
      </c>
      <c r="E3190" s="1" t="s">
        <v>3384</v>
      </c>
      <c r="F3190">
        <v>0</v>
      </c>
      <c r="H3190">
        <v>0</v>
      </c>
      <c r="I3190">
        <f>Tabla1[[#This Row],[VENTAS]]+Tabla1[[#This Row],[FISICO]]-Tabla1[[#This Row],[SISTEMA]]</f>
        <v>0</v>
      </c>
    </row>
    <row r="3191" spans="1:10" hidden="1" x14ac:dyDescent="0.25">
      <c r="A3191">
        <v>30101</v>
      </c>
      <c r="B3191" s="1" t="s">
        <v>6</v>
      </c>
      <c r="C3191" s="1" t="s">
        <v>25</v>
      </c>
      <c r="D3191">
        <v>6546</v>
      </c>
      <c r="E3191" s="1" t="s">
        <v>3385</v>
      </c>
      <c r="F3191">
        <v>0</v>
      </c>
      <c r="H3191">
        <v>0</v>
      </c>
      <c r="I3191">
        <f>Tabla1[[#This Row],[VENTAS]]+Tabla1[[#This Row],[FISICO]]-Tabla1[[#This Row],[SISTEMA]]</f>
        <v>0</v>
      </c>
    </row>
    <row r="3192" spans="1:10" hidden="1" x14ac:dyDescent="0.25">
      <c r="A3192">
        <v>30101</v>
      </c>
      <c r="B3192" s="1" t="s">
        <v>6</v>
      </c>
      <c r="C3192" s="1" t="s">
        <v>25</v>
      </c>
      <c r="D3192">
        <v>6556</v>
      </c>
      <c r="E3192" s="1" t="s">
        <v>3386</v>
      </c>
      <c r="F3192">
        <v>0</v>
      </c>
      <c r="H3192">
        <v>0</v>
      </c>
      <c r="I3192">
        <f>Tabla1[[#This Row],[VENTAS]]+Tabla1[[#This Row],[FISICO]]-Tabla1[[#This Row],[SISTEMA]]</f>
        <v>0</v>
      </c>
    </row>
    <row r="3193" spans="1:10" hidden="1" x14ac:dyDescent="0.25">
      <c r="A3193">
        <v>30101</v>
      </c>
      <c r="B3193" s="1" t="s">
        <v>6</v>
      </c>
      <c r="C3193" s="1" t="s">
        <v>25</v>
      </c>
      <c r="D3193">
        <v>6557</v>
      </c>
      <c r="E3193" s="1" t="s">
        <v>3387</v>
      </c>
      <c r="F3193">
        <v>0</v>
      </c>
      <c r="H3193">
        <v>0</v>
      </c>
      <c r="I3193">
        <f>Tabla1[[#This Row],[VENTAS]]+Tabla1[[#This Row],[FISICO]]-Tabla1[[#This Row],[SISTEMA]]</f>
        <v>0</v>
      </c>
    </row>
    <row r="3194" spans="1:10" hidden="1" x14ac:dyDescent="0.25">
      <c r="A3194">
        <v>30101</v>
      </c>
      <c r="B3194" s="1" t="s">
        <v>6</v>
      </c>
      <c r="C3194" s="1" t="s">
        <v>25</v>
      </c>
      <c r="D3194">
        <v>6559</v>
      </c>
      <c r="E3194" s="1" t="s">
        <v>3388</v>
      </c>
      <c r="F3194">
        <v>0</v>
      </c>
      <c r="H3194">
        <v>0</v>
      </c>
      <c r="I3194">
        <f>Tabla1[[#This Row],[VENTAS]]+Tabla1[[#This Row],[FISICO]]-Tabla1[[#This Row],[SISTEMA]]</f>
        <v>0</v>
      </c>
    </row>
    <row r="3195" spans="1:10" hidden="1" x14ac:dyDescent="0.25">
      <c r="A3195">
        <v>30101</v>
      </c>
      <c r="B3195" s="1" t="s">
        <v>6</v>
      </c>
      <c r="C3195" s="1" t="s">
        <v>25</v>
      </c>
      <c r="D3195">
        <v>6560</v>
      </c>
      <c r="E3195" s="1" t="s">
        <v>3389</v>
      </c>
      <c r="F3195">
        <v>0</v>
      </c>
      <c r="H3195">
        <v>0</v>
      </c>
      <c r="I3195">
        <f>Tabla1[[#This Row],[VENTAS]]+Tabla1[[#This Row],[FISICO]]-Tabla1[[#This Row],[SISTEMA]]</f>
        <v>0</v>
      </c>
    </row>
    <row r="3196" spans="1:10" hidden="1" x14ac:dyDescent="0.25">
      <c r="A3196">
        <v>30101</v>
      </c>
      <c r="B3196" s="1" t="s">
        <v>6</v>
      </c>
      <c r="C3196" s="1" t="s">
        <v>25</v>
      </c>
      <c r="D3196">
        <v>6561</v>
      </c>
      <c r="E3196" s="1" t="s">
        <v>3390</v>
      </c>
      <c r="F3196">
        <v>0</v>
      </c>
      <c r="H3196">
        <v>0</v>
      </c>
      <c r="I3196">
        <f>Tabla1[[#This Row],[VENTAS]]+Tabla1[[#This Row],[FISICO]]-Tabla1[[#This Row],[SISTEMA]]</f>
        <v>0</v>
      </c>
    </row>
    <row r="3197" spans="1:10" hidden="1" x14ac:dyDescent="0.25">
      <c r="A3197">
        <v>30101</v>
      </c>
      <c r="B3197" s="1" t="s">
        <v>6</v>
      </c>
      <c r="C3197" s="1" t="s">
        <v>25</v>
      </c>
      <c r="D3197">
        <v>6565</v>
      </c>
      <c r="E3197" s="1" t="s">
        <v>3391</v>
      </c>
      <c r="F3197">
        <v>0</v>
      </c>
      <c r="H3197">
        <v>0</v>
      </c>
      <c r="I3197">
        <f>Tabla1[[#This Row],[VENTAS]]+Tabla1[[#This Row],[FISICO]]-Tabla1[[#This Row],[SISTEMA]]</f>
        <v>0</v>
      </c>
    </row>
    <row r="3198" spans="1:10" hidden="1" x14ac:dyDescent="0.25">
      <c r="A3198" s="30">
        <v>30101</v>
      </c>
      <c r="B3198" s="31" t="s">
        <v>6</v>
      </c>
      <c r="C3198" s="31" t="s">
        <v>25</v>
      </c>
      <c r="D3198" s="30">
        <v>6566</v>
      </c>
      <c r="E3198" s="31" t="s">
        <v>3392</v>
      </c>
      <c r="F3198" s="30">
        <v>31</v>
      </c>
      <c r="G3198" s="30">
        <v>38</v>
      </c>
      <c r="H3198" s="30">
        <v>0</v>
      </c>
      <c r="I3198" s="30">
        <f>Tabla1[[#This Row],[VENTAS]]+Tabla1[[#This Row],[FISICO]]-Tabla1[[#This Row],[SISTEMA]]</f>
        <v>7</v>
      </c>
      <c r="J3198" s="30"/>
    </row>
    <row r="3199" spans="1:10" hidden="1" x14ac:dyDescent="0.25">
      <c r="A3199" s="30">
        <v>30101</v>
      </c>
      <c r="B3199" s="31" t="s">
        <v>6</v>
      </c>
      <c r="C3199" s="31" t="s">
        <v>25</v>
      </c>
      <c r="D3199" s="30">
        <v>6567</v>
      </c>
      <c r="E3199" s="31" t="s">
        <v>3393</v>
      </c>
      <c r="F3199" s="30">
        <v>325</v>
      </c>
      <c r="G3199" s="30">
        <v>332</v>
      </c>
      <c r="H3199" s="30">
        <v>1</v>
      </c>
      <c r="I3199" s="30">
        <f>Tabla1[[#This Row],[VENTAS]]+Tabla1[[#This Row],[FISICO]]-Tabla1[[#This Row],[SISTEMA]]</f>
        <v>8</v>
      </c>
      <c r="J3199" s="30"/>
    </row>
    <row r="3200" spans="1:10" hidden="1" x14ac:dyDescent="0.25">
      <c r="A3200">
        <v>30101</v>
      </c>
      <c r="B3200" s="1" t="s">
        <v>6</v>
      </c>
      <c r="C3200" s="1" t="s">
        <v>25</v>
      </c>
      <c r="D3200">
        <v>6589</v>
      </c>
      <c r="E3200" s="1" t="s">
        <v>3394</v>
      </c>
      <c r="F3200">
        <v>0</v>
      </c>
      <c r="H3200" t="s">
        <v>8308</v>
      </c>
      <c r="I3200">
        <v>0</v>
      </c>
    </row>
    <row r="3201" spans="1:10" hidden="1" x14ac:dyDescent="0.25">
      <c r="A3201" s="30">
        <v>30101</v>
      </c>
      <c r="B3201" s="31" t="s">
        <v>6</v>
      </c>
      <c r="C3201" s="31" t="s">
        <v>25</v>
      </c>
      <c r="D3201" s="30">
        <v>6614</v>
      </c>
      <c r="E3201" s="31" t="s">
        <v>3395</v>
      </c>
      <c r="F3201" s="30">
        <v>18</v>
      </c>
      <c r="G3201" s="30">
        <f>11+8</f>
        <v>19</v>
      </c>
      <c r="H3201" s="30">
        <v>0</v>
      </c>
      <c r="I3201" s="30">
        <f>Tabla1[[#This Row],[VENTAS]]+Tabla1[[#This Row],[FISICO]]-Tabla1[[#This Row],[SISTEMA]]</f>
        <v>1</v>
      </c>
      <c r="J3201" s="30"/>
    </row>
    <row r="3202" spans="1:10" hidden="1" x14ac:dyDescent="0.25">
      <c r="A3202">
        <v>30101</v>
      </c>
      <c r="B3202" s="1" t="s">
        <v>6</v>
      </c>
      <c r="C3202" s="1" t="s">
        <v>25</v>
      </c>
      <c r="D3202">
        <v>6623</v>
      </c>
      <c r="E3202" s="1" t="s">
        <v>3396</v>
      </c>
      <c r="F3202">
        <v>455</v>
      </c>
      <c r="G3202" t="s">
        <v>8310</v>
      </c>
      <c r="H3202">
        <v>0</v>
      </c>
      <c r="I3202">
        <v>0</v>
      </c>
    </row>
    <row r="3203" spans="1:10" hidden="1" x14ac:dyDescent="0.25">
      <c r="A3203" s="30">
        <v>30101</v>
      </c>
      <c r="B3203" s="31" t="s">
        <v>6</v>
      </c>
      <c r="C3203" s="31" t="s">
        <v>25</v>
      </c>
      <c r="D3203" s="30">
        <v>6624</v>
      </c>
      <c r="E3203" s="31" t="s">
        <v>3397</v>
      </c>
      <c r="F3203" s="30">
        <v>519</v>
      </c>
      <c r="G3203" s="30">
        <v>560</v>
      </c>
      <c r="H3203" s="30">
        <v>0</v>
      </c>
      <c r="I3203" s="30">
        <f>Tabla1[[#This Row],[VENTAS]]+Tabla1[[#This Row],[FISICO]]-Tabla1[[#This Row],[SISTEMA]]</f>
        <v>41</v>
      </c>
      <c r="J3203" s="30"/>
    </row>
    <row r="3204" spans="1:10" hidden="1" x14ac:dyDescent="0.25">
      <c r="A3204" s="30">
        <v>30101</v>
      </c>
      <c r="B3204" s="31" t="s">
        <v>6</v>
      </c>
      <c r="C3204" s="31" t="s">
        <v>25</v>
      </c>
      <c r="D3204" s="30">
        <v>6625</v>
      </c>
      <c r="E3204" s="31" t="s">
        <v>3398</v>
      </c>
      <c r="F3204" s="30">
        <v>52</v>
      </c>
      <c r="G3204" s="30">
        <v>67</v>
      </c>
      <c r="H3204" s="30">
        <v>0</v>
      </c>
      <c r="I3204" s="30">
        <f>Tabla1[[#This Row],[VENTAS]]+Tabla1[[#This Row],[FISICO]]-Tabla1[[#This Row],[SISTEMA]]</f>
        <v>15</v>
      </c>
      <c r="J3204" s="30"/>
    </row>
    <row r="3205" spans="1:10" hidden="1" x14ac:dyDescent="0.25">
      <c r="A3205" s="30">
        <v>30101</v>
      </c>
      <c r="B3205" s="31" t="s">
        <v>6</v>
      </c>
      <c r="C3205" s="31" t="s">
        <v>25</v>
      </c>
      <c r="D3205" s="30">
        <v>6626</v>
      </c>
      <c r="E3205" s="31" t="s">
        <v>3399</v>
      </c>
      <c r="F3205" s="30">
        <v>128</v>
      </c>
      <c r="G3205" s="30">
        <v>162</v>
      </c>
      <c r="H3205" s="30">
        <v>0</v>
      </c>
      <c r="I3205" s="30">
        <f>Tabla1[[#This Row],[VENTAS]]+Tabla1[[#This Row],[FISICO]]-Tabla1[[#This Row],[SISTEMA]]</f>
        <v>34</v>
      </c>
      <c r="J3205" s="30"/>
    </row>
    <row r="3206" spans="1:10" hidden="1" x14ac:dyDescent="0.25">
      <c r="A3206">
        <v>30101</v>
      </c>
      <c r="B3206" s="1" t="s">
        <v>6</v>
      </c>
      <c r="C3206" s="1" t="s">
        <v>25</v>
      </c>
      <c r="D3206" s="18">
        <v>6627</v>
      </c>
      <c r="E3206" s="19" t="s">
        <v>3400</v>
      </c>
      <c r="F3206">
        <v>57</v>
      </c>
      <c r="G3206">
        <v>53</v>
      </c>
      <c r="H3206">
        <v>0</v>
      </c>
      <c r="I3206">
        <f>Tabla1[[#This Row],[VENTAS]]+Tabla1[[#This Row],[FISICO]]-Tabla1[[#This Row],[SISTEMA]]</f>
        <v>-4</v>
      </c>
      <c r="J3206" s="18"/>
    </row>
    <row r="3207" spans="1:10" hidden="1" x14ac:dyDescent="0.25">
      <c r="A3207">
        <v>30101</v>
      </c>
      <c r="B3207" s="1" t="s">
        <v>6</v>
      </c>
      <c r="C3207" s="1" t="s">
        <v>25</v>
      </c>
      <c r="D3207">
        <v>6639</v>
      </c>
      <c r="E3207" s="1" t="s">
        <v>3401</v>
      </c>
      <c r="F3207">
        <v>3</v>
      </c>
      <c r="G3207">
        <v>2</v>
      </c>
      <c r="H3207">
        <v>1</v>
      </c>
      <c r="I3207">
        <f>Tabla1[[#This Row],[VENTAS]]+Tabla1[[#This Row],[FISICO]]-Tabla1[[#This Row],[SISTEMA]]</f>
        <v>0</v>
      </c>
    </row>
    <row r="3208" spans="1:10" hidden="1" x14ac:dyDescent="0.25">
      <c r="A3208">
        <v>30101</v>
      </c>
      <c r="B3208" s="1" t="s">
        <v>6</v>
      </c>
      <c r="C3208" s="1" t="s">
        <v>25</v>
      </c>
      <c r="D3208">
        <v>6640</v>
      </c>
      <c r="E3208" s="1" t="s">
        <v>3402</v>
      </c>
      <c r="F3208">
        <v>1</v>
      </c>
      <c r="G3208">
        <v>1</v>
      </c>
      <c r="H3208">
        <v>0</v>
      </c>
      <c r="I3208">
        <f>Tabla1[[#This Row],[VENTAS]]+Tabla1[[#This Row],[FISICO]]-Tabla1[[#This Row],[SISTEMA]]</f>
        <v>0</v>
      </c>
    </row>
    <row r="3209" spans="1:10" hidden="1" x14ac:dyDescent="0.25">
      <c r="A3209">
        <v>30101</v>
      </c>
      <c r="B3209" s="1" t="s">
        <v>6</v>
      </c>
      <c r="C3209" s="1" t="s">
        <v>25</v>
      </c>
      <c r="D3209">
        <v>6641</v>
      </c>
      <c r="E3209" s="1" t="s">
        <v>3403</v>
      </c>
      <c r="F3209">
        <v>1</v>
      </c>
      <c r="G3209">
        <v>1</v>
      </c>
      <c r="H3209">
        <v>0</v>
      </c>
      <c r="I3209">
        <f>Tabla1[[#This Row],[VENTAS]]+Tabla1[[#This Row],[FISICO]]-Tabla1[[#This Row],[SISTEMA]]</f>
        <v>0</v>
      </c>
    </row>
    <row r="3210" spans="1:10" hidden="1" x14ac:dyDescent="0.25">
      <c r="A3210">
        <v>30101</v>
      </c>
      <c r="B3210" s="1" t="s">
        <v>6</v>
      </c>
      <c r="C3210" s="1" t="s">
        <v>25</v>
      </c>
      <c r="D3210">
        <v>6666</v>
      </c>
      <c r="E3210" s="1" t="s">
        <v>3404</v>
      </c>
      <c r="F3210">
        <v>0</v>
      </c>
      <c r="H3210">
        <v>0</v>
      </c>
      <c r="I3210">
        <f>Tabla1[[#This Row],[VENTAS]]+Tabla1[[#This Row],[FISICO]]-Tabla1[[#This Row],[SISTEMA]]</f>
        <v>0</v>
      </c>
    </row>
    <row r="3211" spans="1:10" hidden="1" x14ac:dyDescent="0.25">
      <c r="A3211">
        <v>30101</v>
      </c>
      <c r="B3211" s="1" t="s">
        <v>6</v>
      </c>
      <c r="C3211" s="1" t="s">
        <v>25</v>
      </c>
      <c r="D3211">
        <v>6667</v>
      </c>
      <c r="E3211" s="1" t="s">
        <v>3405</v>
      </c>
      <c r="F3211">
        <v>0</v>
      </c>
      <c r="H3211">
        <v>0</v>
      </c>
      <c r="I3211">
        <f>Tabla1[[#This Row],[VENTAS]]+Tabla1[[#This Row],[FISICO]]-Tabla1[[#This Row],[SISTEMA]]</f>
        <v>0</v>
      </c>
    </row>
    <row r="3212" spans="1:10" hidden="1" x14ac:dyDescent="0.25">
      <c r="A3212" s="30">
        <v>30101</v>
      </c>
      <c r="B3212" s="31" t="s">
        <v>6</v>
      </c>
      <c r="C3212" s="31" t="s">
        <v>25</v>
      </c>
      <c r="D3212" s="30">
        <v>6668</v>
      </c>
      <c r="E3212" s="31" t="s">
        <v>3406</v>
      </c>
      <c r="F3212" s="30">
        <v>0</v>
      </c>
      <c r="G3212" s="30">
        <v>1</v>
      </c>
      <c r="H3212" s="30">
        <v>0</v>
      </c>
      <c r="I3212" s="30">
        <f>Tabla1[[#This Row],[VENTAS]]+Tabla1[[#This Row],[FISICO]]-Tabla1[[#This Row],[SISTEMA]]</f>
        <v>1</v>
      </c>
      <c r="J3212" s="30"/>
    </row>
    <row r="3213" spans="1:10" hidden="1" x14ac:dyDescent="0.25">
      <c r="A3213">
        <v>30101</v>
      </c>
      <c r="B3213" s="1" t="s">
        <v>6</v>
      </c>
      <c r="C3213" s="1" t="s">
        <v>25</v>
      </c>
      <c r="D3213">
        <v>6669</v>
      </c>
      <c r="E3213" s="1" t="s">
        <v>3407</v>
      </c>
      <c r="F3213">
        <v>0</v>
      </c>
      <c r="H3213">
        <v>0</v>
      </c>
      <c r="I3213">
        <f>Tabla1[[#This Row],[VENTAS]]+Tabla1[[#This Row],[FISICO]]-Tabla1[[#This Row],[SISTEMA]]</f>
        <v>0</v>
      </c>
    </row>
    <row r="3214" spans="1:10" hidden="1" x14ac:dyDescent="0.25">
      <c r="A3214">
        <v>30101</v>
      </c>
      <c r="B3214" s="1" t="s">
        <v>6</v>
      </c>
      <c r="C3214" s="1" t="s">
        <v>25</v>
      </c>
      <c r="D3214">
        <v>6670</v>
      </c>
      <c r="E3214" s="1" t="s">
        <v>3408</v>
      </c>
      <c r="F3214">
        <v>0</v>
      </c>
      <c r="H3214">
        <v>0</v>
      </c>
      <c r="I3214">
        <f>Tabla1[[#This Row],[VENTAS]]+Tabla1[[#This Row],[FISICO]]-Tabla1[[#This Row],[SISTEMA]]</f>
        <v>0</v>
      </c>
    </row>
    <row r="3215" spans="1:10" hidden="1" x14ac:dyDescent="0.25">
      <c r="A3215">
        <v>30101</v>
      </c>
      <c r="B3215" s="1" t="s">
        <v>6</v>
      </c>
      <c r="C3215" s="1" t="s">
        <v>25</v>
      </c>
      <c r="D3215">
        <v>6675</v>
      </c>
      <c r="E3215" s="1" t="s">
        <v>3409</v>
      </c>
      <c r="F3215">
        <v>0</v>
      </c>
      <c r="H3215">
        <v>0</v>
      </c>
      <c r="I3215">
        <f>Tabla1[[#This Row],[VENTAS]]+Tabla1[[#This Row],[FISICO]]-Tabla1[[#This Row],[SISTEMA]]</f>
        <v>0</v>
      </c>
    </row>
    <row r="3216" spans="1:10" hidden="1" x14ac:dyDescent="0.25">
      <c r="A3216">
        <v>30101</v>
      </c>
      <c r="B3216" s="1" t="s">
        <v>6</v>
      </c>
      <c r="C3216" s="1" t="s">
        <v>25</v>
      </c>
      <c r="D3216">
        <v>6676</v>
      </c>
      <c r="E3216" s="1" t="s">
        <v>3410</v>
      </c>
      <c r="F3216">
        <v>0</v>
      </c>
      <c r="H3216">
        <v>0</v>
      </c>
      <c r="I3216">
        <f>Tabla1[[#This Row],[VENTAS]]+Tabla1[[#This Row],[FISICO]]-Tabla1[[#This Row],[SISTEMA]]</f>
        <v>0</v>
      </c>
    </row>
    <row r="3217" spans="1:10" hidden="1" x14ac:dyDescent="0.25">
      <c r="A3217">
        <v>30101</v>
      </c>
      <c r="B3217" s="1" t="s">
        <v>6</v>
      </c>
      <c r="C3217" s="1" t="s">
        <v>25</v>
      </c>
      <c r="D3217">
        <v>6693</v>
      </c>
      <c r="E3217" s="1" t="s">
        <v>3411</v>
      </c>
      <c r="F3217">
        <v>0</v>
      </c>
      <c r="H3217">
        <v>0</v>
      </c>
      <c r="I3217">
        <f>Tabla1[[#This Row],[VENTAS]]+Tabla1[[#This Row],[FISICO]]-Tabla1[[#This Row],[SISTEMA]]</f>
        <v>0</v>
      </c>
    </row>
    <row r="3218" spans="1:10" hidden="1" x14ac:dyDescent="0.25">
      <c r="A3218">
        <v>30101</v>
      </c>
      <c r="B3218" s="1" t="s">
        <v>6</v>
      </c>
      <c r="C3218" s="1" t="s">
        <v>25</v>
      </c>
      <c r="D3218">
        <v>6702</v>
      </c>
      <c r="E3218" s="1" t="s">
        <v>3412</v>
      </c>
      <c r="F3218">
        <v>0</v>
      </c>
      <c r="H3218">
        <v>0</v>
      </c>
      <c r="I3218">
        <f>Tabla1[[#This Row],[VENTAS]]+Tabla1[[#This Row],[FISICO]]-Tabla1[[#This Row],[SISTEMA]]</f>
        <v>0</v>
      </c>
    </row>
    <row r="3219" spans="1:10" hidden="1" x14ac:dyDescent="0.25">
      <c r="A3219">
        <v>30101</v>
      </c>
      <c r="B3219" s="1" t="s">
        <v>6</v>
      </c>
      <c r="C3219" s="1" t="s">
        <v>25</v>
      </c>
      <c r="D3219">
        <v>6710</v>
      </c>
      <c r="E3219" s="1" t="s">
        <v>3413</v>
      </c>
      <c r="F3219">
        <v>0</v>
      </c>
      <c r="H3219">
        <v>0</v>
      </c>
      <c r="I3219">
        <f>Tabla1[[#This Row],[VENTAS]]+Tabla1[[#This Row],[FISICO]]-Tabla1[[#This Row],[SISTEMA]]</f>
        <v>0</v>
      </c>
    </row>
    <row r="3220" spans="1:10" hidden="1" x14ac:dyDescent="0.25">
      <c r="A3220">
        <v>30101</v>
      </c>
      <c r="B3220" s="1" t="s">
        <v>6</v>
      </c>
      <c r="C3220" s="1" t="s">
        <v>25</v>
      </c>
      <c r="D3220">
        <v>6852</v>
      </c>
      <c r="E3220" s="1" t="s">
        <v>3414</v>
      </c>
      <c r="F3220">
        <v>17</v>
      </c>
      <c r="G3220">
        <v>16</v>
      </c>
      <c r="H3220">
        <v>1</v>
      </c>
      <c r="I3220">
        <f>Tabla1[[#This Row],[VENTAS]]+Tabla1[[#This Row],[FISICO]]-Tabla1[[#This Row],[SISTEMA]]</f>
        <v>0</v>
      </c>
    </row>
    <row r="3221" spans="1:10" hidden="1" x14ac:dyDescent="0.25">
      <c r="A3221">
        <v>30101</v>
      </c>
      <c r="B3221" s="1" t="s">
        <v>6</v>
      </c>
      <c r="C3221" s="1" t="s">
        <v>25</v>
      </c>
      <c r="D3221">
        <v>6853</v>
      </c>
      <c r="E3221" s="1" t="s">
        <v>3415</v>
      </c>
      <c r="F3221">
        <v>0</v>
      </c>
      <c r="H3221">
        <v>0</v>
      </c>
      <c r="I3221">
        <f>Tabla1[[#This Row],[VENTAS]]+Tabla1[[#This Row],[FISICO]]-Tabla1[[#This Row],[SISTEMA]]</f>
        <v>0</v>
      </c>
    </row>
    <row r="3222" spans="1:10" hidden="1" x14ac:dyDescent="0.25">
      <c r="A3222">
        <v>30101</v>
      </c>
      <c r="B3222" s="1" t="s">
        <v>6</v>
      </c>
      <c r="C3222" s="1" t="s">
        <v>25</v>
      </c>
      <c r="D3222" s="18">
        <v>6855</v>
      </c>
      <c r="E3222" s="19" t="s">
        <v>3416</v>
      </c>
      <c r="F3222">
        <v>8</v>
      </c>
      <c r="H3222">
        <v>0</v>
      </c>
      <c r="I3222">
        <f>Tabla1[[#This Row],[VENTAS]]+Tabla1[[#This Row],[FISICO]]-Tabla1[[#This Row],[SISTEMA]]</f>
        <v>-8</v>
      </c>
      <c r="J3222" s="18"/>
    </row>
    <row r="3223" spans="1:10" hidden="1" x14ac:dyDescent="0.25">
      <c r="A3223">
        <v>30101</v>
      </c>
      <c r="B3223" s="1" t="s">
        <v>6</v>
      </c>
      <c r="C3223" s="1" t="s">
        <v>25</v>
      </c>
      <c r="D3223">
        <v>6861</v>
      </c>
      <c r="E3223" s="1" t="s">
        <v>3417</v>
      </c>
      <c r="F3223">
        <v>0</v>
      </c>
      <c r="H3223">
        <v>0</v>
      </c>
      <c r="I3223">
        <f>Tabla1[[#This Row],[VENTAS]]+Tabla1[[#This Row],[FISICO]]-Tabla1[[#This Row],[SISTEMA]]</f>
        <v>0</v>
      </c>
    </row>
    <row r="3224" spans="1:10" hidden="1" x14ac:dyDescent="0.25">
      <c r="A3224">
        <v>30101</v>
      </c>
      <c r="B3224" s="1" t="s">
        <v>6</v>
      </c>
      <c r="C3224" s="1" t="s">
        <v>25</v>
      </c>
      <c r="D3224">
        <v>6862</v>
      </c>
      <c r="E3224" s="1" t="s">
        <v>3418</v>
      </c>
      <c r="F3224">
        <v>0</v>
      </c>
      <c r="H3224">
        <v>0</v>
      </c>
      <c r="I3224">
        <f>Tabla1[[#This Row],[VENTAS]]+Tabla1[[#This Row],[FISICO]]-Tabla1[[#This Row],[SISTEMA]]</f>
        <v>0</v>
      </c>
    </row>
    <row r="3225" spans="1:10" hidden="1" x14ac:dyDescent="0.25">
      <c r="A3225">
        <v>30101</v>
      </c>
      <c r="B3225" s="1" t="s">
        <v>6</v>
      </c>
      <c r="C3225" s="1" t="s">
        <v>25</v>
      </c>
      <c r="D3225">
        <v>6864</v>
      </c>
      <c r="E3225" s="1" t="s">
        <v>3419</v>
      </c>
      <c r="F3225">
        <v>0</v>
      </c>
      <c r="H3225">
        <v>0</v>
      </c>
      <c r="I3225">
        <f>Tabla1[[#This Row],[VENTAS]]+Tabla1[[#This Row],[FISICO]]-Tabla1[[#This Row],[SISTEMA]]</f>
        <v>0</v>
      </c>
    </row>
    <row r="3226" spans="1:10" hidden="1" x14ac:dyDescent="0.25">
      <c r="A3226">
        <v>30101</v>
      </c>
      <c r="B3226" s="1" t="s">
        <v>6</v>
      </c>
      <c r="C3226" s="1" t="s">
        <v>25</v>
      </c>
      <c r="D3226">
        <v>6865</v>
      </c>
      <c r="E3226" s="1" t="s">
        <v>3420</v>
      </c>
      <c r="F3226">
        <v>0</v>
      </c>
      <c r="H3226">
        <v>0</v>
      </c>
      <c r="I3226">
        <f>Tabla1[[#This Row],[VENTAS]]+Tabla1[[#This Row],[FISICO]]-Tabla1[[#This Row],[SISTEMA]]</f>
        <v>0</v>
      </c>
    </row>
    <row r="3227" spans="1:10" hidden="1" x14ac:dyDescent="0.25">
      <c r="A3227">
        <v>30101</v>
      </c>
      <c r="B3227" s="1" t="s">
        <v>6</v>
      </c>
      <c r="C3227" s="1" t="s">
        <v>25</v>
      </c>
      <c r="D3227">
        <v>6866</v>
      </c>
      <c r="E3227" s="1" t="s">
        <v>3421</v>
      </c>
      <c r="F3227">
        <v>0</v>
      </c>
      <c r="H3227">
        <v>0</v>
      </c>
      <c r="I3227">
        <f>Tabla1[[#This Row],[VENTAS]]+Tabla1[[#This Row],[FISICO]]-Tabla1[[#This Row],[SISTEMA]]</f>
        <v>0</v>
      </c>
    </row>
    <row r="3228" spans="1:10" hidden="1" x14ac:dyDescent="0.25">
      <c r="A3228">
        <v>30101</v>
      </c>
      <c r="B3228" s="1" t="s">
        <v>6</v>
      </c>
      <c r="C3228" s="1" t="s">
        <v>25</v>
      </c>
      <c r="D3228">
        <v>6867</v>
      </c>
      <c r="E3228" s="1" t="s">
        <v>3422</v>
      </c>
      <c r="F3228">
        <v>0</v>
      </c>
      <c r="H3228">
        <v>0</v>
      </c>
      <c r="I3228">
        <f>Tabla1[[#This Row],[VENTAS]]+Tabla1[[#This Row],[FISICO]]-Tabla1[[#This Row],[SISTEMA]]</f>
        <v>0</v>
      </c>
    </row>
    <row r="3229" spans="1:10" hidden="1" x14ac:dyDescent="0.25">
      <c r="A3229">
        <v>30101</v>
      </c>
      <c r="B3229" s="1" t="s">
        <v>6</v>
      </c>
      <c r="C3229" s="1" t="s">
        <v>25</v>
      </c>
      <c r="D3229">
        <v>6868</v>
      </c>
      <c r="E3229" s="1" t="s">
        <v>3423</v>
      </c>
      <c r="F3229">
        <v>0</v>
      </c>
      <c r="H3229">
        <v>0</v>
      </c>
      <c r="I3229">
        <f>Tabla1[[#This Row],[VENTAS]]+Tabla1[[#This Row],[FISICO]]-Tabla1[[#This Row],[SISTEMA]]</f>
        <v>0</v>
      </c>
    </row>
    <row r="3230" spans="1:10" hidden="1" x14ac:dyDescent="0.25">
      <c r="A3230">
        <v>30101</v>
      </c>
      <c r="B3230" s="1" t="s">
        <v>6</v>
      </c>
      <c r="C3230" s="1" t="s">
        <v>25</v>
      </c>
      <c r="D3230">
        <v>6872</v>
      </c>
      <c r="E3230" s="1" t="s">
        <v>3424</v>
      </c>
      <c r="F3230">
        <v>0</v>
      </c>
      <c r="H3230">
        <v>0</v>
      </c>
      <c r="I3230">
        <f>Tabla1[[#This Row],[VENTAS]]+Tabla1[[#This Row],[FISICO]]-Tabla1[[#This Row],[SISTEMA]]</f>
        <v>0</v>
      </c>
    </row>
    <row r="3231" spans="1:10" hidden="1" x14ac:dyDescent="0.25">
      <c r="A3231">
        <v>30101</v>
      </c>
      <c r="B3231" s="1" t="s">
        <v>6</v>
      </c>
      <c r="C3231" s="1" t="s">
        <v>25</v>
      </c>
      <c r="D3231">
        <v>6914</v>
      </c>
      <c r="E3231" s="1" t="s">
        <v>3425</v>
      </c>
      <c r="F3231">
        <v>2</v>
      </c>
      <c r="G3231">
        <v>1</v>
      </c>
      <c r="H3231">
        <v>1</v>
      </c>
      <c r="I3231">
        <f>Tabla1[[#This Row],[VENTAS]]+Tabla1[[#This Row],[FISICO]]-Tabla1[[#This Row],[SISTEMA]]</f>
        <v>0</v>
      </c>
    </row>
    <row r="3232" spans="1:10" hidden="1" x14ac:dyDescent="0.25">
      <c r="A3232">
        <v>30101</v>
      </c>
      <c r="B3232" s="1" t="s">
        <v>6</v>
      </c>
      <c r="C3232" s="1" t="s">
        <v>25</v>
      </c>
      <c r="D3232">
        <v>6929</v>
      </c>
      <c r="E3232" s="1" t="s">
        <v>3426</v>
      </c>
      <c r="F3232">
        <v>0</v>
      </c>
      <c r="H3232">
        <v>0</v>
      </c>
      <c r="I3232">
        <f>Tabla1[[#This Row],[VENTAS]]+Tabla1[[#This Row],[FISICO]]-Tabla1[[#This Row],[SISTEMA]]</f>
        <v>0</v>
      </c>
    </row>
    <row r="3233" spans="1:10" hidden="1" x14ac:dyDescent="0.25">
      <c r="A3233" s="30">
        <v>30101</v>
      </c>
      <c r="B3233" s="31" t="s">
        <v>6</v>
      </c>
      <c r="C3233" s="31" t="s">
        <v>25</v>
      </c>
      <c r="D3233" s="30">
        <v>6934</v>
      </c>
      <c r="E3233" s="31" t="s">
        <v>3427</v>
      </c>
      <c r="F3233" s="30">
        <v>2</v>
      </c>
      <c r="G3233" s="30">
        <v>3</v>
      </c>
      <c r="H3233" s="30">
        <v>0</v>
      </c>
      <c r="I3233" s="30">
        <f>Tabla1[[#This Row],[VENTAS]]+Tabla1[[#This Row],[FISICO]]-Tabla1[[#This Row],[SISTEMA]]</f>
        <v>1</v>
      </c>
      <c r="J3233" s="30"/>
    </row>
    <row r="3234" spans="1:10" hidden="1" x14ac:dyDescent="0.25">
      <c r="A3234">
        <v>30101</v>
      </c>
      <c r="B3234" s="1" t="s">
        <v>6</v>
      </c>
      <c r="C3234" s="1" t="s">
        <v>25</v>
      </c>
      <c r="D3234">
        <v>6975</v>
      </c>
      <c r="E3234" s="1" t="s">
        <v>3428</v>
      </c>
      <c r="F3234">
        <v>12</v>
      </c>
      <c r="G3234">
        <v>12</v>
      </c>
      <c r="H3234">
        <v>0</v>
      </c>
      <c r="I3234">
        <f>Tabla1[[#This Row],[VENTAS]]+Tabla1[[#This Row],[FISICO]]-Tabla1[[#This Row],[SISTEMA]]</f>
        <v>0</v>
      </c>
    </row>
    <row r="3235" spans="1:10" hidden="1" x14ac:dyDescent="0.25">
      <c r="A3235">
        <v>30101</v>
      </c>
      <c r="B3235" s="1" t="s">
        <v>6</v>
      </c>
      <c r="C3235" s="1" t="s">
        <v>25</v>
      </c>
      <c r="D3235">
        <v>7064</v>
      </c>
      <c r="E3235" s="1" t="s">
        <v>3429</v>
      </c>
      <c r="F3235">
        <v>0</v>
      </c>
      <c r="H3235">
        <v>0</v>
      </c>
      <c r="I3235">
        <f>Tabla1[[#This Row],[VENTAS]]+Tabla1[[#This Row],[FISICO]]-Tabla1[[#This Row],[SISTEMA]]</f>
        <v>0</v>
      </c>
    </row>
    <row r="3236" spans="1:10" hidden="1" x14ac:dyDescent="0.25">
      <c r="A3236">
        <v>30101</v>
      </c>
      <c r="B3236" s="1" t="s">
        <v>6</v>
      </c>
      <c r="C3236" s="1" t="s">
        <v>25</v>
      </c>
      <c r="D3236">
        <v>7094</v>
      </c>
      <c r="E3236" s="1" t="s">
        <v>3430</v>
      </c>
      <c r="F3236">
        <v>2</v>
      </c>
      <c r="G3236">
        <v>2</v>
      </c>
      <c r="H3236">
        <v>0</v>
      </c>
      <c r="I3236">
        <f>Tabla1[[#This Row],[VENTAS]]+Tabla1[[#This Row],[FISICO]]-Tabla1[[#This Row],[SISTEMA]]</f>
        <v>0</v>
      </c>
    </row>
    <row r="3237" spans="1:10" hidden="1" x14ac:dyDescent="0.25">
      <c r="A3237">
        <v>30101</v>
      </c>
      <c r="B3237" s="1" t="s">
        <v>6</v>
      </c>
      <c r="C3237" s="1" t="s">
        <v>25</v>
      </c>
      <c r="D3237">
        <v>7137</v>
      </c>
      <c r="E3237" s="1" t="s">
        <v>3431</v>
      </c>
      <c r="F3237">
        <v>0</v>
      </c>
      <c r="H3237">
        <v>0</v>
      </c>
      <c r="I3237">
        <f>Tabla1[[#This Row],[VENTAS]]+Tabla1[[#This Row],[FISICO]]-Tabla1[[#This Row],[SISTEMA]]</f>
        <v>0</v>
      </c>
    </row>
    <row r="3238" spans="1:10" hidden="1" x14ac:dyDescent="0.25">
      <c r="A3238">
        <v>30101</v>
      </c>
      <c r="B3238" s="1" t="s">
        <v>6</v>
      </c>
      <c r="C3238" s="1" t="s">
        <v>25</v>
      </c>
      <c r="D3238">
        <v>7139</v>
      </c>
      <c r="E3238" s="1" t="s">
        <v>3432</v>
      </c>
      <c r="F3238">
        <v>0</v>
      </c>
      <c r="H3238">
        <v>0</v>
      </c>
      <c r="I3238">
        <f>Tabla1[[#This Row],[VENTAS]]+Tabla1[[#This Row],[FISICO]]-Tabla1[[#This Row],[SISTEMA]]</f>
        <v>0</v>
      </c>
    </row>
    <row r="3239" spans="1:10" hidden="1" x14ac:dyDescent="0.25">
      <c r="A3239">
        <v>30101</v>
      </c>
      <c r="B3239" s="1" t="s">
        <v>6</v>
      </c>
      <c r="C3239" s="1" t="s">
        <v>25</v>
      </c>
      <c r="D3239">
        <v>7147</v>
      </c>
      <c r="E3239" s="1" t="s">
        <v>3433</v>
      </c>
      <c r="F3239">
        <v>0</v>
      </c>
      <c r="H3239">
        <v>0</v>
      </c>
      <c r="I3239">
        <f>Tabla1[[#This Row],[VENTAS]]+Tabla1[[#This Row],[FISICO]]-Tabla1[[#This Row],[SISTEMA]]</f>
        <v>0</v>
      </c>
    </row>
    <row r="3240" spans="1:10" hidden="1" x14ac:dyDescent="0.25">
      <c r="A3240">
        <v>30101</v>
      </c>
      <c r="B3240" s="1" t="s">
        <v>6</v>
      </c>
      <c r="C3240" s="1" t="s">
        <v>25</v>
      </c>
      <c r="D3240">
        <v>7148</v>
      </c>
      <c r="E3240" s="1" t="s">
        <v>3434</v>
      </c>
      <c r="F3240">
        <v>0</v>
      </c>
      <c r="H3240">
        <v>0</v>
      </c>
      <c r="I3240">
        <f>Tabla1[[#This Row],[VENTAS]]+Tabla1[[#This Row],[FISICO]]-Tabla1[[#This Row],[SISTEMA]]</f>
        <v>0</v>
      </c>
    </row>
    <row r="3241" spans="1:10" hidden="1" x14ac:dyDescent="0.25">
      <c r="A3241">
        <v>30101</v>
      </c>
      <c r="B3241" s="1" t="s">
        <v>6</v>
      </c>
      <c r="C3241" s="1" t="s">
        <v>25</v>
      </c>
      <c r="D3241">
        <v>7239</v>
      </c>
      <c r="E3241" s="1" t="s">
        <v>3435</v>
      </c>
      <c r="F3241">
        <v>0</v>
      </c>
      <c r="H3241">
        <v>0</v>
      </c>
      <c r="I3241">
        <f>Tabla1[[#This Row],[VENTAS]]+Tabla1[[#This Row],[FISICO]]-Tabla1[[#This Row],[SISTEMA]]</f>
        <v>0</v>
      </c>
    </row>
    <row r="3242" spans="1:10" hidden="1" x14ac:dyDescent="0.25">
      <c r="A3242">
        <v>30101</v>
      </c>
      <c r="B3242" s="1" t="s">
        <v>6</v>
      </c>
      <c r="C3242" s="1" t="s">
        <v>25</v>
      </c>
      <c r="D3242">
        <v>7240</v>
      </c>
      <c r="E3242" s="1" t="s">
        <v>3436</v>
      </c>
      <c r="F3242">
        <v>0</v>
      </c>
      <c r="H3242">
        <v>0</v>
      </c>
      <c r="I3242">
        <f>Tabla1[[#This Row],[VENTAS]]+Tabla1[[#This Row],[FISICO]]-Tabla1[[#This Row],[SISTEMA]]</f>
        <v>0</v>
      </c>
    </row>
    <row r="3243" spans="1:10" hidden="1" x14ac:dyDescent="0.25">
      <c r="A3243">
        <v>30101</v>
      </c>
      <c r="B3243" s="1" t="s">
        <v>6</v>
      </c>
      <c r="C3243" s="1" t="s">
        <v>25</v>
      </c>
      <c r="D3243">
        <v>7241</v>
      </c>
      <c r="E3243" s="1" t="s">
        <v>3437</v>
      </c>
      <c r="F3243">
        <v>0</v>
      </c>
      <c r="H3243">
        <v>0</v>
      </c>
      <c r="I3243">
        <f>Tabla1[[#This Row],[VENTAS]]+Tabla1[[#This Row],[FISICO]]-Tabla1[[#This Row],[SISTEMA]]</f>
        <v>0</v>
      </c>
    </row>
    <row r="3244" spans="1:10" hidden="1" x14ac:dyDescent="0.25">
      <c r="A3244">
        <v>30101</v>
      </c>
      <c r="B3244" s="1" t="s">
        <v>6</v>
      </c>
      <c r="C3244" s="1" t="s">
        <v>25</v>
      </c>
      <c r="D3244">
        <v>7242</v>
      </c>
      <c r="E3244" s="1" t="s">
        <v>3438</v>
      </c>
      <c r="F3244">
        <v>0</v>
      </c>
      <c r="H3244">
        <v>0</v>
      </c>
      <c r="I3244">
        <f>Tabla1[[#This Row],[VENTAS]]+Tabla1[[#This Row],[FISICO]]-Tabla1[[#This Row],[SISTEMA]]</f>
        <v>0</v>
      </c>
    </row>
    <row r="3245" spans="1:10" hidden="1" x14ac:dyDescent="0.25">
      <c r="A3245">
        <v>30101</v>
      </c>
      <c r="B3245" s="1" t="s">
        <v>6</v>
      </c>
      <c r="C3245" s="1" t="s">
        <v>25</v>
      </c>
      <c r="D3245">
        <v>7423</v>
      </c>
      <c r="E3245" s="1" t="s">
        <v>3439</v>
      </c>
      <c r="F3245">
        <v>0</v>
      </c>
      <c r="H3245">
        <v>0</v>
      </c>
      <c r="I3245">
        <f>Tabla1[[#This Row],[VENTAS]]+Tabla1[[#This Row],[FISICO]]-Tabla1[[#This Row],[SISTEMA]]</f>
        <v>0</v>
      </c>
    </row>
    <row r="3246" spans="1:10" hidden="1" x14ac:dyDescent="0.25">
      <c r="A3246" s="30">
        <v>30101</v>
      </c>
      <c r="B3246" s="31" t="s">
        <v>6</v>
      </c>
      <c r="C3246" s="31" t="s">
        <v>25</v>
      </c>
      <c r="D3246" s="30">
        <v>7424</v>
      </c>
      <c r="E3246" s="31" t="s">
        <v>3440</v>
      </c>
      <c r="F3246" s="30">
        <v>29</v>
      </c>
      <c r="G3246" s="30">
        <v>39</v>
      </c>
      <c r="H3246" s="30">
        <v>0</v>
      </c>
      <c r="I3246" s="30">
        <f>Tabla1[[#This Row],[VENTAS]]+Tabla1[[#This Row],[FISICO]]-Tabla1[[#This Row],[SISTEMA]]</f>
        <v>10</v>
      </c>
      <c r="J3246" s="30"/>
    </row>
    <row r="3247" spans="1:10" hidden="1" x14ac:dyDescent="0.25">
      <c r="A3247">
        <v>30101</v>
      </c>
      <c r="B3247" s="1" t="s">
        <v>6</v>
      </c>
      <c r="C3247" s="1" t="s">
        <v>25</v>
      </c>
      <c r="D3247">
        <v>7426</v>
      </c>
      <c r="E3247" s="1" t="s">
        <v>3441</v>
      </c>
      <c r="F3247">
        <v>0</v>
      </c>
      <c r="H3247">
        <v>0</v>
      </c>
      <c r="I3247">
        <f>Tabla1[[#This Row],[VENTAS]]+Tabla1[[#This Row],[FISICO]]-Tabla1[[#This Row],[SISTEMA]]</f>
        <v>0</v>
      </c>
    </row>
    <row r="3248" spans="1:10" hidden="1" x14ac:dyDescent="0.25">
      <c r="A3248">
        <v>30101</v>
      </c>
      <c r="B3248" s="1" t="s">
        <v>6</v>
      </c>
      <c r="C3248" s="1" t="s">
        <v>25</v>
      </c>
      <c r="D3248">
        <v>7575</v>
      </c>
      <c r="E3248" s="1" t="s">
        <v>3442</v>
      </c>
      <c r="F3248">
        <v>0</v>
      </c>
      <c r="H3248">
        <v>0</v>
      </c>
      <c r="I3248">
        <f>Tabla1[[#This Row],[VENTAS]]+Tabla1[[#This Row],[FISICO]]-Tabla1[[#This Row],[SISTEMA]]</f>
        <v>0</v>
      </c>
    </row>
    <row r="3249" spans="1:10" hidden="1" x14ac:dyDescent="0.25">
      <c r="A3249">
        <v>30101</v>
      </c>
      <c r="B3249" s="1" t="s">
        <v>6</v>
      </c>
      <c r="C3249" s="1" t="s">
        <v>25</v>
      </c>
      <c r="D3249">
        <v>7734</v>
      </c>
      <c r="E3249" s="1" t="s">
        <v>3443</v>
      </c>
      <c r="F3249">
        <v>0</v>
      </c>
      <c r="H3249">
        <v>0</v>
      </c>
      <c r="I3249">
        <f>Tabla1[[#This Row],[VENTAS]]+Tabla1[[#This Row],[FISICO]]-Tabla1[[#This Row],[SISTEMA]]</f>
        <v>0</v>
      </c>
    </row>
    <row r="3250" spans="1:10" hidden="1" x14ac:dyDescent="0.25">
      <c r="A3250">
        <v>30101</v>
      </c>
      <c r="B3250" s="1" t="s">
        <v>6</v>
      </c>
      <c r="C3250" s="1" t="s">
        <v>25</v>
      </c>
      <c r="D3250">
        <v>7794</v>
      </c>
      <c r="E3250" s="1" t="s">
        <v>3444</v>
      </c>
      <c r="F3250">
        <v>0</v>
      </c>
      <c r="H3250">
        <v>0</v>
      </c>
      <c r="I3250">
        <f>Tabla1[[#This Row],[VENTAS]]+Tabla1[[#This Row],[FISICO]]-Tabla1[[#This Row],[SISTEMA]]</f>
        <v>0</v>
      </c>
    </row>
    <row r="3251" spans="1:10" hidden="1" x14ac:dyDescent="0.25">
      <c r="A3251">
        <v>30101</v>
      </c>
      <c r="B3251" s="1" t="s">
        <v>6</v>
      </c>
      <c r="C3251" s="1" t="s">
        <v>25</v>
      </c>
      <c r="D3251">
        <v>7828</v>
      </c>
      <c r="E3251" s="1" t="s">
        <v>3445</v>
      </c>
      <c r="F3251">
        <v>0</v>
      </c>
      <c r="H3251">
        <v>0</v>
      </c>
      <c r="I3251">
        <f>Tabla1[[#This Row],[VENTAS]]+Tabla1[[#This Row],[FISICO]]-Tabla1[[#This Row],[SISTEMA]]</f>
        <v>0</v>
      </c>
    </row>
    <row r="3252" spans="1:10" hidden="1" x14ac:dyDescent="0.25">
      <c r="A3252">
        <v>30101</v>
      </c>
      <c r="B3252" s="1" t="s">
        <v>6</v>
      </c>
      <c r="C3252" s="1" t="s">
        <v>25</v>
      </c>
      <c r="D3252">
        <v>7829</v>
      </c>
      <c r="E3252" s="1" t="s">
        <v>3446</v>
      </c>
      <c r="F3252">
        <v>0</v>
      </c>
      <c r="H3252">
        <v>0</v>
      </c>
      <c r="I3252">
        <f>Tabla1[[#This Row],[VENTAS]]+Tabla1[[#This Row],[FISICO]]-Tabla1[[#This Row],[SISTEMA]]</f>
        <v>0</v>
      </c>
    </row>
    <row r="3253" spans="1:10" hidden="1" x14ac:dyDescent="0.25">
      <c r="A3253">
        <v>30101</v>
      </c>
      <c r="B3253" s="1" t="s">
        <v>6</v>
      </c>
      <c r="C3253" s="1" t="s">
        <v>25</v>
      </c>
      <c r="D3253">
        <v>7838</v>
      </c>
      <c r="E3253" s="1" t="s">
        <v>3447</v>
      </c>
      <c r="F3253">
        <v>0</v>
      </c>
      <c r="H3253">
        <v>0</v>
      </c>
      <c r="I3253">
        <f>Tabla1[[#This Row],[VENTAS]]+Tabla1[[#This Row],[FISICO]]-Tabla1[[#This Row],[SISTEMA]]</f>
        <v>0</v>
      </c>
    </row>
    <row r="3254" spans="1:10" hidden="1" x14ac:dyDescent="0.25">
      <c r="A3254">
        <v>30101</v>
      </c>
      <c r="B3254" s="1" t="s">
        <v>6</v>
      </c>
      <c r="C3254" s="1" t="s">
        <v>25</v>
      </c>
      <c r="D3254">
        <v>7839</v>
      </c>
      <c r="E3254" s="1" t="s">
        <v>3448</v>
      </c>
      <c r="F3254">
        <v>0</v>
      </c>
      <c r="H3254">
        <v>0</v>
      </c>
      <c r="I3254">
        <f>Tabla1[[#This Row],[VENTAS]]+Tabla1[[#This Row],[FISICO]]-Tabla1[[#This Row],[SISTEMA]]</f>
        <v>0</v>
      </c>
    </row>
    <row r="3255" spans="1:10" hidden="1" x14ac:dyDescent="0.25">
      <c r="A3255">
        <v>30101</v>
      </c>
      <c r="B3255" s="1" t="s">
        <v>6</v>
      </c>
      <c r="C3255" s="1" t="s">
        <v>25</v>
      </c>
      <c r="D3255">
        <v>7842</v>
      </c>
      <c r="E3255" s="1" t="s">
        <v>3449</v>
      </c>
      <c r="F3255">
        <v>0</v>
      </c>
      <c r="H3255">
        <v>0</v>
      </c>
      <c r="I3255">
        <f>Tabla1[[#This Row],[VENTAS]]+Tabla1[[#This Row],[FISICO]]-Tabla1[[#This Row],[SISTEMA]]</f>
        <v>0</v>
      </c>
    </row>
    <row r="3256" spans="1:10" hidden="1" x14ac:dyDescent="0.25">
      <c r="A3256">
        <v>30101</v>
      </c>
      <c r="B3256" s="1" t="s">
        <v>6</v>
      </c>
      <c r="C3256" s="1" t="s">
        <v>25</v>
      </c>
      <c r="D3256">
        <v>7843</v>
      </c>
      <c r="E3256" s="1" t="s">
        <v>3450</v>
      </c>
      <c r="F3256">
        <v>0</v>
      </c>
      <c r="H3256">
        <v>0</v>
      </c>
      <c r="I3256">
        <f>Tabla1[[#This Row],[VENTAS]]+Tabla1[[#This Row],[FISICO]]-Tabla1[[#This Row],[SISTEMA]]</f>
        <v>0</v>
      </c>
    </row>
    <row r="3257" spans="1:10" hidden="1" x14ac:dyDescent="0.25">
      <c r="A3257">
        <v>30101</v>
      </c>
      <c r="B3257" s="1" t="s">
        <v>6</v>
      </c>
      <c r="C3257" s="1" t="s">
        <v>25</v>
      </c>
      <c r="D3257" s="18">
        <v>7867</v>
      </c>
      <c r="E3257" s="19" t="s">
        <v>3451</v>
      </c>
      <c r="F3257">
        <v>2</v>
      </c>
      <c r="H3257">
        <v>0</v>
      </c>
      <c r="I3257">
        <f>Tabla1[[#This Row],[VENTAS]]+Tabla1[[#This Row],[FISICO]]-Tabla1[[#This Row],[SISTEMA]]</f>
        <v>-2</v>
      </c>
      <c r="J3257" s="18"/>
    </row>
    <row r="3258" spans="1:10" hidden="1" x14ac:dyDescent="0.25">
      <c r="A3258">
        <v>30101</v>
      </c>
      <c r="B3258" s="1" t="s">
        <v>6</v>
      </c>
      <c r="C3258" s="1" t="s">
        <v>25</v>
      </c>
      <c r="D3258">
        <v>7868</v>
      </c>
      <c r="E3258" s="1" t="s">
        <v>3452</v>
      </c>
      <c r="F3258">
        <v>0</v>
      </c>
      <c r="H3258">
        <v>0</v>
      </c>
      <c r="I3258">
        <f>Tabla1[[#This Row],[VENTAS]]+Tabla1[[#This Row],[FISICO]]-Tabla1[[#This Row],[SISTEMA]]</f>
        <v>0</v>
      </c>
    </row>
    <row r="3259" spans="1:10" hidden="1" x14ac:dyDescent="0.25">
      <c r="A3259">
        <v>30101</v>
      </c>
      <c r="B3259" s="1" t="s">
        <v>6</v>
      </c>
      <c r="C3259" s="1" t="s">
        <v>25</v>
      </c>
      <c r="D3259">
        <v>8038</v>
      </c>
      <c r="E3259" s="1" t="s">
        <v>3453</v>
      </c>
      <c r="F3259">
        <v>1</v>
      </c>
      <c r="G3259">
        <v>1</v>
      </c>
      <c r="H3259">
        <v>0</v>
      </c>
      <c r="I3259">
        <f>Tabla1[[#This Row],[VENTAS]]+Tabla1[[#This Row],[FISICO]]-Tabla1[[#This Row],[SISTEMA]]</f>
        <v>0</v>
      </c>
    </row>
    <row r="3260" spans="1:10" hidden="1" x14ac:dyDescent="0.25">
      <c r="A3260">
        <v>30101</v>
      </c>
      <c r="B3260" s="1" t="s">
        <v>6</v>
      </c>
      <c r="C3260" s="1" t="s">
        <v>25</v>
      </c>
      <c r="D3260">
        <v>8040</v>
      </c>
      <c r="E3260" s="1" t="s">
        <v>3454</v>
      </c>
      <c r="F3260">
        <v>0</v>
      </c>
      <c r="H3260">
        <v>0</v>
      </c>
      <c r="I3260">
        <f>Tabla1[[#This Row],[VENTAS]]+Tabla1[[#This Row],[FISICO]]-Tabla1[[#This Row],[SISTEMA]]</f>
        <v>0</v>
      </c>
    </row>
    <row r="3261" spans="1:10" hidden="1" x14ac:dyDescent="0.25">
      <c r="A3261">
        <v>30101</v>
      </c>
      <c r="B3261" s="1" t="s">
        <v>6</v>
      </c>
      <c r="C3261" s="1" t="s">
        <v>25</v>
      </c>
      <c r="D3261">
        <v>8049</v>
      </c>
      <c r="E3261" s="1" t="s">
        <v>3455</v>
      </c>
      <c r="F3261">
        <v>0</v>
      </c>
      <c r="H3261">
        <v>0</v>
      </c>
      <c r="I3261">
        <f>Tabla1[[#This Row],[VENTAS]]+Tabla1[[#This Row],[FISICO]]-Tabla1[[#This Row],[SISTEMA]]</f>
        <v>0</v>
      </c>
    </row>
    <row r="3262" spans="1:10" hidden="1" x14ac:dyDescent="0.25">
      <c r="A3262">
        <v>30101</v>
      </c>
      <c r="B3262" s="1" t="s">
        <v>6</v>
      </c>
      <c r="C3262" s="1" t="s">
        <v>25</v>
      </c>
      <c r="D3262">
        <v>8201</v>
      </c>
      <c r="E3262" s="1" t="s">
        <v>3456</v>
      </c>
      <c r="F3262">
        <v>45</v>
      </c>
      <c r="G3262">
        <v>45</v>
      </c>
      <c r="H3262">
        <v>0</v>
      </c>
      <c r="I3262">
        <f>Tabla1[[#This Row],[VENTAS]]+Tabla1[[#This Row],[FISICO]]-Tabla1[[#This Row],[SISTEMA]]</f>
        <v>0</v>
      </c>
    </row>
    <row r="3263" spans="1:10" hidden="1" x14ac:dyDescent="0.25">
      <c r="A3263" s="30">
        <v>30101</v>
      </c>
      <c r="B3263" s="31" t="s">
        <v>6</v>
      </c>
      <c r="C3263" s="31" t="s">
        <v>25</v>
      </c>
      <c r="D3263" s="30">
        <v>8208</v>
      </c>
      <c r="E3263" s="31" t="s">
        <v>3457</v>
      </c>
      <c r="F3263" s="30">
        <v>6</v>
      </c>
      <c r="G3263" s="30">
        <v>7</v>
      </c>
      <c r="H3263" s="30">
        <v>0</v>
      </c>
      <c r="I3263" s="30">
        <f>Tabla1[[#This Row],[VENTAS]]+Tabla1[[#This Row],[FISICO]]-Tabla1[[#This Row],[SISTEMA]]</f>
        <v>1</v>
      </c>
      <c r="J3263" s="30"/>
    </row>
    <row r="3264" spans="1:10" hidden="1" x14ac:dyDescent="0.25">
      <c r="A3264">
        <v>30101</v>
      </c>
      <c r="B3264" s="1" t="s">
        <v>6</v>
      </c>
      <c r="C3264" s="1" t="s">
        <v>25</v>
      </c>
      <c r="D3264">
        <v>8402</v>
      </c>
      <c r="E3264" s="1" t="s">
        <v>3458</v>
      </c>
      <c r="F3264">
        <v>0</v>
      </c>
      <c r="H3264">
        <v>0</v>
      </c>
      <c r="I3264">
        <f>Tabla1[[#This Row],[VENTAS]]+Tabla1[[#This Row],[FISICO]]-Tabla1[[#This Row],[SISTEMA]]</f>
        <v>0</v>
      </c>
    </row>
    <row r="3265" spans="1:10" hidden="1" x14ac:dyDescent="0.25">
      <c r="A3265">
        <v>30101</v>
      </c>
      <c r="B3265" s="1" t="s">
        <v>6</v>
      </c>
      <c r="C3265" s="1" t="s">
        <v>25</v>
      </c>
      <c r="D3265">
        <v>8403</v>
      </c>
      <c r="E3265" s="1" t="s">
        <v>3459</v>
      </c>
      <c r="F3265">
        <v>0</v>
      </c>
      <c r="H3265">
        <v>0</v>
      </c>
      <c r="I3265">
        <f>Tabla1[[#This Row],[VENTAS]]+Tabla1[[#This Row],[FISICO]]-Tabla1[[#This Row],[SISTEMA]]</f>
        <v>0</v>
      </c>
    </row>
    <row r="3266" spans="1:10" hidden="1" x14ac:dyDescent="0.25">
      <c r="A3266">
        <v>30101</v>
      </c>
      <c r="B3266" s="1" t="s">
        <v>6</v>
      </c>
      <c r="C3266" s="1" t="s">
        <v>25</v>
      </c>
      <c r="D3266" s="18">
        <v>8404</v>
      </c>
      <c r="E3266" s="19" t="s">
        <v>3460</v>
      </c>
      <c r="F3266">
        <v>2</v>
      </c>
      <c r="H3266">
        <v>0</v>
      </c>
      <c r="I3266">
        <f>Tabla1[[#This Row],[VENTAS]]+Tabla1[[#This Row],[FISICO]]-Tabla1[[#This Row],[SISTEMA]]</f>
        <v>-2</v>
      </c>
      <c r="J3266" s="18"/>
    </row>
    <row r="3267" spans="1:10" hidden="1" x14ac:dyDescent="0.25">
      <c r="A3267">
        <v>30101</v>
      </c>
      <c r="B3267" s="1" t="s">
        <v>6</v>
      </c>
      <c r="C3267" s="1" t="s">
        <v>25</v>
      </c>
      <c r="D3267" s="18">
        <v>8416</v>
      </c>
      <c r="E3267" s="19" t="s">
        <v>3461</v>
      </c>
      <c r="F3267">
        <v>22</v>
      </c>
      <c r="G3267">
        <v>12</v>
      </c>
      <c r="H3267">
        <v>0</v>
      </c>
      <c r="I3267">
        <f>Tabla1[[#This Row],[VENTAS]]+Tabla1[[#This Row],[FISICO]]-Tabla1[[#This Row],[SISTEMA]]</f>
        <v>-10</v>
      </c>
      <c r="J3267" s="18" t="s">
        <v>8357</v>
      </c>
    </row>
    <row r="3268" spans="1:10" hidden="1" x14ac:dyDescent="0.25">
      <c r="A3268">
        <v>30101</v>
      </c>
      <c r="B3268" s="1" t="s">
        <v>6</v>
      </c>
      <c r="C3268" s="1" t="s">
        <v>25</v>
      </c>
      <c r="D3268">
        <v>8422</v>
      </c>
      <c r="E3268" s="1" t="s">
        <v>3462</v>
      </c>
      <c r="F3268">
        <v>0</v>
      </c>
      <c r="H3268">
        <v>0</v>
      </c>
      <c r="I3268">
        <f>Tabla1[[#This Row],[VENTAS]]+Tabla1[[#This Row],[FISICO]]-Tabla1[[#This Row],[SISTEMA]]</f>
        <v>0</v>
      </c>
    </row>
    <row r="3269" spans="1:10" hidden="1" x14ac:dyDescent="0.25">
      <c r="A3269">
        <v>30101</v>
      </c>
      <c r="B3269" s="1" t="s">
        <v>6</v>
      </c>
      <c r="C3269" s="1" t="s">
        <v>25</v>
      </c>
      <c r="D3269" s="18">
        <v>8424</v>
      </c>
      <c r="E3269" s="19" t="s">
        <v>3463</v>
      </c>
      <c r="F3269">
        <v>1</v>
      </c>
      <c r="G3269">
        <v>1</v>
      </c>
      <c r="H3269">
        <v>0</v>
      </c>
      <c r="I3269">
        <f>Tabla1[[#This Row],[VENTAS]]+Tabla1[[#This Row],[FISICO]]-Tabla1[[#This Row],[SISTEMA]]</f>
        <v>0</v>
      </c>
      <c r="J3269" s="18"/>
    </row>
    <row r="3270" spans="1:10" hidden="1" x14ac:dyDescent="0.25">
      <c r="A3270" s="30">
        <v>30101</v>
      </c>
      <c r="B3270" s="31" t="s">
        <v>6</v>
      </c>
      <c r="C3270" s="31" t="s">
        <v>25</v>
      </c>
      <c r="D3270" s="30">
        <v>8427</v>
      </c>
      <c r="E3270" s="31" t="s">
        <v>3464</v>
      </c>
      <c r="F3270" s="30">
        <v>399</v>
      </c>
      <c r="G3270" s="30">
        <v>472</v>
      </c>
      <c r="H3270" s="30">
        <v>0</v>
      </c>
      <c r="I3270" s="30">
        <f>Tabla1[[#This Row],[VENTAS]]+Tabla1[[#This Row],[FISICO]]-Tabla1[[#This Row],[SISTEMA]]</f>
        <v>73</v>
      </c>
      <c r="J3270" s="30"/>
    </row>
    <row r="3271" spans="1:10" hidden="1" x14ac:dyDescent="0.25">
      <c r="A3271">
        <v>30101</v>
      </c>
      <c r="B3271" s="1" t="s">
        <v>6</v>
      </c>
      <c r="C3271" s="1" t="s">
        <v>25</v>
      </c>
      <c r="D3271">
        <v>8440</v>
      </c>
      <c r="E3271" s="1" t="s">
        <v>3465</v>
      </c>
      <c r="F3271">
        <v>0</v>
      </c>
      <c r="H3271">
        <v>0</v>
      </c>
      <c r="I3271">
        <f>Tabla1[[#This Row],[VENTAS]]+Tabla1[[#This Row],[FISICO]]-Tabla1[[#This Row],[SISTEMA]]</f>
        <v>0</v>
      </c>
    </row>
    <row r="3272" spans="1:10" hidden="1" x14ac:dyDescent="0.25">
      <c r="A3272">
        <v>30101</v>
      </c>
      <c r="B3272" s="1" t="s">
        <v>6</v>
      </c>
      <c r="C3272" s="1" t="s">
        <v>25</v>
      </c>
      <c r="D3272">
        <v>8498</v>
      </c>
      <c r="E3272" s="1" t="s">
        <v>3466</v>
      </c>
      <c r="F3272">
        <v>0</v>
      </c>
      <c r="H3272">
        <v>0</v>
      </c>
      <c r="I3272">
        <f>Tabla1[[#This Row],[VENTAS]]+Tabla1[[#This Row],[FISICO]]-Tabla1[[#This Row],[SISTEMA]]</f>
        <v>0</v>
      </c>
    </row>
    <row r="3273" spans="1:10" hidden="1" x14ac:dyDescent="0.25">
      <c r="A3273">
        <v>30101</v>
      </c>
      <c r="B3273" s="1" t="s">
        <v>6</v>
      </c>
      <c r="C3273" s="1" t="s">
        <v>25</v>
      </c>
      <c r="D3273">
        <v>8594</v>
      </c>
      <c r="E3273" s="1" t="s">
        <v>3467</v>
      </c>
      <c r="F3273">
        <v>0</v>
      </c>
      <c r="H3273">
        <v>0</v>
      </c>
      <c r="I3273">
        <f>Tabla1[[#This Row],[VENTAS]]+Tabla1[[#This Row],[FISICO]]-Tabla1[[#This Row],[SISTEMA]]</f>
        <v>0</v>
      </c>
    </row>
    <row r="3274" spans="1:10" hidden="1" x14ac:dyDescent="0.25">
      <c r="A3274">
        <v>30101</v>
      </c>
      <c r="B3274" s="1" t="s">
        <v>6</v>
      </c>
      <c r="C3274" s="1" t="s">
        <v>25</v>
      </c>
      <c r="D3274">
        <v>8602</v>
      </c>
      <c r="E3274" s="1" t="s">
        <v>3468</v>
      </c>
      <c r="F3274">
        <v>0</v>
      </c>
      <c r="H3274">
        <v>0</v>
      </c>
      <c r="I3274">
        <f>Tabla1[[#This Row],[VENTAS]]+Tabla1[[#This Row],[FISICO]]-Tabla1[[#This Row],[SISTEMA]]</f>
        <v>0</v>
      </c>
    </row>
    <row r="3275" spans="1:10" hidden="1" x14ac:dyDescent="0.25">
      <c r="A3275">
        <v>30101</v>
      </c>
      <c r="B3275" s="1" t="s">
        <v>6</v>
      </c>
      <c r="C3275" s="1" t="s">
        <v>25</v>
      </c>
      <c r="D3275">
        <v>8647</v>
      </c>
      <c r="E3275" s="1" t="s">
        <v>3469</v>
      </c>
      <c r="F3275">
        <v>0</v>
      </c>
      <c r="H3275">
        <v>0</v>
      </c>
      <c r="I3275">
        <f>Tabla1[[#This Row],[VENTAS]]+Tabla1[[#This Row],[FISICO]]-Tabla1[[#This Row],[SISTEMA]]</f>
        <v>0</v>
      </c>
    </row>
    <row r="3276" spans="1:10" hidden="1" x14ac:dyDescent="0.25">
      <c r="A3276">
        <v>30101</v>
      </c>
      <c r="B3276" s="1" t="s">
        <v>6</v>
      </c>
      <c r="C3276" s="1" t="s">
        <v>25</v>
      </c>
      <c r="D3276">
        <v>8648</v>
      </c>
      <c r="E3276" s="1" t="s">
        <v>3470</v>
      </c>
      <c r="F3276">
        <v>0</v>
      </c>
      <c r="H3276">
        <v>0</v>
      </c>
      <c r="I3276">
        <f>Tabla1[[#This Row],[VENTAS]]+Tabla1[[#This Row],[FISICO]]-Tabla1[[#This Row],[SISTEMA]]</f>
        <v>0</v>
      </c>
    </row>
    <row r="3277" spans="1:10" hidden="1" x14ac:dyDescent="0.25">
      <c r="A3277">
        <v>30101</v>
      </c>
      <c r="B3277" s="1" t="s">
        <v>6</v>
      </c>
      <c r="C3277" s="1" t="s">
        <v>25</v>
      </c>
      <c r="D3277">
        <v>8649</v>
      </c>
      <c r="E3277" s="1" t="s">
        <v>3471</v>
      </c>
      <c r="F3277">
        <v>0</v>
      </c>
      <c r="H3277">
        <v>0</v>
      </c>
      <c r="I3277">
        <f>Tabla1[[#This Row],[VENTAS]]+Tabla1[[#This Row],[FISICO]]-Tabla1[[#This Row],[SISTEMA]]</f>
        <v>0</v>
      </c>
    </row>
    <row r="3278" spans="1:10" hidden="1" x14ac:dyDescent="0.25">
      <c r="A3278">
        <v>30101</v>
      </c>
      <c r="B3278" s="1" t="s">
        <v>6</v>
      </c>
      <c r="C3278" s="1" t="s">
        <v>25</v>
      </c>
      <c r="D3278">
        <v>8650</v>
      </c>
      <c r="E3278" s="1" t="s">
        <v>3472</v>
      </c>
      <c r="F3278">
        <v>0</v>
      </c>
      <c r="H3278">
        <v>0</v>
      </c>
      <c r="I3278">
        <f>Tabla1[[#This Row],[VENTAS]]+Tabla1[[#This Row],[FISICO]]-Tabla1[[#This Row],[SISTEMA]]</f>
        <v>0</v>
      </c>
    </row>
    <row r="3279" spans="1:10" hidden="1" x14ac:dyDescent="0.25">
      <c r="A3279">
        <v>30101</v>
      </c>
      <c r="B3279" s="1" t="s">
        <v>6</v>
      </c>
      <c r="C3279" s="1" t="s">
        <v>25</v>
      </c>
      <c r="D3279">
        <v>8662</v>
      </c>
      <c r="E3279" s="1" t="s">
        <v>3473</v>
      </c>
      <c r="F3279">
        <v>0</v>
      </c>
      <c r="H3279">
        <v>0</v>
      </c>
      <c r="I3279">
        <f>Tabla1[[#This Row],[VENTAS]]+Tabla1[[#This Row],[FISICO]]-Tabla1[[#This Row],[SISTEMA]]</f>
        <v>0</v>
      </c>
    </row>
    <row r="3280" spans="1:10" hidden="1" x14ac:dyDescent="0.25">
      <c r="A3280">
        <v>30101</v>
      </c>
      <c r="B3280" s="1" t="s">
        <v>6</v>
      </c>
      <c r="C3280" s="1" t="s">
        <v>25</v>
      </c>
      <c r="D3280">
        <v>8721</v>
      </c>
      <c r="E3280" s="1" t="s">
        <v>3474</v>
      </c>
      <c r="F3280">
        <v>0</v>
      </c>
      <c r="H3280">
        <v>0</v>
      </c>
      <c r="I3280">
        <f>Tabla1[[#This Row],[VENTAS]]+Tabla1[[#This Row],[FISICO]]-Tabla1[[#This Row],[SISTEMA]]</f>
        <v>0</v>
      </c>
    </row>
    <row r="3281" spans="1:10" hidden="1" x14ac:dyDescent="0.25">
      <c r="A3281">
        <v>30101</v>
      </c>
      <c r="B3281" s="1" t="s">
        <v>6</v>
      </c>
      <c r="C3281" s="1" t="s">
        <v>25</v>
      </c>
      <c r="D3281">
        <v>8736</v>
      </c>
      <c r="E3281" s="1" t="s">
        <v>3475</v>
      </c>
      <c r="F3281">
        <v>0</v>
      </c>
      <c r="H3281">
        <v>0</v>
      </c>
      <c r="I3281">
        <f>Tabla1[[#This Row],[VENTAS]]+Tabla1[[#This Row],[FISICO]]-Tabla1[[#This Row],[SISTEMA]]</f>
        <v>0</v>
      </c>
    </row>
    <row r="3282" spans="1:10" hidden="1" x14ac:dyDescent="0.25">
      <c r="A3282">
        <v>30101</v>
      </c>
      <c r="B3282" s="1" t="s">
        <v>6</v>
      </c>
      <c r="C3282" s="1" t="s">
        <v>25</v>
      </c>
      <c r="D3282">
        <v>8737</v>
      </c>
      <c r="E3282" s="1" t="s">
        <v>3476</v>
      </c>
      <c r="F3282">
        <v>0</v>
      </c>
      <c r="H3282">
        <v>0</v>
      </c>
      <c r="I3282">
        <f>Tabla1[[#This Row],[VENTAS]]+Tabla1[[#This Row],[FISICO]]-Tabla1[[#This Row],[SISTEMA]]</f>
        <v>0</v>
      </c>
    </row>
    <row r="3283" spans="1:10" hidden="1" x14ac:dyDescent="0.25">
      <c r="A3283">
        <v>30101</v>
      </c>
      <c r="B3283" s="1" t="s">
        <v>6</v>
      </c>
      <c r="C3283" s="1" t="s">
        <v>25</v>
      </c>
      <c r="D3283">
        <v>8816</v>
      </c>
      <c r="E3283" s="1" t="s">
        <v>3477</v>
      </c>
      <c r="F3283">
        <v>0</v>
      </c>
      <c r="H3283">
        <v>0</v>
      </c>
      <c r="I3283">
        <f>Tabla1[[#This Row],[VENTAS]]+Tabla1[[#This Row],[FISICO]]-Tabla1[[#This Row],[SISTEMA]]</f>
        <v>0</v>
      </c>
    </row>
    <row r="3284" spans="1:10" hidden="1" x14ac:dyDescent="0.25">
      <c r="A3284">
        <v>30101</v>
      </c>
      <c r="B3284" s="1" t="s">
        <v>6</v>
      </c>
      <c r="C3284" s="1" t="s">
        <v>25</v>
      </c>
      <c r="D3284" s="18">
        <v>8830</v>
      </c>
      <c r="E3284" s="19" t="s">
        <v>3478</v>
      </c>
      <c r="F3284">
        <v>1</v>
      </c>
      <c r="G3284">
        <v>0</v>
      </c>
      <c r="H3284">
        <v>0</v>
      </c>
      <c r="I3284">
        <f>Tabla1[[#This Row],[VENTAS]]+Tabla1[[#This Row],[FISICO]]-Tabla1[[#This Row],[SISTEMA]]</f>
        <v>-1</v>
      </c>
      <c r="J3284" s="18"/>
    </row>
    <row r="3285" spans="1:10" hidden="1" x14ac:dyDescent="0.25">
      <c r="A3285">
        <v>30101</v>
      </c>
      <c r="B3285" s="1" t="s">
        <v>6</v>
      </c>
      <c r="C3285" s="1" t="s">
        <v>25</v>
      </c>
      <c r="D3285">
        <v>8851</v>
      </c>
      <c r="E3285" s="1" t="s">
        <v>3479</v>
      </c>
      <c r="F3285">
        <v>0</v>
      </c>
      <c r="H3285">
        <v>0</v>
      </c>
      <c r="I3285">
        <f>Tabla1[[#This Row],[VENTAS]]+Tabla1[[#This Row],[FISICO]]-Tabla1[[#This Row],[SISTEMA]]</f>
        <v>0</v>
      </c>
    </row>
    <row r="3286" spans="1:10" hidden="1" x14ac:dyDescent="0.25">
      <c r="A3286">
        <v>30101</v>
      </c>
      <c r="B3286" s="1" t="s">
        <v>6</v>
      </c>
      <c r="C3286" s="1" t="s">
        <v>25</v>
      </c>
      <c r="D3286">
        <v>8853</v>
      </c>
      <c r="E3286" s="1" t="s">
        <v>3480</v>
      </c>
      <c r="F3286">
        <v>0</v>
      </c>
      <c r="H3286">
        <v>0</v>
      </c>
      <c r="I3286">
        <f>Tabla1[[#This Row],[VENTAS]]+Tabla1[[#This Row],[FISICO]]-Tabla1[[#This Row],[SISTEMA]]</f>
        <v>0</v>
      </c>
    </row>
    <row r="3287" spans="1:10" hidden="1" x14ac:dyDescent="0.25">
      <c r="A3287">
        <v>30101</v>
      </c>
      <c r="B3287" s="1" t="s">
        <v>6</v>
      </c>
      <c r="C3287" s="1" t="s">
        <v>25</v>
      </c>
      <c r="D3287">
        <v>8854</v>
      </c>
      <c r="E3287" s="1" t="s">
        <v>3481</v>
      </c>
      <c r="F3287">
        <v>9</v>
      </c>
      <c r="G3287">
        <v>5</v>
      </c>
      <c r="H3287">
        <v>4</v>
      </c>
      <c r="I3287">
        <f>Tabla1[[#This Row],[VENTAS]]+Tabla1[[#This Row],[FISICO]]-Tabla1[[#This Row],[SISTEMA]]</f>
        <v>0</v>
      </c>
    </row>
    <row r="3288" spans="1:10" hidden="1" x14ac:dyDescent="0.25">
      <c r="A3288">
        <v>30101</v>
      </c>
      <c r="B3288" s="1" t="s">
        <v>6</v>
      </c>
      <c r="C3288" s="1" t="s">
        <v>25</v>
      </c>
      <c r="D3288" s="18">
        <v>8856</v>
      </c>
      <c r="E3288" s="19" t="s">
        <v>3482</v>
      </c>
      <c r="F3288">
        <v>41</v>
      </c>
      <c r="G3288">
        <v>37</v>
      </c>
      <c r="H3288">
        <v>0</v>
      </c>
      <c r="I3288">
        <f>Tabla1[[#This Row],[VENTAS]]+Tabla1[[#This Row],[FISICO]]-Tabla1[[#This Row],[SISTEMA]]</f>
        <v>-4</v>
      </c>
      <c r="J3288" s="18"/>
    </row>
    <row r="3289" spans="1:10" hidden="1" x14ac:dyDescent="0.25">
      <c r="A3289">
        <v>30101</v>
      </c>
      <c r="B3289" s="1" t="s">
        <v>6</v>
      </c>
      <c r="C3289" s="1" t="s">
        <v>25</v>
      </c>
      <c r="D3289">
        <v>8860</v>
      </c>
      <c r="E3289" s="1" t="s">
        <v>3483</v>
      </c>
      <c r="F3289">
        <v>125</v>
      </c>
      <c r="G3289">
        <v>102</v>
      </c>
      <c r="H3289">
        <v>0</v>
      </c>
      <c r="I3289">
        <f>Tabla1[[#This Row],[VENTAS]]+Tabla1[[#This Row],[FISICO]]-Tabla1[[#This Row],[SISTEMA]]</f>
        <v>-23</v>
      </c>
    </row>
    <row r="3290" spans="1:10" hidden="1" x14ac:dyDescent="0.25">
      <c r="A3290">
        <v>30101</v>
      </c>
      <c r="B3290" s="1" t="s">
        <v>6</v>
      </c>
      <c r="C3290" s="1" t="s">
        <v>25</v>
      </c>
      <c r="D3290">
        <v>8862</v>
      </c>
      <c r="E3290" s="1" t="s">
        <v>3484</v>
      </c>
      <c r="F3290">
        <v>10</v>
      </c>
      <c r="G3290">
        <v>7</v>
      </c>
      <c r="H3290">
        <v>3</v>
      </c>
      <c r="I3290">
        <f>Tabla1[[#This Row],[VENTAS]]+Tabla1[[#This Row],[FISICO]]-Tabla1[[#This Row],[SISTEMA]]</f>
        <v>0</v>
      </c>
    </row>
    <row r="3291" spans="1:10" hidden="1" x14ac:dyDescent="0.25">
      <c r="A3291">
        <v>30101</v>
      </c>
      <c r="B3291" s="1" t="s">
        <v>6</v>
      </c>
      <c r="C3291" s="1" t="s">
        <v>25</v>
      </c>
      <c r="D3291">
        <v>8863</v>
      </c>
      <c r="E3291" s="1" t="s">
        <v>3485</v>
      </c>
      <c r="F3291">
        <v>0</v>
      </c>
      <c r="H3291">
        <v>0</v>
      </c>
      <c r="I3291">
        <f>Tabla1[[#This Row],[VENTAS]]+Tabla1[[#This Row],[FISICO]]-Tabla1[[#This Row],[SISTEMA]]</f>
        <v>0</v>
      </c>
    </row>
    <row r="3292" spans="1:10" hidden="1" x14ac:dyDescent="0.25">
      <c r="A3292">
        <v>30101</v>
      </c>
      <c r="B3292" s="1" t="s">
        <v>6</v>
      </c>
      <c r="C3292" s="1" t="s">
        <v>25</v>
      </c>
      <c r="D3292">
        <v>8865</v>
      </c>
      <c r="E3292" s="1" t="s">
        <v>3486</v>
      </c>
      <c r="F3292">
        <v>0</v>
      </c>
      <c r="H3292">
        <v>0</v>
      </c>
      <c r="I3292">
        <f>Tabla1[[#This Row],[VENTAS]]+Tabla1[[#This Row],[FISICO]]-Tabla1[[#This Row],[SISTEMA]]</f>
        <v>0</v>
      </c>
    </row>
    <row r="3293" spans="1:10" hidden="1" x14ac:dyDescent="0.25">
      <c r="A3293">
        <v>30101</v>
      </c>
      <c r="B3293" s="1" t="s">
        <v>6</v>
      </c>
      <c r="C3293" s="1" t="s">
        <v>25</v>
      </c>
      <c r="D3293">
        <v>8868</v>
      </c>
      <c r="E3293" s="1" t="s">
        <v>3487</v>
      </c>
      <c r="F3293">
        <v>10</v>
      </c>
      <c r="G3293">
        <v>10</v>
      </c>
      <c r="H3293">
        <v>0</v>
      </c>
      <c r="I3293">
        <f>Tabla1[[#This Row],[VENTAS]]+Tabla1[[#This Row],[FISICO]]-Tabla1[[#This Row],[SISTEMA]]</f>
        <v>0</v>
      </c>
    </row>
    <row r="3294" spans="1:10" hidden="1" x14ac:dyDescent="0.25">
      <c r="A3294">
        <v>30101</v>
      </c>
      <c r="B3294" s="1" t="s">
        <v>6</v>
      </c>
      <c r="C3294" s="1" t="s">
        <v>25</v>
      </c>
      <c r="D3294">
        <v>8869</v>
      </c>
      <c r="E3294" s="1" t="s">
        <v>3488</v>
      </c>
      <c r="F3294">
        <v>0</v>
      </c>
      <c r="H3294">
        <v>0</v>
      </c>
      <c r="I3294">
        <f>Tabla1[[#This Row],[VENTAS]]+Tabla1[[#This Row],[FISICO]]-Tabla1[[#This Row],[SISTEMA]]</f>
        <v>0</v>
      </c>
    </row>
    <row r="3295" spans="1:10" hidden="1" x14ac:dyDescent="0.25">
      <c r="A3295">
        <v>30101</v>
      </c>
      <c r="B3295" s="1" t="s">
        <v>6</v>
      </c>
      <c r="C3295" s="1" t="s">
        <v>25</v>
      </c>
      <c r="D3295">
        <v>8870</v>
      </c>
      <c r="E3295" s="1" t="s">
        <v>3489</v>
      </c>
      <c r="F3295">
        <v>0</v>
      </c>
      <c r="H3295">
        <v>0</v>
      </c>
      <c r="I3295">
        <f>Tabla1[[#This Row],[VENTAS]]+Tabla1[[#This Row],[FISICO]]-Tabla1[[#This Row],[SISTEMA]]</f>
        <v>0</v>
      </c>
    </row>
    <row r="3296" spans="1:10" hidden="1" x14ac:dyDescent="0.25">
      <c r="A3296">
        <v>30101</v>
      </c>
      <c r="B3296" s="1" t="s">
        <v>6</v>
      </c>
      <c r="C3296" s="1" t="s">
        <v>25</v>
      </c>
      <c r="D3296">
        <v>8871</v>
      </c>
      <c r="E3296" s="1" t="s">
        <v>3490</v>
      </c>
      <c r="F3296">
        <v>0</v>
      </c>
      <c r="H3296">
        <v>0</v>
      </c>
      <c r="I3296">
        <f>Tabla1[[#This Row],[VENTAS]]+Tabla1[[#This Row],[FISICO]]-Tabla1[[#This Row],[SISTEMA]]</f>
        <v>0</v>
      </c>
    </row>
    <row r="3297" spans="1:10" hidden="1" x14ac:dyDescent="0.25">
      <c r="A3297" s="30">
        <v>30101</v>
      </c>
      <c r="B3297" s="31" t="s">
        <v>6</v>
      </c>
      <c r="C3297" s="31" t="s">
        <v>25</v>
      </c>
      <c r="D3297" s="30">
        <v>8872</v>
      </c>
      <c r="E3297" s="31" t="s">
        <v>3491</v>
      </c>
      <c r="F3297" s="30">
        <v>0</v>
      </c>
      <c r="G3297" s="30">
        <v>1</v>
      </c>
      <c r="H3297" s="30">
        <v>0</v>
      </c>
      <c r="I3297" s="30">
        <f>Tabla1[[#This Row],[VENTAS]]+Tabla1[[#This Row],[FISICO]]-Tabla1[[#This Row],[SISTEMA]]</f>
        <v>1</v>
      </c>
      <c r="J3297" s="30"/>
    </row>
    <row r="3298" spans="1:10" hidden="1" x14ac:dyDescent="0.25">
      <c r="A3298">
        <v>30101</v>
      </c>
      <c r="B3298" s="1" t="s">
        <v>6</v>
      </c>
      <c r="C3298" s="1" t="s">
        <v>25</v>
      </c>
      <c r="D3298">
        <v>8876</v>
      </c>
      <c r="E3298" s="1" t="s">
        <v>3492</v>
      </c>
      <c r="F3298">
        <v>188</v>
      </c>
      <c r="G3298">
        <v>188</v>
      </c>
      <c r="H3298">
        <v>0</v>
      </c>
      <c r="I3298">
        <f>Tabla1[[#This Row],[VENTAS]]+Tabla1[[#This Row],[FISICO]]-Tabla1[[#This Row],[SISTEMA]]</f>
        <v>0</v>
      </c>
    </row>
    <row r="3299" spans="1:10" hidden="1" x14ac:dyDescent="0.25">
      <c r="A3299">
        <v>30101</v>
      </c>
      <c r="B3299" s="1" t="s">
        <v>6</v>
      </c>
      <c r="C3299" s="1" t="s">
        <v>25</v>
      </c>
      <c r="D3299">
        <v>8878</v>
      </c>
      <c r="E3299" s="1" t="s">
        <v>3493</v>
      </c>
      <c r="F3299">
        <v>0</v>
      </c>
      <c r="H3299">
        <v>0</v>
      </c>
      <c r="I3299">
        <f>Tabla1[[#This Row],[VENTAS]]+Tabla1[[#This Row],[FISICO]]-Tabla1[[#This Row],[SISTEMA]]</f>
        <v>0</v>
      </c>
    </row>
    <row r="3300" spans="1:10" hidden="1" x14ac:dyDescent="0.25">
      <c r="A3300">
        <v>30101</v>
      </c>
      <c r="B3300" s="1" t="s">
        <v>6</v>
      </c>
      <c r="C3300" s="1" t="s">
        <v>25</v>
      </c>
      <c r="D3300" s="18">
        <v>8879</v>
      </c>
      <c r="E3300" s="19" t="s">
        <v>3494</v>
      </c>
      <c r="F3300">
        <v>11</v>
      </c>
      <c r="G3300">
        <v>10</v>
      </c>
      <c r="H3300">
        <v>0</v>
      </c>
      <c r="I3300">
        <f>Tabla1[[#This Row],[VENTAS]]+Tabla1[[#This Row],[FISICO]]-Tabla1[[#This Row],[SISTEMA]]</f>
        <v>-1</v>
      </c>
      <c r="J3300" s="18" t="s">
        <v>8358</v>
      </c>
    </row>
    <row r="3301" spans="1:10" hidden="1" x14ac:dyDescent="0.25">
      <c r="A3301">
        <v>30101</v>
      </c>
      <c r="B3301" s="1" t="s">
        <v>6</v>
      </c>
      <c r="C3301" s="1" t="s">
        <v>25</v>
      </c>
      <c r="D3301">
        <v>8970</v>
      </c>
      <c r="E3301" s="1" t="s">
        <v>3495</v>
      </c>
      <c r="F3301">
        <v>0</v>
      </c>
      <c r="H3301">
        <v>0</v>
      </c>
      <c r="I3301">
        <f>Tabla1[[#This Row],[VENTAS]]+Tabla1[[#This Row],[FISICO]]-Tabla1[[#This Row],[SISTEMA]]</f>
        <v>0</v>
      </c>
    </row>
    <row r="3302" spans="1:10" hidden="1" x14ac:dyDescent="0.25">
      <c r="A3302">
        <v>30101</v>
      </c>
      <c r="B3302" s="1" t="s">
        <v>6</v>
      </c>
      <c r="C3302" s="1" t="s">
        <v>25</v>
      </c>
      <c r="D3302">
        <v>9015</v>
      </c>
      <c r="E3302" s="1" t="s">
        <v>3496</v>
      </c>
      <c r="F3302">
        <v>12</v>
      </c>
      <c r="G3302">
        <v>12</v>
      </c>
      <c r="H3302">
        <v>0</v>
      </c>
      <c r="I3302">
        <f>Tabla1[[#This Row],[VENTAS]]+Tabla1[[#This Row],[FISICO]]-Tabla1[[#This Row],[SISTEMA]]</f>
        <v>0</v>
      </c>
    </row>
    <row r="3303" spans="1:10" hidden="1" x14ac:dyDescent="0.25">
      <c r="A3303">
        <v>30101</v>
      </c>
      <c r="B3303" s="1" t="s">
        <v>6</v>
      </c>
      <c r="C3303" s="1" t="s">
        <v>25</v>
      </c>
      <c r="D3303">
        <v>9016</v>
      </c>
      <c r="E3303" s="1" t="s">
        <v>3497</v>
      </c>
      <c r="F3303">
        <v>12</v>
      </c>
      <c r="G3303">
        <v>12</v>
      </c>
      <c r="H3303">
        <v>0</v>
      </c>
      <c r="I3303">
        <f>Tabla1[[#This Row],[VENTAS]]+Tabla1[[#This Row],[FISICO]]-Tabla1[[#This Row],[SISTEMA]]</f>
        <v>0</v>
      </c>
    </row>
    <row r="3304" spans="1:10" hidden="1" x14ac:dyDescent="0.25">
      <c r="A3304">
        <v>30101</v>
      </c>
      <c r="B3304" s="1" t="s">
        <v>6</v>
      </c>
      <c r="C3304" s="1" t="s">
        <v>25</v>
      </c>
      <c r="D3304" s="18">
        <v>9017</v>
      </c>
      <c r="E3304" s="19" t="s">
        <v>3498</v>
      </c>
      <c r="F3304">
        <v>3</v>
      </c>
      <c r="G3304">
        <v>3</v>
      </c>
      <c r="H3304">
        <v>0</v>
      </c>
      <c r="I3304">
        <f>Tabla1[[#This Row],[VENTAS]]+Tabla1[[#This Row],[FISICO]]-Tabla1[[#This Row],[SISTEMA]]</f>
        <v>0</v>
      </c>
      <c r="J3304" s="18"/>
    </row>
    <row r="3305" spans="1:10" hidden="1" x14ac:dyDescent="0.25">
      <c r="A3305" s="30">
        <v>30101</v>
      </c>
      <c r="B3305" s="31" t="s">
        <v>6</v>
      </c>
      <c r="C3305" s="31" t="s">
        <v>25</v>
      </c>
      <c r="D3305" s="30">
        <v>9018</v>
      </c>
      <c r="E3305" s="31" t="s">
        <v>3499</v>
      </c>
      <c r="F3305" s="30">
        <v>4</v>
      </c>
      <c r="G3305" s="30">
        <v>3</v>
      </c>
      <c r="H3305" s="30">
        <v>2</v>
      </c>
      <c r="I3305" s="30">
        <f>Tabla1[[#This Row],[VENTAS]]+Tabla1[[#This Row],[FISICO]]-Tabla1[[#This Row],[SISTEMA]]</f>
        <v>1</v>
      </c>
      <c r="J3305" s="30"/>
    </row>
    <row r="3306" spans="1:10" hidden="1" x14ac:dyDescent="0.25">
      <c r="A3306">
        <v>30101</v>
      </c>
      <c r="B3306" s="1" t="s">
        <v>6</v>
      </c>
      <c r="C3306" s="1" t="s">
        <v>25</v>
      </c>
      <c r="D3306">
        <v>9019</v>
      </c>
      <c r="E3306" s="1" t="s">
        <v>3500</v>
      </c>
      <c r="F3306">
        <v>12</v>
      </c>
      <c r="G3306">
        <v>12</v>
      </c>
      <c r="H3306">
        <v>0</v>
      </c>
      <c r="I3306">
        <f>Tabla1[[#This Row],[VENTAS]]+Tabla1[[#This Row],[FISICO]]-Tabla1[[#This Row],[SISTEMA]]</f>
        <v>0</v>
      </c>
    </row>
    <row r="3307" spans="1:10" hidden="1" x14ac:dyDescent="0.25">
      <c r="A3307">
        <v>30101</v>
      </c>
      <c r="B3307" s="1" t="s">
        <v>6</v>
      </c>
      <c r="C3307" s="1" t="s">
        <v>25</v>
      </c>
      <c r="D3307">
        <v>9049</v>
      </c>
      <c r="E3307" s="1" t="s">
        <v>3501</v>
      </c>
      <c r="F3307">
        <v>0</v>
      </c>
      <c r="H3307">
        <v>0</v>
      </c>
      <c r="I3307">
        <f>Tabla1[[#This Row],[VENTAS]]+Tabla1[[#This Row],[FISICO]]-Tabla1[[#This Row],[SISTEMA]]</f>
        <v>0</v>
      </c>
    </row>
    <row r="3308" spans="1:10" hidden="1" x14ac:dyDescent="0.25">
      <c r="A3308">
        <v>30101</v>
      </c>
      <c r="B3308" s="1" t="s">
        <v>6</v>
      </c>
      <c r="C3308" s="1" t="s">
        <v>25</v>
      </c>
      <c r="D3308">
        <v>9077</v>
      </c>
      <c r="E3308" s="1" t="s">
        <v>3502</v>
      </c>
      <c r="F3308">
        <v>0</v>
      </c>
      <c r="H3308">
        <v>0</v>
      </c>
      <c r="I3308">
        <f>Tabla1[[#This Row],[VENTAS]]+Tabla1[[#This Row],[FISICO]]-Tabla1[[#This Row],[SISTEMA]]</f>
        <v>0</v>
      </c>
    </row>
    <row r="3309" spans="1:10" hidden="1" x14ac:dyDescent="0.25">
      <c r="A3309">
        <v>30101</v>
      </c>
      <c r="B3309" s="1" t="s">
        <v>6</v>
      </c>
      <c r="C3309" s="1" t="s">
        <v>25</v>
      </c>
      <c r="D3309">
        <v>9081</v>
      </c>
      <c r="E3309" s="1" t="s">
        <v>3503</v>
      </c>
      <c r="F3309">
        <v>0</v>
      </c>
      <c r="H3309">
        <v>0</v>
      </c>
      <c r="I3309">
        <f>Tabla1[[#This Row],[VENTAS]]+Tabla1[[#This Row],[FISICO]]-Tabla1[[#This Row],[SISTEMA]]</f>
        <v>0</v>
      </c>
    </row>
    <row r="3310" spans="1:10" hidden="1" x14ac:dyDescent="0.25">
      <c r="A3310" s="30">
        <v>30101</v>
      </c>
      <c r="B3310" s="31" t="s">
        <v>6</v>
      </c>
      <c r="C3310" s="31" t="s">
        <v>25</v>
      </c>
      <c r="D3310" s="30">
        <v>9091</v>
      </c>
      <c r="E3310" s="31" t="s">
        <v>3504</v>
      </c>
      <c r="F3310" s="30">
        <v>11</v>
      </c>
      <c r="G3310" s="30">
        <v>17</v>
      </c>
      <c r="H3310" s="30">
        <v>0</v>
      </c>
      <c r="I3310" s="30">
        <f>Tabla1[[#This Row],[VENTAS]]+Tabla1[[#This Row],[FISICO]]-Tabla1[[#This Row],[SISTEMA]]</f>
        <v>6</v>
      </c>
      <c r="J3310" s="30"/>
    </row>
    <row r="3311" spans="1:10" hidden="1" x14ac:dyDescent="0.25">
      <c r="A3311">
        <v>30101</v>
      </c>
      <c r="B3311" s="1" t="s">
        <v>6</v>
      </c>
      <c r="C3311" s="1" t="s">
        <v>25</v>
      </c>
      <c r="D3311">
        <v>9094</v>
      </c>
      <c r="E3311" s="1" t="s">
        <v>3505</v>
      </c>
      <c r="F3311">
        <v>0</v>
      </c>
      <c r="H3311">
        <v>0</v>
      </c>
      <c r="I3311">
        <f>Tabla1[[#This Row],[VENTAS]]+Tabla1[[#This Row],[FISICO]]-Tabla1[[#This Row],[SISTEMA]]</f>
        <v>0</v>
      </c>
    </row>
    <row r="3312" spans="1:10" hidden="1" x14ac:dyDescent="0.25">
      <c r="A3312">
        <v>30101</v>
      </c>
      <c r="B3312" s="1" t="s">
        <v>6</v>
      </c>
      <c r="C3312" s="1" t="s">
        <v>25</v>
      </c>
      <c r="D3312">
        <v>9127</v>
      </c>
      <c r="E3312" s="1" t="s">
        <v>3506</v>
      </c>
      <c r="F3312">
        <v>0</v>
      </c>
      <c r="H3312">
        <v>0</v>
      </c>
      <c r="I3312">
        <f>Tabla1[[#This Row],[VENTAS]]+Tabla1[[#This Row],[FISICO]]-Tabla1[[#This Row],[SISTEMA]]</f>
        <v>0</v>
      </c>
    </row>
    <row r="3313" spans="1:10" hidden="1" x14ac:dyDescent="0.25">
      <c r="A3313">
        <v>30101</v>
      </c>
      <c r="B3313" s="1" t="s">
        <v>6</v>
      </c>
      <c r="C3313" s="1" t="s">
        <v>25</v>
      </c>
      <c r="D3313">
        <v>9184</v>
      </c>
      <c r="E3313" s="1" t="s">
        <v>3507</v>
      </c>
      <c r="F3313">
        <v>0</v>
      </c>
      <c r="H3313">
        <v>0</v>
      </c>
      <c r="I3313">
        <f>Tabla1[[#This Row],[VENTAS]]+Tabla1[[#This Row],[FISICO]]-Tabla1[[#This Row],[SISTEMA]]</f>
        <v>0</v>
      </c>
    </row>
    <row r="3314" spans="1:10" hidden="1" x14ac:dyDescent="0.25">
      <c r="A3314">
        <v>30101</v>
      </c>
      <c r="B3314" s="1" t="s">
        <v>6</v>
      </c>
      <c r="C3314" s="1" t="s">
        <v>25</v>
      </c>
      <c r="D3314">
        <v>9186</v>
      </c>
      <c r="E3314" s="1" t="s">
        <v>3508</v>
      </c>
      <c r="F3314">
        <v>0</v>
      </c>
      <c r="H3314">
        <v>0</v>
      </c>
      <c r="I3314">
        <f>Tabla1[[#This Row],[VENTAS]]+Tabla1[[#This Row],[FISICO]]-Tabla1[[#This Row],[SISTEMA]]</f>
        <v>0</v>
      </c>
    </row>
    <row r="3315" spans="1:10" hidden="1" x14ac:dyDescent="0.25">
      <c r="A3315">
        <v>30101</v>
      </c>
      <c r="B3315" s="1" t="s">
        <v>6</v>
      </c>
      <c r="C3315" s="1" t="s">
        <v>25</v>
      </c>
      <c r="D3315">
        <v>9196</v>
      </c>
      <c r="E3315" s="1" t="s">
        <v>3509</v>
      </c>
      <c r="F3315">
        <v>0</v>
      </c>
      <c r="H3315">
        <v>0</v>
      </c>
      <c r="I3315">
        <f>Tabla1[[#This Row],[VENTAS]]+Tabla1[[#This Row],[FISICO]]-Tabla1[[#This Row],[SISTEMA]]</f>
        <v>0</v>
      </c>
    </row>
    <row r="3316" spans="1:10" hidden="1" x14ac:dyDescent="0.25">
      <c r="A3316">
        <v>30101</v>
      </c>
      <c r="B3316" s="1" t="s">
        <v>6</v>
      </c>
      <c r="C3316" s="1" t="s">
        <v>25</v>
      </c>
      <c r="D3316">
        <v>9197</v>
      </c>
      <c r="E3316" s="1" t="s">
        <v>3510</v>
      </c>
      <c r="F3316">
        <v>0</v>
      </c>
      <c r="H3316">
        <v>0</v>
      </c>
      <c r="I3316">
        <f>Tabla1[[#This Row],[VENTAS]]+Tabla1[[#This Row],[FISICO]]-Tabla1[[#This Row],[SISTEMA]]</f>
        <v>0</v>
      </c>
    </row>
    <row r="3317" spans="1:10" hidden="1" x14ac:dyDescent="0.25">
      <c r="A3317">
        <v>30101</v>
      </c>
      <c r="B3317" s="1" t="s">
        <v>6</v>
      </c>
      <c r="C3317" s="1" t="s">
        <v>25</v>
      </c>
      <c r="D3317">
        <v>9202</v>
      </c>
      <c r="E3317" s="1" t="s">
        <v>3511</v>
      </c>
      <c r="F3317">
        <v>0</v>
      </c>
      <c r="H3317">
        <v>0</v>
      </c>
      <c r="I3317">
        <f>Tabla1[[#This Row],[VENTAS]]+Tabla1[[#This Row],[FISICO]]-Tabla1[[#This Row],[SISTEMA]]</f>
        <v>0</v>
      </c>
    </row>
    <row r="3318" spans="1:10" hidden="1" x14ac:dyDescent="0.25">
      <c r="A3318">
        <v>30101</v>
      </c>
      <c r="B3318" s="1" t="s">
        <v>6</v>
      </c>
      <c r="C3318" s="1" t="s">
        <v>25</v>
      </c>
      <c r="D3318">
        <v>9203</v>
      </c>
      <c r="E3318" s="1" t="s">
        <v>3512</v>
      </c>
      <c r="F3318">
        <v>0</v>
      </c>
      <c r="H3318">
        <v>0</v>
      </c>
      <c r="I3318">
        <f>Tabla1[[#This Row],[VENTAS]]+Tabla1[[#This Row],[FISICO]]-Tabla1[[#This Row],[SISTEMA]]</f>
        <v>0</v>
      </c>
    </row>
    <row r="3319" spans="1:10" hidden="1" x14ac:dyDescent="0.25">
      <c r="A3319">
        <v>30101</v>
      </c>
      <c r="B3319" s="1" t="s">
        <v>6</v>
      </c>
      <c r="C3319" s="1" t="s">
        <v>25</v>
      </c>
      <c r="D3319">
        <v>9204</v>
      </c>
      <c r="E3319" s="1" t="s">
        <v>3513</v>
      </c>
      <c r="F3319">
        <v>0</v>
      </c>
      <c r="H3319">
        <v>0</v>
      </c>
      <c r="I3319">
        <f>Tabla1[[#This Row],[VENTAS]]+Tabla1[[#This Row],[FISICO]]-Tabla1[[#This Row],[SISTEMA]]</f>
        <v>0</v>
      </c>
    </row>
    <row r="3320" spans="1:10" hidden="1" x14ac:dyDescent="0.25">
      <c r="A3320">
        <v>30101</v>
      </c>
      <c r="B3320" s="1" t="s">
        <v>6</v>
      </c>
      <c r="C3320" s="1" t="s">
        <v>25</v>
      </c>
      <c r="D3320">
        <v>9206</v>
      </c>
      <c r="E3320" s="1" t="s">
        <v>3514</v>
      </c>
      <c r="F3320">
        <v>0</v>
      </c>
      <c r="H3320">
        <v>0</v>
      </c>
      <c r="I3320">
        <f>Tabla1[[#This Row],[VENTAS]]+Tabla1[[#This Row],[FISICO]]-Tabla1[[#This Row],[SISTEMA]]</f>
        <v>0</v>
      </c>
    </row>
    <row r="3321" spans="1:10" hidden="1" x14ac:dyDescent="0.25">
      <c r="A3321">
        <v>30101</v>
      </c>
      <c r="B3321" s="1" t="s">
        <v>6</v>
      </c>
      <c r="C3321" s="1" t="s">
        <v>25</v>
      </c>
      <c r="D3321">
        <v>9208</v>
      </c>
      <c r="E3321" s="1" t="s">
        <v>3515</v>
      </c>
      <c r="F3321">
        <v>0</v>
      </c>
      <c r="H3321">
        <v>0</v>
      </c>
      <c r="I3321">
        <f>Tabla1[[#This Row],[VENTAS]]+Tabla1[[#This Row],[FISICO]]-Tabla1[[#This Row],[SISTEMA]]</f>
        <v>0</v>
      </c>
    </row>
    <row r="3322" spans="1:10" hidden="1" x14ac:dyDescent="0.25">
      <c r="A3322">
        <v>30101</v>
      </c>
      <c r="B3322" s="1" t="s">
        <v>6</v>
      </c>
      <c r="C3322" s="1" t="s">
        <v>25</v>
      </c>
      <c r="D3322">
        <v>9243</v>
      </c>
      <c r="E3322" s="1" t="s">
        <v>715</v>
      </c>
      <c r="F3322">
        <v>0</v>
      </c>
      <c r="H3322">
        <v>0</v>
      </c>
      <c r="I3322">
        <f>Tabla1[[#This Row],[VENTAS]]+Tabla1[[#This Row],[FISICO]]-Tabla1[[#This Row],[SISTEMA]]</f>
        <v>0</v>
      </c>
    </row>
    <row r="3323" spans="1:10" hidden="1" x14ac:dyDescent="0.25">
      <c r="A3323">
        <v>30101</v>
      </c>
      <c r="B3323" s="1" t="s">
        <v>6</v>
      </c>
      <c r="C3323" s="1" t="s">
        <v>25</v>
      </c>
      <c r="D3323">
        <v>9244</v>
      </c>
      <c r="E3323" s="1" t="s">
        <v>3516</v>
      </c>
      <c r="F3323">
        <v>0</v>
      </c>
      <c r="H3323">
        <v>0</v>
      </c>
      <c r="I3323">
        <f>Tabla1[[#This Row],[VENTAS]]+Tabla1[[#This Row],[FISICO]]-Tabla1[[#This Row],[SISTEMA]]</f>
        <v>0</v>
      </c>
    </row>
    <row r="3324" spans="1:10" hidden="1" x14ac:dyDescent="0.25">
      <c r="A3324">
        <v>30101</v>
      </c>
      <c r="B3324" s="1" t="s">
        <v>6</v>
      </c>
      <c r="C3324" s="1" t="s">
        <v>25</v>
      </c>
      <c r="D3324">
        <v>9355</v>
      </c>
      <c r="E3324" s="1" t="s">
        <v>3517</v>
      </c>
      <c r="F3324">
        <v>17</v>
      </c>
      <c r="G3324">
        <v>17</v>
      </c>
      <c r="H3324">
        <v>0</v>
      </c>
      <c r="I3324">
        <f>Tabla1[[#This Row],[VENTAS]]+Tabla1[[#This Row],[FISICO]]-Tabla1[[#This Row],[SISTEMA]]</f>
        <v>0</v>
      </c>
    </row>
    <row r="3325" spans="1:10" hidden="1" x14ac:dyDescent="0.25">
      <c r="A3325">
        <v>30101</v>
      </c>
      <c r="B3325" s="1" t="s">
        <v>6</v>
      </c>
      <c r="C3325" s="1" t="s">
        <v>25</v>
      </c>
      <c r="D3325">
        <v>9437</v>
      </c>
      <c r="E3325" s="1" t="s">
        <v>3518</v>
      </c>
      <c r="F3325">
        <v>0</v>
      </c>
      <c r="H3325">
        <v>0</v>
      </c>
      <c r="I3325">
        <f>Tabla1[[#This Row],[VENTAS]]+Tabla1[[#This Row],[FISICO]]-Tabla1[[#This Row],[SISTEMA]]</f>
        <v>0</v>
      </c>
    </row>
    <row r="3326" spans="1:10" hidden="1" x14ac:dyDescent="0.25">
      <c r="A3326">
        <v>30101</v>
      </c>
      <c r="B3326" s="1" t="s">
        <v>6</v>
      </c>
      <c r="C3326" s="1" t="s">
        <v>25</v>
      </c>
      <c r="D3326">
        <v>9465</v>
      </c>
      <c r="E3326" s="1" t="s">
        <v>3519</v>
      </c>
      <c r="F3326">
        <v>0</v>
      </c>
      <c r="H3326">
        <v>0</v>
      </c>
      <c r="I3326">
        <f>Tabla1[[#This Row],[VENTAS]]+Tabla1[[#This Row],[FISICO]]-Tabla1[[#This Row],[SISTEMA]]</f>
        <v>0</v>
      </c>
    </row>
    <row r="3327" spans="1:10" hidden="1" x14ac:dyDescent="0.25">
      <c r="A3327">
        <v>30101</v>
      </c>
      <c r="B3327" s="1" t="s">
        <v>6</v>
      </c>
      <c r="C3327" s="1" t="s">
        <v>25</v>
      </c>
      <c r="D3327">
        <v>9466</v>
      </c>
      <c r="E3327" s="1" t="s">
        <v>3520</v>
      </c>
      <c r="F3327">
        <v>0</v>
      </c>
      <c r="H3327">
        <v>0</v>
      </c>
      <c r="I3327">
        <f>Tabla1[[#This Row],[VENTAS]]+Tabla1[[#This Row],[FISICO]]-Tabla1[[#This Row],[SISTEMA]]</f>
        <v>0</v>
      </c>
    </row>
    <row r="3328" spans="1:10" hidden="1" x14ac:dyDescent="0.25">
      <c r="A3328" s="30">
        <v>30101</v>
      </c>
      <c r="B3328" s="31" t="s">
        <v>6</v>
      </c>
      <c r="C3328" s="31" t="s">
        <v>25</v>
      </c>
      <c r="D3328" s="30">
        <v>9469</v>
      </c>
      <c r="E3328" s="31" t="s">
        <v>3521</v>
      </c>
      <c r="F3328" s="30">
        <v>11</v>
      </c>
      <c r="G3328" s="30">
        <v>13</v>
      </c>
      <c r="H3328" s="30">
        <v>0</v>
      </c>
      <c r="I3328" s="30">
        <f>Tabla1[[#This Row],[VENTAS]]+Tabla1[[#This Row],[FISICO]]-Tabla1[[#This Row],[SISTEMA]]</f>
        <v>2</v>
      </c>
      <c r="J3328" s="30"/>
    </row>
    <row r="3329" spans="1:10" hidden="1" x14ac:dyDescent="0.25">
      <c r="A3329">
        <v>30101</v>
      </c>
      <c r="B3329" s="1" t="s">
        <v>6</v>
      </c>
      <c r="C3329" s="1" t="s">
        <v>25</v>
      </c>
      <c r="D3329">
        <v>9471</v>
      </c>
      <c r="E3329" s="1" t="s">
        <v>3522</v>
      </c>
      <c r="F3329">
        <v>0</v>
      </c>
      <c r="H3329">
        <v>0</v>
      </c>
      <c r="I3329">
        <f>Tabla1[[#This Row],[VENTAS]]+Tabla1[[#This Row],[FISICO]]-Tabla1[[#This Row],[SISTEMA]]</f>
        <v>0</v>
      </c>
    </row>
    <row r="3330" spans="1:10" hidden="1" x14ac:dyDescent="0.25">
      <c r="A3330">
        <v>30101</v>
      </c>
      <c r="B3330" s="1" t="s">
        <v>6</v>
      </c>
      <c r="C3330" s="1" t="s">
        <v>25</v>
      </c>
      <c r="D3330">
        <v>9622</v>
      </c>
      <c r="E3330" s="1" t="s">
        <v>3523</v>
      </c>
      <c r="F3330">
        <v>0</v>
      </c>
      <c r="H3330">
        <v>0</v>
      </c>
      <c r="I3330">
        <f>Tabla1[[#This Row],[VENTAS]]+Tabla1[[#This Row],[FISICO]]-Tabla1[[#This Row],[SISTEMA]]</f>
        <v>0</v>
      </c>
    </row>
    <row r="3331" spans="1:10" hidden="1" x14ac:dyDescent="0.25">
      <c r="A3331">
        <v>30101</v>
      </c>
      <c r="B3331" s="1" t="s">
        <v>6</v>
      </c>
      <c r="C3331" s="1" t="s">
        <v>25</v>
      </c>
      <c r="D3331">
        <v>9668</v>
      </c>
      <c r="E3331" s="1" t="s">
        <v>3524</v>
      </c>
      <c r="F3331">
        <v>0</v>
      </c>
      <c r="H3331">
        <v>0</v>
      </c>
      <c r="I3331">
        <f>Tabla1[[#This Row],[VENTAS]]+Tabla1[[#This Row],[FISICO]]-Tabla1[[#This Row],[SISTEMA]]</f>
        <v>0</v>
      </c>
    </row>
    <row r="3332" spans="1:10" hidden="1" x14ac:dyDescent="0.25">
      <c r="A3332">
        <v>30101</v>
      </c>
      <c r="B3332" s="1" t="s">
        <v>6</v>
      </c>
      <c r="C3332" s="1" t="s">
        <v>25</v>
      </c>
      <c r="D3332">
        <v>9675</v>
      </c>
      <c r="E3332" s="1" t="s">
        <v>3525</v>
      </c>
      <c r="F3332">
        <v>0</v>
      </c>
      <c r="H3332">
        <v>0</v>
      </c>
      <c r="I3332">
        <f>Tabla1[[#This Row],[VENTAS]]+Tabla1[[#This Row],[FISICO]]-Tabla1[[#This Row],[SISTEMA]]</f>
        <v>0</v>
      </c>
    </row>
    <row r="3333" spans="1:10" hidden="1" x14ac:dyDescent="0.25">
      <c r="A3333">
        <v>30101</v>
      </c>
      <c r="B3333" s="1" t="s">
        <v>6</v>
      </c>
      <c r="C3333" s="1" t="s">
        <v>25</v>
      </c>
      <c r="D3333">
        <v>9715</v>
      </c>
      <c r="E3333" s="1" t="s">
        <v>3526</v>
      </c>
      <c r="F3333">
        <v>11</v>
      </c>
      <c r="G3333">
        <v>11</v>
      </c>
      <c r="H3333">
        <v>0</v>
      </c>
      <c r="I3333">
        <f>Tabla1[[#This Row],[VENTAS]]+Tabla1[[#This Row],[FISICO]]-Tabla1[[#This Row],[SISTEMA]]</f>
        <v>0</v>
      </c>
    </row>
    <row r="3334" spans="1:10" hidden="1" x14ac:dyDescent="0.25">
      <c r="A3334">
        <v>30101</v>
      </c>
      <c r="B3334" s="1" t="s">
        <v>6</v>
      </c>
      <c r="C3334" s="1" t="s">
        <v>25</v>
      </c>
      <c r="D3334">
        <v>9826</v>
      </c>
      <c r="E3334" s="1" t="s">
        <v>3527</v>
      </c>
      <c r="F3334">
        <v>0</v>
      </c>
      <c r="H3334">
        <v>0</v>
      </c>
      <c r="I3334">
        <f>Tabla1[[#This Row],[VENTAS]]+Tabla1[[#This Row],[FISICO]]-Tabla1[[#This Row],[SISTEMA]]</f>
        <v>0</v>
      </c>
    </row>
    <row r="3335" spans="1:10" hidden="1" x14ac:dyDescent="0.25">
      <c r="A3335">
        <v>30101</v>
      </c>
      <c r="B3335" s="1" t="s">
        <v>6</v>
      </c>
      <c r="C3335" s="1" t="s">
        <v>25</v>
      </c>
      <c r="D3335">
        <v>9827</v>
      </c>
      <c r="E3335" s="1" t="s">
        <v>3528</v>
      </c>
      <c r="F3335">
        <v>0</v>
      </c>
      <c r="H3335">
        <v>0</v>
      </c>
      <c r="I3335">
        <f>Tabla1[[#This Row],[VENTAS]]+Tabla1[[#This Row],[FISICO]]-Tabla1[[#This Row],[SISTEMA]]</f>
        <v>0</v>
      </c>
    </row>
    <row r="3336" spans="1:10" hidden="1" x14ac:dyDescent="0.25">
      <c r="A3336">
        <v>30101</v>
      </c>
      <c r="B3336" s="1" t="s">
        <v>6</v>
      </c>
      <c r="C3336" s="1" t="s">
        <v>25</v>
      </c>
      <c r="D3336">
        <v>9865</v>
      </c>
      <c r="E3336" s="1" t="s">
        <v>3529</v>
      </c>
      <c r="F3336">
        <v>0</v>
      </c>
      <c r="H3336">
        <v>0</v>
      </c>
      <c r="I3336">
        <f>Tabla1[[#This Row],[VENTAS]]+Tabla1[[#This Row],[FISICO]]-Tabla1[[#This Row],[SISTEMA]]</f>
        <v>0</v>
      </c>
    </row>
    <row r="3337" spans="1:10" hidden="1" x14ac:dyDescent="0.25">
      <c r="A3337">
        <v>30101</v>
      </c>
      <c r="B3337" s="1" t="s">
        <v>6</v>
      </c>
      <c r="C3337" s="1" t="s">
        <v>25</v>
      </c>
      <c r="D3337" s="18">
        <v>9898</v>
      </c>
      <c r="E3337" s="19" t="s">
        <v>3530</v>
      </c>
      <c r="F3337">
        <v>53</v>
      </c>
      <c r="G3337">
        <f>26+26</f>
        <v>52</v>
      </c>
      <c r="H3337">
        <v>0</v>
      </c>
      <c r="I3337">
        <f>Tabla1[[#This Row],[VENTAS]]+Tabla1[[#This Row],[FISICO]]-Tabla1[[#This Row],[SISTEMA]]</f>
        <v>-1</v>
      </c>
      <c r="J3337" s="18"/>
    </row>
    <row r="3338" spans="1:10" hidden="1" x14ac:dyDescent="0.25">
      <c r="A3338">
        <v>30101</v>
      </c>
      <c r="B3338" s="1" t="s">
        <v>6</v>
      </c>
      <c r="C3338" s="1" t="s">
        <v>25</v>
      </c>
      <c r="D3338">
        <v>9943</v>
      </c>
      <c r="E3338" s="1" t="s">
        <v>3531</v>
      </c>
      <c r="F3338">
        <v>15</v>
      </c>
      <c r="G3338">
        <v>15</v>
      </c>
      <c r="H3338">
        <v>0</v>
      </c>
      <c r="I3338">
        <f>Tabla1[[#This Row],[VENTAS]]+Tabla1[[#This Row],[FISICO]]-Tabla1[[#This Row],[SISTEMA]]</f>
        <v>0</v>
      </c>
    </row>
    <row r="3339" spans="1:10" hidden="1" x14ac:dyDescent="0.25">
      <c r="A3339">
        <v>30101</v>
      </c>
      <c r="B3339" s="1" t="s">
        <v>6</v>
      </c>
      <c r="C3339" s="1" t="s">
        <v>25</v>
      </c>
      <c r="D3339">
        <v>9956</v>
      </c>
      <c r="E3339" s="1" t="s">
        <v>3532</v>
      </c>
      <c r="F3339">
        <v>0</v>
      </c>
      <c r="H3339">
        <v>0</v>
      </c>
      <c r="I3339">
        <f>Tabla1[[#This Row],[VENTAS]]+Tabla1[[#This Row],[FISICO]]-Tabla1[[#This Row],[SISTEMA]]</f>
        <v>0</v>
      </c>
    </row>
    <row r="3340" spans="1:10" hidden="1" x14ac:dyDescent="0.25">
      <c r="A3340">
        <v>30101</v>
      </c>
      <c r="B3340" s="1" t="s">
        <v>6</v>
      </c>
      <c r="C3340" s="1" t="s">
        <v>25</v>
      </c>
      <c r="D3340">
        <v>10057</v>
      </c>
      <c r="E3340" s="1" t="s">
        <v>3533</v>
      </c>
      <c r="F3340">
        <v>0</v>
      </c>
      <c r="H3340">
        <v>0</v>
      </c>
      <c r="I3340">
        <f>Tabla1[[#This Row],[VENTAS]]+Tabla1[[#This Row],[FISICO]]-Tabla1[[#This Row],[SISTEMA]]</f>
        <v>0</v>
      </c>
    </row>
    <row r="3341" spans="1:10" hidden="1" x14ac:dyDescent="0.25">
      <c r="A3341">
        <v>30101</v>
      </c>
      <c r="B3341" s="1" t="s">
        <v>6</v>
      </c>
      <c r="C3341" s="1" t="s">
        <v>25</v>
      </c>
      <c r="D3341">
        <v>10074</v>
      </c>
      <c r="E3341" s="1" t="s">
        <v>3534</v>
      </c>
      <c r="F3341">
        <v>0</v>
      </c>
      <c r="H3341">
        <v>0</v>
      </c>
      <c r="I3341">
        <f>Tabla1[[#This Row],[VENTAS]]+Tabla1[[#This Row],[FISICO]]-Tabla1[[#This Row],[SISTEMA]]</f>
        <v>0</v>
      </c>
    </row>
    <row r="3342" spans="1:10" hidden="1" x14ac:dyDescent="0.25">
      <c r="A3342">
        <v>30101</v>
      </c>
      <c r="B3342" s="1" t="s">
        <v>6</v>
      </c>
      <c r="C3342" s="1" t="s">
        <v>25</v>
      </c>
      <c r="D3342">
        <v>10096</v>
      </c>
      <c r="E3342" s="1" t="s">
        <v>715</v>
      </c>
      <c r="F3342">
        <v>0</v>
      </c>
      <c r="H3342">
        <v>0</v>
      </c>
      <c r="I3342">
        <f>Tabla1[[#This Row],[VENTAS]]+Tabla1[[#This Row],[FISICO]]-Tabla1[[#This Row],[SISTEMA]]</f>
        <v>0</v>
      </c>
    </row>
    <row r="3343" spans="1:10" hidden="1" x14ac:dyDescent="0.25">
      <c r="A3343">
        <v>30101</v>
      </c>
      <c r="B3343" s="1" t="s">
        <v>6</v>
      </c>
      <c r="C3343" s="1" t="s">
        <v>25</v>
      </c>
      <c r="D3343" s="18">
        <v>10106</v>
      </c>
      <c r="E3343" s="19" t="s">
        <v>3535</v>
      </c>
      <c r="F3343">
        <v>5</v>
      </c>
      <c r="G3343">
        <v>3</v>
      </c>
      <c r="H3343">
        <v>0</v>
      </c>
      <c r="I3343">
        <f>Tabla1[[#This Row],[VENTAS]]+Tabla1[[#This Row],[FISICO]]-Tabla1[[#This Row],[SISTEMA]]</f>
        <v>-2</v>
      </c>
      <c r="J3343" s="18"/>
    </row>
    <row r="3344" spans="1:10" hidden="1" x14ac:dyDescent="0.25">
      <c r="A3344">
        <v>30101</v>
      </c>
      <c r="B3344" s="1" t="s">
        <v>6</v>
      </c>
      <c r="C3344" s="1" t="s">
        <v>25</v>
      </c>
      <c r="D3344">
        <v>10163</v>
      </c>
      <c r="E3344" s="1" t="s">
        <v>3536</v>
      </c>
      <c r="F3344">
        <v>0</v>
      </c>
      <c r="H3344">
        <v>0</v>
      </c>
      <c r="I3344">
        <f>Tabla1[[#This Row],[VENTAS]]+Tabla1[[#This Row],[FISICO]]-Tabla1[[#This Row],[SISTEMA]]</f>
        <v>0</v>
      </c>
    </row>
    <row r="3345" spans="1:9" hidden="1" x14ac:dyDescent="0.25">
      <c r="A3345">
        <v>30101</v>
      </c>
      <c r="B3345" s="1" t="s">
        <v>6</v>
      </c>
      <c r="C3345" s="1" t="s">
        <v>25</v>
      </c>
      <c r="D3345">
        <v>10355</v>
      </c>
      <c r="E3345" s="1" t="s">
        <v>3537</v>
      </c>
      <c r="F3345">
        <v>0</v>
      </c>
      <c r="H3345">
        <v>0</v>
      </c>
      <c r="I3345">
        <f>Tabla1[[#This Row],[VENTAS]]+Tabla1[[#This Row],[FISICO]]-Tabla1[[#This Row],[SISTEMA]]</f>
        <v>0</v>
      </c>
    </row>
    <row r="3346" spans="1:9" hidden="1" x14ac:dyDescent="0.25">
      <c r="A3346">
        <v>30101</v>
      </c>
      <c r="B3346" s="1" t="s">
        <v>6</v>
      </c>
      <c r="C3346" s="1" t="s">
        <v>25</v>
      </c>
      <c r="D3346">
        <v>10359</v>
      </c>
      <c r="E3346" s="1" t="s">
        <v>3538</v>
      </c>
      <c r="F3346">
        <v>0</v>
      </c>
      <c r="H3346">
        <v>0</v>
      </c>
      <c r="I3346">
        <f>Tabla1[[#This Row],[VENTAS]]+Tabla1[[#This Row],[FISICO]]-Tabla1[[#This Row],[SISTEMA]]</f>
        <v>0</v>
      </c>
    </row>
    <row r="3347" spans="1:9" hidden="1" x14ac:dyDescent="0.25">
      <c r="A3347">
        <v>30101</v>
      </c>
      <c r="B3347" s="1" t="s">
        <v>6</v>
      </c>
      <c r="C3347" s="1" t="s">
        <v>25</v>
      </c>
      <c r="D3347">
        <v>10412</v>
      </c>
      <c r="E3347" s="1" t="s">
        <v>3539</v>
      </c>
      <c r="F3347">
        <v>0</v>
      </c>
      <c r="H3347">
        <v>0</v>
      </c>
      <c r="I3347">
        <f>Tabla1[[#This Row],[VENTAS]]+Tabla1[[#This Row],[FISICO]]-Tabla1[[#This Row],[SISTEMA]]</f>
        <v>0</v>
      </c>
    </row>
    <row r="3348" spans="1:9" hidden="1" x14ac:dyDescent="0.25">
      <c r="A3348">
        <v>30101</v>
      </c>
      <c r="B3348" s="1" t="s">
        <v>6</v>
      </c>
      <c r="C3348" s="1" t="s">
        <v>25</v>
      </c>
      <c r="D3348">
        <v>10413</v>
      </c>
      <c r="E3348" s="1" t="s">
        <v>3540</v>
      </c>
      <c r="F3348">
        <v>0</v>
      </c>
      <c r="H3348">
        <v>0</v>
      </c>
      <c r="I3348">
        <f>Tabla1[[#This Row],[VENTAS]]+Tabla1[[#This Row],[FISICO]]-Tabla1[[#This Row],[SISTEMA]]</f>
        <v>0</v>
      </c>
    </row>
    <row r="3349" spans="1:9" hidden="1" x14ac:dyDescent="0.25">
      <c r="A3349">
        <v>30101</v>
      </c>
      <c r="B3349" s="1" t="s">
        <v>6</v>
      </c>
      <c r="C3349" s="1" t="s">
        <v>25</v>
      </c>
      <c r="D3349">
        <v>10418</v>
      </c>
      <c r="E3349" s="1" t="s">
        <v>715</v>
      </c>
      <c r="F3349">
        <v>0</v>
      </c>
      <c r="H3349">
        <v>0</v>
      </c>
      <c r="I3349">
        <f>Tabla1[[#This Row],[VENTAS]]+Tabla1[[#This Row],[FISICO]]-Tabla1[[#This Row],[SISTEMA]]</f>
        <v>0</v>
      </c>
    </row>
    <row r="3350" spans="1:9" hidden="1" x14ac:dyDescent="0.25">
      <c r="A3350">
        <v>30101</v>
      </c>
      <c r="B3350" s="1" t="s">
        <v>6</v>
      </c>
      <c r="C3350" s="1" t="s">
        <v>25</v>
      </c>
      <c r="D3350">
        <v>10422</v>
      </c>
      <c r="E3350" s="1" t="s">
        <v>3541</v>
      </c>
      <c r="F3350">
        <v>0</v>
      </c>
      <c r="H3350">
        <v>0</v>
      </c>
      <c r="I3350">
        <f>Tabla1[[#This Row],[VENTAS]]+Tabla1[[#This Row],[FISICO]]-Tabla1[[#This Row],[SISTEMA]]</f>
        <v>0</v>
      </c>
    </row>
    <row r="3351" spans="1:9" hidden="1" x14ac:dyDescent="0.25">
      <c r="A3351">
        <v>30101</v>
      </c>
      <c r="B3351" s="1" t="s">
        <v>6</v>
      </c>
      <c r="C3351" s="1" t="s">
        <v>25</v>
      </c>
      <c r="D3351">
        <v>10436</v>
      </c>
      <c r="E3351" s="1" t="s">
        <v>3542</v>
      </c>
      <c r="F3351">
        <v>0</v>
      </c>
      <c r="H3351">
        <v>0</v>
      </c>
      <c r="I3351">
        <f>Tabla1[[#This Row],[VENTAS]]+Tabla1[[#This Row],[FISICO]]-Tabla1[[#This Row],[SISTEMA]]</f>
        <v>0</v>
      </c>
    </row>
    <row r="3352" spans="1:9" hidden="1" x14ac:dyDescent="0.25">
      <c r="A3352">
        <v>30101</v>
      </c>
      <c r="B3352" s="1" t="s">
        <v>6</v>
      </c>
      <c r="C3352" s="1" t="s">
        <v>25</v>
      </c>
      <c r="D3352">
        <v>10463</v>
      </c>
      <c r="E3352" s="1" t="s">
        <v>715</v>
      </c>
      <c r="F3352">
        <v>0</v>
      </c>
      <c r="H3352">
        <v>0</v>
      </c>
      <c r="I3352">
        <f>Tabla1[[#This Row],[VENTAS]]+Tabla1[[#This Row],[FISICO]]-Tabla1[[#This Row],[SISTEMA]]</f>
        <v>0</v>
      </c>
    </row>
    <row r="3353" spans="1:9" hidden="1" x14ac:dyDescent="0.25">
      <c r="A3353">
        <v>30101</v>
      </c>
      <c r="B3353" s="1" t="s">
        <v>6</v>
      </c>
      <c r="C3353" s="1" t="s">
        <v>25</v>
      </c>
      <c r="D3353">
        <v>10464</v>
      </c>
      <c r="E3353" s="1" t="s">
        <v>3543</v>
      </c>
      <c r="F3353">
        <v>0</v>
      </c>
      <c r="H3353">
        <v>0</v>
      </c>
      <c r="I3353">
        <f>Tabla1[[#This Row],[VENTAS]]+Tabla1[[#This Row],[FISICO]]-Tabla1[[#This Row],[SISTEMA]]</f>
        <v>0</v>
      </c>
    </row>
    <row r="3354" spans="1:9" hidden="1" x14ac:dyDescent="0.25">
      <c r="A3354">
        <v>30101</v>
      </c>
      <c r="B3354" s="1" t="s">
        <v>6</v>
      </c>
      <c r="C3354" s="1" t="s">
        <v>25</v>
      </c>
      <c r="D3354">
        <v>10596</v>
      </c>
      <c r="E3354" s="1" t="s">
        <v>3544</v>
      </c>
      <c r="F3354">
        <v>0</v>
      </c>
      <c r="H3354">
        <v>0</v>
      </c>
      <c r="I3354">
        <f>Tabla1[[#This Row],[VENTAS]]+Tabla1[[#This Row],[FISICO]]-Tabla1[[#This Row],[SISTEMA]]</f>
        <v>0</v>
      </c>
    </row>
    <row r="3355" spans="1:9" hidden="1" x14ac:dyDescent="0.25">
      <c r="A3355">
        <v>30101</v>
      </c>
      <c r="B3355" s="1" t="s">
        <v>6</v>
      </c>
      <c r="C3355" s="1" t="s">
        <v>25</v>
      </c>
      <c r="D3355">
        <v>10615</v>
      </c>
      <c r="E3355" s="1" t="s">
        <v>3545</v>
      </c>
      <c r="F3355">
        <v>0</v>
      </c>
      <c r="H3355">
        <v>0</v>
      </c>
      <c r="I3355">
        <f>Tabla1[[#This Row],[VENTAS]]+Tabla1[[#This Row],[FISICO]]-Tabla1[[#This Row],[SISTEMA]]</f>
        <v>0</v>
      </c>
    </row>
    <row r="3356" spans="1:9" hidden="1" x14ac:dyDescent="0.25">
      <c r="A3356">
        <v>30101</v>
      </c>
      <c r="B3356" s="1" t="s">
        <v>6</v>
      </c>
      <c r="C3356" s="1" t="s">
        <v>25</v>
      </c>
      <c r="D3356">
        <v>10617</v>
      </c>
      <c r="E3356" s="1" t="s">
        <v>3546</v>
      </c>
      <c r="F3356">
        <v>0</v>
      </c>
      <c r="H3356">
        <v>0</v>
      </c>
      <c r="I3356">
        <f>Tabla1[[#This Row],[VENTAS]]+Tabla1[[#This Row],[FISICO]]-Tabla1[[#This Row],[SISTEMA]]</f>
        <v>0</v>
      </c>
    </row>
    <row r="3357" spans="1:9" hidden="1" x14ac:dyDescent="0.25">
      <c r="A3357">
        <v>30101</v>
      </c>
      <c r="B3357" s="1" t="s">
        <v>6</v>
      </c>
      <c r="C3357" s="1" t="s">
        <v>25</v>
      </c>
      <c r="D3357">
        <v>10664</v>
      </c>
      <c r="E3357" s="1" t="s">
        <v>3547</v>
      </c>
      <c r="F3357">
        <v>0</v>
      </c>
      <c r="H3357">
        <v>0</v>
      </c>
      <c r="I3357">
        <f>Tabla1[[#This Row],[VENTAS]]+Tabla1[[#This Row],[FISICO]]-Tabla1[[#This Row],[SISTEMA]]</f>
        <v>0</v>
      </c>
    </row>
    <row r="3358" spans="1:9" hidden="1" x14ac:dyDescent="0.25">
      <c r="A3358">
        <v>30101</v>
      </c>
      <c r="B3358" s="1" t="s">
        <v>6</v>
      </c>
      <c r="C3358" s="1" t="s">
        <v>25</v>
      </c>
      <c r="D3358">
        <v>10698</v>
      </c>
      <c r="E3358" s="1" t="s">
        <v>3548</v>
      </c>
      <c r="F3358">
        <v>0</v>
      </c>
      <c r="H3358">
        <v>0</v>
      </c>
      <c r="I3358">
        <f>Tabla1[[#This Row],[VENTAS]]+Tabla1[[#This Row],[FISICO]]-Tabla1[[#This Row],[SISTEMA]]</f>
        <v>0</v>
      </c>
    </row>
    <row r="3359" spans="1:9" hidden="1" x14ac:dyDescent="0.25">
      <c r="A3359">
        <v>30101</v>
      </c>
      <c r="B3359" s="1" t="s">
        <v>6</v>
      </c>
      <c r="C3359" s="1" t="s">
        <v>25</v>
      </c>
      <c r="D3359">
        <v>10709</v>
      </c>
      <c r="E3359" s="1" t="s">
        <v>3549</v>
      </c>
      <c r="F3359">
        <v>36</v>
      </c>
      <c r="G3359">
        <v>35</v>
      </c>
      <c r="H3359">
        <v>1</v>
      </c>
      <c r="I3359">
        <f>Tabla1[[#This Row],[VENTAS]]+Tabla1[[#This Row],[FISICO]]-Tabla1[[#This Row],[SISTEMA]]</f>
        <v>0</v>
      </c>
    </row>
    <row r="3360" spans="1:9" hidden="1" x14ac:dyDescent="0.25">
      <c r="A3360">
        <v>30101</v>
      </c>
      <c r="B3360" s="1" t="s">
        <v>6</v>
      </c>
      <c r="C3360" s="1" t="s">
        <v>25</v>
      </c>
      <c r="D3360">
        <v>10711</v>
      </c>
      <c r="E3360" s="1" t="s">
        <v>3550</v>
      </c>
      <c r="F3360">
        <v>35</v>
      </c>
      <c r="G3360">
        <v>35</v>
      </c>
      <c r="H3360">
        <v>0</v>
      </c>
      <c r="I3360">
        <f>Tabla1[[#This Row],[VENTAS]]+Tabla1[[#This Row],[FISICO]]-Tabla1[[#This Row],[SISTEMA]]</f>
        <v>0</v>
      </c>
    </row>
    <row r="3361" spans="1:10" hidden="1" x14ac:dyDescent="0.25">
      <c r="A3361">
        <v>30101</v>
      </c>
      <c r="B3361" s="1" t="s">
        <v>6</v>
      </c>
      <c r="C3361" s="1" t="s">
        <v>25</v>
      </c>
      <c r="D3361">
        <v>10715</v>
      </c>
      <c r="E3361" s="1" t="s">
        <v>3551</v>
      </c>
      <c r="F3361">
        <v>55</v>
      </c>
      <c r="G3361">
        <v>55</v>
      </c>
      <c r="H3361">
        <v>0</v>
      </c>
      <c r="I3361">
        <f>Tabla1[[#This Row],[VENTAS]]+Tabla1[[#This Row],[FISICO]]-Tabla1[[#This Row],[SISTEMA]]</f>
        <v>0</v>
      </c>
    </row>
    <row r="3362" spans="1:10" hidden="1" x14ac:dyDescent="0.25">
      <c r="A3362">
        <v>30101</v>
      </c>
      <c r="B3362" s="1" t="s">
        <v>6</v>
      </c>
      <c r="C3362" s="1" t="s">
        <v>25</v>
      </c>
      <c r="D3362">
        <v>10743</v>
      </c>
      <c r="E3362" s="1" t="s">
        <v>3552</v>
      </c>
      <c r="F3362">
        <v>0</v>
      </c>
      <c r="H3362">
        <v>0</v>
      </c>
      <c r="I3362">
        <f>Tabla1[[#This Row],[VENTAS]]+Tabla1[[#This Row],[FISICO]]-Tabla1[[#This Row],[SISTEMA]]</f>
        <v>0</v>
      </c>
    </row>
    <row r="3363" spans="1:10" hidden="1" x14ac:dyDescent="0.25">
      <c r="A3363">
        <v>30101</v>
      </c>
      <c r="B3363" s="1" t="s">
        <v>6</v>
      </c>
      <c r="C3363" s="1" t="s">
        <v>25</v>
      </c>
      <c r="D3363">
        <v>10763</v>
      </c>
      <c r="E3363" s="1" t="s">
        <v>3553</v>
      </c>
      <c r="F3363">
        <v>0</v>
      </c>
      <c r="H3363">
        <v>0</v>
      </c>
      <c r="I3363">
        <f>Tabla1[[#This Row],[VENTAS]]+Tabla1[[#This Row],[FISICO]]-Tabla1[[#This Row],[SISTEMA]]</f>
        <v>0</v>
      </c>
    </row>
    <row r="3364" spans="1:10" hidden="1" x14ac:dyDescent="0.25">
      <c r="A3364">
        <v>30101</v>
      </c>
      <c r="B3364" s="1" t="s">
        <v>6</v>
      </c>
      <c r="C3364" s="1" t="s">
        <v>25</v>
      </c>
      <c r="D3364">
        <v>10796</v>
      </c>
      <c r="E3364" s="1" t="s">
        <v>3554</v>
      </c>
      <c r="F3364">
        <v>0</v>
      </c>
      <c r="H3364">
        <v>0</v>
      </c>
      <c r="I3364">
        <f>Tabla1[[#This Row],[VENTAS]]+Tabla1[[#This Row],[FISICO]]-Tabla1[[#This Row],[SISTEMA]]</f>
        <v>0</v>
      </c>
    </row>
    <row r="3365" spans="1:10" hidden="1" x14ac:dyDescent="0.25">
      <c r="A3365">
        <v>30101</v>
      </c>
      <c r="B3365" s="1" t="s">
        <v>6</v>
      </c>
      <c r="C3365" s="1" t="s">
        <v>25</v>
      </c>
      <c r="D3365">
        <v>10802</v>
      </c>
      <c r="E3365" s="1" t="s">
        <v>3555</v>
      </c>
      <c r="F3365">
        <v>0</v>
      </c>
      <c r="H3365">
        <v>0</v>
      </c>
      <c r="I3365">
        <f>Tabla1[[#This Row],[VENTAS]]+Tabla1[[#This Row],[FISICO]]-Tabla1[[#This Row],[SISTEMA]]</f>
        <v>0</v>
      </c>
    </row>
    <row r="3366" spans="1:10" hidden="1" x14ac:dyDescent="0.25">
      <c r="A3366">
        <v>30101</v>
      </c>
      <c r="B3366" s="1" t="s">
        <v>6</v>
      </c>
      <c r="C3366" s="1" t="s">
        <v>25</v>
      </c>
      <c r="D3366">
        <v>10804</v>
      </c>
      <c r="E3366" s="1" t="s">
        <v>3556</v>
      </c>
      <c r="F3366">
        <v>0</v>
      </c>
      <c r="H3366">
        <v>0</v>
      </c>
      <c r="I3366">
        <f>Tabla1[[#This Row],[VENTAS]]+Tabla1[[#This Row],[FISICO]]-Tabla1[[#This Row],[SISTEMA]]</f>
        <v>0</v>
      </c>
    </row>
    <row r="3367" spans="1:10" hidden="1" x14ac:dyDescent="0.25">
      <c r="A3367">
        <v>30101</v>
      </c>
      <c r="B3367" s="1" t="s">
        <v>6</v>
      </c>
      <c r="C3367" s="1" t="s">
        <v>25</v>
      </c>
      <c r="D3367">
        <v>10805</v>
      </c>
      <c r="E3367" s="1" t="s">
        <v>3557</v>
      </c>
      <c r="F3367">
        <v>0</v>
      </c>
      <c r="H3367">
        <v>0</v>
      </c>
      <c r="I3367">
        <f>Tabla1[[#This Row],[VENTAS]]+Tabla1[[#This Row],[FISICO]]-Tabla1[[#This Row],[SISTEMA]]</f>
        <v>0</v>
      </c>
    </row>
    <row r="3368" spans="1:10" hidden="1" x14ac:dyDescent="0.25">
      <c r="A3368">
        <v>30101</v>
      </c>
      <c r="B3368" s="1" t="s">
        <v>6</v>
      </c>
      <c r="C3368" s="1" t="s">
        <v>25</v>
      </c>
      <c r="D3368">
        <v>10806</v>
      </c>
      <c r="E3368" s="1" t="s">
        <v>3558</v>
      </c>
      <c r="F3368">
        <v>0</v>
      </c>
      <c r="H3368">
        <v>0</v>
      </c>
      <c r="I3368">
        <f>Tabla1[[#This Row],[VENTAS]]+Tabla1[[#This Row],[FISICO]]-Tabla1[[#This Row],[SISTEMA]]</f>
        <v>0</v>
      </c>
    </row>
    <row r="3369" spans="1:10" hidden="1" x14ac:dyDescent="0.25">
      <c r="A3369">
        <v>30101</v>
      </c>
      <c r="B3369" s="1" t="s">
        <v>6</v>
      </c>
      <c r="C3369" s="1" t="s">
        <v>25</v>
      </c>
      <c r="D3369">
        <v>10807</v>
      </c>
      <c r="E3369" s="1" t="s">
        <v>3559</v>
      </c>
      <c r="F3369">
        <v>8</v>
      </c>
      <c r="G3369">
        <v>8</v>
      </c>
      <c r="H3369">
        <v>0</v>
      </c>
      <c r="I3369">
        <f>Tabla1[[#This Row],[VENTAS]]+Tabla1[[#This Row],[FISICO]]-Tabla1[[#This Row],[SISTEMA]]</f>
        <v>0</v>
      </c>
    </row>
    <row r="3370" spans="1:10" hidden="1" x14ac:dyDescent="0.25">
      <c r="A3370" s="30">
        <v>30101</v>
      </c>
      <c r="B3370" s="31" t="s">
        <v>6</v>
      </c>
      <c r="C3370" s="31" t="s">
        <v>25</v>
      </c>
      <c r="D3370" s="30">
        <v>10865</v>
      </c>
      <c r="E3370" s="31" t="s">
        <v>3560</v>
      </c>
      <c r="F3370" s="30">
        <v>46</v>
      </c>
      <c r="G3370" s="30">
        <f>43+8</f>
        <v>51</v>
      </c>
      <c r="H3370" s="30">
        <v>0</v>
      </c>
      <c r="I3370" s="30">
        <f>Tabla1[[#This Row],[VENTAS]]+Tabla1[[#This Row],[FISICO]]-Tabla1[[#This Row],[SISTEMA]]</f>
        <v>5</v>
      </c>
      <c r="J3370" s="30"/>
    </row>
    <row r="3371" spans="1:10" hidden="1" x14ac:dyDescent="0.25">
      <c r="A3371">
        <v>30101</v>
      </c>
      <c r="B3371" s="1" t="s">
        <v>6</v>
      </c>
      <c r="C3371" s="1" t="s">
        <v>25</v>
      </c>
      <c r="D3371">
        <v>10948</v>
      </c>
      <c r="E3371" s="1" t="s">
        <v>3561</v>
      </c>
      <c r="F3371">
        <v>0</v>
      </c>
      <c r="H3371">
        <v>0</v>
      </c>
      <c r="I3371">
        <f>Tabla1[[#This Row],[VENTAS]]+Tabla1[[#This Row],[FISICO]]-Tabla1[[#This Row],[SISTEMA]]</f>
        <v>0</v>
      </c>
    </row>
    <row r="3372" spans="1:10" hidden="1" x14ac:dyDescent="0.25">
      <c r="A3372">
        <v>30101</v>
      </c>
      <c r="B3372" s="1" t="s">
        <v>6</v>
      </c>
      <c r="C3372" s="1" t="s">
        <v>25</v>
      </c>
      <c r="D3372">
        <v>10949</v>
      </c>
      <c r="E3372" s="1" t="s">
        <v>3562</v>
      </c>
      <c r="F3372">
        <v>0</v>
      </c>
      <c r="H3372">
        <v>0</v>
      </c>
      <c r="I3372">
        <f>Tabla1[[#This Row],[VENTAS]]+Tabla1[[#This Row],[FISICO]]-Tabla1[[#This Row],[SISTEMA]]</f>
        <v>0</v>
      </c>
    </row>
    <row r="3373" spans="1:10" hidden="1" x14ac:dyDescent="0.25">
      <c r="A3373">
        <v>30101</v>
      </c>
      <c r="B3373" s="1" t="s">
        <v>6</v>
      </c>
      <c r="C3373" s="1" t="s">
        <v>25</v>
      </c>
      <c r="D3373">
        <v>10954</v>
      </c>
      <c r="E3373" s="1" t="s">
        <v>3563</v>
      </c>
      <c r="F3373">
        <v>0</v>
      </c>
      <c r="H3373">
        <v>0</v>
      </c>
      <c r="I3373">
        <f>Tabla1[[#This Row],[VENTAS]]+Tabla1[[#This Row],[FISICO]]-Tabla1[[#This Row],[SISTEMA]]</f>
        <v>0</v>
      </c>
    </row>
    <row r="3374" spans="1:10" hidden="1" x14ac:dyDescent="0.25">
      <c r="A3374">
        <v>30101</v>
      </c>
      <c r="B3374" s="1" t="s">
        <v>6</v>
      </c>
      <c r="C3374" s="1" t="s">
        <v>25</v>
      </c>
      <c r="D3374">
        <v>10955</v>
      </c>
      <c r="E3374" s="1" t="s">
        <v>3564</v>
      </c>
      <c r="F3374">
        <v>0</v>
      </c>
      <c r="H3374">
        <v>0</v>
      </c>
      <c r="I3374">
        <f>Tabla1[[#This Row],[VENTAS]]+Tabla1[[#This Row],[FISICO]]-Tabla1[[#This Row],[SISTEMA]]</f>
        <v>0</v>
      </c>
    </row>
    <row r="3375" spans="1:10" hidden="1" x14ac:dyDescent="0.25">
      <c r="A3375">
        <v>30101</v>
      </c>
      <c r="B3375" s="1" t="s">
        <v>6</v>
      </c>
      <c r="C3375" s="1" t="s">
        <v>25</v>
      </c>
      <c r="D3375">
        <v>10956</v>
      </c>
      <c r="E3375" s="1" t="s">
        <v>3565</v>
      </c>
      <c r="F3375">
        <v>12</v>
      </c>
      <c r="G3375">
        <v>12</v>
      </c>
      <c r="H3375">
        <v>0</v>
      </c>
      <c r="I3375">
        <f>Tabla1[[#This Row],[VENTAS]]+Tabla1[[#This Row],[FISICO]]-Tabla1[[#This Row],[SISTEMA]]</f>
        <v>0</v>
      </c>
    </row>
    <row r="3376" spans="1:10" hidden="1" x14ac:dyDescent="0.25">
      <c r="A3376">
        <v>30101</v>
      </c>
      <c r="B3376" s="1" t="s">
        <v>6</v>
      </c>
      <c r="C3376" s="1" t="s">
        <v>25</v>
      </c>
      <c r="D3376">
        <v>10957</v>
      </c>
      <c r="E3376" s="1" t="s">
        <v>3566</v>
      </c>
      <c r="F3376">
        <v>0</v>
      </c>
      <c r="H3376">
        <v>0</v>
      </c>
      <c r="I3376">
        <f>Tabla1[[#This Row],[VENTAS]]+Tabla1[[#This Row],[FISICO]]-Tabla1[[#This Row],[SISTEMA]]</f>
        <v>0</v>
      </c>
    </row>
    <row r="3377" spans="1:10" hidden="1" x14ac:dyDescent="0.25">
      <c r="A3377">
        <v>30101</v>
      </c>
      <c r="B3377" s="1" t="s">
        <v>6</v>
      </c>
      <c r="C3377" s="1" t="s">
        <v>25</v>
      </c>
      <c r="D3377">
        <v>10959</v>
      </c>
      <c r="E3377" s="1" t="s">
        <v>3567</v>
      </c>
      <c r="F3377">
        <v>0</v>
      </c>
      <c r="H3377">
        <v>0</v>
      </c>
      <c r="I3377">
        <f>Tabla1[[#This Row],[VENTAS]]+Tabla1[[#This Row],[FISICO]]-Tabla1[[#This Row],[SISTEMA]]</f>
        <v>0</v>
      </c>
    </row>
    <row r="3378" spans="1:10" hidden="1" x14ac:dyDescent="0.25">
      <c r="A3378">
        <v>30101</v>
      </c>
      <c r="B3378" s="1" t="s">
        <v>6</v>
      </c>
      <c r="C3378" s="1" t="s">
        <v>25</v>
      </c>
      <c r="D3378">
        <v>10960</v>
      </c>
      <c r="E3378" s="1" t="s">
        <v>3568</v>
      </c>
      <c r="F3378">
        <v>0</v>
      </c>
      <c r="H3378">
        <v>0</v>
      </c>
      <c r="I3378">
        <f>Tabla1[[#This Row],[VENTAS]]+Tabla1[[#This Row],[FISICO]]-Tabla1[[#This Row],[SISTEMA]]</f>
        <v>0</v>
      </c>
    </row>
    <row r="3379" spans="1:10" hidden="1" x14ac:dyDescent="0.25">
      <c r="A3379">
        <v>30101</v>
      </c>
      <c r="B3379" s="1" t="s">
        <v>6</v>
      </c>
      <c r="C3379" s="1" t="s">
        <v>25</v>
      </c>
      <c r="D3379">
        <v>10970</v>
      </c>
      <c r="E3379" s="1" t="s">
        <v>3569</v>
      </c>
      <c r="F3379">
        <v>0</v>
      </c>
      <c r="H3379">
        <v>0</v>
      </c>
      <c r="I3379">
        <f>Tabla1[[#This Row],[VENTAS]]+Tabla1[[#This Row],[FISICO]]-Tabla1[[#This Row],[SISTEMA]]</f>
        <v>0</v>
      </c>
    </row>
    <row r="3380" spans="1:10" hidden="1" x14ac:dyDescent="0.25">
      <c r="A3380">
        <v>30101</v>
      </c>
      <c r="B3380" s="1" t="s">
        <v>6</v>
      </c>
      <c r="C3380" s="1" t="s">
        <v>25</v>
      </c>
      <c r="D3380">
        <v>10971</v>
      </c>
      <c r="E3380" s="1" t="s">
        <v>3570</v>
      </c>
      <c r="F3380">
        <v>0</v>
      </c>
      <c r="H3380">
        <v>0</v>
      </c>
      <c r="I3380">
        <f>Tabla1[[#This Row],[VENTAS]]+Tabla1[[#This Row],[FISICO]]-Tabla1[[#This Row],[SISTEMA]]</f>
        <v>0</v>
      </c>
    </row>
    <row r="3381" spans="1:10" hidden="1" x14ac:dyDescent="0.25">
      <c r="A3381">
        <v>30101</v>
      </c>
      <c r="B3381" s="1" t="s">
        <v>6</v>
      </c>
      <c r="C3381" s="1" t="s">
        <v>25</v>
      </c>
      <c r="D3381">
        <v>10972</v>
      </c>
      <c r="E3381" s="1" t="s">
        <v>3571</v>
      </c>
      <c r="F3381">
        <v>0</v>
      </c>
      <c r="H3381">
        <v>0</v>
      </c>
      <c r="I3381">
        <f>Tabla1[[#This Row],[VENTAS]]+Tabla1[[#This Row],[FISICO]]-Tabla1[[#This Row],[SISTEMA]]</f>
        <v>0</v>
      </c>
    </row>
    <row r="3382" spans="1:10" hidden="1" x14ac:dyDescent="0.25">
      <c r="A3382">
        <v>30101</v>
      </c>
      <c r="B3382" s="1" t="s">
        <v>6</v>
      </c>
      <c r="C3382" s="1" t="s">
        <v>25</v>
      </c>
      <c r="D3382">
        <v>10973</v>
      </c>
      <c r="E3382" s="1" t="s">
        <v>3572</v>
      </c>
      <c r="F3382">
        <v>0</v>
      </c>
      <c r="H3382">
        <v>0</v>
      </c>
      <c r="I3382">
        <f>Tabla1[[#This Row],[VENTAS]]+Tabla1[[#This Row],[FISICO]]-Tabla1[[#This Row],[SISTEMA]]</f>
        <v>0</v>
      </c>
    </row>
    <row r="3383" spans="1:10" hidden="1" x14ac:dyDescent="0.25">
      <c r="A3383">
        <v>30101</v>
      </c>
      <c r="B3383" s="1" t="s">
        <v>6</v>
      </c>
      <c r="C3383" s="1" t="s">
        <v>25</v>
      </c>
      <c r="D3383">
        <v>10974</v>
      </c>
      <c r="E3383" s="1" t="s">
        <v>3573</v>
      </c>
      <c r="F3383">
        <v>0</v>
      </c>
      <c r="H3383">
        <v>0</v>
      </c>
      <c r="I3383">
        <f>Tabla1[[#This Row],[VENTAS]]+Tabla1[[#This Row],[FISICO]]-Tabla1[[#This Row],[SISTEMA]]</f>
        <v>0</v>
      </c>
    </row>
    <row r="3384" spans="1:10" hidden="1" x14ac:dyDescent="0.25">
      <c r="A3384">
        <v>30101</v>
      </c>
      <c r="B3384" s="1" t="s">
        <v>6</v>
      </c>
      <c r="C3384" s="1" t="s">
        <v>25</v>
      </c>
      <c r="D3384">
        <v>10975</v>
      </c>
      <c r="E3384" s="1" t="s">
        <v>3574</v>
      </c>
      <c r="F3384">
        <v>0</v>
      </c>
      <c r="H3384">
        <v>0</v>
      </c>
      <c r="I3384">
        <f>Tabla1[[#This Row],[VENTAS]]+Tabla1[[#This Row],[FISICO]]-Tabla1[[#This Row],[SISTEMA]]</f>
        <v>0</v>
      </c>
    </row>
    <row r="3385" spans="1:10" hidden="1" x14ac:dyDescent="0.25">
      <c r="A3385">
        <v>30101</v>
      </c>
      <c r="B3385" s="1" t="s">
        <v>6</v>
      </c>
      <c r="C3385" s="1" t="s">
        <v>25</v>
      </c>
      <c r="D3385">
        <v>10976</v>
      </c>
      <c r="E3385" s="1" t="s">
        <v>3575</v>
      </c>
      <c r="F3385">
        <v>1</v>
      </c>
      <c r="G3385">
        <v>1</v>
      </c>
      <c r="H3385">
        <v>0</v>
      </c>
      <c r="I3385">
        <f>Tabla1[[#This Row],[VENTAS]]+Tabla1[[#This Row],[FISICO]]-Tabla1[[#This Row],[SISTEMA]]</f>
        <v>0</v>
      </c>
    </row>
    <row r="3386" spans="1:10" hidden="1" x14ac:dyDescent="0.25">
      <c r="A3386">
        <v>30101</v>
      </c>
      <c r="B3386" s="1" t="s">
        <v>6</v>
      </c>
      <c r="C3386" s="1" t="s">
        <v>25</v>
      </c>
      <c r="D3386">
        <v>10979</v>
      </c>
      <c r="E3386" s="1" t="s">
        <v>3576</v>
      </c>
      <c r="F3386">
        <v>0</v>
      </c>
      <c r="H3386">
        <v>0</v>
      </c>
      <c r="I3386">
        <f>Tabla1[[#This Row],[VENTAS]]+Tabla1[[#This Row],[FISICO]]-Tabla1[[#This Row],[SISTEMA]]</f>
        <v>0</v>
      </c>
    </row>
    <row r="3387" spans="1:10" hidden="1" x14ac:dyDescent="0.25">
      <c r="A3387">
        <v>30101</v>
      </c>
      <c r="B3387" s="1" t="s">
        <v>6</v>
      </c>
      <c r="C3387" s="1" t="s">
        <v>25</v>
      </c>
      <c r="D3387">
        <v>10980</v>
      </c>
      <c r="E3387" s="1" t="s">
        <v>3577</v>
      </c>
      <c r="F3387">
        <v>0</v>
      </c>
      <c r="H3387">
        <v>0</v>
      </c>
      <c r="I3387">
        <f>Tabla1[[#This Row],[VENTAS]]+Tabla1[[#This Row],[FISICO]]-Tabla1[[#This Row],[SISTEMA]]</f>
        <v>0</v>
      </c>
    </row>
    <row r="3388" spans="1:10" hidden="1" x14ac:dyDescent="0.25">
      <c r="A3388" s="30">
        <v>30101</v>
      </c>
      <c r="B3388" s="31" t="s">
        <v>6</v>
      </c>
      <c r="C3388" s="31" t="s">
        <v>25</v>
      </c>
      <c r="D3388" s="30">
        <v>11365</v>
      </c>
      <c r="E3388" s="31" t="s">
        <v>3578</v>
      </c>
      <c r="F3388" s="30">
        <v>0</v>
      </c>
      <c r="G3388" s="30">
        <v>1</v>
      </c>
      <c r="H3388" s="30">
        <v>0</v>
      </c>
      <c r="I3388" s="30">
        <f>Tabla1[[#This Row],[VENTAS]]+Tabla1[[#This Row],[FISICO]]-Tabla1[[#This Row],[SISTEMA]]</f>
        <v>1</v>
      </c>
      <c r="J3388" s="30"/>
    </row>
    <row r="3389" spans="1:10" hidden="1" x14ac:dyDescent="0.25">
      <c r="A3389">
        <v>30101</v>
      </c>
      <c r="B3389" s="1" t="s">
        <v>6</v>
      </c>
      <c r="C3389" s="1" t="s">
        <v>25</v>
      </c>
      <c r="D3389">
        <v>12143</v>
      </c>
      <c r="E3389" s="1" t="s">
        <v>3579</v>
      </c>
      <c r="F3389">
        <v>1</v>
      </c>
      <c r="G3389">
        <v>1</v>
      </c>
      <c r="H3389">
        <v>0</v>
      </c>
      <c r="I3389">
        <f>Tabla1[[#This Row],[VENTAS]]+Tabla1[[#This Row],[FISICO]]-Tabla1[[#This Row],[SISTEMA]]</f>
        <v>0</v>
      </c>
    </row>
    <row r="3390" spans="1:10" hidden="1" x14ac:dyDescent="0.25">
      <c r="A3390">
        <v>30101</v>
      </c>
      <c r="B3390" s="1" t="s">
        <v>6</v>
      </c>
      <c r="C3390" s="1" t="s">
        <v>25</v>
      </c>
      <c r="D3390">
        <v>12181</v>
      </c>
      <c r="E3390" s="1" t="s">
        <v>3580</v>
      </c>
      <c r="F3390">
        <v>0</v>
      </c>
      <c r="H3390">
        <v>0</v>
      </c>
      <c r="I3390">
        <f>Tabla1[[#This Row],[VENTAS]]+Tabla1[[#This Row],[FISICO]]-Tabla1[[#This Row],[SISTEMA]]</f>
        <v>0</v>
      </c>
    </row>
    <row r="3391" spans="1:10" hidden="1" x14ac:dyDescent="0.25">
      <c r="A3391">
        <v>30101</v>
      </c>
      <c r="B3391" s="1" t="s">
        <v>6</v>
      </c>
      <c r="C3391" s="1" t="s">
        <v>25</v>
      </c>
      <c r="D3391" s="18">
        <v>12190</v>
      </c>
      <c r="E3391" s="19" t="s">
        <v>3581</v>
      </c>
      <c r="F3391">
        <v>23</v>
      </c>
      <c r="G3391">
        <f>19+3</f>
        <v>22</v>
      </c>
      <c r="H3391">
        <v>0</v>
      </c>
      <c r="I3391">
        <f>Tabla1[[#This Row],[VENTAS]]+Tabla1[[#This Row],[FISICO]]-Tabla1[[#This Row],[SISTEMA]]</f>
        <v>-1</v>
      </c>
      <c r="J3391" s="18"/>
    </row>
    <row r="3392" spans="1:10" hidden="1" x14ac:dyDescent="0.25">
      <c r="A3392">
        <v>30101</v>
      </c>
      <c r="B3392" s="1" t="s">
        <v>6</v>
      </c>
      <c r="C3392" s="1" t="s">
        <v>25</v>
      </c>
      <c r="D3392">
        <v>12238</v>
      </c>
      <c r="E3392" s="1" t="s">
        <v>3582</v>
      </c>
      <c r="F3392">
        <v>0</v>
      </c>
      <c r="H3392">
        <v>0</v>
      </c>
      <c r="I3392">
        <f>Tabla1[[#This Row],[VENTAS]]+Tabla1[[#This Row],[FISICO]]-Tabla1[[#This Row],[SISTEMA]]</f>
        <v>0</v>
      </c>
    </row>
    <row r="3393" spans="1:10" hidden="1" x14ac:dyDescent="0.25">
      <c r="A3393">
        <v>30101</v>
      </c>
      <c r="B3393" s="1" t="s">
        <v>6</v>
      </c>
      <c r="C3393" s="1" t="s">
        <v>25</v>
      </c>
      <c r="D3393" s="18">
        <v>12247</v>
      </c>
      <c r="E3393" s="19" t="s">
        <v>3583</v>
      </c>
      <c r="F3393">
        <v>17</v>
      </c>
      <c r="G3393">
        <v>11</v>
      </c>
      <c r="H3393">
        <v>0</v>
      </c>
      <c r="I3393">
        <f>Tabla1[[#This Row],[VENTAS]]+Tabla1[[#This Row],[FISICO]]-Tabla1[[#This Row],[SISTEMA]]</f>
        <v>-6</v>
      </c>
      <c r="J3393" s="18"/>
    </row>
    <row r="3394" spans="1:10" hidden="1" x14ac:dyDescent="0.25">
      <c r="A3394">
        <v>30101</v>
      </c>
      <c r="B3394" s="1" t="s">
        <v>6</v>
      </c>
      <c r="C3394" s="1" t="s">
        <v>25</v>
      </c>
      <c r="D3394">
        <v>12266</v>
      </c>
      <c r="E3394" s="1" t="s">
        <v>3584</v>
      </c>
      <c r="F3394">
        <v>0</v>
      </c>
      <c r="H3394">
        <v>0</v>
      </c>
      <c r="I3394">
        <f>Tabla1[[#This Row],[VENTAS]]+Tabla1[[#This Row],[FISICO]]-Tabla1[[#This Row],[SISTEMA]]</f>
        <v>0</v>
      </c>
    </row>
    <row r="3395" spans="1:10" hidden="1" x14ac:dyDescent="0.25">
      <c r="A3395">
        <v>30101</v>
      </c>
      <c r="B3395" s="1" t="s">
        <v>6</v>
      </c>
      <c r="C3395" s="1" t="s">
        <v>25</v>
      </c>
      <c r="D3395">
        <v>12314</v>
      </c>
      <c r="E3395" s="1" t="s">
        <v>3585</v>
      </c>
      <c r="F3395">
        <v>0</v>
      </c>
      <c r="H3395">
        <v>0</v>
      </c>
      <c r="I3395">
        <f>Tabla1[[#This Row],[VENTAS]]+Tabla1[[#This Row],[FISICO]]-Tabla1[[#This Row],[SISTEMA]]</f>
        <v>0</v>
      </c>
    </row>
    <row r="3396" spans="1:10" hidden="1" x14ac:dyDescent="0.25">
      <c r="A3396">
        <v>30101</v>
      </c>
      <c r="B3396" s="1" t="s">
        <v>6</v>
      </c>
      <c r="C3396" s="1" t="s">
        <v>25</v>
      </c>
      <c r="D3396">
        <v>12315</v>
      </c>
      <c r="E3396" s="1" t="s">
        <v>3586</v>
      </c>
      <c r="F3396">
        <v>0</v>
      </c>
      <c r="H3396">
        <v>0</v>
      </c>
      <c r="I3396">
        <f>Tabla1[[#This Row],[VENTAS]]+Tabla1[[#This Row],[FISICO]]-Tabla1[[#This Row],[SISTEMA]]</f>
        <v>0</v>
      </c>
    </row>
    <row r="3397" spans="1:10" hidden="1" x14ac:dyDescent="0.25">
      <c r="A3397">
        <v>30101</v>
      </c>
      <c r="B3397" s="1" t="s">
        <v>6</v>
      </c>
      <c r="C3397" s="1" t="s">
        <v>25</v>
      </c>
      <c r="D3397">
        <v>12316</v>
      </c>
      <c r="E3397" s="1" t="s">
        <v>3587</v>
      </c>
      <c r="F3397">
        <v>0</v>
      </c>
      <c r="H3397">
        <v>0</v>
      </c>
      <c r="I3397">
        <f>Tabla1[[#This Row],[VENTAS]]+Tabla1[[#This Row],[FISICO]]-Tabla1[[#This Row],[SISTEMA]]</f>
        <v>0</v>
      </c>
    </row>
    <row r="3398" spans="1:10" hidden="1" x14ac:dyDescent="0.25">
      <c r="A3398">
        <v>30101</v>
      </c>
      <c r="B3398" s="1" t="s">
        <v>6</v>
      </c>
      <c r="C3398" s="1" t="s">
        <v>25</v>
      </c>
      <c r="D3398">
        <v>12349</v>
      </c>
      <c r="E3398" s="1" t="s">
        <v>3588</v>
      </c>
      <c r="F3398">
        <v>0</v>
      </c>
      <c r="H3398">
        <v>0</v>
      </c>
      <c r="I3398">
        <f>Tabla1[[#This Row],[VENTAS]]+Tabla1[[#This Row],[FISICO]]-Tabla1[[#This Row],[SISTEMA]]</f>
        <v>0</v>
      </c>
    </row>
    <row r="3399" spans="1:10" hidden="1" x14ac:dyDescent="0.25">
      <c r="A3399" s="30">
        <v>30101</v>
      </c>
      <c r="B3399" s="31" t="s">
        <v>6</v>
      </c>
      <c r="C3399" s="31" t="s">
        <v>25</v>
      </c>
      <c r="D3399" s="30">
        <v>12416</v>
      </c>
      <c r="E3399" s="31" t="s">
        <v>3589</v>
      </c>
      <c r="F3399" s="30">
        <v>6</v>
      </c>
      <c r="G3399" s="30">
        <v>8</v>
      </c>
      <c r="H3399" s="30">
        <v>0</v>
      </c>
      <c r="I3399" s="30">
        <f>Tabla1[[#This Row],[VENTAS]]+Tabla1[[#This Row],[FISICO]]-Tabla1[[#This Row],[SISTEMA]]</f>
        <v>2</v>
      </c>
      <c r="J3399" s="30"/>
    </row>
    <row r="3400" spans="1:10" hidden="1" x14ac:dyDescent="0.25">
      <c r="A3400">
        <v>30101</v>
      </c>
      <c r="B3400" s="1" t="s">
        <v>6</v>
      </c>
      <c r="C3400" s="1" t="s">
        <v>25</v>
      </c>
      <c r="D3400">
        <v>12444</v>
      </c>
      <c r="E3400" s="1" t="s">
        <v>3590</v>
      </c>
      <c r="F3400">
        <v>0</v>
      </c>
      <c r="H3400">
        <v>0</v>
      </c>
      <c r="I3400">
        <f>Tabla1[[#This Row],[VENTAS]]+Tabla1[[#This Row],[FISICO]]-Tabla1[[#This Row],[SISTEMA]]</f>
        <v>0</v>
      </c>
    </row>
    <row r="3401" spans="1:10" hidden="1" x14ac:dyDescent="0.25">
      <c r="A3401" s="30">
        <v>30101</v>
      </c>
      <c r="B3401" s="31" t="s">
        <v>6</v>
      </c>
      <c r="C3401" s="31" t="s">
        <v>25</v>
      </c>
      <c r="D3401" s="30">
        <v>12482</v>
      </c>
      <c r="E3401" s="31" t="s">
        <v>3591</v>
      </c>
      <c r="F3401" s="30">
        <v>28</v>
      </c>
      <c r="G3401" s="30">
        <v>32</v>
      </c>
      <c r="H3401" s="30">
        <v>0</v>
      </c>
      <c r="I3401" s="30">
        <f>Tabla1[[#This Row],[VENTAS]]+Tabla1[[#This Row],[FISICO]]-Tabla1[[#This Row],[SISTEMA]]</f>
        <v>4</v>
      </c>
      <c r="J3401" s="30"/>
    </row>
    <row r="3402" spans="1:10" hidden="1" x14ac:dyDescent="0.25">
      <c r="A3402">
        <v>30101</v>
      </c>
      <c r="B3402" s="1" t="s">
        <v>6</v>
      </c>
      <c r="C3402" s="1" t="s">
        <v>25</v>
      </c>
      <c r="D3402">
        <v>12483</v>
      </c>
      <c r="E3402" s="1" t="s">
        <v>3592</v>
      </c>
      <c r="F3402">
        <v>0</v>
      </c>
      <c r="H3402">
        <v>0</v>
      </c>
      <c r="I3402">
        <f>Tabla1[[#This Row],[VENTAS]]+Tabla1[[#This Row],[FISICO]]-Tabla1[[#This Row],[SISTEMA]]</f>
        <v>0</v>
      </c>
    </row>
    <row r="3403" spans="1:10" hidden="1" x14ac:dyDescent="0.25">
      <c r="A3403">
        <v>30101</v>
      </c>
      <c r="B3403" s="1" t="s">
        <v>6</v>
      </c>
      <c r="C3403" s="1" t="s">
        <v>25</v>
      </c>
      <c r="D3403">
        <v>12537</v>
      </c>
      <c r="E3403" s="1" t="s">
        <v>715</v>
      </c>
      <c r="F3403">
        <v>0</v>
      </c>
      <c r="H3403">
        <v>0</v>
      </c>
      <c r="I3403">
        <f>Tabla1[[#This Row],[VENTAS]]+Tabla1[[#This Row],[FISICO]]-Tabla1[[#This Row],[SISTEMA]]</f>
        <v>0</v>
      </c>
    </row>
    <row r="3404" spans="1:10" hidden="1" x14ac:dyDescent="0.25">
      <c r="A3404">
        <v>30101</v>
      </c>
      <c r="B3404" s="1" t="s">
        <v>6</v>
      </c>
      <c r="C3404" s="1" t="s">
        <v>25</v>
      </c>
      <c r="D3404">
        <v>12596</v>
      </c>
      <c r="E3404" s="1" t="s">
        <v>3593</v>
      </c>
      <c r="F3404">
        <v>1</v>
      </c>
      <c r="G3404">
        <v>1</v>
      </c>
      <c r="H3404">
        <v>0</v>
      </c>
      <c r="I3404">
        <f>Tabla1[[#This Row],[VENTAS]]+Tabla1[[#This Row],[FISICO]]-Tabla1[[#This Row],[SISTEMA]]</f>
        <v>0</v>
      </c>
    </row>
    <row r="3405" spans="1:10" hidden="1" x14ac:dyDescent="0.25">
      <c r="A3405">
        <v>30101</v>
      </c>
      <c r="B3405" s="1" t="s">
        <v>6</v>
      </c>
      <c r="C3405" s="1" t="s">
        <v>25</v>
      </c>
      <c r="D3405">
        <v>12677</v>
      </c>
      <c r="E3405" s="1" t="s">
        <v>3594</v>
      </c>
      <c r="F3405">
        <v>0</v>
      </c>
      <c r="H3405">
        <v>0</v>
      </c>
      <c r="I3405">
        <f>Tabla1[[#This Row],[VENTAS]]+Tabla1[[#This Row],[FISICO]]-Tabla1[[#This Row],[SISTEMA]]</f>
        <v>0</v>
      </c>
    </row>
    <row r="3406" spans="1:10" hidden="1" x14ac:dyDescent="0.25">
      <c r="A3406" s="30">
        <v>30101</v>
      </c>
      <c r="B3406" s="31" t="s">
        <v>6</v>
      </c>
      <c r="C3406" s="31" t="s">
        <v>25</v>
      </c>
      <c r="D3406" s="30">
        <v>12678</v>
      </c>
      <c r="E3406" s="31" t="s">
        <v>3595</v>
      </c>
      <c r="F3406" s="30">
        <v>43</v>
      </c>
      <c r="G3406" s="30">
        <v>54</v>
      </c>
      <c r="H3406" s="30">
        <v>0</v>
      </c>
      <c r="I3406" s="30">
        <f>Tabla1[[#This Row],[VENTAS]]+Tabla1[[#This Row],[FISICO]]-Tabla1[[#This Row],[SISTEMA]]</f>
        <v>11</v>
      </c>
      <c r="J3406" s="30"/>
    </row>
    <row r="3407" spans="1:10" hidden="1" x14ac:dyDescent="0.25">
      <c r="A3407">
        <v>30101</v>
      </c>
      <c r="B3407" s="1" t="s">
        <v>6</v>
      </c>
      <c r="C3407" s="1" t="s">
        <v>25</v>
      </c>
      <c r="D3407">
        <v>12685</v>
      </c>
      <c r="E3407" s="1" t="s">
        <v>3596</v>
      </c>
      <c r="F3407">
        <v>0</v>
      </c>
      <c r="H3407">
        <v>0</v>
      </c>
      <c r="I3407">
        <f>Tabla1[[#This Row],[VENTAS]]+Tabla1[[#This Row],[FISICO]]-Tabla1[[#This Row],[SISTEMA]]</f>
        <v>0</v>
      </c>
    </row>
    <row r="3408" spans="1:10" hidden="1" x14ac:dyDescent="0.25">
      <c r="A3408">
        <v>30101</v>
      </c>
      <c r="B3408" s="1" t="s">
        <v>6</v>
      </c>
      <c r="C3408" s="1" t="s">
        <v>25</v>
      </c>
      <c r="D3408">
        <v>12687</v>
      </c>
      <c r="E3408" s="1" t="s">
        <v>3597</v>
      </c>
      <c r="F3408">
        <v>0</v>
      </c>
      <c r="H3408">
        <v>0</v>
      </c>
      <c r="I3408">
        <f>Tabla1[[#This Row],[VENTAS]]+Tabla1[[#This Row],[FISICO]]-Tabla1[[#This Row],[SISTEMA]]</f>
        <v>0</v>
      </c>
    </row>
    <row r="3409" spans="1:10" hidden="1" x14ac:dyDescent="0.25">
      <c r="A3409">
        <v>30101</v>
      </c>
      <c r="B3409" s="1" t="s">
        <v>6</v>
      </c>
      <c r="C3409" s="1" t="s">
        <v>25</v>
      </c>
      <c r="D3409">
        <v>12693</v>
      </c>
      <c r="E3409" s="1" t="s">
        <v>3598</v>
      </c>
      <c r="F3409">
        <v>2</v>
      </c>
      <c r="G3409">
        <v>2</v>
      </c>
      <c r="H3409">
        <v>0</v>
      </c>
      <c r="I3409">
        <f>Tabla1[[#This Row],[VENTAS]]+Tabla1[[#This Row],[FISICO]]-Tabla1[[#This Row],[SISTEMA]]</f>
        <v>0</v>
      </c>
    </row>
    <row r="3410" spans="1:10" hidden="1" x14ac:dyDescent="0.25">
      <c r="A3410">
        <v>30101</v>
      </c>
      <c r="B3410" s="1" t="s">
        <v>6</v>
      </c>
      <c r="C3410" s="1" t="s">
        <v>25</v>
      </c>
      <c r="D3410">
        <v>12720</v>
      </c>
      <c r="E3410" s="1" t="s">
        <v>3599</v>
      </c>
      <c r="F3410">
        <v>0</v>
      </c>
      <c r="H3410">
        <v>0</v>
      </c>
      <c r="I3410">
        <f>Tabla1[[#This Row],[VENTAS]]+Tabla1[[#This Row],[FISICO]]-Tabla1[[#This Row],[SISTEMA]]</f>
        <v>0</v>
      </c>
    </row>
    <row r="3411" spans="1:10" hidden="1" x14ac:dyDescent="0.25">
      <c r="A3411" s="30">
        <v>30101</v>
      </c>
      <c r="B3411" s="31" t="s">
        <v>6</v>
      </c>
      <c r="C3411" s="31" t="s">
        <v>25</v>
      </c>
      <c r="D3411" s="30">
        <v>12729</v>
      </c>
      <c r="E3411" s="31" t="s">
        <v>3600</v>
      </c>
      <c r="F3411" s="30">
        <v>41</v>
      </c>
      <c r="G3411" s="30">
        <v>41</v>
      </c>
      <c r="H3411" s="30">
        <v>2</v>
      </c>
      <c r="I3411" s="30">
        <f>Tabla1[[#This Row],[VENTAS]]+Tabla1[[#This Row],[FISICO]]-Tabla1[[#This Row],[SISTEMA]]</f>
        <v>2</v>
      </c>
      <c r="J3411" s="30"/>
    </row>
    <row r="3412" spans="1:10" hidden="1" x14ac:dyDescent="0.25">
      <c r="A3412" s="30">
        <v>30101</v>
      </c>
      <c r="B3412" s="31" t="s">
        <v>6</v>
      </c>
      <c r="C3412" s="31" t="s">
        <v>25</v>
      </c>
      <c r="D3412" s="30">
        <v>12740</v>
      </c>
      <c r="E3412" s="31" t="s">
        <v>3601</v>
      </c>
      <c r="F3412" s="30">
        <v>54</v>
      </c>
      <c r="G3412" s="30">
        <v>53</v>
      </c>
      <c r="H3412" s="30">
        <v>8</v>
      </c>
      <c r="I3412" s="30">
        <f>Tabla1[[#This Row],[VENTAS]]+Tabla1[[#This Row],[FISICO]]-Tabla1[[#This Row],[SISTEMA]]</f>
        <v>7</v>
      </c>
      <c r="J3412" s="30"/>
    </row>
    <row r="3413" spans="1:10" hidden="1" x14ac:dyDescent="0.25">
      <c r="A3413" s="30">
        <v>30101</v>
      </c>
      <c r="B3413" s="31" t="s">
        <v>6</v>
      </c>
      <c r="C3413" s="31" t="s">
        <v>25</v>
      </c>
      <c r="D3413" s="32">
        <v>12741</v>
      </c>
      <c r="E3413" s="33" t="s">
        <v>3602</v>
      </c>
      <c r="F3413" s="30">
        <v>104</v>
      </c>
      <c r="G3413" s="30">
        <v>106</v>
      </c>
      <c r="H3413" s="30">
        <v>0</v>
      </c>
      <c r="I3413" s="30">
        <f>Tabla1[[#This Row],[VENTAS]]+Tabla1[[#This Row],[FISICO]]-Tabla1[[#This Row],[SISTEMA]]</f>
        <v>2</v>
      </c>
      <c r="J3413" s="32"/>
    </row>
    <row r="3414" spans="1:10" hidden="1" x14ac:dyDescent="0.25">
      <c r="A3414" s="30">
        <v>30101</v>
      </c>
      <c r="B3414" s="31" t="s">
        <v>6</v>
      </c>
      <c r="C3414" s="31" t="s">
        <v>25</v>
      </c>
      <c r="D3414" s="30">
        <v>12742</v>
      </c>
      <c r="E3414" s="31" t="s">
        <v>3603</v>
      </c>
      <c r="F3414" s="30">
        <v>6</v>
      </c>
      <c r="G3414" s="30">
        <v>8</v>
      </c>
      <c r="H3414" s="30">
        <v>0</v>
      </c>
      <c r="I3414" s="30">
        <f>Tabla1[[#This Row],[VENTAS]]+Tabla1[[#This Row],[FISICO]]-Tabla1[[#This Row],[SISTEMA]]</f>
        <v>2</v>
      </c>
      <c r="J3414" s="30"/>
    </row>
    <row r="3415" spans="1:10" hidden="1" x14ac:dyDescent="0.25">
      <c r="A3415">
        <v>30101</v>
      </c>
      <c r="B3415" s="1" t="s">
        <v>6</v>
      </c>
      <c r="C3415" s="1" t="s">
        <v>25</v>
      </c>
      <c r="D3415">
        <v>12806</v>
      </c>
      <c r="E3415" s="1" t="s">
        <v>3604</v>
      </c>
      <c r="F3415">
        <v>23</v>
      </c>
      <c r="G3415">
        <v>21</v>
      </c>
      <c r="H3415">
        <v>0</v>
      </c>
      <c r="I3415">
        <f>Tabla1[[#This Row],[VENTAS]]+Tabla1[[#This Row],[FISICO]]-Tabla1[[#This Row],[SISTEMA]]</f>
        <v>-2</v>
      </c>
    </row>
    <row r="3416" spans="1:10" hidden="1" x14ac:dyDescent="0.25">
      <c r="A3416">
        <v>30101</v>
      </c>
      <c r="B3416" s="1" t="s">
        <v>6</v>
      </c>
      <c r="C3416" s="1" t="s">
        <v>25</v>
      </c>
      <c r="D3416">
        <v>12940</v>
      </c>
      <c r="E3416" s="1" t="s">
        <v>3605</v>
      </c>
      <c r="F3416">
        <v>0</v>
      </c>
      <c r="H3416">
        <v>0</v>
      </c>
      <c r="I3416">
        <f>Tabla1[[#This Row],[VENTAS]]+Tabla1[[#This Row],[FISICO]]-Tabla1[[#This Row],[SISTEMA]]</f>
        <v>0</v>
      </c>
    </row>
    <row r="3417" spans="1:10" hidden="1" x14ac:dyDescent="0.25">
      <c r="A3417">
        <v>30101</v>
      </c>
      <c r="B3417" s="1" t="s">
        <v>6</v>
      </c>
      <c r="C3417" s="1" t="s">
        <v>25</v>
      </c>
      <c r="D3417">
        <v>12941</v>
      </c>
      <c r="E3417" s="1" t="s">
        <v>3606</v>
      </c>
      <c r="F3417">
        <v>0</v>
      </c>
      <c r="H3417">
        <v>0</v>
      </c>
      <c r="I3417">
        <f>Tabla1[[#This Row],[VENTAS]]+Tabla1[[#This Row],[FISICO]]-Tabla1[[#This Row],[SISTEMA]]</f>
        <v>0</v>
      </c>
    </row>
    <row r="3418" spans="1:10" hidden="1" x14ac:dyDescent="0.25">
      <c r="A3418">
        <v>30101</v>
      </c>
      <c r="B3418" s="1" t="s">
        <v>6</v>
      </c>
      <c r="C3418" s="1" t="s">
        <v>25</v>
      </c>
      <c r="D3418">
        <v>12973</v>
      </c>
      <c r="E3418" s="1" t="s">
        <v>3607</v>
      </c>
      <c r="F3418">
        <v>100</v>
      </c>
      <c r="G3418">
        <v>100</v>
      </c>
      <c r="H3418">
        <v>0</v>
      </c>
      <c r="I3418">
        <f>Tabla1[[#This Row],[VENTAS]]+Tabla1[[#This Row],[FISICO]]-Tabla1[[#This Row],[SISTEMA]]</f>
        <v>0</v>
      </c>
    </row>
    <row r="3419" spans="1:10" hidden="1" x14ac:dyDescent="0.25">
      <c r="A3419">
        <v>30101</v>
      </c>
      <c r="B3419" s="1" t="s">
        <v>6</v>
      </c>
      <c r="C3419" s="1" t="s">
        <v>25</v>
      </c>
      <c r="D3419">
        <v>12977</v>
      </c>
      <c r="E3419" s="1" t="s">
        <v>3608</v>
      </c>
      <c r="F3419">
        <v>10</v>
      </c>
      <c r="G3419">
        <v>10</v>
      </c>
      <c r="H3419">
        <v>0</v>
      </c>
      <c r="I3419">
        <f>Tabla1[[#This Row],[VENTAS]]+Tabla1[[#This Row],[FISICO]]-Tabla1[[#This Row],[SISTEMA]]</f>
        <v>0</v>
      </c>
    </row>
    <row r="3420" spans="1:10" hidden="1" x14ac:dyDescent="0.25">
      <c r="A3420">
        <v>30101</v>
      </c>
      <c r="B3420" s="1" t="s">
        <v>6</v>
      </c>
      <c r="C3420" s="1" t="s">
        <v>25</v>
      </c>
      <c r="D3420">
        <v>13086</v>
      </c>
      <c r="E3420" s="1" t="s">
        <v>3609</v>
      </c>
      <c r="F3420">
        <v>1</v>
      </c>
      <c r="G3420">
        <v>1</v>
      </c>
      <c r="H3420">
        <v>0</v>
      </c>
      <c r="I3420">
        <f>Tabla1[[#This Row],[VENTAS]]+Tabla1[[#This Row],[FISICO]]-Tabla1[[#This Row],[SISTEMA]]</f>
        <v>0</v>
      </c>
    </row>
    <row r="3421" spans="1:10" hidden="1" x14ac:dyDescent="0.25">
      <c r="A3421">
        <v>30101</v>
      </c>
      <c r="B3421" s="1" t="s">
        <v>6</v>
      </c>
      <c r="C3421" s="1" t="s">
        <v>25</v>
      </c>
      <c r="D3421">
        <v>13088</v>
      </c>
      <c r="E3421" s="1" t="s">
        <v>3610</v>
      </c>
      <c r="F3421">
        <v>4</v>
      </c>
      <c r="G3421">
        <v>4</v>
      </c>
      <c r="H3421">
        <v>0</v>
      </c>
      <c r="I3421">
        <f>Tabla1[[#This Row],[VENTAS]]+Tabla1[[#This Row],[FISICO]]-Tabla1[[#This Row],[SISTEMA]]</f>
        <v>0</v>
      </c>
    </row>
    <row r="3422" spans="1:10" hidden="1" x14ac:dyDescent="0.25">
      <c r="A3422" s="30">
        <v>30101</v>
      </c>
      <c r="B3422" s="31" t="s">
        <v>6</v>
      </c>
      <c r="C3422" s="31" t="s">
        <v>25</v>
      </c>
      <c r="D3422" s="30">
        <v>13111</v>
      </c>
      <c r="E3422" s="31" t="s">
        <v>3611</v>
      </c>
      <c r="F3422" s="30">
        <v>8</v>
      </c>
      <c r="G3422" s="30">
        <v>15</v>
      </c>
      <c r="H3422" s="30">
        <v>4</v>
      </c>
      <c r="I3422" s="30">
        <f>Tabla1[[#This Row],[VENTAS]]+Tabla1[[#This Row],[FISICO]]-Tabla1[[#This Row],[SISTEMA]]</f>
        <v>11</v>
      </c>
      <c r="J3422" s="30"/>
    </row>
    <row r="3423" spans="1:10" hidden="1" x14ac:dyDescent="0.25">
      <c r="A3423">
        <v>30101</v>
      </c>
      <c r="B3423" s="1" t="s">
        <v>6</v>
      </c>
      <c r="C3423" s="1" t="s">
        <v>25</v>
      </c>
      <c r="D3423">
        <v>13203</v>
      </c>
      <c r="E3423" s="1" t="s">
        <v>3612</v>
      </c>
      <c r="F3423">
        <v>19</v>
      </c>
      <c r="G3423">
        <v>17</v>
      </c>
      <c r="H3423">
        <v>2</v>
      </c>
      <c r="I3423">
        <f>Tabla1[[#This Row],[VENTAS]]+Tabla1[[#This Row],[FISICO]]-Tabla1[[#This Row],[SISTEMA]]</f>
        <v>0</v>
      </c>
    </row>
    <row r="3424" spans="1:10" hidden="1" x14ac:dyDescent="0.25">
      <c r="A3424">
        <v>30101</v>
      </c>
      <c r="B3424" s="1" t="s">
        <v>6</v>
      </c>
      <c r="C3424" s="1" t="s">
        <v>25</v>
      </c>
      <c r="D3424" s="18">
        <v>13204</v>
      </c>
      <c r="E3424" s="19" t="s">
        <v>3613</v>
      </c>
      <c r="F3424">
        <v>37</v>
      </c>
      <c r="G3424">
        <f>10+27</f>
        <v>37</v>
      </c>
      <c r="H3424">
        <v>0</v>
      </c>
      <c r="I3424">
        <f>Tabla1[[#This Row],[VENTAS]]+Tabla1[[#This Row],[FISICO]]-Tabla1[[#This Row],[SISTEMA]]</f>
        <v>0</v>
      </c>
      <c r="J3424" s="18"/>
    </row>
    <row r="3425" spans="1:10" hidden="1" x14ac:dyDescent="0.25">
      <c r="A3425">
        <v>30101</v>
      </c>
      <c r="B3425" s="1" t="s">
        <v>6</v>
      </c>
      <c r="C3425" s="1" t="s">
        <v>25</v>
      </c>
      <c r="D3425">
        <v>13205</v>
      </c>
      <c r="E3425" s="1" t="s">
        <v>3614</v>
      </c>
      <c r="F3425">
        <v>6</v>
      </c>
      <c r="G3425">
        <v>6</v>
      </c>
      <c r="H3425">
        <v>0</v>
      </c>
      <c r="I3425">
        <f>Tabla1[[#This Row],[VENTAS]]+Tabla1[[#This Row],[FISICO]]-Tabla1[[#This Row],[SISTEMA]]</f>
        <v>0</v>
      </c>
    </row>
    <row r="3426" spans="1:10" hidden="1" x14ac:dyDescent="0.25">
      <c r="A3426">
        <v>30101</v>
      </c>
      <c r="B3426" s="1" t="s">
        <v>6</v>
      </c>
      <c r="C3426" s="1" t="s">
        <v>25</v>
      </c>
      <c r="D3426">
        <v>13207</v>
      </c>
      <c r="E3426" s="1" t="s">
        <v>3615</v>
      </c>
      <c r="F3426">
        <v>31</v>
      </c>
      <c r="G3426">
        <v>30</v>
      </c>
      <c r="H3426">
        <v>1</v>
      </c>
      <c r="I3426">
        <f>Tabla1[[#This Row],[VENTAS]]+Tabla1[[#This Row],[FISICO]]-Tabla1[[#This Row],[SISTEMA]]</f>
        <v>0</v>
      </c>
    </row>
    <row r="3427" spans="1:10" hidden="1" x14ac:dyDescent="0.25">
      <c r="A3427">
        <v>30101</v>
      </c>
      <c r="B3427" s="1" t="s">
        <v>6</v>
      </c>
      <c r="C3427" s="1" t="s">
        <v>25</v>
      </c>
      <c r="D3427">
        <v>13210</v>
      </c>
      <c r="E3427" s="1" t="s">
        <v>3616</v>
      </c>
      <c r="F3427">
        <v>22</v>
      </c>
      <c r="G3427">
        <v>22</v>
      </c>
      <c r="H3427">
        <v>0</v>
      </c>
      <c r="I3427">
        <f>Tabla1[[#This Row],[VENTAS]]+Tabla1[[#This Row],[FISICO]]-Tabla1[[#This Row],[SISTEMA]]</f>
        <v>0</v>
      </c>
    </row>
    <row r="3428" spans="1:10" hidden="1" x14ac:dyDescent="0.25">
      <c r="A3428">
        <v>30101</v>
      </c>
      <c r="B3428" s="1" t="s">
        <v>6</v>
      </c>
      <c r="C3428" s="1" t="s">
        <v>25</v>
      </c>
      <c r="D3428">
        <v>13344</v>
      </c>
      <c r="E3428" s="1" t="s">
        <v>3617</v>
      </c>
      <c r="F3428">
        <v>0</v>
      </c>
      <c r="H3428">
        <v>0</v>
      </c>
      <c r="I3428">
        <f>Tabla1[[#This Row],[VENTAS]]+Tabla1[[#This Row],[FISICO]]-Tabla1[[#This Row],[SISTEMA]]</f>
        <v>0</v>
      </c>
    </row>
    <row r="3429" spans="1:10" hidden="1" x14ac:dyDescent="0.25">
      <c r="A3429">
        <v>30101</v>
      </c>
      <c r="B3429" s="1" t="s">
        <v>6</v>
      </c>
      <c r="C3429" s="1" t="s">
        <v>25</v>
      </c>
      <c r="D3429">
        <v>13351</v>
      </c>
      <c r="E3429" s="1" t="s">
        <v>3618</v>
      </c>
      <c r="F3429">
        <v>0</v>
      </c>
      <c r="H3429">
        <v>0</v>
      </c>
      <c r="I3429">
        <f>Tabla1[[#This Row],[VENTAS]]+Tabla1[[#This Row],[FISICO]]-Tabla1[[#This Row],[SISTEMA]]</f>
        <v>0</v>
      </c>
    </row>
    <row r="3430" spans="1:10" hidden="1" x14ac:dyDescent="0.25">
      <c r="A3430">
        <v>30101</v>
      </c>
      <c r="B3430" s="1" t="s">
        <v>6</v>
      </c>
      <c r="C3430" s="1" t="s">
        <v>25</v>
      </c>
      <c r="D3430">
        <v>13371</v>
      </c>
      <c r="E3430" s="1" t="s">
        <v>3619</v>
      </c>
      <c r="F3430">
        <v>0</v>
      </c>
      <c r="H3430">
        <v>0</v>
      </c>
      <c r="I3430">
        <f>Tabla1[[#This Row],[VENTAS]]+Tabla1[[#This Row],[FISICO]]-Tabla1[[#This Row],[SISTEMA]]</f>
        <v>0</v>
      </c>
    </row>
    <row r="3431" spans="1:10" hidden="1" x14ac:dyDescent="0.25">
      <c r="A3431">
        <v>30101</v>
      </c>
      <c r="B3431" s="1" t="s">
        <v>6</v>
      </c>
      <c r="C3431" s="1" t="s">
        <v>25</v>
      </c>
      <c r="D3431">
        <v>13570</v>
      </c>
      <c r="E3431" s="1" t="s">
        <v>3620</v>
      </c>
      <c r="F3431">
        <v>0</v>
      </c>
      <c r="H3431">
        <v>0</v>
      </c>
      <c r="I3431">
        <f>Tabla1[[#This Row],[VENTAS]]+Tabla1[[#This Row],[FISICO]]-Tabla1[[#This Row],[SISTEMA]]</f>
        <v>0</v>
      </c>
    </row>
    <row r="3432" spans="1:10" hidden="1" x14ac:dyDescent="0.25">
      <c r="A3432">
        <v>30101</v>
      </c>
      <c r="B3432" s="1" t="s">
        <v>6</v>
      </c>
      <c r="C3432" s="1" t="s">
        <v>25</v>
      </c>
      <c r="D3432">
        <v>13653</v>
      </c>
      <c r="E3432" s="1" t="s">
        <v>3621</v>
      </c>
      <c r="F3432">
        <v>3</v>
      </c>
      <c r="G3432">
        <v>3</v>
      </c>
      <c r="H3432">
        <v>0</v>
      </c>
      <c r="I3432">
        <f>Tabla1[[#This Row],[VENTAS]]+Tabla1[[#This Row],[FISICO]]-Tabla1[[#This Row],[SISTEMA]]</f>
        <v>0</v>
      </c>
    </row>
    <row r="3433" spans="1:10" hidden="1" x14ac:dyDescent="0.25">
      <c r="A3433">
        <v>30101</v>
      </c>
      <c r="B3433" s="1" t="s">
        <v>6</v>
      </c>
      <c r="C3433" s="1" t="s">
        <v>25</v>
      </c>
      <c r="D3433">
        <v>13659</v>
      </c>
      <c r="E3433" s="1" t="s">
        <v>3622</v>
      </c>
      <c r="F3433">
        <v>0</v>
      </c>
      <c r="H3433">
        <v>0</v>
      </c>
      <c r="I3433">
        <f>Tabla1[[#This Row],[VENTAS]]+Tabla1[[#This Row],[FISICO]]-Tabla1[[#This Row],[SISTEMA]]</f>
        <v>0</v>
      </c>
    </row>
    <row r="3434" spans="1:10" hidden="1" x14ac:dyDescent="0.25">
      <c r="A3434">
        <v>30101</v>
      </c>
      <c r="B3434" s="1" t="s">
        <v>6</v>
      </c>
      <c r="C3434" s="1" t="s">
        <v>25</v>
      </c>
      <c r="D3434">
        <v>13794</v>
      </c>
      <c r="E3434" s="1" t="s">
        <v>3623</v>
      </c>
      <c r="F3434">
        <v>0</v>
      </c>
      <c r="H3434">
        <v>0</v>
      </c>
      <c r="I3434">
        <f>Tabla1[[#This Row],[VENTAS]]+Tabla1[[#This Row],[FISICO]]-Tabla1[[#This Row],[SISTEMA]]</f>
        <v>0</v>
      </c>
    </row>
    <row r="3435" spans="1:10" hidden="1" x14ac:dyDescent="0.25">
      <c r="A3435">
        <v>30101</v>
      </c>
      <c r="B3435" s="1" t="s">
        <v>6</v>
      </c>
      <c r="C3435" s="1" t="s">
        <v>25</v>
      </c>
      <c r="D3435">
        <v>14049</v>
      </c>
      <c r="E3435" s="1" t="s">
        <v>3624</v>
      </c>
      <c r="F3435">
        <v>87</v>
      </c>
      <c r="G3435">
        <v>87</v>
      </c>
      <c r="H3435">
        <v>0</v>
      </c>
      <c r="I3435">
        <f>Tabla1[[#This Row],[VENTAS]]+Tabla1[[#This Row],[FISICO]]-Tabla1[[#This Row],[SISTEMA]]</f>
        <v>0</v>
      </c>
    </row>
    <row r="3436" spans="1:10" hidden="1" x14ac:dyDescent="0.25">
      <c r="A3436" s="30">
        <v>30101</v>
      </c>
      <c r="B3436" s="31" t="s">
        <v>6</v>
      </c>
      <c r="C3436" s="31" t="s">
        <v>25</v>
      </c>
      <c r="D3436" s="30">
        <v>14093</v>
      </c>
      <c r="E3436" s="31" t="s">
        <v>3625</v>
      </c>
      <c r="F3436" s="30">
        <v>33</v>
      </c>
      <c r="G3436" s="30">
        <v>40</v>
      </c>
      <c r="H3436" s="30">
        <v>0</v>
      </c>
      <c r="I3436" s="30">
        <f>Tabla1[[#This Row],[VENTAS]]+Tabla1[[#This Row],[FISICO]]-Tabla1[[#This Row],[SISTEMA]]</f>
        <v>7</v>
      </c>
      <c r="J3436" s="30"/>
    </row>
    <row r="3437" spans="1:10" hidden="1" x14ac:dyDescent="0.25">
      <c r="A3437">
        <v>30101</v>
      </c>
      <c r="B3437" s="1" t="s">
        <v>6</v>
      </c>
      <c r="C3437" s="1" t="s">
        <v>25</v>
      </c>
      <c r="D3437">
        <v>14203</v>
      </c>
      <c r="E3437" s="1" t="s">
        <v>3626</v>
      </c>
      <c r="F3437">
        <v>1</v>
      </c>
      <c r="G3437">
        <v>1</v>
      </c>
      <c r="H3437">
        <v>0</v>
      </c>
      <c r="I3437">
        <f>Tabla1[[#This Row],[VENTAS]]+Tabla1[[#This Row],[FISICO]]-Tabla1[[#This Row],[SISTEMA]]</f>
        <v>0</v>
      </c>
    </row>
    <row r="3438" spans="1:10" hidden="1" x14ac:dyDescent="0.25">
      <c r="A3438">
        <v>30101</v>
      </c>
      <c r="B3438" s="1" t="s">
        <v>6</v>
      </c>
      <c r="C3438" s="1" t="s">
        <v>25</v>
      </c>
      <c r="D3438">
        <v>14447</v>
      </c>
      <c r="E3438" s="1" t="s">
        <v>3627</v>
      </c>
      <c r="F3438">
        <v>26</v>
      </c>
      <c r="G3438">
        <v>26</v>
      </c>
      <c r="H3438">
        <v>0</v>
      </c>
      <c r="I3438">
        <f>Tabla1[[#This Row],[VENTAS]]+Tabla1[[#This Row],[FISICO]]-Tabla1[[#This Row],[SISTEMA]]</f>
        <v>0</v>
      </c>
    </row>
    <row r="3439" spans="1:10" hidden="1" x14ac:dyDescent="0.25">
      <c r="A3439">
        <v>30101</v>
      </c>
      <c r="B3439" s="1" t="s">
        <v>6</v>
      </c>
      <c r="C3439" s="1" t="s">
        <v>25</v>
      </c>
      <c r="D3439">
        <v>14449</v>
      </c>
      <c r="E3439" s="1" t="s">
        <v>3628</v>
      </c>
      <c r="F3439">
        <v>8</v>
      </c>
      <c r="G3439">
        <v>5</v>
      </c>
      <c r="H3439">
        <v>2</v>
      </c>
      <c r="I3439">
        <f>Tabla1[[#This Row],[VENTAS]]+Tabla1[[#This Row],[FISICO]]-Tabla1[[#This Row],[SISTEMA]]</f>
        <v>-1</v>
      </c>
    </row>
    <row r="3440" spans="1:10" hidden="1" x14ac:dyDescent="0.25">
      <c r="A3440">
        <v>30101</v>
      </c>
      <c r="B3440" s="1" t="s">
        <v>6</v>
      </c>
      <c r="C3440" s="1" t="s">
        <v>25</v>
      </c>
      <c r="D3440">
        <v>14515</v>
      </c>
      <c r="E3440" s="1" t="s">
        <v>3629</v>
      </c>
      <c r="F3440">
        <v>3</v>
      </c>
      <c r="G3440">
        <v>3</v>
      </c>
      <c r="H3440">
        <v>0</v>
      </c>
      <c r="I3440">
        <f>Tabla1[[#This Row],[VENTAS]]+Tabla1[[#This Row],[FISICO]]-Tabla1[[#This Row],[SISTEMA]]</f>
        <v>0</v>
      </c>
    </row>
    <row r="3441" spans="1:10" hidden="1" x14ac:dyDescent="0.25">
      <c r="A3441">
        <v>30101</v>
      </c>
      <c r="B3441" s="1" t="s">
        <v>6</v>
      </c>
      <c r="C3441" s="1" t="s">
        <v>25</v>
      </c>
      <c r="D3441">
        <v>14963</v>
      </c>
      <c r="E3441" s="1" t="s">
        <v>3630</v>
      </c>
      <c r="F3441">
        <v>28</v>
      </c>
      <c r="G3441">
        <v>28</v>
      </c>
      <c r="H3441">
        <v>0</v>
      </c>
      <c r="I3441">
        <f>Tabla1[[#This Row],[VENTAS]]+Tabla1[[#This Row],[FISICO]]-Tabla1[[#This Row],[SISTEMA]]</f>
        <v>0</v>
      </c>
    </row>
    <row r="3442" spans="1:10" hidden="1" x14ac:dyDescent="0.25">
      <c r="A3442">
        <v>30101</v>
      </c>
      <c r="B3442" s="1" t="s">
        <v>6</v>
      </c>
      <c r="C3442" s="1" t="s">
        <v>26</v>
      </c>
      <c r="D3442">
        <v>841</v>
      </c>
      <c r="E3442" s="1" t="s">
        <v>3631</v>
      </c>
      <c r="F3442">
        <v>0</v>
      </c>
      <c r="H3442">
        <v>0</v>
      </c>
      <c r="I3442">
        <f>Tabla1[[#This Row],[VENTAS]]+Tabla1[[#This Row],[FISICO]]-Tabla1[[#This Row],[SISTEMA]]</f>
        <v>0</v>
      </c>
    </row>
    <row r="3443" spans="1:10" hidden="1" x14ac:dyDescent="0.25">
      <c r="A3443" s="30">
        <v>30101</v>
      </c>
      <c r="B3443" s="31" t="s">
        <v>6</v>
      </c>
      <c r="C3443" s="31" t="s">
        <v>26</v>
      </c>
      <c r="D3443" s="30">
        <v>847</v>
      </c>
      <c r="E3443" s="31" t="s">
        <v>3632</v>
      </c>
      <c r="F3443" s="30">
        <v>300</v>
      </c>
      <c r="G3443" s="30">
        <v>302</v>
      </c>
      <c r="H3443" s="30">
        <v>0</v>
      </c>
      <c r="I3443" s="30">
        <f>Tabla1[[#This Row],[VENTAS]]+Tabla1[[#This Row],[FISICO]]-Tabla1[[#This Row],[SISTEMA]]</f>
        <v>2</v>
      </c>
      <c r="J3443" s="30"/>
    </row>
    <row r="3444" spans="1:10" hidden="1" x14ac:dyDescent="0.25">
      <c r="A3444">
        <v>30101</v>
      </c>
      <c r="B3444" s="1" t="s">
        <v>6</v>
      </c>
      <c r="C3444" s="1" t="s">
        <v>26</v>
      </c>
      <c r="D3444">
        <v>850</v>
      </c>
      <c r="E3444" s="1" t="s">
        <v>3633</v>
      </c>
      <c r="F3444">
        <v>175</v>
      </c>
      <c r="G3444">
        <f>24+151</f>
        <v>175</v>
      </c>
      <c r="H3444">
        <v>0</v>
      </c>
      <c r="I3444">
        <f>Tabla1[[#This Row],[VENTAS]]+Tabla1[[#This Row],[FISICO]]-Tabla1[[#This Row],[SISTEMA]]</f>
        <v>0</v>
      </c>
    </row>
    <row r="3445" spans="1:10" hidden="1" x14ac:dyDescent="0.25">
      <c r="A3445">
        <v>30101</v>
      </c>
      <c r="B3445" s="1" t="s">
        <v>6</v>
      </c>
      <c r="C3445" s="1" t="s">
        <v>26</v>
      </c>
      <c r="D3445">
        <v>855</v>
      </c>
      <c r="E3445" s="1" t="s">
        <v>3634</v>
      </c>
      <c r="F3445">
        <v>0</v>
      </c>
      <c r="H3445">
        <v>0</v>
      </c>
      <c r="I3445">
        <f>Tabla1[[#This Row],[VENTAS]]+Tabla1[[#This Row],[FISICO]]-Tabla1[[#This Row],[SISTEMA]]</f>
        <v>0</v>
      </c>
    </row>
    <row r="3446" spans="1:10" hidden="1" x14ac:dyDescent="0.25">
      <c r="A3446">
        <v>30101</v>
      </c>
      <c r="B3446" s="1" t="s">
        <v>6</v>
      </c>
      <c r="C3446" s="1" t="s">
        <v>26</v>
      </c>
      <c r="D3446">
        <v>860</v>
      </c>
      <c r="E3446" s="1" t="s">
        <v>3635</v>
      </c>
      <c r="F3446">
        <v>0</v>
      </c>
      <c r="H3446">
        <v>0</v>
      </c>
      <c r="I3446">
        <f>Tabla1[[#This Row],[VENTAS]]+Tabla1[[#This Row],[FISICO]]-Tabla1[[#This Row],[SISTEMA]]</f>
        <v>0</v>
      </c>
    </row>
    <row r="3447" spans="1:10" hidden="1" x14ac:dyDescent="0.25">
      <c r="A3447">
        <v>30101</v>
      </c>
      <c r="B3447" s="1" t="s">
        <v>6</v>
      </c>
      <c r="C3447" s="1" t="s">
        <v>26</v>
      </c>
      <c r="D3447">
        <v>867</v>
      </c>
      <c r="E3447" s="1" t="s">
        <v>3636</v>
      </c>
      <c r="F3447">
        <v>0</v>
      </c>
      <c r="H3447">
        <v>0</v>
      </c>
      <c r="I3447">
        <f>Tabla1[[#This Row],[VENTAS]]+Tabla1[[#This Row],[FISICO]]-Tabla1[[#This Row],[SISTEMA]]</f>
        <v>0</v>
      </c>
    </row>
    <row r="3448" spans="1:10" hidden="1" x14ac:dyDescent="0.25">
      <c r="A3448">
        <v>30101</v>
      </c>
      <c r="B3448" s="1" t="s">
        <v>6</v>
      </c>
      <c r="C3448" s="1" t="s">
        <v>26</v>
      </c>
      <c r="D3448">
        <v>872</v>
      </c>
      <c r="E3448" s="1" t="s">
        <v>3637</v>
      </c>
      <c r="F3448">
        <v>0</v>
      </c>
      <c r="H3448">
        <v>0</v>
      </c>
      <c r="I3448">
        <f>Tabla1[[#This Row],[VENTAS]]+Tabla1[[#This Row],[FISICO]]-Tabla1[[#This Row],[SISTEMA]]</f>
        <v>0</v>
      </c>
    </row>
    <row r="3449" spans="1:10" hidden="1" x14ac:dyDescent="0.25">
      <c r="A3449">
        <v>30101</v>
      </c>
      <c r="B3449" s="1" t="s">
        <v>6</v>
      </c>
      <c r="C3449" s="1" t="s">
        <v>26</v>
      </c>
      <c r="D3449">
        <v>880</v>
      </c>
      <c r="E3449" s="1" t="s">
        <v>3638</v>
      </c>
      <c r="F3449">
        <v>0</v>
      </c>
      <c r="H3449">
        <v>0</v>
      </c>
      <c r="I3449">
        <f>Tabla1[[#This Row],[VENTAS]]+Tabla1[[#This Row],[FISICO]]-Tabla1[[#This Row],[SISTEMA]]</f>
        <v>0</v>
      </c>
    </row>
    <row r="3450" spans="1:10" hidden="1" x14ac:dyDescent="0.25">
      <c r="A3450">
        <v>30101</v>
      </c>
      <c r="B3450" s="1" t="s">
        <v>6</v>
      </c>
      <c r="C3450" s="1" t="s">
        <v>26</v>
      </c>
      <c r="D3450">
        <v>884</v>
      </c>
      <c r="E3450" s="1" t="s">
        <v>3639</v>
      </c>
      <c r="F3450">
        <v>141</v>
      </c>
      <c r="G3450">
        <v>141</v>
      </c>
      <c r="H3450">
        <v>0</v>
      </c>
      <c r="I3450">
        <f>Tabla1[[#This Row],[VENTAS]]+Tabla1[[#This Row],[FISICO]]-Tabla1[[#This Row],[SISTEMA]]</f>
        <v>0</v>
      </c>
    </row>
    <row r="3451" spans="1:10" hidden="1" x14ac:dyDescent="0.25">
      <c r="A3451">
        <v>30101</v>
      </c>
      <c r="B3451" s="1" t="s">
        <v>6</v>
      </c>
      <c r="C3451" s="1" t="s">
        <v>26</v>
      </c>
      <c r="D3451">
        <v>888</v>
      </c>
      <c r="E3451" s="1" t="s">
        <v>3640</v>
      </c>
      <c r="F3451">
        <v>0</v>
      </c>
      <c r="H3451">
        <v>0</v>
      </c>
      <c r="I3451">
        <f>Tabla1[[#This Row],[VENTAS]]+Tabla1[[#This Row],[FISICO]]-Tabla1[[#This Row],[SISTEMA]]</f>
        <v>0</v>
      </c>
    </row>
    <row r="3452" spans="1:10" hidden="1" x14ac:dyDescent="0.25">
      <c r="A3452">
        <v>30101</v>
      </c>
      <c r="B3452" s="1" t="s">
        <v>6</v>
      </c>
      <c r="C3452" s="1" t="s">
        <v>26</v>
      </c>
      <c r="D3452" s="18">
        <v>891</v>
      </c>
      <c r="E3452" s="19" t="s">
        <v>3641</v>
      </c>
      <c r="F3452">
        <v>28</v>
      </c>
      <c r="G3452">
        <v>22</v>
      </c>
      <c r="H3452">
        <v>5</v>
      </c>
      <c r="I3452">
        <f>Tabla1[[#This Row],[VENTAS]]+Tabla1[[#This Row],[FISICO]]-Tabla1[[#This Row],[SISTEMA]]</f>
        <v>-1</v>
      </c>
      <c r="J3452" s="18"/>
    </row>
    <row r="3453" spans="1:10" hidden="1" x14ac:dyDescent="0.25">
      <c r="A3453">
        <v>30101</v>
      </c>
      <c r="B3453" s="1" t="s">
        <v>6</v>
      </c>
      <c r="C3453" s="1" t="s">
        <v>26</v>
      </c>
      <c r="D3453">
        <v>1524</v>
      </c>
      <c r="E3453" s="1" t="s">
        <v>3642</v>
      </c>
      <c r="F3453">
        <v>0</v>
      </c>
      <c r="H3453">
        <v>0</v>
      </c>
      <c r="I3453">
        <f>Tabla1[[#This Row],[VENTAS]]+Tabla1[[#This Row],[FISICO]]-Tabla1[[#This Row],[SISTEMA]]</f>
        <v>0</v>
      </c>
    </row>
    <row r="3454" spans="1:10" hidden="1" x14ac:dyDescent="0.25">
      <c r="A3454">
        <v>30101</v>
      </c>
      <c r="B3454" s="1" t="s">
        <v>6</v>
      </c>
      <c r="C3454" s="1" t="s">
        <v>26</v>
      </c>
      <c r="D3454">
        <v>1525</v>
      </c>
      <c r="E3454" s="1" t="s">
        <v>3643</v>
      </c>
      <c r="F3454">
        <v>0</v>
      </c>
      <c r="H3454">
        <v>0</v>
      </c>
      <c r="I3454">
        <f>Tabla1[[#This Row],[VENTAS]]+Tabla1[[#This Row],[FISICO]]-Tabla1[[#This Row],[SISTEMA]]</f>
        <v>0</v>
      </c>
    </row>
    <row r="3455" spans="1:10" hidden="1" x14ac:dyDescent="0.25">
      <c r="A3455">
        <v>30101</v>
      </c>
      <c r="B3455" s="1" t="s">
        <v>6</v>
      </c>
      <c r="C3455" s="1" t="s">
        <v>26</v>
      </c>
      <c r="D3455">
        <v>2200</v>
      </c>
      <c r="E3455" s="1" t="s">
        <v>3644</v>
      </c>
      <c r="F3455">
        <v>0</v>
      </c>
      <c r="H3455">
        <v>0</v>
      </c>
      <c r="I3455">
        <f>Tabla1[[#This Row],[VENTAS]]+Tabla1[[#This Row],[FISICO]]-Tabla1[[#This Row],[SISTEMA]]</f>
        <v>0</v>
      </c>
    </row>
    <row r="3456" spans="1:10" hidden="1" x14ac:dyDescent="0.25">
      <c r="A3456">
        <v>30101</v>
      </c>
      <c r="B3456" s="1" t="s">
        <v>6</v>
      </c>
      <c r="C3456" s="1" t="s">
        <v>26</v>
      </c>
      <c r="D3456">
        <v>2273</v>
      </c>
      <c r="E3456" s="1" t="s">
        <v>3645</v>
      </c>
      <c r="F3456">
        <v>0</v>
      </c>
      <c r="H3456">
        <v>0</v>
      </c>
      <c r="I3456">
        <f>Tabla1[[#This Row],[VENTAS]]+Tabla1[[#This Row],[FISICO]]-Tabla1[[#This Row],[SISTEMA]]</f>
        <v>0</v>
      </c>
    </row>
    <row r="3457" spans="1:10" hidden="1" x14ac:dyDescent="0.25">
      <c r="A3457">
        <v>30101</v>
      </c>
      <c r="B3457" s="1" t="s">
        <v>6</v>
      </c>
      <c r="C3457" s="1" t="s">
        <v>26</v>
      </c>
      <c r="D3457" s="18">
        <v>2309</v>
      </c>
      <c r="E3457" s="19" t="s">
        <v>3646</v>
      </c>
      <c r="F3457">
        <v>194</v>
      </c>
      <c r="G3457">
        <v>57</v>
      </c>
      <c r="H3457">
        <v>4</v>
      </c>
      <c r="I3457">
        <f>Tabla1[[#This Row],[VENTAS]]+Tabla1[[#This Row],[FISICO]]-Tabla1[[#This Row],[SISTEMA]]</f>
        <v>-133</v>
      </c>
      <c r="J3457" s="18"/>
    </row>
    <row r="3458" spans="1:10" hidden="1" x14ac:dyDescent="0.25">
      <c r="A3458">
        <v>30101</v>
      </c>
      <c r="B3458" s="1" t="s">
        <v>6</v>
      </c>
      <c r="C3458" s="1" t="s">
        <v>26</v>
      </c>
      <c r="D3458">
        <v>2311</v>
      </c>
      <c r="E3458" s="1" t="s">
        <v>3647</v>
      </c>
      <c r="F3458">
        <v>0</v>
      </c>
      <c r="H3458">
        <v>0</v>
      </c>
      <c r="I3458">
        <f>Tabla1[[#This Row],[VENTAS]]+Tabla1[[#This Row],[FISICO]]-Tabla1[[#This Row],[SISTEMA]]</f>
        <v>0</v>
      </c>
    </row>
    <row r="3459" spans="1:10" hidden="1" x14ac:dyDescent="0.25">
      <c r="A3459">
        <v>30101</v>
      </c>
      <c r="B3459" s="1" t="s">
        <v>6</v>
      </c>
      <c r="C3459" s="1" t="s">
        <v>26</v>
      </c>
      <c r="D3459" s="18">
        <v>2352</v>
      </c>
      <c r="E3459" s="19" t="s">
        <v>3648</v>
      </c>
      <c r="F3459">
        <v>79</v>
      </c>
      <c r="G3459">
        <v>30</v>
      </c>
      <c r="H3459">
        <v>0</v>
      </c>
      <c r="I3459">
        <f>Tabla1[[#This Row],[VENTAS]]+Tabla1[[#This Row],[FISICO]]-Tabla1[[#This Row],[SISTEMA]]</f>
        <v>-49</v>
      </c>
      <c r="J3459" s="18" t="s">
        <v>8330</v>
      </c>
    </row>
    <row r="3460" spans="1:10" hidden="1" x14ac:dyDescent="0.25">
      <c r="A3460">
        <v>30101</v>
      </c>
      <c r="B3460" s="1" t="s">
        <v>6</v>
      </c>
      <c r="C3460" s="1" t="s">
        <v>26</v>
      </c>
      <c r="D3460">
        <v>3503</v>
      </c>
      <c r="E3460" s="1" t="s">
        <v>3649</v>
      </c>
      <c r="F3460">
        <v>0</v>
      </c>
      <c r="H3460">
        <v>0</v>
      </c>
      <c r="I3460">
        <f>Tabla1[[#This Row],[VENTAS]]+Tabla1[[#This Row],[FISICO]]-Tabla1[[#This Row],[SISTEMA]]</f>
        <v>0</v>
      </c>
    </row>
    <row r="3461" spans="1:10" hidden="1" x14ac:dyDescent="0.25">
      <c r="A3461">
        <v>30101</v>
      </c>
      <c r="B3461" s="1" t="s">
        <v>6</v>
      </c>
      <c r="C3461" s="1" t="s">
        <v>26</v>
      </c>
      <c r="D3461">
        <v>8794</v>
      </c>
      <c r="E3461" s="1" t="s">
        <v>3650</v>
      </c>
      <c r="F3461">
        <v>28</v>
      </c>
      <c r="G3461">
        <v>28</v>
      </c>
      <c r="H3461">
        <v>0</v>
      </c>
      <c r="I3461">
        <f>Tabla1[[#This Row],[VENTAS]]+Tabla1[[#This Row],[FISICO]]-Tabla1[[#This Row],[SISTEMA]]</f>
        <v>0</v>
      </c>
    </row>
    <row r="3462" spans="1:10" hidden="1" x14ac:dyDescent="0.25">
      <c r="A3462">
        <v>30101</v>
      </c>
      <c r="B3462" s="1" t="s">
        <v>6</v>
      </c>
      <c r="C3462" s="1" t="s">
        <v>27</v>
      </c>
      <c r="D3462">
        <v>2319</v>
      </c>
      <c r="E3462" s="1" t="s">
        <v>3651</v>
      </c>
      <c r="F3462">
        <v>0</v>
      </c>
      <c r="H3462">
        <v>0</v>
      </c>
      <c r="I3462">
        <f>Tabla1[[#This Row],[VENTAS]]+Tabla1[[#This Row],[FISICO]]-Tabla1[[#This Row],[SISTEMA]]</f>
        <v>0</v>
      </c>
    </row>
    <row r="3463" spans="1:10" hidden="1" x14ac:dyDescent="0.25">
      <c r="A3463">
        <v>30101</v>
      </c>
      <c r="B3463" s="1" t="s">
        <v>6</v>
      </c>
      <c r="C3463" s="1" t="s">
        <v>27</v>
      </c>
      <c r="D3463">
        <v>2333</v>
      </c>
      <c r="E3463" s="1" t="s">
        <v>3652</v>
      </c>
      <c r="F3463">
        <v>0</v>
      </c>
      <c r="H3463">
        <v>0</v>
      </c>
      <c r="I3463">
        <f>Tabla1[[#This Row],[VENTAS]]+Tabla1[[#This Row],[FISICO]]-Tabla1[[#This Row],[SISTEMA]]</f>
        <v>0</v>
      </c>
    </row>
    <row r="3464" spans="1:10" hidden="1" x14ac:dyDescent="0.25">
      <c r="A3464">
        <v>30101</v>
      </c>
      <c r="B3464" s="1" t="s">
        <v>6</v>
      </c>
      <c r="C3464" s="1" t="s">
        <v>27</v>
      </c>
      <c r="D3464">
        <v>2334</v>
      </c>
      <c r="E3464" s="1" t="s">
        <v>3653</v>
      </c>
      <c r="F3464">
        <v>0</v>
      </c>
      <c r="H3464">
        <v>0</v>
      </c>
      <c r="I3464">
        <f>Tabla1[[#This Row],[VENTAS]]+Tabla1[[#This Row],[FISICO]]-Tabla1[[#This Row],[SISTEMA]]</f>
        <v>0</v>
      </c>
    </row>
    <row r="3465" spans="1:10" hidden="1" x14ac:dyDescent="0.25">
      <c r="A3465">
        <v>30101</v>
      </c>
      <c r="B3465" s="1" t="s">
        <v>6</v>
      </c>
      <c r="C3465" s="1" t="s">
        <v>27</v>
      </c>
      <c r="D3465">
        <v>2335</v>
      </c>
      <c r="E3465" s="1" t="s">
        <v>3654</v>
      </c>
      <c r="F3465">
        <v>0</v>
      </c>
      <c r="H3465">
        <v>0</v>
      </c>
      <c r="I3465">
        <f>Tabla1[[#This Row],[VENTAS]]+Tabla1[[#This Row],[FISICO]]-Tabla1[[#This Row],[SISTEMA]]</f>
        <v>0</v>
      </c>
    </row>
    <row r="3466" spans="1:10" hidden="1" x14ac:dyDescent="0.25">
      <c r="A3466">
        <v>30101</v>
      </c>
      <c r="B3466" s="1" t="s">
        <v>6</v>
      </c>
      <c r="C3466" s="1" t="s">
        <v>28</v>
      </c>
      <c r="D3466">
        <v>116</v>
      </c>
      <c r="E3466" s="1" t="s">
        <v>715</v>
      </c>
      <c r="F3466">
        <v>0</v>
      </c>
      <c r="H3466">
        <v>0</v>
      </c>
      <c r="I3466">
        <f>Tabla1[[#This Row],[VENTAS]]+Tabla1[[#This Row],[FISICO]]-Tabla1[[#This Row],[SISTEMA]]</f>
        <v>0</v>
      </c>
    </row>
    <row r="3467" spans="1:10" hidden="1" x14ac:dyDescent="0.25">
      <c r="A3467">
        <v>30101</v>
      </c>
      <c r="B3467" s="1" t="s">
        <v>6</v>
      </c>
      <c r="C3467" s="1" t="s">
        <v>28</v>
      </c>
      <c r="D3467">
        <v>117</v>
      </c>
      <c r="E3467" s="1" t="s">
        <v>715</v>
      </c>
      <c r="F3467">
        <v>0</v>
      </c>
      <c r="H3467">
        <v>0</v>
      </c>
      <c r="I3467">
        <f>Tabla1[[#This Row],[VENTAS]]+Tabla1[[#This Row],[FISICO]]-Tabla1[[#This Row],[SISTEMA]]</f>
        <v>0</v>
      </c>
    </row>
    <row r="3468" spans="1:10" hidden="1" x14ac:dyDescent="0.25">
      <c r="A3468">
        <v>30101</v>
      </c>
      <c r="B3468" s="1" t="s">
        <v>6</v>
      </c>
      <c r="C3468" s="1" t="s">
        <v>28</v>
      </c>
      <c r="D3468" s="18">
        <v>784</v>
      </c>
      <c r="E3468" s="19" t="s">
        <v>3655</v>
      </c>
      <c r="F3468">
        <v>104</v>
      </c>
      <c r="G3468">
        <v>102</v>
      </c>
      <c r="H3468">
        <v>0</v>
      </c>
      <c r="I3468">
        <f>Tabla1[[#This Row],[VENTAS]]+Tabla1[[#This Row],[FISICO]]-Tabla1[[#This Row],[SISTEMA]]</f>
        <v>-2</v>
      </c>
      <c r="J3468" s="18"/>
    </row>
    <row r="3469" spans="1:10" hidden="1" x14ac:dyDescent="0.25">
      <c r="A3469">
        <v>30101</v>
      </c>
      <c r="B3469" s="1" t="s">
        <v>6</v>
      </c>
      <c r="C3469" s="1" t="s">
        <v>28</v>
      </c>
      <c r="D3469">
        <v>787</v>
      </c>
      <c r="E3469" s="1" t="s">
        <v>3656</v>
      </c>
      <c r="F3469">
        <v>0</v>
      </c>
      <c r="H3469">
        <v>0</v>
      </c>
      <c r="I3469">
        <f>Tabla1[[#This Row],[VENTAS]]+Tabla1[[#This Row],[FISICO]]-Tabla1[[#This Row],[SISTEMA]]</f>
        <v>0</v>
      </c>
    </row>
    <row r="3470" spans="1:10" hidden="1" x14ac:dyDescent="0.25">
      <c r="A3470">
        <v>30101</v>
      </c>
      <c r="B3470" s="1" t="s">
        <v>6</v>
      </c>
      <c r="C3470" s="1" t="s">
        <v>28</v>
      </c>
      <c r="D3470">
        <v>821</v>
      </c>
      <c r="E3470" s="1" t="s">
        <v>3657</v>
      </c>
      <c r="F3470">
        <v>21</v>
      </c>
      <c r="G3470">
        <v>21</v>
      </c>
      <c r="H3470">
        <v>0</v>
      </c>
      <c r="I3470">
        <f>Tabla1[[#This Row],[VENTAS]]+Tabla1[[#This Row],[FISICO]]-Tabla1[[#This Row],[SISTEMA]]</f>
        <v>0</v>
      </c>
    </row>
    <row r="3471" spans="1:10" hidden="1" x14ac:dyDescent="0.25">
      <c r="A3471">
        <v>30101</v>
      </c>
      <c r="B3471" s="1" t="s">
        <v>6</v>
      </c>
      <c r="C3471" s="1" t="s">
        <v>28</v>
      </c>
      <c r="D3471">
        <v>823</v>
      </c>
      <c r="E3471" s="1" t="s">
        <v>3658</v>
      </c>
      <c r="F3471">
        <v>17</v>
      </c>
      <c r="G3471">
        <v>17</v>
      </c>
      <c r="H3471">
        <v>0</v>
      </c>
      <c r="I3471">
        <f>Tabla1[[#This Row],[VENTAS]]+Tabla1[[#This Row],[FISICO]]-Tabla1[[#This Row],[SISTEMA]]</f>
        <v>0</v>
      </c>
    </row>
    <row r="3472" spans="1:10" hidden="1" x14ac:dyDescent="0.25">
      <c r="A3472">
        <v>30101</v>
      </c>
      <c r="B3472" s="1" t="s">
        <v>6</v>
      </c>
      <c r="C3472" s="1" t="s">
        <v>28</v>
      </c>
      <c r="D3472">
        <v>824</v>
      </c>
      <c r="E3472" s="1" t="s">
        <v>3659</v>
      </c>
      <c r="F3472">
        <v>7</v>
      </c>
      <c r="G3472">
        <v>7</v>
      </c>
      <c r="H3472">
        <v>0</v>
      </c>
      <c r="I3472">
        <f>Tabla1[[#This Row],[VENTAS]]+Tabla1[[#This Row],[FISICO]]-Tabla1[[#This Row],[SISTEMA]]</f>
        <v>0</v>
      </c>
    </row>
    <row r="3473" spans="1:10" hidden="1" x14ac:dyDescent="0.25">
      <c r="A3473">
        <v>30101</v>
      </c>
      <c r="B3473" s="1" t="s">
        <v>6</v>
      </c>
      <c r="C3473" s="1" t="s">
        <v>28</v>
      </c>
      <c r="D3473" s="18">
        <v>863</v>
      </c>
      <c r="E3473" s="19" t="s">
        <v>3660</v>
      </c>
      <c r="F3473">
        <v>9</v>
      </c>
      <c r="G3473">
        <v>6</v>
      </c>
      <c r="H3473">
        <v>0</v>
      </c>
      <c r="I3473">
        <f>Tabla1[[#This Row],[VENTAS]]+Tabla1[[#This Row],[FISICO]]-Tabla1[[#This Row],[SISTEMA]]</f>
        <v>-3</v>
      </c>
      <c r="J3473" s="18"/>
    </row>
    <row r="3474" spans="1:10" hidden="1" x14ac:dyDescent="0.25">
      <c r="A3474">
        <v>30101</v>
      </c>
      <c r="B3474" s="1" t="s">
        <v>6</v>
      </c>
      <c r="C3474" s="1" t="s">
        <v>28</v>
      </c>
      <c r="D3474">
        <v>868</v>
      </c>
      <c r="E3474" s="1" t="s">
        <v>3661</v>
      </c>
      <c r="F3474">
        <v>0</v>
      </c>
      <c r="H3474">
        <v>0</v>
      </c>
      <c r="I3474">
        <f>Tabla1[[#This Row],[VENTAS]]+Tabla1[[#This Row],[FISICO]]-Tabla1[[#This Row],[SISTEMA]]</f>
        <v>0</v>
      </c>
    </row>
    <row r="3475" spans="1:10" hidden="1" x14ac:dyDescent="0.25">
      <c r="A3475">
        <v>30101</v>
      </c>
      <c r="B3475" s="1" t="s">
        <v>6</v>
      </c>
      <c r="C3475" s="1" t="s">
        <v>28</v>
      </c>
      <c r="D3475">
        <v>878</v>
      </c>
      <c r="E3475" s="1" t="s">
        <v>3662</v>
      </c>
      <c r="F3475">
        <v>12</v>
      </c>
      <c r="G3475">
        <v>11</v>
      </c>
      <c r="H3475">
        <v>1</v>
      </c>
      <c r="I3475">
        <f>Tabla1[[#This Row],[VENTAS]]+Tabla1[[#This Row],[FISICO]]-Tabla1[[#This Row],[SISTEMA]]</f>
        <v>0</v>
      </c>
    </row>
    <row r="3476" spans="1:10" hidden="1" x14ac:dyDescent="0.25">
      <c r="A3476">
        <v>30101</v>
      </c>
      <c r="B3476" s="1" t="s">
        <v>6</v>
      </c>
      <c r="C3476" s="1" t="s">
        <v>28</v>
      </c>
      <c r="D3476">
        <v>882</v>
      </c>
      <c r="E3476" s="1" t="s">
        <v>3663</v>
      </c>
      <c r="F3476">
        <v>0</v>
      </c>
      <c r="H3476">
        <v>0</v>
      </c>
      <c r="I3476">
        <f>Tabla1[[#This Row],[VENTAS]]+Tabla1[[#This Row],[FISICO]]-Tabla1[[#This Row],[SISTEMA]]</f>
        <v>0</v>
      </c>
    </row>
    <row r="3477" spans="1:10" hidden="1" x14ac:dyDescent="0.25">
      <c r="A3477">
        <v>30101</v>
      </c>
      <c r="B3477" s="1" t="s">
        <v>6</v>
      </c>
      <c r="C3477" s="1" t="s">
        <v>28</v>
      </c>
      <c r="D3477" s="18">
        <v>1081</v>
      </c>
      <c r="E3477" s="19" t="s">
        <v>3664</v>
      </c>
      <c r="F3477">
        <v>26</v>
      </c>
      <c r="G3477">
        <v>25</v>
      </c>
      <c r="H3477">
        <v>0</v>
      </c>
      <c r="I3477">
        <f>Tabla1[[#This Row],[VENTAS]]+Tabla1[[#This Row],[FISICO]]-Tabla1[[#This Row],[SISTEMA]]</f>
        <v>-1</v>
      </c>
      <c r="J3477" s="18"/>
    </row>
    <row r="3478" spans="1:10" hidden="1" x14ac:dyDescent="0.25">
      <c r="A3478">
        <v>30101</v>
      </c>
      <c r="B3478" s="1" t="s">
        <v>6</v>
      </c>
      <c r="C3478" s="1" t="s">
        <v>28</v>
      </c>
      <c r="D3478">
        <v>1150</v>
      </c>
      <c r="E3478" s="1" t="s">
        <v>3665</v>
      </c>
      <c r="F3478">
        <v>1</v>
      </c>
      <c r="G3478">
        <v>1</v>
      </c>
      <c r="H3478">
        <v>0</v>
      </c>
      <c r="I3478">
        <f>Tabla1[[#This Row],[VENTAS]]+Tabla1[[#This Row],[FISICO]]-Tabla1[[#This Row],[SISTEMA]]</f>
        <v>0</v>
      </c>
    </row>
    <row r="3479" spans="1:10" hidden="1" x14ac:dyDescent="0.25">
      <c r="A3479">
        <v>30101</v>
      </c>
      <c r="B3479" s="1" t="s">
        <v>6</v>
      </c>
      <c r="C3479" s="1" t="s">
        <v>28</v>
      </c>
      <c r="D3479">
        <v>1151</v>
      </c>
      <c r="E3479" s="1" t="s">
        <v>3666</v>
      </c>
      <c r="F3479">
        <v>0</v>
      </c>
      <c r="H3479">
        <v>0</v>
      </c>
      <c r="I3479">
        <f>Tabla1[[#This Row],[VENTAS]]+Tabla1[[#This Row],[FISICO]]-Tabla1[[#This Row],[SISTEMA]]</f>
        <v>0</v>
      </c>
    </row>
    <row r="3480" spans="1:10" hidden="1" x14ac:dyDescent="0.25">
      <c r="A3480">
        <v>30101</v>
      </c>
      <c r="B3480" s="1" t="s">
        <v>6</v>
      </c>
      <c r="C3480" s="1" t="s">
        <v>28</v>
      </c>
      <c r="D3480">
        <v>1160</v>
      </c>
      <c r="E3480" s="1" t="s">
        <v>3667</v>
      </c>
      <c r="F3480">
        <v>1</v>
      </c>
      <c r="G3480">
        <v>1</v>
      </c>
      <c r="H3480">
        <v>0</v>
      </c>
      <c r="I3480">
        <f>Tabla1[[#This Row],[VENTAS]]+Tabla1[[#This Row],[FISICO]]-Tabla1[[#This Row],[SISTEMA]]</f>
        <v>0</v>
      </c>
    </row>
    <row r="3481" spans="1:10" hidden="1" x14ac:dyDescent="0.25">
      <c r="A3481">
        <v>30101</v>
      </c>
      <c r="B3481" s="1" t="s">
        <v>6</v>
      </c>
      <c r="C3481" s="1" t="s">
        <v>28</v>
      </c>
      <c r="D3481">
        <v>1161</v>
      </c>
      <c r="E3481" s="1" t="s">
        <v>3668</v>
      </c>
      <c r="F3481">
        <v>14</v>
      </c>
      <c r="G3481">
        <v>13</v>
      </c>
      <c r="H3481">
        <v>1</v>
      </c>
      <c r="I3481">
        <f>Tabla1[[#This Row],[VENTAS]]+Tabla1[[#This Row],[FISICO]]-Tabla1[[#This Row],[SISTEMA]]</f>
        <v>0</v>
      </c>
    </row>
    <row r="3482" spans="1:10" hidden="1" x14ac:dyDescent="0.25">
      <c r="A3482">
        <v>30101</v>
      </c>
      <c r="B3482" s="1" t="s">
        <v>6</v>
      </c>
      <c r="C3482" s="1" t="s">
        <v>28</v>
      </c>
      <c r="D3482">
        <v>1215</v>
      </c>
      <c r="E3482" s="1" t="s">
        <v>3669</v>
      </c>
      <c r="F3482">
        <v>1</v>
      </c>
      <c r="G3482">
        <v>1</v>
      </c>
      <c r="H3482">
        <v>0</v>
      </c>
      <c r="I3482">
        <f>Tabla1[[#This Row],[VENTAS]]+Tabla1[[#This Row],[FISICO]]-Tabla1[[#This Row],[SISTEMA]]</f>
        <v>0</v>
      </c>
    </row>
    <row r="3483" spans="1:10" hidden="1" x14ac:dyDescent="0.25">
      <c r="A3483">
        <v>30101</v>
      </c>
      <c r="B3483" s="1" t="s">
        <v>6</v>
      </c>
      <c r="C3483" s="1" t="s">
        <v>28</v>
      </c>
      <c r="D3483">
        <v>1218</v>
      </c>
      <c r="E3483" s="1" t="s">
        <v>3670</v>
      </c>
      <c r="F3483">
        <v>16</v>
      </c>
      <c r="G3483">
        <v>16</v>
      </c>
      <c r="H3483">
        <v>0</v>
      </c>
      <c r="I3483">
        <f>Tabla1[[#This Row],[VENTAS]]+Tabla1[[#This Row],[FISICO]]-Tabla1[[#This Row],[SISTEMA]]</f>
        <v>0</v>
      </c>
    </row>
    <row r="3484" spans="1:10" hidden="1" x14ac:dyDescent="0.25">
      <c r="A3484">
        <v>30101</v>
      </c>
      <c r="B3484" s="1" t="s">
        <v>6</v>
      </c>
      <c r="C3484" s="1" t="s">
        <v>28</v>
      </c>
      <c r="D3484">
        <v>1221</v>
      </c>
      <c r="E3484" s="1" t="s">
        <v>3671</v>
      </c>
      <c r="F3484">
        <v>0</v>
      </c>
      <c r="H3484">
        <v>0</v>
      </c>
      <c r="I3484">
        <f>Tabla1[[#This Row],[VENTAS]]+Tabla1[[#This Row],[FISICO]]-Tabla1[[#This Row],[SISTEMA]]</f>
        <v>0</v>
      </c>
    </row>
    <row r="3485" spans="1:10" hidden="1" x14ac:dyDescent="0.25">
      <c r="A3485">
        <v>30101</v>
      </c>
      <c r="B3485" s="1" t="s">
        <v>6</v>
      </c>
      <c r="C3485" s="1" t="s">
        <v>28</v>
      </c>
      <c r="D3485">
        <v>1222</v>
      </c>
      <c r="E3485" s="1" t="s">
        <v>3672</v>
      </c>
      <c r="F3485">
        <v>0</v>
      </c>
      <c r="H3485">
        <v>0</v>
      </c>
      <c r="I3485">
        <f>Tabla1[[#This Row],[VENTAS]]+Tabla1[[#This Row],[FISICO]]-Tabla1[[#This Row],[SISTEMA]]</f>
        <v>0</v>
      </c>
    </row>
    <row r="3486" spans="1:10" hidden="1" x14ac:dyDescent="0.25">
      <c r="A3486" s="30">
        <v>30101</v>
      </c>
      <c r="B3486" s="31" t="s">
        <v>6</v>
      </c>
      <c r="C3486" s="31" t="s">
        <v>28</v>
      </c>
      <c r="D3486" s="30">
        <v>1293</v>
      </c>
      <c r="E3486" s="31" t="s">
        <v>3673</v>
      </c>
      <c r="F3486" s="30">
        <v>63</v>
      </c>
      <c r="G3486" s="30">
        <v>60</v>
      </c>
      <c r="H3486" s="30">
        <v>4</v>
      </c>
      <c r="I3486" s="30">
        <f>Tabla1[[#This Row],[VENTAS]]+Tabla1[[#This Row],[FISICO]]-Tabla1[[#This Row],[SISTEMA]]</f>
        <v>1</v>
      </c>
      <c r="J3486" s="30"/>
    </row>
    <row r="3487" spans="1:10" hidden="1" x14ac:dyDescent="0.25">
      <c r="A3487">
        <v>30101</v>
      </c>
      <c r="B3487" s="1" t="s">
        <v>6</v>
      </c>
      <c r="C3487" s="1" t="s">
        <v>28</v>
      </c>
      <c r="D3487">
        <v>1298</v>
      </c>
      <c r="E3487" s="1" t="s">
        <v>3674</v>
      </c>
      <c r="F3487">
        <v>0</v>
      </c>
      <c r="H3487">
        <v>0</v>
      </c>
      <c r="I3487">
        <f>Tabla1[[#This Row],[VENTAS]]+Tabla1[[#This Row],[FISICO]]-Tabla1[[#This Row],[SISTEMA]]</f>
        <v>0</v>
      </c>
    </row>
    <row r="3488" spans="1:10" hidden="1" x14ac:dyDescent="0.25">
      <c r="A3488">
        <v>30101</v>
      </c>
      <c r="B3488" s="1" t="s">
        <v>6</v>
      </c>
      <c r="C3488" s="1" t="s">
        <v>28</v>
      </c>
      <c r="D3488">
        <v>1302</v>
      </c>
      <c r="E3488" s="1" t="s">
        <v>3675</v>
      </c>
      <c r="F3488">
        <v>0</v>
      </c>
      <c r="H3488">
        <v>0</v>
      </c>
      <c r="I3488">
        <f>Tabla1[[#This Row],[VENTAS]]+Tabla1[[#This Row],[FISICO]]-Tabla1[[#This Row],[SISTEMA]]</f>
        <v>0</v>
      </c>
    </row>
    <row r="3489" spans="1:10" hidden="1" x14ac:dyDescent="0.25">
      <c r="A3489">
        <v>30101</v>
      </c>
      <c r="B3489" s="1" t="s">
        <v>6</v>
      </c>
      <c r="C3489" s="1" t="s">
        <v>28</v>
      </c>
      <c r="D3489">
        <v>1310</v>
      </c>
      <c r="E3489" s="1" t="s">
        <v>3676</v>
      </c>
      <c r="F3489">
        <v>0</v>
      </c>
      <c r="H3489">
        <v>0</v>
      </c>
      <c r="I3489">
        <f>Tabla1[[#This Row],[VENTAS]]+Tabla1[[#This Row],[FISICO]]-Tabla1[[#This Row],[SISTEMA]]</f>
        <v>0</v>
      </c>
    </row>
    <row r="3490" spans="1:10" hidden="1" x14ac:dyDescent="0.25">
      <c r="A3490">
        <v>30101</v>
      </c>
      <c r="B3490" s="1" t="s">
        <v>6</v>
      </c>
      <c r="C3490" s="1" t="s">
        <v>28</v>
      </c>
      <c r="D3490">
        <v>1321</v>
      </c>
      <c r="E3490" s="1" t="s">
        <v>3677</v>
      </c>
      <c r="F3490">
        <v>24</v>
      </c>
      <c r="G3490">
        <v>24</v>
      </c>
      <c r="H3490">
        <v>0</v>
      </c>
      <c r="I3490">
        <f>Tabla1[[#This Row],[VENTAS]]+Tabla1[[#This Row],[FISICO]]-Tabla1[[#This Row],[SISTEMA]]</f>
        <v>0</v>
      </c>
    </row>
    <row r="3491" spans="1:10" hidden="1" x14ac:dyDescent="0.25">
      <c r="A3491">
        <v>30101</v>
      </c>
      <c r="B3491" s="1" t="s">
        <v>6</v>
      </c>
      <c r="C3491" s="1" t="s">
        <v>28</v>
      </c>
      <c r="D3491">
        <v>1323</v>
      </c>
      <c r="E3491" s="1" t="s">
        <v>3678</v>
      </c>
      <c r="F3491">
        <v>0</v>
      </c>
      <c r="H3491">
        <v>0</v>
      </c>
      <c r="I3491">
        <f>Tabla1[[#This Row],[VENTAS]]+Tabla1[[#This Row],[FISICO]]-Tabla1[[#This Row],[SISTEMA]]</f>
        <v>0</v>
      </c>
    </row>
    <row r="3492" spans="1:10" hidden="1" x14ac:dyDescent="0.25">
      <c r="A3492">
        <v>30101</v>
      </c>
      <c r="B3492" s="1" t="s">
        <v>6</v>
      </c>
      <c r="C3492" s="1" t="s">
        <v>28</v>
      </c>
      <c r="D3492" s="18">
        <v>1362</v>
      </c>
      <c r="E3492" s="19" t="s">
        <v>3679</v>
      </c>
      <c r="F3492">
        <v>34</v>
      </c>
      <c r="G3492">
        <v>33</v>
      </c>
      <c r="H3492">
        <v>0</v>
      </c>
      <c r="I3492">
        <f>Tabla1[[#This Row],[VENTAS]]+Tabla1[[#This Row],[FISICO]]-Tabla1[[#This Row],[SISTEMA]]</f>
        <v>-1</v>
      </c>
      <c r="J3492" s="18"/>
    </row>
    <row r="3493" spans="1:10" hidden="1" x14ac:dyDescent="0.25">
      <c r="A3493">
        <v>30101</v>
      </c>
      <c r="B3493" s="1" t="s">
        <v>6</v>
      </c>
      <c r="C3493" s="1" t="s">
        <v>28</v>
      </c>
      <c r="D3493" s="18">
        <v>1363</v>
      </c>
      <c r="E3493" s="19" t="s">
        <v>3680</v>
      </c>
      <c r="F3493">
        <v>15</v>
      </c>
      <c r="G3493">
        <v>15</v>
      </c>
      <c r="H3493">
        <v>0</v>
      </c>
      <c r="I3493">
        <f>Tabla1[[#This Row],[VENTAS]]+Tabla1[[#This Row],[FISICO]]-Tabla1[[#This Row],[SISTEMA]]</f>
        <v>0</v>
      </c>
      <c r="J3493" s="18"/>
    </row>
    <row r="3494" spans="1:10" hidden="1" x14ac:dyDescent="0.25">
      <c r="A3494">
        <v>30101</v>
      </c>
      <c r="B3494" s="1" t="s">
        <v>6</v>
      </c>
      <c r="C3494" s="1" t="s">
        <v>28</v>
      </c>
      <c r="D3494">
        <v>1583</v>
      </c>
      <c r="E3494" s="1" t="s">
        <v>3681</v>
      </c>
      <c r="F3494">
        <v>0</v>
      </c>
      <c r="H3494">
        <v>0</v>
      </c>
      <c r="I3494">
        <f>Tabla1[[#This Row],[VENTAS]]+Tabla1[[#This Row],[FISICO]]-Tabla1[[#This Row],[SISTEMA]]</f>
        <v>0</v>
      </c>
    </row>
    <row r="3495" spans="1:10" hidden="1" x14ac:dyDescent="0.25">
      <c r="A3495">
        <v>30101</v>
      </c>
      <c r="B3495" s="1" t="s">
        <v>6</v>
      </c>
      <c r="C3495" s="1" t="s">
        <v>28</v>
      </c>
      <c r="D3495">
        <v>1585</v>
      </c>
      <c r="E3495" s="1" t="s">
        <v>3682</v>
      </c>
      <c r="F3495">
        <v>0</v>
      </c>
      <c r="H3495">
        <v>0</v>
      </c>
      <c r="I3495">
        <f>Tabla1[[#This Row],[VENTAS]]+Tabla1[[#This Row],[FISICO]]-Tabla1[[#This Row],[SISTEMA]]</f>
        <v>0</v>
      </c>
    </row>
    <row r="3496" spans="1:10" hidden="1" x14ac:dyDescent="0.25">
      <c r="A3496">
        <v>30101</v>
      </c>
      <c r="B3496" s="1" t="s">
        <v>6</v>
      </c>
      <c r="C3496" s="1" t="s">
        <v>28</v>
      </c>
      <c r="D3496" s="18">
        <v>1590</v>
      </c>
      <c r="E3496" s="19" t="s">
        <v>3683</v>
      </c>
      <c r="F3496">
        <v>9</v>
      </c>
      <c r="G3496">
        <v>5</v>
      </c>
      <c r="H3496">
        <v>0</v>
      </c>
      <c r="I3496">
        <f>Tabla1[[#This Row],[VENTAS]]+Tabla1[[#This Row],[FISICO]]-Tabla1[[#This Row],[SISTEMA]]</f>
        <v>-4</v>
      </c>
      <c r="J3496" s="18"/>
    </row>
    <row r="3497" spans="1:10" hidden="1" x14ac:dyDescent="0.25">
      <c r="A3497">
        <v>30101</v>
      </c>
      <c r="B3497" s="1" t="s">
        <v>6</v>
      </c>
      <c r="C3497" s="1" t="s">
        <v>28</v>
      </c>
      <c r="D3497">
        <v>1591</v>
      </c>
      <c r="E3497" s="1" t="s">
        <v>3684</v>
      </c>
      <c r="F3497">
        <v>0</v>
      </c>
      <c r="H3497">
        <v>0</v>
      </c>
      <c r="I3497">
        <f>Tabla1[[#This Row],[VENTAS]]+Tabla1[[#This Row],[FISICO]]-Tabla1[[#This Row],[SISTEMA]]</f>
        <v>0</v>
      </c>
    </row>
    <row r="3498" spans="1:10" hidden="1" x14ac:dyDescent="0.25">
      <c r="A3498">
        <v>30101</v>
      </c>
      <c r="B3498" s="1" t="s">
        <v>6</v>
      </c>
      <c r="C3498" s="1" t="s">
        <v>28</v>
      </c>
      <c r="D3498">
        <v>1593</v>
      </c>
      <c r="E3498" s="1" t="s">
        <v>3685</v>
      </c>
      <c r="F3498">
        <v>2</v>
      </c>
      <c r="G3498">
        <v>2</v>
      </c>
      <c r="H3498">
        <v>0</v>
      </c>
      <c r="I3498">
        <f>Tabla1[[#This Row],[VENTAS]]+Tabla1[[#This Row],[FISICO]]-Tabla1[[#This Row],[SISTEMA]]</f>
        <v>0</v>
      </c>
    </row>
    <row r="3499" spans="1:10" hidden="1" x14ac:dyDescent="0.25">
      <c r="A3499">
        <v>30101</v>
      </c>
      <c r="B3499" s="1" t="s">
        <v>6</v>
      </c>
      <c r="C3499" s="1" t="s">
        <v>28</v>
      </c>
      <c r="D3499">
        <v>1595</v>
      </c>
      <c r="E3499" s="1" t="s">
        <v>3686</v>
      </c>
      <c r="F3499">
        <v>5</v>
      </c>
      <c r="G3499">
        <v>5</v>
      </c>
      <c r="H3499">
        <v>0</v>
      </c>
      <c r="I3499">
        <f>Tabla1[[#This Row],[VENTAS]]+Tabla1[[#This Row],[FISICO]]-Tabla1[[#This Row],[SISTEMA]]</f>
        <v>0</v>
      </c>
    </row>
    <row r="3500" spans="1:10" hidden="1" x14ac:dyDescent="0.25">
      <c r="A3500">
        <v>30101</v>
      </c>
      <c r="B3500" s="1" t="s">
        <v>6</v>
      </c>
      <c r="C3500" s="1" t="s">
        <v>28</v>
      </c>
      <c r="D3500">
        <v>1825</v>
      </c>
      <c r="E3500" s="1" t="s">
        <v>3687</v>
      </c>
      <c r="F3500">
        <v>0</v>
      </c>
      <c r="H3500">
        <v>0</v>
      </c>
      <c r="I3500">
        <f>Tabla1[[#This Row],[VENTAS]]+Tabla1[[#This Row],[FISICO]]-Tabla1[[#This Row],[SISTEMA]]</f>
        <v>0</v>
      </c>
    </row>
    <row r="3501" spans="1:10" hidden="1" x14ac:dyDescent="0.25">
      <c r="A3501">
        <v>30101</v>
      </c>
      <c r="B3501" s="1" t="s">
        <v>6</v>
      </c>
      <c r="C3501" s="1" t="s">
        <v>28</v>
      </c>
      <c r="D3501" s="18">
        <v>2024</v>
      </c>
      <c r="E3501" s="19" t="s">
        <v>3688</v>
      </c>
      <c r="F3501">
        <v>68</v>
      </c>
      <c r="G3501">
        <v>65</v>
      </c>
      <c r="H3501">
        <v>0</v>
      </c>
      <c r="I3501">
        <f>Tabla1[[#This Row],[VENTAS]]+Tabla1[[#This Row],[FISICO]]-Tabla1[[#This Row],[SISTEMA]]</f>
        <v>-3</v>
      </c>
      <c r="J3501" s="18"/>
    </row>
    <row r="3502" spans="1:10" hidden="1" x14ac:dyDescent="0.25">
      <c r="A3502">
        <v>30101</v>
      </c>
      <c r="B3502" s="1" t="s">
        <v>6</v>
      </c>
      <c r="C3502" s="1" t="s">
        <v>28</v>
      </c>
      <c r="D3502">
        <v>2029</v>
      </c>
      <c r="E3502" s="1" t="s">
        <v>3689</v>
      </c>
      <c r="F3502">
        <v>0</v>
      </c>
      <c r="H3502">
        <v>0</v>
      </c>
      <c r="I3502">
        <f>Tabla1[[#This Row],[VENTAS]]+Tabla1[[#This Row],[FISICO]]-Tabla1[[#This Row],[SISTEMA]]</f>
        <v>0</v>
      </c>
    </row>
    <row r="3503" spans="1:10" hidden="1" x14ac:dyDescent="0.25">
      <c r="A3503">
        <v>30101</v>
      </c>
      <c r="B3503" s="1" t="s">
        <v>6</v>
      </c>
      <c r="C3503" s="1" t="s">
        <v>28</v>
      </c>
      <c r="D3503">
        <v>2389</v>
      </c>
      <c r="E3503" s="1" t="s">
        <v>3690</v>
      </c>
      <c r="F3503">
        <v>0</v>
      </c>
      <c r="H3503">
        <v>0</v>
      </c>
      <c r="I3503">
        <f>Tabla1[[#This Row],[VENTAS]]+Tabla1[[#This Row],[FISICO]]-Tabla1[[#This Row],[SISTEMA]]</f>
        <v>0</v>
      </c>
    </row>
    <row r="3504" spans="1:10" hidden="1" x14ac:dyDescent="0.25">
      <c r="A3504">
        <v>30101</v>
      </c>
      <c r="B3504" s="1" t="s">
        <v>6</v>
      </c>
      <c r="C3504" s="1" t="s">
        <v>28</v>
      </c>
      <c r="D3504">
        <v>2445</v>
      </c>
      <c r="E3504" s="1" t="s">
        <v>3691</v>
      </c>
      <c r="F3504">
        <v>0</v>
      </c>
      <c r="H3504">
        <v>0</v>
      </c>
      <c r="I3504">
        <f>Tabla1[[#This Row],[VENTAS]]+Tabla1[[#This Row],[FISICO]]-Tabla1[[#This Row],[SISTEMA]]</f>
        <v>0</v>
      </c>
    </row>
    <row r="3505" spans="1:10" hidden="1" x14ac:dyDescent="0.25">
      <c r="A3505">
        <v>30101</v>
      </c>
      <c r="B3505" s="1" t="s">
        <v>6</v>
      </c>
      <c r="C3505" s="1" t="s">
        <v>28</v>
      </c>
      <c r="D3505">
        <v>2465</v>
      </c>
      <c r="E3505" s="1" t="s">
        <v>3692</v>
      </c>
      <c r="F3505">
        <v>17</v>
      </c>
      <c r="G3505">
        <v>17</v>
      </c>
      <c r="H3505">
        <v>0</v>
      </c>
      <c r="I3505">
        <f>Tabla1[[#This Row],[VENTAS]]+Tabla1[[#This Row],[FISICO]]-Tabla1[[#This Row],[SISTEMA]]</f>
        <v>0</v>
      </c>
    </row>
    <row r="3506" spans="1:10" hidden="1" x14ac:dyDescent="0.25">
      <c r="A3506">
        <v>30101</v>
      </c>
      <c r="B3506" s="1" t="s">
        <v>6</v>
      </c>
      <c r="C3506" s="1" t="s">
        <v>28</v>
      </c>
      <c r="D3506">
        <v>2466</v>
      </c>
      <c r="E3506" s="1" t="s">
        <v>3693</v>
      </c>
      <c r="F3506">
        <v>7</v>
      </c>
      <c r="G3506">
        <v>7</v>
      </c>
      <c r="H3506">
        <v>0</v>
      </c>
      <c r="I3506">
        <f>Tabla1[[#This Row],[VENTAS]]+Tabla1[[#This Row],[FISICO]]-Tabla1[[#This Row],[SISTEMA]]</f>
        <v>0</v>
      </c>
    </row>
    <row r="3507" spans="1:10" hidden="1" x14ac:dyDescent="0.25">
      <c r="A3507">
        <v>30101</v>
      </c>
      <c r="B3507" s="1" t="s">
        <v>6</v>
      </c>
      <c r="C3507" s="1" t="s">
        <v>28</v>
      </c>
      <c r="D3507">
        <v>2468</v>
      </c>
      <c r="E3507" s="1" t="s">
        <v>3694</v>
      </c>
      <c r="F3507">
        <v>7</v>
      </c>
      <c r="G3507">
        <v>7</v>
      </c>
      <c r="H3507">
        <v>0</v>
      </c>
      <c r="I3507">
        <f>Tabla1[[#This Row],[VENTAS]]+Tabla1[[#This Row],[FISICO]]-Tabla1[[#This Row],[SISTEMA]]</f>
        <v>0</v>
      </c>
    </row>
    <row r="3508" spans="1:10" hidden="1" x14ac:dyDescent="0.25">
      <c r="A3508" s="30">
        <v>30101</v>
      </c>
      <c r="B3508" s="31" t="s">
        <v>6</v>
      </c>
      <c r="C3508" s="31" t="s">
        <v>28</v>
      </c>
      <c r="D3508" s="30">
        <v>2469</v>
      </c>
      <c r="E3508" s="31" t="s">
        <v>3695</v>
      </c>
      <c r="F3508" s="30">
        <v>21</v>
      </c>
      <c r="G3508" s="30">
        <v>20</v>
      </c>
      <c r="H3508" s="30">
        <v>3</v>
      </c>
      <c r="I3508" s="30">
        <f>Tabla1[[#This Row],[VENTAS]]+Tabla1[[#This Row],[FISICO]]-Tabla1[[#This Row],[SISTEMA]]</f>
        <v>2</v>
      </c>
      <c r="J3508" s="30"/>
    </row>
    <row r="3509" spans="1:10" hidden="1" x14ac:dyDescent="0.25">
      <c r="A3509">
        <v>30101</v>
      </c>
      <c r="B3509" s="1" t="s">
        <v>6</v>
      </c>
      <c r="C3509" s="1" t="s">
        <v>28</v>
      </c>
      <c r="D3509">
        <v>2470</v>
      </c>
      <c r="E3509" s="1" t="s">
        <v>3696</v>
      </c>
      <c r="F3509">
        <v>7</v>
      </c>
      <c r="G3509">
        <v>6</v>
      </c>
      <c r="H3509">
        <v>1</v>
      </c>
      <c r="I3509">
        <f>Tabla1[[#This Row],[VENTAS]]+Tabla1[[#This Row],[FISICO]]-Tabla1[[#This Row],[SISTEMA]]</f>
        <v>0</v>
      </c>
    </row>
    <row r="3510" spans="1:10" hidden="1" x14ac:dyDescent="0.25">
      <c r="A3510">
        <v>30101</v>
      </c>
      <c r="B3510" s="1" t="s">
        <v>6</v>
      </c>
      <c r="C3510" s="1" t="s">
        <v>28</v>
      </c>
      <c r="D3510">
        <v>2529</v>
      </c>
      <c r="E3510" s="1" t="s">
        <v>3697</v>
      </c>
      <c r="F3510">
        <v>0</v>
      </c>
      <c r="H3510">
        <v>0</v>
      </c>
      <c r="I3510">
        <f>Tabla1[[#This Row],[VENTAS]]+Tabla1[[#This Row],[FISICO]]-Tabla1[[#This Row],[SISTEMA]]</f>
        <v>0</v>
      </c>
    </row>
    <row r="3511" spans="1:10" hidden="1" x14ac:dyDescent="0.25">
      <c r="A3511">
        <v>30101</v>
      </c>
      <c r="B3511" s="1" t="s">
        <v>6</v>
      </c>
      <c r="C3511" s="1" t="s">
        <v>28</v>
      </c>
      <c r="D3511" s="18">
        <v>2644</v>
      </c>
      <c r="E3511" s="19" t="s">
        <v>3698</v>
      </c>
      <c r="F3511">
        <v>4</v>
      </c>
      <c r="G3511">
        <v>1</v>
      </c>
      <c r="H3511">
        <v>0</v>
      </c>
      <c r="I3511">
        <f>Tabla1[[#This Row],[VENTAS]]+Tabla1[[#This Row],[FISICO]]-Tabla1[[#This Row],[SISTEMA]]</f>
        <v>-3</v>
      </c>
      <c r="J3511" s="18"/>
    </row>
    <row r="3512" spans="1:10" hidden="1" x14ac:dyDescent="0.25">
      <c r="A3512">
        <v>30101</v>
      </c>
      <c r="B3512" s="1" t="s">
        <v>6</v>
      </c>
      <c r="C3512" s="1" t="s">
        <v>28</v>
      </c>
      <c r="D3512" s="18">
        <v>2818</v>
      </c>
      <c r="E3512" s="19" t="s">
        <v>3699</v>
      </c>
      <c r="F3512">
        <v>354</v>
      </c>
      <c r="G3512">
        <v>346</v>
      </c>
      <c r="H3512">
        <v>4</v>
      </c>
      <c r="I3512">
        <f>Tabla1[[#This Row],[VENTAS]]+Tabla1[[#This Row],[FISICO]]-Tabla1[[#This Row],[SISTEMA]]</f>
        <v>-4</v>
      </c>
      <c r="J3512" s="18"/>
    </row>
    <row r="3513" spans="1:10" hidden="1" x14ac:dyDescent="0.25">
      <c r="A3513">
        <v>30101</v>
      </c>
      <c r="B3513" s="1" t="s">
        <v>6</v>
      </c>
      <c r="C3513" s="1" t="s">
        <v>28</v>
      </c>
      <c r="D3513">
        <v>2921</v>
      </c>
      <c r="E3513" s="1" t="s">
        <v>3700</v>
      </c>
      <c r="F3513">
        <v>0</v>
      </c>
      <c r="H3513">
        <v>0</v>
      </c>
      <c r="I3513">
        <f>Tabla1[[#This Row],[VENTAS]]+Tabla1[[#This Row],[FISICO]]-Tabla1[[#This Row],[SISTEMA]]</f>
        <v>0</v>
      </c>
    </row>
    <row r="3514" spans="1:10" s="34" customFormat="1" x14ac:dyDescent="0.25">
      <c r="A3514" s="34">
        <v>30101</v>
      </c>
      <c r="B3514" s="35" t="s">
        <v>6</v>
      </c>
      <c r="C3514" s="35" t="s">
        <v>28</v>
      </c>
      <c r="D3514" s="36">
        <v>3059</v>
      </c>
      <c r="E3514" s="37" t="s">
        <v>3701</v>
      </c>
      <c r="F3514" s="34">
        <v>397</v>
      </c>
      <c r="G3514" s="34">
        <v>360</v>
      </c>
      <c r="H3514" s="34">
        <v>0</v>
      </c>
      <c r="I3514" s="34">
        <f>Tabla1[[#This Row],[VENTAS]]+Tabla1[[#This Row],[FISICO]]-Tabla1[[#This Row],[SISTEMA]]</f>
        <v>-37</v>
      </c>
      <c r="J3514" s="36" t="s">
        <v>8331</v>
      </c>
    </row>
    <row r="3515" spans="1:10" hidden="1" x14ac:dyDescent="0.25">
      <c r="A3515">
        <v>30101</v>
      </c>
      <c r="B3515" s="1" t="s">
        <v>6</v>
      </c>
      <c r="C3515" s="1" t="s">
        <v>28</v>
      </c>
      <c r="D3515" s="18">
        <v>3061</v>
      </c>
      <c r="E3515" s="19" t="s">
        <v>3702</v>
      </c>
      <c r="F3515">
        <v>360</v>
      </c>
      <c r="G3515">
        <v>324</v>
      </c>
      <c r="H3515">
        <v>36</v>
      </c>
      <c r="I3515">
        <f>Tabla1[[#This Row],[VENTAS]]+Tabla1[[#This Row],[FISICO]]-Tabla1[[#This Row],[SISTEMA]]</f>
        <v>0</v>
      </c>
      <c r="J3515" s="18"/>
    </row>
    <row r="3516" spans="1:10" hidden="1" x14ac:dyDescent="0.25">
      <c r="A3516" s="30">
        <v>30101</v>
      </c>
      <c r="B3516" s="31" t="s">
        <v>6</v>
      </c>
      <c r="C3516" s="31" t="s">
        <v>28</v>
      </c>
      <c r="D3516" s="32">
        <v>3062</v>
      </c>
      <c r="E3516" s="33" t="s">
        <v>3703</v>
      </c>
      <c r="F3516" s="30">
        <v>191</v>
      </c>
      <c r="G3516" s="30">
        <v>192</v>
      </c>
      <c r="H3516" s="30">
        <v>0</v>
      </c>
      <c r="I3516" s="30">
        <f>Tabla1[[#This Row],[VENTAS]]+Tabla1[[#This Row],[FISICO]]-Tabla1[[#This Row],[SISTEMA]]</f>
        <v>1</v>
      </c>
      <c r="J3516" s="32"/>
    </row>
    <row r="3517" spans="1:10" hidden="1" x14ac:dyDescent="0.25">
      <c r="A3517">
        <v>30101</v>
      </c>
      <c r="B3517" s="1" t="s">
        <v>6</v>
      </c>
      <c r="C3517" s="1" t="s">
        <v>28</v>
      </c>
      <c r="D3517" s="18">
        <v>3064</v>
      </c>
      <c r="E3517" s="19" t="s">
        <v>3704</v>
      </c>
      <c r="F3517">
        <v>2556</v>
      </c>
      <c r="G3517">
        <v>2412</v>
      </c>
      <c r="H3517">
        <v>0</v>
      </c>
      <c r="I3517">
        <f>Tabla1[[#This Row],[VENTAS]]+Tabla1[[#This Row],[FISICO]]-Tabla1[[#This Row],[SISTEMA]]</f>
        <v>-144</v>
      </c>
      <c r="J3517" s="18"/>
    </row>
    <row r="3518" spans="1:10" hidden="1" x14ac:dyDescent="0.25">
      <c r="A3518">
        <v>30101</v>
      </c>
      <c r="B3518" s="1" t="s">
        <v>6</v>
      </c>
      <c r="C3518" s="1" t="s">
        <v>28</v>
      </c>
      <c r="D3518">
        <v>3148</v>
      </c>
      <c r="E3518" s="1" t="s">
        <v>3705</v>
      </c>
      <c r="F3518">
        <v>3</v>
      </c>
      <c r="G3518">
        <v>3</v>
      </c>
      <c r="H3518">
        <v>0</v>
      </c>
      <c r="I3518">
        <f>Tabla1[[#This Row],[VENTAS]]+Tabla1[[#This Row],[FISICO]]-Tabla1[[#This Row],[SISTEMA]]</f>
        <v>0</v>
      </c>
    </row>
    <row r="3519" spans="1:10" hidden="1" x14ac:dyDescent="0.25">
      <c r="A3519">
        <v>30101</v>
      </c>
      <c r="B3519" s="1" t="s">
        <v>6</v>
      </c>
      <c r="C3519" s="1" t="s">
        <v>28</v>
      </c>
      <c r="D3519">
        <v>3504</v>
      </c>
      <c r="E3519" s="1" t="s">
        <v>3706</v>
      </c>
      <c r="F3519">
        <v>1</v>
      </c>
      <c r="G3519">
        <v>1</v>
      </c>
      <c r="H3519">
        <v>0</v>
      </c>
      <c r="I3519">
        <f>Tabla1[[#This Row],[VENTAS]]+Tabla1[[#This Row],[FISICO]]-Tabla1[[#This Row],[SISTEMA]]</f>
        <v>0</v>
      </c>
    </row>
    <row r="3520" spans="1:10" hidden="1" x14ac:dyDescent="0.25">
      <c r="A3520">
        <v>30101</v>
      </c>
      <c r="B3520" s="1" t="s">
        <v>6</v>
      </c>
      <c r="C3520" s="1" t="s">
        <v>28</v>
      </c>
      <c r="D3520">
        <v>3507</v>
      </c>
      <c r="E3520" s="1" t="s">
        <v>3707</v>
      </c>
      <c r="F3520">
        <v>0</v>
      </c>
      <c r="H3520">
        <v>0</v>
      </c>
      <c r="I3520">
        <f>Tabla1[[#This Row],[VENTAS]]+Tabla1[[#This Row],[FISICO]]-Tabla1[[#This Row],[SISTEMA]]</f>
        <v>0</v>
      </c>
    </row>
    <row r="3521" spans="1:10" hidden="1" x14ac:dyDescent="0.25">
      <c r="A3521">
        <v>30101</v>
      </c>
      <c r="B3521" s="1" t="s">
        <v>6</v>
      </c>
      <c r="C3521" s="1" t="s">
        <v>28</v>
      </c>
      <c r="D3521">
        <v>3516</v>
      </c>
      <c r="E3521" s="1" t="s">
        <v>3708</v>
      </c>
      <c r="F3521">
        <v>8</v>
      </c>
      <c r="G3521">
        <v>8</v>
      </c>
      <c r="H3521">
        <v>0</v>
      </c>
      <c r="I3521">
        <f>Tabla1[[#This Row],[VENTAS]]+Tabla1[[#This Row],[FISICO]]-Tabla1[[#This Row],[SISTEMA]]</f>
        <v>0</v>
      </c>
    </row>
    <row r="3522" spans="1:10" hidden="1" x14ac:dyDescent="0.25">
      <c r="A3522">
        <v>30101</v>
      </c>
      <c r="B3522" s="1" t="s">
        <v>6</v>
      </c>
      <c r="C3522" s="1" t="s">
        <v>28</v>
      </c>
      <c r="D3522">
        <v>3546</v>
      </c>
      <c r="E3522" s="1" t="s">
        <v>3709</v>
      </c>
      <c r="F3522">
        <v>0</v>
      </c>
      <c r="H3522">
        <v>0</v>
      </c>
      <c r="I3522">
        <f>Tabla1[[#This Row],[VENTAS]]+Tabla1[[#This Row],[FISICO]]-Tabla1[[#This Row],[SISTEMA]]</f>
        <v>0</v>
      </c>
    </row>
    <row r="3523" spans="1:10" hidden="1" x14ac:dyDescent="0.25">
      <c r="A3523">
        <v>30101</v>
      </c>
      <c r="B3523" s="1" t="s">
        <v>6</v>
      </c>
      <c r="C3523" s="1" t="s">
        <v>28</v>
      </c>
      <c r="D3523" s="18">
        <v>3609</v>
      </c>
      <c r="E3523" s="19" t="s">
        <v>3710</v>
      </c>
      <c r="F3523">
        <v>16</v>
      </c>
      <c r="G3523">
        <v>16</v>
      </c>
      <c r="H3523">
        <v>0</v>
      </c>
      <c r="I3523">
        <f>Tabla1[[#This Row],[VENTAS]]+Tabla1[[#This Row],[FISICO]]-Tabla1[[#This Row],[SISTEMA]]</f>
        <v>0</v>
      </c>
      <c r="J3523" s="18"/>
    </row>
    <row r="3524" spans="1:10" hidden="1" x14ac:dyDescent="0.25">
      <c r="A3524">
        <v>30101</v>
      </c>
      <c r="B3524" s="1" t="s">
        <v>6</v>
      </c>
      <c r="C3524" s="1" t="s">
        <v>28</v>
      </c>
      <c r="D3524" s="18">
        <v>3610</v>
      </c>
      <c r="E3524" s="19" t="s">
        <v>3711</v>
      </c>
      <c r="F3524">
        <v>49</v>
      </c>
      <c r="G3524">
        <v>43</v>
      </c>
      <c r="H3524">
        <v>0</v>
      </c>
      <c r="I3524">
        <f>Tabla1[[#This Row],[VENTAS]]+Tabla1[[#This Row],[FISICO]]-Tabla1[[#This Row],[SISTEMA]]</f>
        <v>-6</v>
      </c>
      <c r="J3524" s="18"/>
    </row>
    <row r="3525" spans="1:10" hidden="1" x14ac:dyDescent="0.25">
      <c r="A3525" s="30">
        <v>30101</v>
      </c>
      <c r="B3525" s="31" t="s">
        <v>6</v>
      </c>
      <c r="C3525" s="31" t="s">
        <v>28</v>
      </c>
      <c r="D3525" s="30">
        <v>3814</v>
      </c>
      <c r="E3525" s="31" t="s">
        <v>3712</v>
      </c>
      <c r="F3525" s="30">
        <v>5</v>
      </c>
      <c r="G3525" s="30">
        <v>6</v>
      </c>
      <c r="H3525" s="30">
        <v>1</v>
      </c>
      <c r="I3525" s="30">
        <f>Tabla1[[#This Row],[VENTAS]]+Tabla1[[#This Row],[FISICO]]-Tabla1[[#This Row],[SISTEMA]]</f>
        <v>2</v>
      </c>
      <c r="J3525" s="30"/>
    </row>
    <row r="3526" spans="1:10" hidden="1" x14ac:dyDescent="0.25">
      <c r="A3526">
        <v>30101</v>
      </c>
      <c r="B3526" s="1" t="s">
        <v>6</v>
      </c>
      <c r="C3526" s="1" t="s">
        <v>28</v>
      </c>
      <c r="D3526">
        <v>4001</v>
      </c>
      <c r="E3526" s="1" t="s">
        <v>3713</v>
      </c>
      <c r="F3526">
        <v>0</v>
      </c>
      <c r="H3526">
        <v>0</v>
      </c>
      <c r="I3526">
        <f>Tabla1[[#This Row],[VENTAS]]+Tabla1[[#This Row],[FISICO]]-Tabla1[[#This Row],[SISTEMA]]</f>
        <v>0</v>
      </c>
    </row>
    <row r="3527" spans="1:10" hidden="1" x14ac:dyDescent="0.25">
      <c r="A3527">
        <v>30101</v>
      </c>
      <c r="B3527" s="1" t="s">
        <v>6</v>
      </c>
      <c r="C3527" s="1" t="s">
        <v>28</v>
      </c>
      <c r="D3527">
        <v>4341</v>
      </c>
      <c r="E3527" s="1" t="s">
        <v>3714</v>
      </c>
      <c r="F3527">
        <v>2</v>
      </c>
      <c r="G3527">
        <v>2</v>
      </c>
      <c r="H3527">
        <v>0</v>
      </c>
      <c r="I3527">
        <f>Tabla1[[#This Row],[VENTAS]]+Tabla1[[#This Row],[FISICO]]-Tabla1[[#This Row],[SISTEMA]]</f>
        <v>0</v>
      </c>
    </row>
    <row r="3528" spans="1:10" hidden="1" x14ac:dyDescent="0.25">
      <c r="A3528">
        <v>30101</v>
      </c>
      <c r="B3528" s="1" t="s">
        <v>6</v>
      </c>
      <c r="C3528" s="1" t="s">
        <v>28</v>
      </c>
      <c r="D3528" s="18">
        <v>4355</v>
      </c>
      <c r="E3528" s="19" t="s">
        <v>3715</v>
      </c>
      <c r="F3528">
        <v>46</v>
      </c>
      <c r="G3528">
        <v>46</v>
      </c>
      <c r="H3528">
        <v>0</v>
      </c>
      <c r="I3528">
        <f>Tabla1[[#This Row],[VENTAS]]+Tabla1[[#This Row],[FISICO]]-Tabla1[[#This Row],[SISTEMA]]</f>
        <v>0</v>
      </c>
      <c r="J3528" s="18"/>
    </row>
    <row r="3529" spans="1:10" hidden="1" x14ac:dyDescent="0.25">
      <c r="A3529">
        <v>30101</v>
      </c>
      <c r="B3529" s="1" t="s">
        <v>6</v>
      </c>
      <c r="C3529" s="1" t="s">
        <v>28</v>
      </c>
      <c r="D3529">
        <v>4356</v>
      </c>
      <c r="E3529" s="1" t="s">
        <v>3716</v>
      </c>
      <c r="F3529">
        <v>23</v>
      </c>
      <c r="G3529">
        <v>23</v>
      </c>
      <c r="H3529">
        <v>0</v>
      </c>
      <c r="I3529">
        <f>Tabla1[[#This Row],[VENTAS]]+Tabla1[[#This Row],[FISICO]]-Tabla1[[#This Row],[SISTEMA]]</f>
        <v>0</v>
      </c>
    </row>
    <row r="3530" spans="1:10" hidden="1" x14ac:dyDescent="0.25">
      <c r="A3530">
        <v>30101</v>
      </c>
      <c r="B3530" s="1" t="s">
        <v>6</v>
      </c>
      <c r="C3530" s="1" t="s">
        <v>28</v>
      </c>
      <c r="D3530">
        <v>4946</v>
      </c>
      <c r="E3530" s="1" t="s">
        <v>3717</v>
      </c>
      <c r="F3530">
        <v>8</v>
      </c>
      <c r="G3530">
        <v>8</v>
      </c>
      <c r="H3530">
        <v>0</v>
      </c>
      <c r="I3530">
        <f>Tabla1[[#This Row],[VENTAS]]+Tabla1[[#This Row],[FISICO]]-Tabla1[[#This Row],[SISTEMA]]</f>
        <v>0</v>
      </c>
    </row>
    <row r="3531" spans="1:10" hidden="1" x14ac:dyDescent="0.25">
      <c r="A3531">
        <v>30101</v>
      </c>
      <c r="B3531" s="1" t="s">
        <v>6</v>
      </c>
      <c r="C3531" s="1" t="s">
        <v>28</v>
      </c>
      <c r="D3531" s="18">
        <v>5148</v>
      </c>
      <c r="E3531" s="19" t="s">
        <v>3718</v>
      </c>
      <c r="F3531">
        <v>13.192</v>
      </c>
      <c r="H3531">
        <v>0</v>
      </c>
      <c r="I3531">
        <f>Tabla1[[#This Row],[VENTAS]]+Tabla1[[#This Row],[FISICO]]-Tabla1[[#This Row],[SISTEMA]]</f>
        <v>-13.192</v>
      </c>
      <c r="J3531" s="18"/>
    </row>
    <row r="3532" spans="1:10" hidden="1" x14ac:dyDescent="0.25">
      <c r="A3532">
        <v>30101</v>
      </c>
      <c r="B3532" s="1" t="s">
        <v>6</v>
      </c>
      <c r="C3532" s="1" t="s">
        <v>28</v>
      </c>
      <c r="D3532" s="18">
        <v>5149</v>
      </c>
      <c r="E3532" s="19" t="s">
        <v>3719</v>
      </c>
      <c r="F3532">
        <v>6.7430000000000003</v>
      </c>
      <c r="H3532">
        <v>0</v>
      </c>
      <c r="I3532">
        <f>Tabla1[[#This Row],[VENTAS]]+Tabla1[[#This Row],[FISICO]]-Tabla1[[#This Row],[SISTEMA]]</f>
        <v>-6.7430000000000003</v>
      </c>
      <c r="J3532" s="18"/>
    </row>
    <row r="3533" spans="1:10" hidden="1" x14ac:dyDescent="0.25">
      <c r="A3533">
        <v>30101</v>
      </c>
      <c r="B3533" s="1" t="s">
        <v>6</v>
      </c>
      <c r="C3533" s="1" t="s">
        <v>28</v>
      </c>
      <c r="D3533">
        <v>5398</v>
      </c>
      <c r="E3533" s="1" t="s">
        <v>3720</v>
      </c>
      <c r="F3533">
        <v>0</v>
      </c>
      <c r="H3533">
        <v>0</v>
      </c>
      <c r="I3533">
        <f>Tabla1[[#This Row],[VENTAS]]+Tabla1[[#This Row],[FISICO]]-Tabla1[[#This Row],[SISTEMA]]</f>
        <v>0</v>
      </c>
    </row>
    <row r="3534" spans="1:10" hidden="1" x14ac:dyDescent="0.25">
      <c r="A3534">
        <v>30101</v>
      </c>
      <c r="B3534" s="1" t="s">
        <v>6</v>
      </c>
      <c r="C3534" s="1" t="s">
        <v>28</v>
      </c>
      <c r="D3534">
        <v>5432</v>
      </c>
      <c r="E3534" s="1" t="s">
        <v>3721</v>
      </c>
      <c r="F3534">
        <v>9</v>
      </c>
      <c r="G3534">
        <v>9</v>
      </c>
      <c r="H3534">
        <v>0</v>
      </c>
      <c r="I3534">
        <f>Tabla1[[#This Row],[VENTAS]]+Tabla1[[#This Row],[FISICO]]-Tabla1[[#This Row],[SISTEMA]]</f>
        <v>0</v>
      </c>
    </row>
    <row r="3535" spans="1:10" hidden="1" x14ac:dyDescent="0.25">
      <c r="A3535">
        <v>30101</v>
      </c>
      <c r="B3535" s="1" t="s">
        <v>6</v>
      </c>
      <c r="C3535" s="1" t="s">
        <v>28</v>
      </c>
      <c r="D3535">
        <v>5502</v>
      </c>
      <c r="E3535" s="1" t="s">
        <v>3722</v>
      </c>
      <c r="F3535">
        <v>0</v>
      </c>
      <c r="H3535">
        <v>0</v>
      </c>
      <c r="I3535">
        <f>Tabla1[[#This Row],[VENTAS]]+Tabla1[[#This Row],[FISICO]]-Tabla1[[#This Row],[SISTEMA]]</f>
        <v>0</v>
      </c>
    </row>
    <row r="3536" spans="1:10" hidden="1" x14ac:dyDescent="0.25">
      <c r="A3536">
        <v>30101</v>
      </c>
      <c r="B3536" s="1" t="s">
        <v>6</v>
      </c>
      <c r="C3536" s="1" t="s">
        <v>28</v>
      </c>
      <c r="D3536">
        <v>5850</v>
      </c>
      <c r="E3536" s="1" t="s">
        <v>3723</v>
      </c>
      <c r="F3536">
        <v>0</v>
      </c>
      <c r="H3536">
        <v>0</v>
      </c>
      <c r="I3536">
        <f>Tabla1[[#This Row],[VENTAS]]+Tabla1[[#This Row],[FISICO]]-Tabla1[[#This Row],[SISTEMA]]</f>
        <v>0</v>
      </c>
    </row>
    <row r="3537" spans="1:10" hidden="1" x14ac:dyDescent="0.25">
      <c r="A3537">
        <v>30101</v>
      </c>
      <c r="B3537" s="1" t="s">
        <v>6</v>
      </c>
      <c r="C3537" s="1" t="s">
        <v>28</v>
      </c>
      <c r="D3537">
        <v>5855</v>
      </c>
      <c r="E3537" s="1" t="s">
        <v>3724</v>
      </c>
      <c r="F3537">
        <v>11</v>
      </c>
      <c r="G3537">
        <v>10</v>
      </c>
      <c r="H3537">
        <v>1</v>
      </c>
      <c r="I3537">
        <f>Tabla1[[#This Row],[VENTAS]]+Tabla1[[#This Row],[FISICO]]-Tabla1[[#This Row],[SISTEMA]]</f>
        <v>0</v>
      </c>
    </row>
    <row r="3538" spans="1:10" hidden="1" x14ac:dyDescent="0.25">
      <c r="A3538">
        <v>30101</v>
      </c>
      <c r="B3538" s="1" t="s">
        <v>6</v>
      </c>
      <c r="C3538" s="1" t="s">
        <v>28</v>
      </c>
      <c r="D3538">
        <v>5856</v>
      </c>
      <c r="E3538" s="1" t="s">
        <v>3725</v>
      </c>
      <c r="F3538">
        <v>0</v>
      </c>
      <c r="H3538">
        <v>0</v>
      </c>
      <c r="I3538">
        <f>Tabla1[[#This Row],[VENTAS]]+Tabla1[[#This Row],[FISICO]]-Tabla1[[#This Row],[SISTEMA]]</f>
        <v>0</v>
      </c>
    </row>
    <row r="3539" spans="1:10" hidden="1" x14ac:dyDescent="0.25">
      <c r="A3539">
        <v>30101</v>
      </c>
      <c r="B3539" s="1" t="s">
        <v>6</v>
      </c>
      <c r="C3539" s="1" t="s">
        <v>28</v>
      </c>
      <c r="D3539">
        <v>5857</v>
      </c>
      <c r="E3539" s="1" t="s">
        <v>3726</v>
      </c>
      <c r="F3539">
        <v>0</v>
      </c>
      <c r="H3539">
        <v>0</v>
      </c>
      <c r="I3539">
        <f>Tabla1[[#This Row],[VENTAS]]+Tabla1[[#This Row],[FISICO]]-Tabla1[[#This Row],[SISTEMA]]</f>
        <v>0</v>
      </c>
    </row>
    <row r="3540" spans="1:10" hidden="1" x14ac:dyDescent="0.25">
      <c r="A3540">
        <v>30101</v>
      </c>
      <c r="B3540" s="1" t="s">
        <v>6</v>
      </c>
      <c r="C3540" s="1" t="s">
        <v>28</v>
      </c>
      <c r="D3540">
        <v>5997</v>
      </c>
      <c r="E3540" s="1" t="s">
        <v>3727</v>
      </c>
      <c r="F3540">
        <v>0</v>
      </c>
      <c r="H3540">
        <v>0</v>
      </c>
      <c r="I3540">
        <f>Tabla1[[#This Row],[VENTAS]]+Tabla1[[#This Row],[FISICO]]-Tabla1[[#This Row],[SISTEMA]]</f>
        <v>0</v>
      </c>
    </row>
    <row r="3541" spans="1:10" hidden="1" x14ac:dyDescent="0.25">
      <c r="A3541">
        <v>30101</v>
      </c>
      <c r="B3541" s="1" t="s">
        <v>6</v>
      </c>
      <c r="C3541" s="1" t="s">
        <v>28</v>
      </c>
      <c r="D3541">
        <v>6002</v>
      </c>
      <c r="E3541" s="1" t="s">
        <v>3728</v>
      </c>
      <c r="F3541">
        <v>0</v>
      </c>
      <c r="H3541">
        <v>0</v>
      </c>
      <c r="I3541">
        <f>Tabla1[[#This Row],[VENTAS]]+Tabla1[[#This Row],[FISICO]]-Tabla1[[#This Row],[SISTEMA]]</f>
        <v>0</v>
      </c>
    </row>
    <row r="3542" spans="1:10" hidden="1" x14ac:dyDescent="0.25">
      <c r="A3542">
        <v>30101</v>
      </c>
      <c r="B3542" s="1" t="s">
        <v>6</v>
      </c>
      <c r="C3542" s="1" t="s">
        <v>28</v>
      </c>
      <c r="D3542">
        <v>6014</v>
      </c>
      <c r="E3542" s="1" t="s">
        <v>3729</v>
      </c>
      <c r="F3542">
        <v>0</v>
      </c>
      <c r="H3542">
        <v>0</v>
      </c>
      <c r="I3542">
        <f>Tabla1[[#This Row],[VENTAS]]+Tabla1[[#This Row],[FISICO]]-Tabla1[[#This Row],[SISTEMA]]</f>
        <v>0</v>
      </c>
    </row>
    <row r="3543" spans="1:10" hidden="1" x14ac:dyDescent="0.25">
      <c r="A3543">
        <v>30101</v>
      </c>
      <c r="B3543" s="1" t="s">
        <v>6</v>
      </c>
      <c r="C3543" s="1" t="s">
        <v>28</v>
      </c>
      <c r="D3543">
        <v>6182</v>
      </c>
      <c r="E3543" s="1" t="s">
        <v>3730</v>
      </c>
      <c r="F3543">
        <v>0</v>
      </c>
      <c r="H3543">
        <v>0</v>
      </c>
      <c r="I3543">
        <f>Tabla1[[#This Row],[VENTAS]]+Tabla1[[#This Row],[FISICO]]-Tabla1[[#This Row],[SISTEMA]]</f>
        <v>0</v>
      </c>
    </row>
    <row r="3544" spans="1:10" hidden="1" x14ac:dyDescent="0.25">
      <c r="A3544" s="30">
        <v>30101</v>
      </c>
      <c r="B3544" s="31" t="s">
        <v>6</v>
      </c>
      <c r="C3544" s="31" t="s">
        <v>28</v>
      </c>
      <c r="D3544" s="30">
        <v>6250</v>
      </c>
      <c r="E3544" s="31" t="s">
        <v>3731</v>
      </c>
      <c r="F3544" s="30">
        <v>-2</v>
      </c>
      <c r="G3544" s="30">
        <v>1</v>
      </c>
      <c r="H3544" s="30">
        <v>0</v>
      </c>
      <c r="I3544" s="30">
        <f>Tabla1[[#This Row],[VENTAS]]+Tabla1[[#This Row],[FISICO]]-Tabla1[[#This Row],[SISTEMA]]</f>
        <v>3</v>
      </c>
      <c r="J3544" s="30"/>
    </row>
    <row r="3545" spans="1:10" hidden="1" x14ac:dyDescent="0.25">
      <c r="A3545">
        <v>30101</v>
      </c>
      <c r="B3545" s="1" t="s">
        <v>6</v>
      </c>
      <c r="C3545" s="1" t="s">
        <v>28</v>
      </c>
      <c r="D3545">
        <v>6256</v>
      </c>
      <c r="E3545" s="1" t="s">
        <v>3732</v>
      </c>
      <c r="F3545">
        <v>0</v>
      </c>
      <c r="H3545">
        <v>0</v>
      </c>
      <c r="I3545">
        <f>Tabla1[[#This Row],[VENTAS]]+Tabla1[[#This Row],[FISICO]]-Tabla1[[#This Row],[SISTEMA]]</f>
        <v>0</v>
      </c>
    </row>
    <row r="3546" spans="1:10" hidden="1" x14ac:dyDescent="0.25">
      <c r="A3546">
        <v>30101</v>
      </c>
      <c r="B3546" s="1" t="s">
        <v>6</v>
      </c>
      <c r="C3546" s="1" t="s">
        <v>28</v>
      </c>
      <c r="D3546">
        <v>6284</v>
      </c>
      <c r="E3546" s="1" t="s">
        <v>3733</v>
      </c>
      <c r="F3546">
        <v>0</v>
      </c>
      <c r="H3546">
        <v>0</v>
      </c>
      <c r="I3546">
        <f>Tabla1[[#This Row],[VENTAS]]+Tabla1[[#This Row],[FISICO]]-Tabla1[[#This Row],[SISTEMA]]</f>
        <v>0</v>
      </c>
    </row>
    <row r="3547" spans="1:10" hidden="1" x14ac:dyDescent="0.25">
      <c r="A3547">
        <v>30101</v>
      </c>
      <c r="B3547" s="1" t="s">
        <v>6</v>
      </c>
      <c r="C3547" s="1" t="s">
        <v>28</v>
      </c>
      <c r="D3547">
        <v>6371</v>
      </c>
      <c r="E3547" s="1" t="s">
        <v>3734</v>
      </c>
      <c r="F3547">
        <v>0</v>
      </c>
      <c r="H3547">
        <v>0</v>
      </c>
      <c r="I3547">
        <f>Tabla1[[#This Row],[VENTAS]]+Tabla1[[#This Row],[FISICO]]-Tabla1[[#This Row],[SISTEMA]]</f>
        <v>0</v>
      </c>
    </row>
    <row r="3548" spans="1:10" hidden="1" x14ac:dyDescent="0.25">
      <c r="A3548">
        <v>30101</v>
      </c>
      <c r="B3548" s="1" t="s">
        <v>6</v>
      </c>
      <c r="C3548" s="1" t="s">
        <v>28</v>
      </c>
      <c r="D3548">
        <v>6373</v>
      </c>
      <c r="E3548" s="1" t="s">
        <v>3735</v>
      </c>
      <c r="F3548">
        <v>22</v>
      </c>
      <c r="G3548">
        <v>21</v>
      </c>
      <c r="H3548">
        <v>1</v>
      </c>
      <c r="I3548">
        <f>Tabla1[[#This Row],[VENTAS]]+Tabla1[[#This Row],[FISICO]]-Tabla1[[#This Row],[SISTEMA]]</f>
        <v>0</v>
      </c>
    </row>
    <row r="3549" spans="1:10" hidden="1" x14ac:dyDescent="0.25">
      <c r="A3549">
        <v>30101</v>
      </c>
      <c r="B3549" s="1" t="s">
        <v>6</v>
      </c>
      <c r="C3549" s="1" t="s">
        <v>28</v>
      </c>
      <c r="D3549">
        <v>6374</v>
      </c>
      <c r="E3549" s="1" t="s">
        <v>3736</v>
      </c>
      <c r="F3549">
        <v>0</v>
      </c>
      <c r="H3549">
        <v>0</v>
      </c>
      <c r="I3549">
        <f>Tabla1[[#This Row],[VENTAS]]+Tabla1[[#This Row],[FISICO]]-Tabla1[[#This Row],[SISTEMA]]</f>
        <v>0</v>
      </c>
    </row>
    <row r="3550" spans="1:10" hidden="1" x14ac:dyDescent="0.25">
      <c r="A3550">
        <v>30101</v>
      </c>
      <c r="B3550" s="1" t="s">
        <v>6</v>
      </c>
      <c r="C3550" s="1" t="s">
        <v>28</v>
      </c>
      <c r="D3550">
        <v>6512</v>
      </c>
      <c r="E3550" s="1" t="s">
        <v>3737</v>
      </c>
      <c r="F3550">
        <v>0</v>
      </c>
      <c r="H3550">
        <v>0</v>
      </c>
      <c r="I3550">
        <f>Tabla1[[#This Row],[VENTAS]]+Tabla1[[#This Row],[FISICO]]-Tabla1[[#This Row],[SISTEMA]]</f>
        <v>0</v>
      </c>
    </row>
    <row r="3551" spans="1:10" hidden="1" x14ac:dyDescent="0.25">
      <c r="A3551">
        <v>30101</v>
      </c>
      <c r="B3551" s="1" t="s">
        <v>6</v>
      </c>
      <c r="C3551" s="1" t="s">
        <v>28</v>
      </c>
      <c r="D3551">
        <v>6519</v>
      </c>
      <c r="E3551" s="1" t="s">
        <v>3738</v>
      </c>
      <c r="F3551">
        <v>5</v>
      </c>
      <c r="G3551">
        <v>5</v>
      </c>
      <c r="H3551">
        <v>0</v>
      </c>
      <c r="I3551">
        <f>Tabla1[[#This Row],[VENTAS]]+Tabla1[[#This Row],[FISICO]]-Tabla1[[#This Row],[SISTEMA]]</f>
        <v>0</v>
      </c>
    </row>
    <row r="3552" spans="1:10" hidden="1" x14ac:dyDescent="0.25">
      <c r="A3552">
        <v>30101</v>
      </c>
      <c r="B3552" s="1" t="s">
        <v>6</v>
      </c>
      <c r="C3552" s="1" t="s">
        <v>28</v>
      </c>
      <c r="D3552">
        <v>6617</v>
      </c>
      <c r="E3552" s="1" t="s">
        <v>3739</v>
      </c>
      <c r="F3552">
        <v>4</v>
      </c>
      <c r="G3552">
        <v>4</v>
      </c>
      <c r="H3552">
        <v>0</v>
      </c>
      <c r="I3552">
        <f>Tabla1[[#This Row],[VENTAS]]+Tabla1[[#This Row],[FISICO]]-Tabla1[[#This Row],[SISTEMA]]</f>
        <v>0</v>
      </c>
    </row>
    <row r="3553" spans="1:10" hidden="1" x14ac:dyDescent="0.25">
      <c r="A3553">
        <v>30101</v>
      </c>
      <c r="B3553" s="1" t="s">
        <v>6</v>
      </c>
      <c r="C3553" s="1" t="s">
        <v>28</v>
      </c>
      <c r="D3553">
        <v>6621</v>
      </c>
      <c r="E3553" s="1" t="s">
        <v>3740</v>
      </c>
      <c r="F3553">
        <v>0</v>
      </c>
      <c r="H3553">
        <v>0</v>
      </c>
      <c r="I3553">
        <f>Tabla1[[#This Row],[VENTAS]]+Tabla1[[#This Row],[FISICO]]-Tabla1[[#This Row],[SISTEMA]]</f>
        <v>0</v>
      </c>
    </row>
    <row r="3554" spans="1:10" hidden="1" x14ac:dyDescent="0.25">
      <c r="A3554">
        <v>30101</v>
      </c>
      <c r="B3554" s="1" t="s">
        <v>6</v>
      </c>
      <c r="C3554" s="1" t="s">
        <v>28</v>
      </c>
      <c r="D3554">
        <v>6642</v>
      </c>
      <c r="E3554" s="1" t="s">
        <v>3741</v>
      </c>
      <c r="F3554">
        <v>3</v>
      </c>
      <c r="G3554">
        <v>3</v>
      </c>
      <c r="H3554">
        <v>0</v>
      </c>
      <c r="I3554">
        <f>Tabla1[[#This Row],[VENTAS]]+Tabla1[[#This Row],[FISICO]]-Tabla1[[#This Row],[SISTEMA]]</f>
        <v>0</v>
      </c>
    </row>
    <row r="3555" spans="1:10" hidden="1" x14ac:dyDescent="0.25">
      <c r="A3555">
        <v>30101</v>
      </c>
      <c r="B3555" s="1" t="s">
        <v>6</v>
      </c>
      <c r="C3555" s="1" t="s">
        <v>28</v>
      </c>
      <c r="D3555">
        <v>6707</v>
      </c>
      <c r="E3555" s="1" t="s">
        <v>3742</v>
      </c>
      <c r="F3555">
        <v>0</v>
      </c>
      <c r="H3555">
        <v>0</v>
      </c>
      <c r="I3555">
        <f>Tabla1[[#This Row],[VENTAS]]+Tabla1[[#This Row],[FISICO]]-Tabla1[[#This Row],[SISTEMA]]</f>
        <v>0</v>
      </c>
    </row>
    <row r="3556" spans="1:10" hidden="1" x14ac:dyDescent="0.25">
      <c r="A3556">
        <v>30101</v>
      </c>
      <c r="B3556" s="1" t="s">
        <v>6</v>
      </c>
      <c r="C3556" s="1" t="s">
        <v>28</v>
      </c>
      <c r="D3556">
        <v>6709</v>
      </c>
      <c r="E3556" s="1" t="s">
        <v>3743</v>
      </c>
      <c r="F3556">
        <v>0</v>
      </c>
      <c r="H3556">
        <v>0</v>
      </c>
      <c r="I3556">
        <f>Tabla1[[#This Row],[VENTAS]]+Tabla1[[#This Row],[FISICO]]-Tabla1[[#This Row],[SISTEMA]]</f>
        <v>0</v>
      </c>
    </row>
    <row r="3557" spans="1:10" hidden="1" x14ac:dyDescent="0.25">
      <c r="A3557">
        <v>30101</v>
      </c>
      <c r="B3557" s="1" t="s">
        <v>6</v>
      </c>
      <c r="C3557" s="1" t="s">
        <v>28</v>
      </c>
      <c r="D3557">
        <v>6745</v>
      </c>
      <c r="E3557" s="1" t="s">
        <v>3744</v>
      </c>
      <c r="F3557">
        <v>15</v>
      </c>
      <c r="G3557">
        <v>13</v>
      </c>
      <c r="H3557">
        <v>2</v>
      </c>
      <c r="I3557">
        <f>Tabla1[[#This Row],[VENTAS]]+Tabla1[[#This Row],[FISICO]]-Tabla1[[#This Row],[SISTEMA]]</f>
        <v>0</v>
      </c>
    </row>
    <row r="3558" spans="1:10" hidden="1" x14ac:dyDescent="0.25">
      <c r="A3558">
        <v>30101</v>
      </c>
      <c r="B3558" s="1" t="s">
        <v>6</v>
      </c>
      <c r="C3558" s="1" t="s">
        <v>28</v>
      </c>
      <c r="D3558">
        <v>6889</v>
      </c>
      <c r="E3558" s="1" t="s">
        <v>3745</v>
      </c>
      <c r="F3558">
        <v>0</v>
      </c>
      <c r="H3558">
        <v>0</v>
      </c>
      <c r="I3558">
        <f>Tabla1[[#This Row],[VENTAS]]+Tabla1[[#This Row],[FISICO]]-Tabla1[[#This Row],[SISTEMA]]</f>
        <v>0</v>
      </c>
    </row>
    <row r="3559" spans="1:10" hidden="1" x14ac:dyDescent="0.25">
      <c r="A3559">
        <v>30101</v>
      </c>
      <c r="B3559" s="1" t="s">
        <v>6</v>
      </c>
      <c r="C3559" s="1" t="s">
        <v>28</v>
      </c>
      <c r="D3559">
        <v>6905</v>
      </c>
      <c r="E3559" s="1" t="s">
        <v>3746</v>
      </c>
      <c r="F3559">
        <v>2</v>
      </c>
      <c r="G3559">
        <v>2</v>
      </c>
      <c r="H3559">
        <v>0</v>
      </c>
      <c r="I3559">
        <f>Tabla1[[#This Row],[VENTAS]]+Tabla1[[#This Row],[FISICO]]-Tabla1[[#This Row],[SISTEMA]]</f>
        <v>0</v>
      </c>
    </row>
    <row r="3560" spans="1:10" hidden="1" x14ac:dyDescent="0.25">
      <c r="A3560">
        <v>30101</v>
      </c>
      <c r="B3560" s="1" t="s">
        <v>6</v>
      </c>
      <c r="C3560" s="1" t="s">
        <v>28</v>
      </c>
      <c r="D3560">
        <v>6909</v>
      </c>
      <c r="E3560" s="1" t="s">
        <v>3747</v>
      </c>
      <c r="F3560">
        <v>0</v>
      </c>
      <c r="H3560">
        <v>0</v>
      </c>
      <c r="I3560">
        <f>Tabla1[[#This Row],[VENTAS]]+Tabla1[[#This Row],[FISICO]]-Tabla1[[#This Row],[SISTEMA]]</f>
        <v>0</v>
      </c>
    </row>
    <row r="3561" spans="1:10" hidden="1" x14ac:dyDescent="0.25">
      <c r="A3561">
        <v>30101</v>
      </c>
      <c r="B3561" s="1" t="s">
        <v>6</v>
      </c>
      <c r="C3561" s="1" t="s">
        <v>28</v>
      </c>
      <c r="D3561">
        <v>6917</v>
      </c>
      <c r="E3561" s="1" t="s">
        <v>3748</v>
      </c>
      <c r="F3561">
        <v>0</v>
      </c>
      <c r="H3561">
        <v>0</v>
      </c>
      <c r="I3561">
        <f>Tabla1[[#This Row],[VENTAS]]+Tabla1[[#This Row],[FISICO]]-Tabla1[[#This Row],[SISTEMA]]</f>
        <v>0</v>
      </c>
    </row>
    <row r="3562" spans="1:10" hidden="1" x14ac:dyDescent="0.25">
      <c r="A3562">
        <v>30101</v>
      </c>
      <c r="B3562" s="1" t="s">
        <v>6</v>
      </c>
      <c r="C3562" s="1" t="s">
        <v>28</v>
      </c>
      <c r="D3562">
        <v>6935</v>
      </c>
      <c r="E3562" s="1" t="s">
        <v>3749</v>
      </c>
      <c r="F3562">
        <v>0</v>
      </c>
      <c r="H3562">
        <v>0</v>
      </c>
      <c r="I3562">
        <f>Tabla1[[#This Row],[VENTAS]]+Tabla1[[#This Row],[FISICO]]-Tabla1[[#This Row],[SISTEMA]]</f>
        <v>0</v>
      </c>
    </row>
    <row r="3563" spans="1:10" hidden="1" x14ac:dyDescent="0.25">
      <c r="A3563">
        <v>30101</v>
      </c>
      <c r="B3563" s="1" t="s">
        <v>6</v>
      </c>
      <c r="C3563" s="1" t="s">
        <v>28</v>
      </c>
      <c r="D3563">
        <v>6965</v>
      </c>
      <c r="E3563" s="1" t="s">
        <v>3750</v>
      </c>
      <c r="F3563">
        <v>0</v>
      </c>
      <c r="H3563">
        <v>0</v>
      </c>
      <c r="I3563">
        <f>Tabla1[[#This Row],[VENTAS]]+Tabla1[[#This Row],[FISICO]]-Tabla1[[#This Row],[SISTEMA]]</f>
        <v>0</v>
      </c>
    </row>
    <row r="3564" spans="1:10" hidden="1" x14ac:dyDescent="0.25">
      <c r="A3564" s="30">
        <v>30101</v>
      </c>
      <c r="B3564" s="31" t="s">
        <v>6</v>
      </c>
      <c r="C3564" s="31" t="s">
        <v>28</v>
      </c>
      <c r="D3564" s="30">
        <v>7083</v>
      </c>
      <c r="E3564" s="31" t="s">
        <v>3751</v>
      </c>
      <c r="F3564" s="30">
        <v>0</v>
      </c>
      <c r="G3564" s="30">
        <v>5</v>
      </c>
      <c r="H3564" s="30">
        <v>0</v>
      </c>
      <c r="I3564" s="30">
        <f>Tabla1[[#This Row],[VENTAS]]+Tabla1[[#This Row],[FISICO]]-Tabla1[[#This Row],[SISTEMA]]</f>
        <v>5</v>
      </c>
      <c r="J3564" s="30"/>
    </row>
    <row r="3565" spans="1:10" hidden="1" x14ac:dyDescent="0.25">
      <c r="A3565">
        <v>30101</v>
      </c>
      <c r="B3565" s="1" t="s">
        <v>6</v>
      </c>
      <c r="C3565" s="1" t="s">
        <v>28</v>
      </c>
      <c r="D3565">
        <v>7086</v>
      </c>
      <c r="E3565" s="1" t="s">
        <v>3752</v>
      </c>
      <c r="F3565">
        <v>153</v>
      </c>
      <c r="G3565">
        <f>81+72</f>
        <v>153</v>
      </c>
      <c r="H3565">
        <v>0</v>
      </c>
      <c r="I3565">
        <f>Tabla1[[#This Row],[VENTAS]]+Tabla1[[#This Row],[FISICO]]-Tabla1[[#This Row],[SISTEMA]]</f>
        <v>0</v>
      </c>
    </row>
    <row r="3566" spans="1:10" hidden="1" x14ac:dyDescent="0.25">
      <c r="A3566">
        <v>30101</v>
      </c>
      <c r="B3566" s="1" t="s">
        <v>6</v>
      </c>
      <c r="C3566" s="1" t="s">
        <v>28</v>
      </c>
      <c r="D3566">
        <v>7112</v>
      </c>
      <c r="E3566" s="1" t="s">
        <v>3753</v>
      </c>
      <c r="F3566">
        <v>0</v>
      </c>
      <c r="H3566">
        <v>0</v>
      </c>
      <c r="I3566">
        <f>Tabla1[[#This Row],[VENTAS]]+Tabla1[[#This Row],[FISICO]]-Tabla1[[#This Row],[SISTEMA]]</f>
        <v>0</v>
      </c>
    </row>
    <row r="3567" spans="1:10" hidden="1" x14ac:dyDescent="0.25">
      <c r="A3567">
        <v>30101</v>
      </c>
      <c r="B3567" s="1" t="s">
        <v>6</v>
      </c>
      <c r="C3567" s="1" t="s">
        <v>28</v>
      </c>
      <c r="D3567">
        <v>7163</v>
      </c>
      <c r="E3567" s="1" t="s">
        <v>3754</v>
      </c>
      <c r="F3567">
        <v>0</v>
      </c>
      <c r="H3567">
        <v>0</v>
      </c>
      <c r="I3567">
        <f>Tabla1[[#This Row],[VENTAS]]+Tabla1[[#This Row],[FISICO]]-Tabla1[[#This Row],[SISTEMA]]</f>
        <v>0</v>
      </c>
    </row>
    <row r="3568" spans="1:10" hidden="1" x14ac:dyDescent="0.25">
      <c r="A3568" s="30">
        <v>30101</v>
      </c>
      <c r="B3568" s="31" t="s">
        <v>6</v>
      </c>
      <c r="C3568" s="31" t="s">
        <v>28</v>
      </c>
      <c r="D3568" s="32">
        <v>7164</v>
      </c>
      <c r="E3568" s="33" t="s">
        <v>3755</v>
      </c>
      <c r="F3568" s="30">
        <v>386</v>
      </c>
      <c r="G3568" s="30">
        <v>478</v>
      </c>
      <c r="H3568" s="30">
        <v>0</v>
      </c>
      <c r="I3568" s="30">
        <f>Tabla1[[#This Row],[VENTAS]]+Tabla1[[#This Row],[FISICO]]-Tabla1[[#This Row],[SISTEMA]]</f>
        <v>92</v>
      </c>
      <c r="J3568" s="32"/>
    </row>
    <row r="3569" spans="1:10" hidden="1" x14ac:dyDescent="0.25">
      <c r="A3569">
        <v>30101</v>
      </c>
      <c r="B3569" s="1" t="s">
        <v>6</v>
      </c>
      <c r="C3569" s="1" t="s">
        <v>28</v>
      </c>
      <c r="D3569" s="18">
        <v>7214</v>
      </c>
      <c r="E3569" s="19" t="s">
        <v>3756</v>
      </c>
      <c r="F3569">
        <v>36</v>
      </c>
      <c r="G3569">
        <v>33</v>
      </c>
      <c r="H3569">
        <v>2</v>
      </c>
      <c r="I3569">
        <f>Tabla1[[#This Row],[VENTAS]]+Tabla1[[#This Row],[FISICO]]-Tabla1[[#This Row],[SISTEMA]]</f>
        <v>-1</v>
      </c>
      <c r="J3569" s="18"/>
    </row>
    <row r="3570" spans="1:10" hidden="1" x14ac:dyDescent="0.25">
      <c r="A3570">
        <v>30101</v>
      </c>
      <c r="B3570" s="1" t="s">
        <v>6</v>
      </c>
      <c r="C3570" s="1" t="s">
        <v>28</v>
      </c>
      <c r="D3570">
        <v>7332</v>
      </c>
      <c r="E3570" s="1" t="s">
        <v>3757</v>
      </c>
      <c r="F3570">
        <v>0</v>
      </c>
      <c r="H3570">
        <v>0</v>
      </c>
      <c r="I3570">
        <f>Tabla1[[#This Row],[VENTAS]]+Tabla1[[#This Row],[FISICO]]-Tabla1[[#This Row],[SISTEMA]]</f>
        <v>0</v>
      </c>
    </row>
    <row r="3571" spans="1:10" hidden="1" x14ac:dyDescent="0.25">
      <c r="A3571">
        <v>30101</v>
      </c>
      <c r="B3571" s="1" t="s">
        <v>6</v>
      </c>
      <c r="C3571" s="1" t="s">
        <v>28</v>
      </c>
      <c r="D3571">
        <v>7368</v>
      </c>
      <c r="E3571" s="1" t="s">
        <v>3758</v>
      </c>
      <c r="F3571">
        <v>0</v>
      </c>
      <c r="H3571">
        <v>0</v>
      </c>
      <c r="I3571">
        <f>Tabla1[[#This Row],[VENTAS]]+Tabla1[[#This Row],[FISICO]]-Tabla1[[#This Row],[SISTEMA]]</f>
        <v>0</v>
      </c>
    </row>
    <row r="3572" spans="1:10" hidden="1" x14ac:dyDescent="0.25">
      <c r="A3572">
        <v>30101</v>
      </c>
      <c r="B3572" s="1" t="s">
        <v>6</v>
      </c>
      <c r="C3572" s="1" t="s">
        <v>28</v>
      </c>
      <c r="D3572">
        <v>7507</v>
      </c>
      <c r="E3572" s="1" t="s">
        <v>3759</v>
      </c>
      <c r="F3572">
        <v>0</v>
      </c>
      <c r="H3572">
        <v>0</v>
      </c>
      <c r="I3572">
        <f>Tabla1[[#This Row],[VENTAS]]+Tabla1[[#This Row],[FISICO]]-Tabla1[[#This Row],[SISTEMA]]</f>
        <v>0</v>
      </c>
    </row>
    <row r="3573" spans="1:10" hidden="1" x14ac:dyDescent="0.25">
      <c r="A3573">
        <v>30101</v>
      </c>
      <c r="B3573" s="1" t="s">
        <v>6</v>
      </c>
      <c r="C3573" s="1" t="s">
        <v>28</v>
      </c>
      <c r="D3573">
        <v>7573</v>
      </c>
      <c r="E3573" s="1" t="s">
        <v>3760</v>
      </c>
      <c r="F3573">
        <v>0</v>
      </c>
      <c r="H3573">
        <v>0</v>
      </c>
      <c r="I3573">
        <f>Tabla1[[#This Row],[VENTAS]]+Tabla1[[#This Row],[FISICO]]-Tabla1[[#This Row],[SISTEMA]]</f>
        <v>0</v>
      </c>
    </row>
    <row r="3574" spans="1:10" hidden="1" x14ac:dyDescent="0.25">
      <c r="A3574">
        <v>30101</v>
      </c>
      <c r="B3574" s="1" t="s">
        <v>6</v>
      </c>
      <c r="C3574" s="1" t="s">
        <v>28</v>
      </c>
      <c r="D3574">
        <v>7576</v>
      </c>
      <c r="E3574" s="1" t="s">
        <v>3761</v>
      </c>
      <c r="F3574">
        <v>0</v>
      </c>
      <c r="H3574">
        <v>0</v>
      </c>
      <c r="I3574">
        <f>Tabla1[[#This Row],[VENTAS]]+Tabla1[[#This Row],[FISICO]]-Tabla1[[#This Row],[SISTEMA]]</f>
        <v>0</v>
      </c>
    </row>
    <row r="3575" spans="1:10" hidden="1" x14ac:dyDescent="0.25">
      <c r="A3575" s="30">
        <v>30101</v>
      </c>
      <c r="B3575" s="31" t="s">
        <v>6</v>
      </c>
      <c r="C3575" s="31" t="s">
        <v>28</v>
      </c>
      <c r="D3575" s="32">
        <v>7590</v>
      </c>
      <c r="E3575" s="33" t="s">
        <v>3762</v>
      </c>
      <c r="F3575" s="30">
        <v>33</v>
      </c>
      <c r="G3575" s="30">
        <v>36</v>
      </c>
      <c r="H3575" s="30">
        <v>0</v>
      </c>
      <c r="I3575" s="30">
        <f>Tabla1[[#This Row],[VENTAS]]+Tabla1[[#This Row],[FISICO]]-Tabla1[[#This Row],[SISTEMA]]</f>
        <v>3</v>
      </c>
      <c r="J3575" s="32"/>
    </row>
    <row r="3576" spans="1:10" hidden="1" x14ac:dyDescent="0.25">
      <c r="A3576">
        <v>30101</v>
      </c>
      <c r="B3576" s="1" t="s">
        <v>6</v>
      </c>
      <c r="C3576" s="1" t="s">
        <v>28</v>
      </c>
      <c r="D3576">
        <v>7591</v>
      </c>
      <c r="E3576" s="1" t="s">
        <v>3763</v>
      </c>
      <c r="F3576">
        <v>0</v>
      </c>
      <c r="H3576">
        <v>0</v>
      </c>
      <c r="I3576">
        <f>Tabla1[[#This Row],[VENTAS]]+Tabla1[[#This Row],[FISICO]]-Tabla1[[#This Row],[SISTEMA]]</f>
        <v>0</v>
      </c>
    </row>
    <row r="3577" spans="1:10" hidden="1" x14ac:dyDescent="0.25">
      <c r="A3577">
        <v>30101</v>
      </c>
      <c r="B3577" s="1" t="s">
        <v>6</v>
      </c>
      <c r="C3577" s="1" t="s">
        <v>28</v>
      </c>
      <c r="D3577">
        <v>7631</v>
      </c>
      <c r="E3577" s="1" t="s">
        <v>3764</v>
      </c>
      <c r="F3577">
        <v>0</v>
      </c>
      <c r="H3577">
        <v>0</v>
      </c>
      <c r="I3577">
        <f>Tabla1[[#This Row],[VENTAS]]+Tabla1[[#This Row],[FISICO]]-Tabla1[[#This Row],[SISTEMA]]</f>
        <v>0</v>
      </c>
    </row>
    <row r="3578" spans="1:10" hidden="1" x14ac:dyDescent="0.25">
      <c r="A3578">
        <v>30101</v>
      </c>
      <c r="B3578" s="1" t="s">
        <v>6</v>
      </c>
      <c r="C3578" s="1" t="s">
        <v>28</v>
      </c>
      <c r="D3578">
        <v>7632</v>
      </c>
      <c r="E3578" s="1" t="s">
        <v>3765</v>
      </c>
      <c r="F3578">
        <v>0</v>
      </c>
      <c r="H3578">
        <v>0</v>
      </c>
      <c r="I3578">
        <f>Tabla1[[#This Row],[VENTAS]]+Tabla1[[#This Row],[FISICO]]-Tabla1[[#This Row],[SISTEMA]]</f>
        <v>0</v>
      </c>
    </row>
    <row r="3579" spans="1:10" hidden="1" x14ac:dyDescent="0.25">
      <c r="A3579">
        <v>30101</v>
      </c>
      <c r="B3579" s="1" t="s">
        <v>6</v>
      </c>
      <c r="C3579" s="1" t="s">
        <v>28</v>
      </c>
      <c r="D3579">
        <v>7832</v>
      </c>
      <c r="E3579" s="1" t="s">
        <v>3766</v>
      </c>
      <c r="F3579">
        <v>0</v>
      </c>
      <c r="H3579">
        <v>0</v>
      </c>
      <c r="I3579">
        <f>Tabla1[[#This Row],[VENTAS]]+Tabla1[[#This Row],[FISICO]]-Tabla1[[#This Row],[SISTEMA]]</f>
        <v>0</v>
      </c>
    </row>
    <row r="3580" spans="1:10" hidden="1" x14ac:dyDescent="0.25">
      <c r="A3580">
        <v>30101</v>
      </c>
      <c r="B3580" s="1" t="s">
        <v>6</v>
      </c>
      <c r="C3580" s="1" t="s">
        <v>28</v>
      </c>
      <c r="D3580">
        <v>7844</v>
      </c>
      <c r="E3580" s="1" t="s">
        <v>3767</v>
      </c>
      <c r="F3580">
        <v>0</v>
      </c>
      <c r="H3580">
        <v>0</v>
      </c>
      <c r="I3580">
        <f>Tabla1[[#This Row],[VENTAS]]+Tabla1[[#This Row],[FISICO]]-Tabla1[[#This Row],[SISTEMA]]</f>
        <v>0</v>
      </c>
    </row>
    <row r="3581" spans="1:10" hidden="1" x14ac:dyDescent="0.25">
      <c r="A3581">
        <v>30101</v>
      </c>
      <c r="B3581" s="1" t="s">
        <v>6</v>
      </c>
      <c r="C3581" s="1" t="s">
        <v>28</v>
      </c>
      <c r="D3581">
        <v>7973</v>
      </c>
      <c r="E3581" s="1" t="s">
        <v>3768</v>
      </c>
      <c r="F3581">
        <v>0</v>
      </c>
      <c r="H3581">
        <v>0</v>
      </c>
      <c r="I3581">
        <f>Tabla1[[#This Row],[VENTAS]]+Tabla1[[#This Row],[FISICO]]-Tabla1[[#This Row],[SISTEMA]]</f>
        <v>0</v>
      </c>
    </row>
    <row r="3582" spans="1:10" hidden="1" x14ac:dyDescent="0.25">
      <c r="A3582">
        <v>30101</v>
      </c>
      <c r="B3582" s="1" t="s">
        <v>6</v>
      </c>
      <c r="C3582" s="1" t="s">
        <v>28</v>
      </c>
      <c r="D3582" s="18">
        <v>7975</v>
      </c>
      <c r="E3582" s="19" t="s">
        <v>3769</v>
      </c>
      <c r="F3582">
        <v>100</v>
      </c>
      <c r="G3582">
        <v>100</v>
      </c>
      <c r="H3582">
        <v>0</v>
      </c>
      <c r="I3582">
        <f>Tabla1[[#This Row],[VENTAS]]+Tabla1[[#This Row],[FISICO]]-Tabla1[[#This Row],[SISTEMA]]</f>
        <v>0</v>
      </c>
      <c r="J3582" s="18"/>
    </row>
    <row r="3583" spans="1:10" hidden="1" x14ac:dyDescent="0.25">
      <c r="A3583">
        <v>30101</v>
      </c>
      <c r="B3583" s="1" t="s">
        <v>6</v>
      </c>
      <c r="C3583" s="1" t="s">
        <v>28</v>
      </c>
      <c r="D3583" s="18">
        <v>7977</v>
      </c>
      <c r="E3583" s="19" t="s">
        <v>3770</v>
      </c>
      <c r="F3583">
        <v>100</v>
      </c>
      <c r="G3583">
        <v>100</v>
      </c>
      <c r="H3583">
        <v>0</v>
      </c>
      <c r="I3583">
        <f>Tabla1[[#This Row],[VENTAS]]+Tabla1[[#This Row],[FISICO]]-Tabla1[[#This Row],[SISTEMA]]</f>
        <v>0</v>
      </c>
      <c r="J3583" s="18"/>
    </row>
    <row r="3584" spans="1:10" hidden="1" x14ac:dyDescent="0.25">
      <c r="A3584">
        <v>30101</v>
      </c>
      <c r="B3584" s="1" t="s">
        <v>6</v>
      </c>
      <c r="C3584" s="1" t="s">
        <v>28</v>
      </c>
      <c r="D3584">
        <v>7997</v>
      </c>
      <c r="E3584" s="1" t="s">
        <v>3771</v>
      </c>
      <c r="F3584">
        <v>0</v>
      </c>
      <c r="H3584">
        <v>0</v>
      </c>
      <c r="I3584">
        <f>Tabla1[[#This Row],[VENTAS]]+Tabla1[[#This Row],[FISICO]]-Tabla1[[#This Row],[SISTEMA]]</f>
        <v>0</v>
      </c>
    </row>
    <row r="3585" spans="1:10" hidden="1" x14ac:dyDescent="0.25">
      <c r="A3585">
        <v>30101</v>
      </c>
      <c r="B3585" s="1" t="s">
        <v>6</v>
      </c>
      <c r="C3585" s="1" t="s">
        <v>28</v>
      </c>
      <c r="D3585">
        <v>7998</v>
      </c>
      <c r="E3585" s="1" t="s">
        <v>3772</v>
      </c>
      <c r="F3585">
        <v>0</v>
      </c>
      <c r="H3585">
        <v>0</v>
      </c>
      <c r="I3585">
        <f>Tabla1[[#This Row],[VENTAS]]+Tabla1[[#This Row],[FISICO]]-Tabla1[[#This Row],[SISTEMA]]</f>
        <v>0</v>
      </c>
    </row>
    <row r="3586" spans="1:10" hidden="1" x14ac:dyDescent="0.25">
      <c r="A3586">
        <v>30101</v>
      </c>
      <c r="B3586" s="1" t="s">
        <v>6</v>
      </c>
      <c r="C3586" s="1" t="s">
        <v>28</v>
      </c>
      <c r="D3586">
        <v>8016</v>
      </c>
      <c r="E3586" s="1" t="s">
        <v>3773</v>
      </c>
      <c r="F3586">
        <v>0</v>
      </c>
      <c r="H3586">
        <v>0</v>
      </c>
      <c r="I3586">
        <f>Tabla1[[#This Row],[VENTAS]]+Tabla1[[#This Row],[FISICO]]-Tabla1[[#This Row],[SISTEMA]]</f>
        <v>0</v>
      </c>
    </row>
    <row r="3587" spans="1:10" hidden="1" x14ac:dyDescent="0.25">
      <c r="A3587">
        <v>30101</v>
      </c>
      <c r="B3587" s="1" t="s">
        <v>6</v>
      </c>
      <c r="C3587" s="1" t="s">
        <v>28</v>
      </c>
      <c r="D3587">
        <v>8017</v>
      </c>
      <c r="E3587" s="1" t="s">
        <v>3774</v>
      </c>
      <c r="F3587">
        <v>15</v>
      </c>
      <c r="G3587">
        <v>13</v>
      </c>
      <c r="H3587">
        <v>2</v>
      </c>
      <c r="I3587">
        <f>Tabla1[[#This Row],[VENTAS]]+Tabla1[[#This Row],[FISICO]]-Tabla1[[#This Row],[SISTEMA]]</f>
        <v>0</v>
      </c>
    </row>
    <row r="3588" spans="1:10" hidden="1" x14ac:dyDescent="0.25">
      <c r="A3588">
        <v>30101</v>
      </c>
      <c r="B3588" s="1" t="s">
        <v>6</v>
      </c>
      <c r="C3588" s="1" t="s">
        <v>28</v>
      </c>
      <c r="D3588" s="18">
        <v>8080</v>
      </c>
      <c r="E3588" s="19" t="s">
        <v>3775</v>
      </c>
      <c r="F3588">
        <v>100</v>
      </c>
      <c r="G3588">
        <v>100</v>
      </c>
      <c r="H3588">
        <v>0</v>
      </c>
      <c r="I3588">
        <f>Tabla1[[#This Row],[VENTAS]]+Tabla1[[#This Row],[FISICO]]-Tabla1[[#This Row],[SISTEMA]]</f>
        <v>0</v>
      </c>
      <c r="J3588" s="18"/>
    </row>
    <row r="3589" spans="1:10" hidden="1" x14ac:dyDescent="0.25">
      <c r="A3589">
        <v>30101</v>
      </c>
      <c r="B3589" s="1" t="s">
        <v>6</v>
      </c>
      <c r="C3589" s="1" t="s">
        <v>28</v>
      </c>
      <c r="D3589" s="18">
        <v>8082</v>
      </c>
      <c r="E3589" s="19" t="s">
        <v>3776</v>
      </c>
      <c r="F3589">
        <v>100</v>
      </c>
      <c r="G3589">
        <v>100</v>
      </c>
      <c r="H3589">
        <v>0</v>
      </c>
      <c r="I3589">
        <f>Tabla1[[#This Row],[VENTAS]]+Tabla1[[#This Row],[FISICO]]-Tabla1[[#This Row],[SISTEMA]]</f>
        <v>0</v>
      </c>
      <c r="J3589" s="18"/>
    </row>
    <row r="3590" spans="1:10" hidden="1" x14ac:dyDescent="0.25">
      <c r="A3590">
        <v>30101</v>
      </c>
      <c r="B3590" s="1" t="s">
        <v>6</v>
      </c>
      <c r="C3590" s="1" t="s">
        <v>28</v>
      </c>
      <c r="D3590">
        <v>8083</v>
      </c>
      <c r="E3590" s="1" t="s">
        <v>3777</v>
      </c>
      <c r="F3590">
        <v>1</v>
      </c>
      <c r="G3590">
        <v>1</v>
      </c>
      <c r="H3590">
        <v>0</v>
      </c>
      <c r="I3590">
        <f>Tabla1[[#This Row],[VENTAS]]+Tabla1[[#This Row],[FISICO]]-Tabla1[[#This Row],[SISTEMA]]</f>
        <v>0</v>
      </c>
    </row>
    <row r="3591" spans="1:10" hidden="1" x14ac:dyDescent="0.25">
      <c r="A3591">
        <v>30101</v>
      </c>
      <c r="B3591" s="1" t="s">
        <v>6</v>
      </c>
      <c r="C3591" s="1" t="s">
        <v>28</v>
      </c>
      <c r="D3591" s="18">
        <v>8084</v>
      </c>
      <c r="E3591" s="19" t="s">
        <v>3778</v>
      </c>
      <c r="F3591">
        <v>100</v>
      </c>
      <c r="G3591">
        <v>100</v>
      </c>
      <c r="H3591">
        <v>0</v>
      </c>
      <c r="I3591">
        <f>Tabla1[[#This Row],[VENTAS]]+Tabla1[[#This Row],[FISICO]]-Tabla1[[#This Row],[SISTEMA]]</f>
        <v>0</v>
      </c>
      <c r="J3591" s="18"/>
    </row>
    <row r="3592" spans="1:10" hidden="1" x14ac:dyDescent="0.25">
      <c r="A3592">
        <v>30101</v>
      </c>
      <c r="B3592" s="1" t="s">
        <v>6</v>
      </c>
      <c r="C3592" s="1" t="s">
        <v>28</v>
      </c>
      <c r="D3592">
        <v>8089</v>
      </c>
      <c r="E3592" s="1" t="s">
        <v>3779</v>
      </c>
      <c r="F3592">
        <v>8</v>
      </c>
      <c r="G3592">
        <v>8</v>
      </c>
      <c r="H3592">
        <v>0</v>
      </c>
      <c r="I3592">
        <f>Tabla1[[#This Row],[VENTAS]]+Tabla1[[#This Row],[FISICO]]-Tabla1[[#This Row],[SISTEMA]]</f>
        <v>0</v>
      </c>
    </row>
    <row r="3593" spans="1:10" hidden="1" x14ac:dyDescent="0.25">
      <c r="A3593">
        <v>30101</v>
      </c>
      <c r="B3593" s="1" t="s">
        <v>6</v>
      </c>
      <c r="C3593" s="1" t="s">
        <v>28</v>
      </c>
      <c r="D3593">
        <v>8090</v>
      </c>
      <c r="E3593" s="1" t="s">
        <v>3780</v>
      </c>
      <c r="F3593">
        <v>0</v>
      </c>
      <c r="G3593">
        <v>0</v>
      </c>
      <c r="H3593">
        <v>0</v>
      </c>
      <c r="I3593">
        <f>Tabla1[[#This Row],[VENTAS]]+Tabla1[[#This Row],[FISICO]]-Tabla1[[#This Row],[SISTEMA]]</f>
        <v>0</v>
      </c>
    </row>
    <row r="3594" spans="1:10" hidden="1" x14ac:dyDescent="0.25">
      <c r="A3594">
        <v>30101</v>
      </c>
      <c r="B3594" s="1" t="s">
        <v>6</v>
      </c>
      <c r="C3594" s="1" t="s">
        <v>28</v>
      </c>
      <c r="D3594">
        <v>8117</v>
      </c>
      <c r="E3594" s="1" t="s">
        <v>3781</v>
      </c>
      <c r="F3594">
        <v>5</v>
      </c>
      <c r="G3594">
        <v>5</v>
      </c>
      <c r="H3594">
        <v>0</v>
      </c>
      <c r="I3594">
        <f>Tabla1[[#This Row],[VENTAS]]+Tabla1[[#This Row],[FISICO]]-Tabla1[[#This Row],[SISTEMA]]</f>
        <v>0</v>
      </c>
    </row>
    <row r="3595" spans="1:10" hidden="1" x14ac:dyDescent="0.25">
      <c r="A3595">
        <v>30101</v>
      </c>
      <c r="B3595" s="1" t="s">
        <v>6</v>
      </c>
      <c r="C3595" s="1" t="s">
        <v>28</v>
      </c>
      <c r="D3595">
        <v>8302</v>
      </c>
      <c r="E3595" s="1" t="s">
        <v>3782</v>
      </c>
      <c r="F3595">
        <v>0</v>
      </c>
      <c r="H3595">
        <v>0</v>
      </c>
      <c r="I3595">
        <f>Tabla1[[#This Row],[VENTAS]]+Tabla1[[#This Row],[FISICO]]-Tabla1[[#This Row],[SISTEMA]]</f>
        <v>0</v>
      </c>
    </row>
    <row r="3596" spans="1:10" hidden="1" x14ac:dyDescent="0.25">
      <c r="A3596">
        <v>30101</v>
      </c>
      <c r="B3596" s="1" t="s">
        <v>6</v>
      </c>
      <c r="C3596" s="1" t="s">
        <v>28</v>
      </c>
      <c r="D3596">
        <v>8322</v>
      </c>
      <c r="E3596" s="1" t="s">
        <v>3783</v>
      </c>
      <c r="F3596">
        <v>0</v>
      </c>
      <c r="H3596">
        <v>0</v>
      </c>
      <c r="I3596">
        <f>Tabla1[[#This Row],[VENTAS]]+Tabla1[[#This Row],[FISICO]]-Tabla1[[#This Row],[SISTEMA]]</f>
        <v>0</v>
      </c>
    </row>
    <row r="3597" spans="1:10" hidden="1" x14ac:dyDescent="0.25">
      <c r="A3597">
        <v>30101</v>
      </c>
      <c r="B3597" s="1" t="s">
        <v>6</v>
      </c>
      <c r="C3597" s="1" t="s">
        <v>28</v>
      </c>
      <c r="D3597">
        <v>8323</v>
      </c>
      <c r="E3597" s="1" t="s">
        <v>3784</v>
      </c>
      <c r="F3597">
        <v>0</v>
      </c>
      <c r="H3597">
        <v>0</v>
      </c>
      <c r="I3597">
        <f>Tabla1[[#This Row],[VENTAS]]+Tabla1[[#This Row],[FISICO]]-Tabla1[[#This Row],[SISTEMA]]</f>
        <v>0</v>
      </c>
    </row>
    <row r="3598" spans="1:10" hidden="1" x14ac:dyDescent="0.25">
      <c r="A3598">
        <v>30101</v>
      </c>
      <c r="B3598" s="1" t="s">
        <v>6</v>
      </c>
      <c r="C3598" s="1" t="s">
        <v>28</v>
      </c>
      <c r="D3598">
        <v>8324</v>
      </c>
      <c r="E3598" s="1" t="s">
        <v>3785</v>
      </c>
      <c r="F3598">
        <v>0</v>
      </c>
      <c r="H3598">
        <v>0</v>
      </c>
      <c r="I3598">
        <f>Tabla1[[#This Row],[VENTAS]]+Tabla1[[#This Row],[FISICO]]-Tabla1[[#This Row],[SISTEMA]]</f>
        <v>0</v>
      </c>
    </row>
    <row r="3599" spans="1:10" hidden="1" x14ac:dyDescent="0.25">
      <c r="A3599">
        <v>30101</v>
      </c>
      <c r="B3599" s="1" t="s">
        <v>6</v>
      </c>
      <c r="C3599" s="1" t="s">
        <v>28</v>
      </c>
      <c r="D3599">
        <v>8326</v>
      </c>
      <c r="E3599" s="1" t="s">
        <v>3786</v>
      </c>
      <c r="F3599">
        <v>0</v>
      </c>
      <c r="H3599">
        <v>0</v>
      </c>
      <c r="I3599">
        <f>Tabla1[[#This Row],[VENTAS]]+Tabla1[[#This Row],[FISICO]]-Tabla1[[#This Row],[SISTEMA]]</f>
        <v>0</v>
      </c>
    </row>
    <row r="3600" spans="1:10" hidden="1" x14ac:dyDescent="0.25">
      <c r="A3600">
        <v>30101</v>
      </c>
      <c r="B3600" s="1" t="s">
        <v>6</v>
      </c>
      <c r="C3600" s="1" t="s">
        <v>28</v>
      </c>
      <c r="D3600">
        <v>8391</v>
      </c>
      <c r="E3600" s="1" t="s">
        <v>3787</v>
      </c>
      <c r="F3600">
        <v>0</v>
      </c>
      <c r="H3600">
        <v>0</v>
      </c>
      <c r="I3600">
        <f>Tabla1[[#This Row],[VENTAS]]+Tabla1[[#This Row],[FISICO]]-Tabla1[[#This Row],[SISTEMA]]</f>
        <v>0</v>
      </c>
    </row>
    <row r="3601" spans="1:9" hidden="1" x14ac:dyDescent="0.25">
      <c r="A3601">
        <v>30101</v>
      </c>
      <c r="B3601" s="1" t="s">
        <v>6</v>
      </c>
      <c r="C3601" s="1" t="s">
        <v>28</v>
      </c>
      <c r="D3601">
        <v>8392</v>
      </c>
      <c r="E3601" s="1" t="s">
        <v>3788</v>
      </c>
      <c r="F3601">
        <v>0</v>
      </c>
      <c r="H3601">
        <v>0</v>
      </c>
      <c r="I3601">
        <f>Tabla1[[#This Row],[VENTAS]]+Tabla1[[#This Row],[FISICO]]-Tabla1[[#This Row],[SISTEMA]]</f>
        <v>0</v>
      </c>
    </row>
    <row r="3602" spans="1:9" hidden="1" x14ac:dyDescent="0.25">
      <c r="A3602">
        <v>30101</v>
      </c>
      <c r="B3602" s="1" t="s">
        <v>6</v>
      </c>
      <c r="C3602" s="1" t="s">
        <v>28</v>
      </c>
      <c r="D3602">
        <v>8393</v>
      </c>
      <c r="E3602" s="1" t="s">
        <v>3789</v>
      </c>
      <c r="F3602">
        <v>0</v>
      </c>
      <c r="H3602">
        <v>0</v>
      </c>
      <c r="I3602">
        <f>Tabla1[[#This Row],[VENTAS]]+Tabla1[[#This Row],[FISICO]]-Tabla1[[#This Row],[SISTEMA]]</f>
        <v>0</v>
      </c>
    </row>
    <row r="3603" spans="1:9" hidden="1" x14ac:dyDescent="0.25">
      <c r="A3603">
        <v>30101</v>
      </c>
      <c r="B3603" s="1" t="s">
        <v>6</v>
      </c>
      <c r="C3603" s="1" t="s">
        <v>28</v>
      </c>
      <c r="D3603">
        <v>8394</v>
      </c>
      <c r="E3603" s="1" t="s">
        <v>3790</v>
      </c>
      <c r="F3603">
        <v>0</v>
      </c>
      <c r="H3603">
        <v>0</v>
      </c>
      <c r="I3603">
        <f>Tabla1[[#This Row],[VENTAS]]+Tabla1[[#This Row],[FISICO]]-Tabla1[[#This Row],[SISTEMA]]</f>
        <v>0</v>
      </c>
    </row>
    <row r="3604" spans="1:9" hidden="1" x14ac:dyDescent="0.25">
      <c r="A3604">
        <v>30101</v>
      </c>
      <c r="B3604" s="1" t="s">
        <v>6</v>
      </c>
      <c r="C3604" s="1" t="s">
        <v>28</v>
      </c>
      <c r="D3604">
        <v>8397</v>
      </c>
      <c r="E3604" s="1" t="s">
        <v>3791</v>
      </c>
      <c r="F3604">
        <v>0</v>
      </c>
      <c r="H3604">
        <v>0</v>
      </c>
      <c r="I3604">
        <f>Tabla1[[#This Row],[VENTAS]]+Tabla1[[#This Row],[FISICO]]-Tabla1[[#This Row],[SISTEMA]]</f>
        <v>0</v>
      </c>
    </row>
    <row r="3605" spans="1:9" hidden="1" x14ac:dyDescent="0.25">
      <c r="A3605">
        <v>30101</v>
      </c>
      <c r="B3605" s="1" t="s">
        <v>6</v>
      </c>
      <c r="C3605" s="1" t="s">
        <v>28</v>
      </c>
      <c r="D3605">
        <v>8487</v>
      </c>
      <c r="E3605" s="1" t="s">
        <v>3792</v>
      </c>
      <c r="F3605">
        <v>0</v>
      </c>
      <c r="H3605">
        <v>0</v>
      </c>
      <c r="I3605">
        <f>Tabla1[[#This Row],[VENTAS]]+Tabla1[[#This Row],[FISICO]]-Tabla1[[#This Row],[SISTEMA]]</f>
        <v>0</v>
      </c>
    </row>
    <row r="3606" spans="1:9" hidden="1" x14ac:dyDescent="0.25">
      <c r="A3606">
        <v>30101</v>
      </c>
      <c r="B3606" s="1" t="s">
        <v>6</v>
      </c>
      <c r="C3606" s="1" t="s">
        <v>28</v>
      </c>
      <c r="D3606">
        <v>8488</v>
      </c>
      <c r="E3606" s="1" t="s">
        <v>3793</v>
      </c>
      <c r="F3606">
        <v>0</v>
      </c>
      <c r="H3606">
        <v>0</v>
      </c>
      <c r="I3606">
        <f>Tabla1[[#This Row],[VENTAS]]+Tabla1[[#This Row],[FISICO]]-Tabla1[[#This Row],[SISTEMA]]</f>
        <v>0</v>
      </c>
    </row>
    <row r="3607" spans="1:9" hidden="1" x14ac:dyDescent="0.25">
      <c r="A3607">
        <v>30101</v>
      </c>
      <c r="B3607" s="1" t="s">
        <v>6</v>
      </c>
      <c r="C3607" s="1" t="s">
        <v>28</v>
      </c>
      <c r="D3607">
        <v>8511</v>
      </c>
      <c r="E3607" s="1" t="s">
        <v>3794</v>
      </c>
      <c r="F3607">
        <v>0</v>
      </c>
      <c r="H3607">
        <v>0</v>
      </c>
      <c r="I3607">
        <f>Tabla1[[#This Row],[VENTAS]]+Tabla1[[#This Row],[FISICO]]-Tabla1[[#This Row],[SISTEMA]]</f>
        <v>0</v>
      </c>
    </row>
    <row r="3608" spans="1:9" hidden="1" x14ac:dyDescent="0.25">
      <c r="A3608">
        <v>30101</v>
      </c>
      <c r="B3608" s="1" t="s">
        <v>6</v>
      </c>
      <c r="C3608" s="1" t="s">
        <v>28</v>
      </c>
      <c r="D3608">
        <v>8555</v>
      </c>
      <c r="E3608" s="1" t="s">
        <v>715</v>
      </c>
      <c r="F3608">
        <v>0</v>
      </c>
      <c r="H3608">
        <v>0</v>
      </c>
      <c r="I3608">
        <f>Tabla1[[#This Row],[VENTAS]]+Tabla1[[#This Row],[FISICO]]-Tabla1[[#This Row],[SISTEMA]]</f>
        <v>0</v>
      </c>
    </row>
    <row r="3609" spans="1:9" hidden="1" x14ac:dyDescent="0.25">
      <c r="A3609">
        <v>30101</v>
      </c>
      <c r="B3609" s="1" t="s">
        <v>6</v>
      </c>
      <c r="C3609" s="1" t="s">
        <v>28</v>
      </c>
      <c r="D3609">
        <v>8587</v>
      </c>
      <c r="E3609" s="1" t="s">
        <v>715</v>
      </c>
      <c r="F3609">
        <v>0</v>
      </c>
      <c r="H3609">
        <v>0</v>
      </c>
      <c r="I3609">
        <f>Tabla1[[#This Row],[VENTAS]]+Tabla1[[#This Row],[FISICO]]-Tabla1[[#This Row],[SISTEMA]]</f>
        <v>0</v>
      </c>
    </row>
    <row r="3610" spans="1:9" hidden="1" x14ac:dyDescent="0.25">
      <c r="A3610">
        <v>30101</v>
      </c>
      <c r="B3610" s="1" t="s">
        <v>6</v>
      </c>
      <c r="C3610" s="1" t="s">
        <v>28</v>
      </c>
      <c r="D3610">
        <v>8652</v>
      </c>
      <c r="E3610" s="1" t="s">
        <v>3795</v>
      </c>
      <c r="F3610">
        <v>10</v>
      </c>
      <c r="G3610">
        <v>10</v>
      </c>
      <c r="H3610">
        <v>0</v>
      </c>
      <c r="I3610">
        <f>Tabla1[[#This Row],[VENTAS]]+Tabla1[[#This Row],[FISICO]]-Tabla1[[#This Row],[SISTEMA]]</f>
        <v>0</v>
      </c>
    </row>
    <row r="3611" spans="1:9" hidden="1" x14ac:dyDescent="0.25">
      <c r="A3611">
        <v>30101</v>
      </c>
      <c r="B3611" s="1" t="s">
        <v>6</v>
      </c>
      <c r="C3611" s="1" t="s">
        <v>28</v>
      </c>
      <c r="D3611">
        <v>8656</v>
      </c>
      <c r="E3611" s="1" t="s">
        <v>3796</v>
      </c>
      <c r="F3611">
        <v>4</v>
      </c>
      <c r="G3611">
        <v>4</v>
      </c>
      <c r="H3611">
        <v>0</v>
      </c>
      <c r="I3611">
        <f>Tabla1[[#This Row],[VENTAS]]+Tabla1[[#This Row],[FISICO]]-Tabla1[[#This Row],[SISTEMA]]</f>
        <v>0</v>
      </c>
    </row>
    <row r="3612" spans="1:9" hidden="1" x14ac:dyDescent="0.25">
      <c r="A3612">
        <v>30101</v>
      </c>
      <c r="B3612" s="1" t="s">
        <v>6</v>
      </c>
      <c r="C3612" s="1" t="s">
        <v>28</v>
      </c>
      <c r="D3612">
        <v>8657</v>
      </c>
      <c r="E3612" s="1" t="s">
        <v>3797</v>
      </c>
      <c r="F3612">
        <v>0</v>
      </c>
      <c r="H3612">
        <v>0</v>
      </c>
      <c r="I3612">
        <f>Tabla1[[#This Row],[VENTAS]]+Tabla1[[#This Row],[FISICO]]-Tabla1[[#This Row],[SISTEMA]]</f>
        <v>0</v>
      </c>
    </row>
    <row r="3613" spans="1:9" hidden="1" x14ac:dyDescent="0.25">
      <c r="A3613">
        <v>30101</v>
      </c>
      <c r="B3613" s="1" t="s">
        <v>6</v>
      </c>
      <c r="C3613" s="1" t="s">
        <v>28</v>
      </c>
      <c r="D3613">
        <v>8690</v>
      </c>
      <c r="E3613" s="1" t="s">
        <v>3798</v>
      </c>
      <c r="F3613">
        <v>0</v>
      </c>
      <c r="H3613">
        <v>0</v>
      </c>
      <c r="I3613">
        <f>Tabla1[[#This Row],[VENTAS]]+Tabla1[[#This Row],[FISICO]]-Tabla1[[#This Row],[SISTEMA]]</f>
        <v>0</v>
      </c>
    </row>
    <row r="3614" spans="1:9" hidden="1" x14ac:dyDescent="0.25">
      <c r="A3614">
        <v>30101</v>
      </c>
      <c r="B3614" s="1" t="s">
        <v>6</v>
      </c>
      <c r="C3614" s="1" t="s">
        <v>28</v>
      </c>
      <c r="D3614">
        <v>8691</v>
      </c>
      <c r="E3614" s="1" t="s">
        <v>715</v>
      </c>
      <c r="F3614">
        <v>0</v>
      </c>
      <c r="H3614">
        <v>0</v>
      </c>
      <c r="I3614">
        <f>Tabla1[[#This Row],[VENTAS]]+Tabla1[[#This Row],[FISICO]]-Tabla1[[#This Row],[SISTEMA]]</f>
        <v>0</v>
      </c>
    </row>
    <row r="3615" spans="1:9" hidden="1" x14ac:dyDescent="0.25">
      <c r="A3615">
        <v>30101</v>
      </c>
      <c r="B3615" s="1" t="s">
        <v>6</v>
      </c>
      <c r="C3615" s="1" t="s">
        <v>28</v>
      </c>
      <c r="D3615">
        <v>8694</v>
      </c>
      <c r="E3615" s="1" t="s">
        <v>715</v>
      </c>
      <c r="F3615">
        <v>0</v>
      </c>
      <c r="H3615">
        <v>0</v>
      </c>
      <c r="I3615">
        <f>Tabla1[[#This Row],[VENTAS]]+Tabla1[[#This Row],[FISICO]]-Tabla1[[#This Row],[SISTEMA]]</f>
        <v>0</v>
      </c>
    </row>
    <row r="3616" spans="1:9" hidden="1" x14ac:dyDescent="0.25">
      <c r="A3616">
        <v>30101</v>
      </c>
      <c r="B3616" s="1" t="s">
        <v>6</v>
      </c>
      <c r="C3616" s="1" t="s">
        <v>28</v>
      </c>
      <c r="D3616">
        <v>8696</v>
      </c>
      <c r="E3616" s="1" t="s">
        <v>715</v>
      </c>
      <c r="F3616">
        <v>0</v>
      </c>
      <c r="H3616">
        <v>0</v>
      </c>
      <c r="I3616">
        <f>Tabla1[[#This Row],[VENTAS]]+Tabla1[[#This Row],[FISICO]]-Tabla1[[#This Row],[SISTEMA]]</f>
        <v>0</v>
      </c>
    </row>
    <row r="3617" spans="1:9" hidden="1" x14ac:dyDescent="0.25">
      <c r="A3617">
        <v>30101</v>
      </c>
      <c r="B3617" s="1" t="s">
        <v>6</v>
      </c>
      <c r="C3617" s="1" t="s">
        <v>28</v>
      </c>
      <c r="D3617">
        <v>8697</v>
      </c>
      <c r="E3617" s="1" t="s">
        <v>715</v>
      </c>
      <c r="F3617">
        <v>0</v>
      </c>
      <c r="H3617">
        <v>0</v>
      </c>
      <c r="I3617">
        <f>Tabla1[[#This Row],[VENTAS]]+Tabla1[[#This Row],[FISICO]]-Tabla1[[#This Row],[SISTEMA]]</f>
        <v>0</v>
      </c>
    </row>
    <row r="3618" spans="1:9" hidden="1" x14ac:dyDescent="0.25">
      <c r="A3618">
        <v>30101</v>
      </c>
      <c r="B3618" s="1" t="s">
        <v>6</v>
      </c>
      <c r="C3618" s="1" t="s">
        <v>28</v>
      </c>
      <c r="D3618">
        <v>8698</v>
      </c>
      <c r="E3618" s="1" t="s">
        <v>715</v>
      </c>
      <c r="F3618">
        <v>0</v>
      </c>
      <c r="H3618">
        <v>0</v>
      </c>
      <c r="I3618">
        <f>Tabla1[[#This Row],[VENTAS]]+Tabla1[[#This Row],[FISICO]]-Tabla1[[#This Row],[SISTEMA]]</f>
        <v>0</v>
      </c>
    </row>
    <row r="3619" spans="1:9" hidden="1" x14ac:dyDescent="0.25">
      <c r="A3619">
        <v>30101</v>
      </c>
      <c r="B3619" s="1" t="s">
        <v>6</v>
      </c>
      <c r="C3619" s="1" t="s">
        <v>28</v>
      </c>
      <c r="D3619">
        <v>8704</v>
      </c>
      <c r="E3619" s="1" t="s">
        <v>3799</v>
      </c>
      <c r="F3619">
        <v>0</v>
      </c>
      <c r="H3619">
        <v>0</v>
      </c>
      <c r="I3619">
        <f>Tabla1[[#This Row],[VENTAS]]+Tabla1[[#This Row],[FISICO]]-Tabla1[[#This Row],[SISTEMA]]</f>
        <v>0</v>
      </c>
    </row>
    <row r="3620" spans="1:9" hidden="1" x14ac:dyDescent="0.25">
      <c r="A3620">
        <v>30101</v>
      </c>
      <c r="B3620" s="1" t="s">
        <v>6</v>
      </c>
      <c r="C3620" s="1" t="s">
        <v>28</v>
      </c>
      <c r="D3620">
        <v>8708</v>
      </c>
      <c r="E3620" s="1" t="s">
        <v>3800</v>
      </c>
      <c r="F3620">
        <v>0</v>
      </c>
      <c r="H3620">
        <v>0</v>
      </c>
      <c r="I3620">
        <f>Tabla1[[#This Row],[VENTAS]]+Tabla1[[#This Row],[FISICO]]-Tabla1[[#This Row],[SISTEMA]]</f>
        <v>0</v>
      </c>
    </row>
    <row r="3621" spans="1:9" hidden="1" x14ac:dyDescent="0.25">
      <c r="A3621">
        <v>30101</v>
      </c>
      <c r="B3621" s="1" t="s">
        <v>6</v>
      </c>
      <c r="C3621" s="1" t="s">
        <v>28</v>
      </c>
      <c r="D3621">
        <v>8709</v>
      </c>
      <c r="E3621" s="1" t="s">
        <v>715</v>
      </c>
      <c r="F3621">
        <v>0</v>
      </c>
      <c r="H3621">
        <v>0</v>
      </c>
      <c r="I3621">
        <f>Tabla1[[#This Row],[VENTAS]]+Tabla1[[#This Row],[FISICO]]-Tabla1[[#This Row],[SISTEMA]]</f>
        <v>0</v>
      </c>
    </row>
    <row r="3622" spans="1:9" hidden="1" x14ac:dyDescent="0.25">
      <c r="A3622">
        <v>30101</v>
      </c>
      <c r="B3622" s="1" t="s">
        <v>6</v>
      </c>
      <c r="C3622" s="1" t="s">
        <v>28</v>
      </c>
      <c r="D3622">
        <v>8710</v>
      </c>
      <c r="E3622" s="1" t="s">
        <v>715</v>
      </c>
      <c r="F3622">
        <v>0</v>
      </c>
      <c r="H3622">
        <v>0</v>
      </c>
      <c r="I3622">
        <f>Tabla1[[#This Row],[VENTAS]]+Tabla1[[#This Row],[FISICO]]-Tabla1[[#This Row],[SISTEMA]]</f>
        <v>0</v>
      </c>
    </row>
    <row r="3623" spans="1:9" hidden="1" x14ac:dyDescent="0.25">
      <c r="A3623">
        <v>30101</v>
      </c>
      <c r="B3623" s="1" t="s">
        <v>6</v>
      </c>
      <c r="C3623" s="1" t="s">
        <v>28</v>
      </c>
      <c r="D3623">
        <v>8711</v>
      </c>
      <c r="E3623" s="1" t="s">
        <v>715</v>
      </c>
      <c r="F3623">
        <v>0</v>
      </c>
      <c r="H3623">
        <v>0</v>
      </c>
      <c r="I3623">
        <f>Tabla1[[#This Row],[VENTAS]]+Tabla1[[#This Row],[FISICO]]-Tabla1[[#This Row],[SISTEMA]]</f>
        <v>0</v>
      </c>
    </row>
    <row r="3624" spans="1:9" hidden="1" x14ac:dyDescent="0.25">
      <c r="A3624">
        <v>30101</v>
      </c>
      <c r="B3624" s="1" t="s">
        <v>6</v>
      </c>
      <c r="C3624" s="1" t="s">
        <v>28</v>
      </c>
      <c r="D3624">
        <v>8712</v>
      </c>
      <c r="E3624" s="1" t="s">
        <v>715</v>
      </c>
      <c r="F3624">
        <v>0</v>
      </c>
      <c r="H3624">
        <v>0</v>
      </c>
      <c r="I3624">
        <f>Tabla1[[#This Row],[VENTAS]]+Tabla1[[#This Row],[FISICO]]-Tabla1[[#This Row],[SISTEMA]]</f>
        <v>0</v>
      </c>
    </row>
    <row r="3625" spans="1:9" hidden="1" x14ac:dyDescent="0.25">
      <c r="A3625">
        <v>30101</v>
      </c>
      <c r="B3625" s="1" t="s">
        <v>6</v>
      </c>
      <c r="C3625" s="1" t="s">
        <v>28</v>
      </c>
      <c r="D3625">
        <v>8713</v>
      </c>
      <c r="E3625" s="1" t="s">
        <v>715</v>
      </c>
      <c r="F3625">
        <v>0</v>
      </c>
      <c r="H3625">
        <v>0</v>
      </c>
      <c r="I3625">
        <f>Tabla1[[#This Row],[VENTAS]]+Tabla1[[#This Row],[FISICO]]-Tabla1[[#This Row],[SISTEMA]]</f>
        <v>0</v>
      </c>
    </row>
    <row r="3626" spans="1:9" hidden="1" x14ac:dyDescent="0.25">
      <c r="A3626">
        <v>30101</v>
      </c>
      <c r="B3626" s="1" t="s">
        <v>6</v>
      </c>
      <c r="C3626" s="1" t="s">
        <v>28</v>
      </c>
      <c r="D3626">
        <v>8714</v>
      </c>
      <c r="E3626" s="1" t="s">
        <v>715</v>
      </c>
      <c r="F3626">
        <v>0</v>
      </c>
      <c r="H3626">
        <v>0</v>
      </c>
      <c r="I3626">
        <f>Tabla1[[#This Row],[VENTAS]]+Tabla1[[#This Row],[FISICO]]-Tabla1[[#This Row],[SISTEMA]]</f>
        <v>0</v>
      </c>
    </row>
    <row r="3627" spans="1:9" hidden="1" x14ac:dyDescent="0.25">
      <c r="A3627">
        <v>30101</v>
      </c>
      <c r="B3627" s="1" t="s">
        <v>6</v>
      </c>
      <c r="C3627" s="1" t="s">
        <v>28</v>
      </c>
      <c r="D3627">
        <v>8723</v>
      </c>
      <c r="E3627" s="1" t="s">
        <v>715</v>
      </c>
      <c r="F3627">
        <v>0</v>
      </c>
      <c r="H3627">
        <v>0</v>
      </c>
      <c r="I3627">
        <f>Tabla1[[#This Row],[VENTAS]]+Tabla1[[#This Row],[FISICO]]-Tabla1[[#This Row],[SISTEMA]]</f>
        <v>0</v>
      </c>
    </row>
    <row r="3628" spans="1:9" hidden="1" x14ac:dyDescent="0.25">
      <c r="A3628">
        <v>30101</v>
      </c>
      <c r="B3628" s="1" t="s">
        <v>6</v>
      </c>
      <c r="C3628" s="1" t="s">
        <v>28</v>
      </c>
      <c r="D3628">
        <v>8724</v>
      </c>
      <c r="E3628" s="1" t="s">
        <v>715</v>
      </c>
      <c r="F3628">
        <v>0</v>
      </c>
      <c r="H3628">
        <v>0</v>
      </c>
      <c r="I3628">
        <f>Tabla1[[#This Row],[VENTAS]]+Tabla1[[#This Row],[FISICO]]-Tabla1[[#This Row],[SISTEMA]]</f>
        <v>0</v>
      </c>
    </row>
    <row r="3629" spans="1:9" hidden="1" x14ac:dyDescent="0.25">
      <c r="A3629">
        <v>30101</v>
      </c>
      <c r="B3629" s="1" t="s">
        <v>6</v>
      </c>
      <c r="C3629" s="1" t="s">
        <v>28</v>
      </c>
      <c r="D3629">
        <v>8725</v>
      </c>
      <c r="E3629" s="1" t="s">
        <v>715</v>
      </c>
      <c r="F3629">
        <v>0</v>
      </c>
      <c r="H3629">
        <v>0</v>
      </c>
      <c r="I3629">
        <f>Tabla1[[#This Row],[VENTAS]]+Tabla1[[#This Row],[FISICO]]-Tabla1[[#This Row],[SISTEMA]]</f>
        <v>0</v>
      </c>
    </row>
    <row r="3630" spans="1:9" hidden="1" x14ac:dyDescent="0.25">
      <c r="A3630">
        <v>30101</v>
      </c>
      <c r="B3630" s="1" t="s">
        <v>6</v>
      </c>
      <c r="C3630" s="1" t="s">
        <v>28</v>
      </c>
      <c r="D3630">
        <v>8726</v>
      </c>
      <c r="E3630" s="1" t="s">
        <v>715</v>
      </c>
      <c r="F3630">
        <v>0</v>
      </c>
      <c r="H3630">
        <v>0</v>
      </c>
      <c r="I3630">
        <f>Tabla1[[#This Row],[VENTAS]]+Tabla1[[#This Row],[FISICO]]-Tabla1[[#This Row],[SISTEMA]]</f>
        <v>0</v>
      </c>
    </row>
    <row r="3631" spans="1:9" hidden="1" x14ac:dyDescent="0.25">
      <c r="A3631">
        <v>30101</v>
      </c>
      <c r="B3631" s="1" t="s">
        <v>6</v>
      </c>
      <c r="C3631" s="1" t="s">
        <v>28</v>
      </c>
      <c r="D3631">
        <v>8727</v>
      </c>
      <c r="E3631" s="1" t="s">
        <v>715</v>
      </c>
      <c r="F3631">
        <v>0</v>
      </c>
      <c r="H3631">
        <v>0</v>
      </c>
      <c r="I3631">
        <f>Tabla1[[#This Row],[VENTAS]]+Tabla1[[#This Row],[FISICO]]-Tabla1[[#This Row],[SISTEMA]]</f>
        <v>0</v>
      </c>
    </row>
    <row r="3632" spans="1:9" hidden="1" x14ac:dyDescent="0.25">
      <c r="A3632">
        <v>30101</v>
      </c>
      <c r="B3632" s="1" t="s">
        <v>6</v>
      </c>
      <c r="C3632" s="1" t="s">
        <v>28</v>
      </c>
      <c r="D3632">
        <v>8781</v>
      </c>
      <c r="E3632" s="1" t="s">
        <v>715</v>
      </c>
      <c r="F3632">
        <v>0</v>
      </c>
      <c r="H3632">
        <v>0</v>
      </c>
      <c r="I3632">
        <f>Tabla1[[#This Row],[VENTAS]]+Tabla1[[#This Row],[FISICO]]-Tabla1[[#This Row],[SISTEMA]]</f>
        <v>0</v>
      </c>
    </row>
    <row r="3633" spans="1:9" hidden="1" x14ac:dyDescent="0.25">
      <c r="A3633">
        <v>30101</v>
      </c>
      <c r="B3633" s="1" t="s">
        <v>6</v>
      </c>
      <c r="C3633" s="1" t="s">
        <v>28</v>
      </c>
      <c r="D3633">
        <v>8829</v>
      </c>
      <c r="E3633" s="1" t="s">
        <v>715</v>
      </c>
      <c r="F3633">
        <v>0</v>
      </c>
      <c r="H3633">
        <v>0</v>
      </c>
      <c r="I3633">
        <f>Tabla1[[#This Row],[VENTAS]]+Tabla1[[#This Row],[FISICO]]-Tabla1[[#This Row],[SISTEMA]]</f>
        <v>0</v>
      </c>
    </row>
    <row r="3634" spans="1:9" hidden="1" x14ac:dyDescent="0.25">
      <c r="A3634">
        <v>30101</v>
      </c>
      <c r="B3634" s="1" t="s">
        <v>6</v>
      </c>
      <c r="C3634" s="1" t="s">
        <v>28</v>
      </c>
      <c r="D3634">
        <v>8834</v>
      </c>
      <c r="E3634" s="1" t="s">
        <v>715</v>
      </c>
      <c r="F3634">
        <v>0</v>
      </c>
      <c r="H3634">
        <v>0</v>
      </c>
      <c r="I3634">
        <f>Tabla1[[#This Row],[VENTAS]]+Tabla1[[#This Row],[FISICO]]-Tabla1[[#This Row],[SISTEMA]]</f>
        <v>0</v>
      </c>
    </row>
    <row r="3635" spans="1:9" hidden="1" x14ac:dyDescent="0.25">
      <c r="A3635">
        <v>30101</v>
      </c>
      <c r="B3635" s="1" t="s">
        <v>6</v>
      </c>
      <c r="C3635" s="1" t="s">
        <v>28</v>
      </c>
      <c r="D3635">
        <v>8838</v>
      </c>
      <c r="E3635" s="1" t="s">
        <v>715</v>
      </c>
      <c r="F3635">
        <v>0</v>
      </c>
      <c r="H3635">
        <v>0</v>
      </c>
      <c r="I3635">
        <f>Tabla1[[#This Row],[VENTAS]]+Tabla1[[#This Row],[FISICO]]-Tabla1[[#This Row],[SISTEMA]]</f>
        <v>0</v>
      </c>
    </row>
    <row r="3636" spans="1:9" hidden="1" x14ac:dyDescent="0.25">
      <c r="A3636">
        <v>30101</v>
      </c>
      <c r="B3636" s="1" t="s">
        <v>6</v>
      </c>
      <c r="C3636" s="1" t="s">
        <v>28</v>
      </c>
      <c r="D3636">
        <v>8910</v>
      </c>
      <c r="E3636" s="1" t="s">
        <v>3801</v>
      </c>
      <c r="F3636">
        <v>0</v>
      </c>
      <c r="H3636">
        <v>0</v>
      </c>
      <c r="I3636">
        <f>Tabla1[[#This Row],[VENTAS]]+Tabla1[[#This Row],[FISICO]]-Tabla1[[#This Row],[SISTEMA]]</f>
        <v>0</v>
      </c>
    </row>
    <row r="3637" spans="1:9" hidden="1" x14ac:dyDescent="0.25">
      <c r="A3637">
        <v>30101</v>
      </c>
      <c r="B3637" s="1" t="s">
        <v>6</v>
      </c>
      <c r="C3637" s="1" t="s">
        <v>28</v>
      </c>
      <c r="D3637">
        <v>8911</v>
      </c>
      <c r="E3637" s="1" t="s">
        <v>715</v>
      </c>
      <c r="F3637">
        <v>0</v>
      </c>
      <c r="H3637">
        <v>0</v>
      </c>
      <c r="I3637">
        <f>Tabla1[[#This Row],[VENTAS]]+Tabla1[[#This Row],[FISICO]]-Tabla1[[#This Row],[SISTEMA]]</f>
        <v>0</v>
      </c>
    </row>
    <row r="3638" spans="1:9" hidden="1" x14ac:dyDescent="0.25">
      <c r="A3638">
        <v>30101</v>
      </c>
      <c r="B3638" s="1" t="s">
        <v>6</v>
      </c>
      <c r="C3638" s="1" t="s">
        <v>28</v>
      </c>
      <c r="D3638">
        <v>8917</v>
      </c>
      <c r="E3638" s="1" t="s">
        <v>715</v>
      </c>
      <c r="F3638">
        <v>0</v>
      </c>
      <c r="H3638">
        <v>0</v>
      </c>
      <c r="I3638">
        <f>Tabla1[[#This Row],[VENTAS]]+Tabla1[[#This Row],[FISICO]]-Tabla1[[#This Row],[SISTEMA]]</f>
        <v>0</v>
      </c>
    </row>
    <row r="3639" spans="1:9" hidden="1" x14ac:dyDescent="0.25">
      <c r="A3639">
        <v>30101</v>
      </c>
      <c r="B3639" s="1" t="s">
        <v>6</v>
      </c>
      <c r="C3639" s="1" t="s">
        <v>28</v>
      </c>
      <c r="D3639">
        <v>8918</v>
      </c>
      <c r="E3639" s="1" t="s">
        <v>715</v>
      </c>
      <c r="F3639">
        <v>0</v>
      </c>
      <c r="H3639">
        <v>0</v>
      </c>
      <c r="I3639">
        <f>Tabla1[[#This Row],[VENTAS]]+Tabla1[[#This Row],[FISICO]]-Tabla1[[#This Row],[SISTEMA]]</f>
        <v>0</v>
      </c>
    </row>
    <row r="3640" spans="1:9" hidden="1" x14ac:dyDescent="0.25">
      <c r="A3640">
        <v>30101</v>
      </c>
      <c r="B3640" s="1" t="s">
        <v>6</v>
      </c>
      <c r="C3640" s="1" t="s">
        <v>28</v>
      </c>
      <c r="D3640">
        <v>8919</v>
      </c>
      <c r="E3640" s="1" t="s">
        <v>715</v>
      </c>
      <c r="F3640">
        <v>0</v>
      </c>
      <c r="H3640">
        <v>0</v>
      </c>
      <c r="I3640">
        <f>Tabla1[[#This Row],[VENTAS]]+Tabla1[[#This Row],[FISICO]]-Tabla1[[#This Row],[SISTEMA]]</f>
        <v>0</v>
      </c>
    </row>
    <row r="3641" spans="1:9" hidden="1" x14ac:dyDescent="0.25">
      <c r="A3641">
        <v>30101</v>
      </c>
      <c r="B3641" s="1" t="s">
        <v>6</v>
      </c>
      <c r="C3641" s="1" t="s">
        <v>28</v>
      </c>
      <c r="D3641">
        <v>8920</v>
      </c>
      <c r="E3641" s="1" t="s">
        <v>715</v>
      </c>
      <c r="F3641">
        <v>0</v>
      </c>
      <c r="H3641">
        <v>0</v>
      </c>
      <c r="I3641">
        <f>Tabla1[[#This Row],[VENTAS]]+Tabla1[[#This Row],[FISICO]]-Tabla1[[#This Row],[SISTEMA]]</f>
        <v>0</v>
      </c>
    </row>
    <row r="3642" spans="1:9" hidden="1" x14ac:dyDescent="0.25">
      <c r="A3642">
        <v>30101</v>
      </c>
      <c r="B3642" s="1" t="s">
        <v>6</v>
      </c>
      <c r="C3642" s="1" t="s">
        <v>28</v>
      </c>
      <c r="D3642">
        <v>8922</v>
      </c>
      <c r="E3642" s="1" t="s">
        <v>3802</v>
      </c>
      <c r="F3642">
        <v>5</v>
      </c>
      <c r="G3642">
        <v>5</v>
      </c>
      <c r="H3642">
        <v>0</v>
      </c>
      <c r="I3642">
        <f>Tabla1[[#This Row],[VENTAS]]+Tabla1[[#This Row],[FISICO]]-Tabla1[[#This Row],[SISTEMA]]</f>
        <v>0</v>
      </c>
    </row>
    <row r="3643" spans="1:9" hidden="1" x14ac:dyDescent="0.25">
      <c r="A3643">
        <v>30101</v>
      </c>
      <c r="B3643" s="1" t="s">
        <v>6</v>
      </c>
      <c r="C3643" s="1" t="s">
        <v>28</v>
      </c>
      <c r="D3643">
        <v>8997</v>
      </c>
      <c r="E3643" s="1" t="s">
        <v>3803</v>
      </c>
      <c r="F3643">
        <v>0</v>
      </c>
      <c r="H3643">
        <v>0</v>
      </c>
      <c r="I3643">
        <f>Tabla1[[#This Row],[VENTAS]]+Tabla1[[#This Row],[FISICO]]-Tabla1[[#This Row],[SISTEMA]]</f>
        <v>0</v>
      </c>
    </row>
    <row r="3644" spans="1:9" hidden="1" x14ac:dyDescent="0.25">
      <c r="A3644">
        <v>30101</v>
      </c>
      <c r="B3644" s="1" t="s">
        <v>6</v>
      </c>
      <c r="C3644" s="1" t="s">
        <v>28</v>
      </c>
      <c r="D3644">
        <v>8998</v>
      </c>
      <c r="E3644" s="1" t="s">
        <v>715</v>
      </c>
      <c r="F3644">
        <v>0</v>
      </c>
      <c r="H3644">
        <v>0</v>
      </c>
      <c r="I3644">
        <f>Tabla1[[#This Row],[VENTAS]]+Tabla1[[#This Row],[FISICO]]-Tabla1[[#This Row],[SISTEMA]]</f>
        <v>0</v>
      </c>
    </row>
    <row r="3645" spans="1:9" hidden="1" x14ac:dyDescent="0.25">
      <c r="A3645">
        <v>30101</v>
      </c>
      <c r="B3645" s="1" t="s">
        <v>6</v>
      </c>
      <c r="C3645" s="1" t="s">
        <v>28</v>
      </c>
      <c r="D3645">
        <v>8999</v>
      </c>
      <c r="E3645" s="1" t="s">
        <v>715</v>
      </c>
      <c r="F3645">
        <v>0</v>
      </c>
      <c r="H3645">
        <v>0</v>
      </c>
      <c r="I3645">
        <f>Tabla1[[#This Row],[VENTAS]]+Tabla1[[#This Row],[FISICO]]-Tabla1[[#This Row],[SISTEMA]]</f>
        <v>0</v>
      </c>
    </row>
    <row r="3646" spans="1:9" hidden="1" x14ac:dyDescent="0.25">
      <c r="A3646">
        <v>30101</v>
      </c>
      <c r="B3646" s="1" t="s">
        <v>6</v>
      </c>
      <c r="C3646" s="1" t="s">
        <v>28</v>
      </c>
      <c r="D3646">
        <v>9000</v>
      </c>
      <c r="E3646" s="1" t="s">
        <v>715</v>
      </c>
      <c r="F3646">
        <v>0</v>
      </c>
      <c r="H3646">
        <v>0</v>
      </c>
      <c r="I3646">
        <f>Tabla1[[#This Row],[VENTAS]]+Tabla1[[#This Row],[FISICO]]-Tabla1[[#This Row],[SISTEMA]]</f>
        <v>0</v>
      </c>
    </row>
    <row r="3647" spans="1:9" hidden="1" x14ac:dyDescent="0.25">
      <c r="A3647">
        <v>30101</v>
      </c>
      <c r="B3647" s="1" t="s">
        <v>6</v>
      </c>
      <c r="C3647" s="1" t="s">
        <v>28</v>
      </c>
      <c r="D3647">
        <v>9001</v>
      </c>
      <c r="E3647" s="1" t="s">
        <v>3804</v>
      </c>
      <c r="F3647">
        <v>0</v>
      </c>
      <c r="H3647">
        <v>0</v>
      </c>
      <c r="I3647">
        <f>Tabla1[[#This Row],[VENTAS]]+Tabla1[[#This Row],[FISICO]]-Tabla1[[#This Row],[SISTEMA]]</f>
        <v>0</v>
      </c>
    </row>
    <row r="3648" spans="1:9" hidden="1" x14ac:dyDescent="0.25">
      <c r="A3648">
        <v>30101</v>
      </c>
      <c r="B3648" s="1" t="s">
        <v>6</v>
      </c>
      <c r="C3648" s="1" t="s">
        <v>28</v>
      </c>
      <c r="D3648">
        <v>9002</v>
      </c>
      <c r="E3648" s="1" t="s">
        <v>3805</v>
      </c>
      <c r="F3648">
        <v>0</v>
      </c>
      <c r="H3648">
        <v>0</v>
      </c>
      <c r="I3648">
        <f>Tabla1[[#This Row],[VENTAS]]+Tabla1[[#This Row],[FISICO]]-Tabla1[[#This Row],[SISTEMA]]</f>
        <v>0</v>
      </c>
    </row>
    <row r="3649" spans="1:10" hidden="1" x14ac:dyDescent="0.25">
      <c r="A3649">
        <v>30101</v>
      </c>
      <c r="B3649" s="1" t="s">
        <v>6</v>
      </c>
      <c r="C3649" s="1" t="s">
        <v>28</v>
      </c>
      <c r="D3649">
        <v>9003</v>
      </c>
      <c r="E3649" s="1" t="s">
        <v>3806</v>
      </c>
      <c r="F3649">
        <v>0</v>
      </c>
      <c r="H3649">
        <v>0</v>
      </c>
      <c r="I3649">
        <f>Tabla1[[#This Row],[VENTAS]]+Tabla1[[#This Row],[FISICO]]-Tabla1[[#This Row],[SISTEMA]]</f>
        <v>0</v>
      </c>
    </row>
    <row r="3650" spans="1:10" hidden="1" x14ac:dyDescent="0.25">
      <c r="A3650">
        <v>30101</v>
      </c>
      <c r="B3650" s="1" t="s">
        <v>6</v>
      </c>
      <c r="C3650" s="1" t="s">
        <v>28</v>
      </c>
      <c r="D3650">
        <v>9071</v>
      </c>
      <c r="E3650" s="1" t="s">
        <v>3807</v>
      </c>
      <c r="F3650">
        <v>0</v>
      </c>
      <c r="H3650">
        <v>0</v>
      </c>
      <c r="I3650">
        <f>Tabla1[[#This Row],[VENTAS]]+Tabla1[[#This Row],[FISICO]]-Tabla1[[#This Row],[SISTEMA]]</f>
        <v>0</v>
      </c>
    </row>
    <row r="3651" spans="1:10" hidden="1" x14ac:dyDescent="0.25">
      <c r="A3651">
        <v>30101</v>
      </c>
      <c r="B3651" s="1" t="s">
        <v>6</v>
      </c>
      <c r="C3651" s="1" t="s">
        <v>28</v>
      </c>
      <c r="D3651">
        <v>9072</v>
      </c>
      <c r="E3651" s="1" t="s">
        <v>3808</v>
      </c>
      <c r="F3651">
        <v>0</v>
      </c>
      <c r="H3651">
        <v>0</v>
      </c>
      <c r="I3651">
        <f>Tabla1[[#This Row],[VENTAS]]+Tabla1[[#This Row],[FISICO]]-Tabla1[[#This Row],[SISTEMA]]</f>
        <v>0</v>
      </c>
    </row>
    <row r="3652" spans="1:10" hidden="1" x14ac:dyDescent="0.25">
      <c r="A3652">
        <v>30101</v>
      </c>
      <c r="B3652" s="1" t="s">
        <v>6</v>
      </c>
      <c r="C3652" s="1" t="s">
        <v>28</v>
      </c>
      <c r="D3652" s="18">
        <v>9097</v>
      </c>
      <c r="E3652" s="19" t="s">
        <v>3809</v>
      </c>
      <c r="F3652">
        <v>6</v>
      </c>
      <c r="G3652">
        <v>6</v>
      </c>
      <c r="H3652">
        <v>0</v>
      </c>
      <c r="I3652">
        <f>Tabla1[[#This Row],[VENTAS]]+Tabla1[[#This Row],[FISICO]]-Tabla1[[#This Row],[SISTEMA]]</f>
        <v>0</v>
      </c>
      <c r="J3652" s="18"/>
    </row>
    <row r="3653" spans="1:10" hidden="1" x14ac:dyDescent="0.25">
      <c r="A3653" s="30">
        <v>30101</v>
      </c>
      <c r="B3653" s="31" t="s">
        <v>6</v>
      </c>
      <c r="C3653" s="31" t="s">
        <v>28</v>
      </c>
      <c r="D3653" s="30">
        <v>9100</v>
      </c>
      <c r="E3653" s="31" t="s">
        <v>3810</v>
      </c>
      <c r="F3653" s="30">
        <v>60</v>
      </c>
      <c r="G3653" s="30">
        <v>62</v>
      </c>
      <c r="H3653" s="30">
        <v>0</v>
      </c>
      <c r="I3653" s="30">
        <f>Tabla1[[#This Row],[VENTAS]]+Tabla1[[#This Row],[FISICO]]-Tabla1[[#This Row],[SISTEMA]]</f>
        <v>2</v>
      </c>
      <c r="J3653" s="30"/>
    </row>
    <row r="3654" spans="1:10" hidden="1" x14ac:dyDescent="0.25">
      <c r="A3654">
        <v>30101</v>
      </c>
      <c r="B3654" s="1" t="s">
        <v>6</v>
      </c>
      <c r="C3654" s="1" t="s">
        <v>28</v>
      </c>
      <c r="D3654">
        <v>9113</v>
      </c>
      <c r="E3654" s="1" t="s">
        <v>715</v>
      </c>
      <c r="F3654">
        <v>0</v>
      </c>
      <c r="H3654">
        <v>0</v>
      </c>
      <c r="I3654">
        <f>Tabla1[[#This Row],[VENTAS]]+Tabla1[[#This Row],[FISICO]]-Tabla1[[#This Row],[SISTEMA]]</f>
        <v>0</v>
      </c>
    </row>
    <row r="3655" spans="1:10" hidden="1" x14ac:dyDescent="0.25">
      <c r="A3655">
        <v>30101</v>
      </c>
      <c r="B3655" s="1" t="s">
        <v>6</v>
      </c>
      <c r="C3655" s="1" t="s">
        <v>28</v>
      </c>
      <c r="D3655">
        <v>9114</v>
      </c>
      <c r="E3655" s="1" t="s">
        <v>715</v>
      </c>
      <c r="F3655">
        <v>0</v>
      </c>
      <c r="H3655">
        <v>0</v>
      </c>
      <c r="I3655">
        <f>Tabla1[[#This Row],[VENTAS]]+Tabla1[[#This Row],[FISICO]]-Tabla1[[#This Row],[SISTEMA]]</f>
        <v>0</v>
      </c>
    </row>
    <row r="3656" spans="1:10" hidden="1" x14ac:dyDescent="0.25">
      <c r="A3656">
        <v>30101</v>
      </c>
      <c r="B3656" s="1" t="s">
        <v>6</v>
      </c>
      <c r="C3656" s="1" t="s">
        <v>28</v>
      </c>
      <c r="D3656">
        <v>9115</v>
      </c>
      <c r="E3656" s="1" t="s">
        <v>715</v>
      </c>
      <c r="F3656">
        <v>0</v>
      </c>
      <c r="H3656">
        <v>0</v>
      </c>
      <c r="I3656">
        <f>Tabla1[[#This Row],[VENTAS]]+Tabla1[[#This Row],[FISICO]]-Tabla1[[#This Row],[SISTEMA]]</f>
        <v>0</v>
      </c>
    </row>
    <row r="3657" spans="1:10" hidden="1" x14ac:dyDescent="0.25">
      <c r="A3657">
        <v>30101</v>
      </c>
      <c r="B3657" s="1" t="s">
        <v>6</v>
      </c>
      <c r="C3657" s="1" t="s">
        <v>28</v>
      </c>
      <c r="D3657">
        <v>9116</v>
      </c>
      <c r="E3657" s="1" t="s">
        <v>715</v>
      </c>
      <c r="F3657">
        <v>0</v>
      </c>
      <c r="H3657">
        <v>0</v>
      </c>
      <c r="I3657">
        <f>Tabla1[[#This Row],[VENTAS]]+Tabla1[[#This Row],[FISICO]]-Tabla1[[#This Row],[SISTEMA]]</f>
        <v>0</v>
      </c>
    </row>
    <row r="3658" spans="1:10" hidden="1" x14ac:dyDescent="0.25">
      <c r="A3658">
        <v>30101</v>
      </c>
      <c r="B3658" s="1" t="s">
        <v>6</v>
      </c>
      <c r="C3658" s="1" t="s">
        <v>28</v>
      </c>
      <c r="D3658">
        <v>9119</v>
      </c>
      <c r="E3658" s="1" t="s">
        <v>715</v>
      </c>
      <c r="F3658">
        <v>0</v>
      </c>
      <c r="H3658">
        <v>0</v>
      </c>
      <c r="I3658">
        <f>Tabla1[[#This Row],[VENTAS]]+Tabla1[[#This Row],[FISICO]]-Tabla1[[#This Row],[SISTEMA]]</f>
        <v>0</v>
      </c>
    </row>
    <row r="3659" spans="1:10" hidden="1" x14ac:dyDescent="0.25">
      <c r="A3659">
        <v>30101</v>
      </c>
      <c r="B3659" s="1" t="s">
        <v>6</v>
      </c>
      <c r="C3659" s="1" t="s">
        <v>28</v>
      </c>
      <c r="D3659">
        <v>9143</v>
      </c>
      <c r="E3659" s="1" t="s">
        <v>3811</v>
      </c>
      <c r="F3659">
        <v>0</v>
      </c>
      <c r="H3659">
        <v>0</v>
      </c>
      <c r="I3659">
        <f>Tabla1[[#This Row],[VENTAS]]+Tabla1[[#This Row],[FISICO]]-Tabla1[[#This Row],[SISTEMA]]</f>
        <v>0</v>
      </c>
    </row>
    <row r="3660" spans="1:10" hidden="1" x14ac:dyDescent="0.25">
      <c r="A3660">
        <v>30101</v>
      </c>
      <c r="B3660" s="1" t="s">
        <v>6</v>
      </c>
      <c r="C3660" s="1" t="s">
        <v>28</v>
      </c>
      <c r="D3660">
        <v>9185</v>
      </c>
      <c r="E3660" s="1" t="s">
        <v>715</v>
      </c>
      <c r="F3660">
        <v>0</v>
      </c>
      <c r="H3660">
        <v>0</v>
      </c>
      <c r="I3660">
        <f>Tabla1[[#This Row],[VENTAS]]+Tabla1[[#This Row],[FISICO]]-Tabla1[[#This Row],[SISTEMA]]</f>
        <v>0</v>
      </c>
    </row>
    <row r="3661" spans="1:10" hidden="1" x14ac:dyDescent="0.25">
      <c r="A3661">
        <v>30101</v>
      </c>
      <c r="B3661" s="1" t="s">
        <v>6</v>
      </c>
      <c r="C3661" s="1" t="s">
        <v>28</v>
      </c>
      <c r="D3661">
        <v>9224</v>
      </c>
      <c r="E3661" s="1" t="s">
        <v>715</v>
      </c>
      <c r="F3661">
        <v>0</v>
      </c>
      <c r="H3661">
        <v>0</v>
      </c>
      <c r="I3661">
        <f>Tabla1[[#This Row],[VENTAS]]+Tabla1[[#This Row],[FISICO]]-Tabla1[[#This Row],[SISTEMA]]</f>
        <v>0</v>
      </c>
    </row>
    <row r="3662" spans="1:10" hidden="1" x14ac:dyDescent="0.25">
      <c r="A3662">
        <v>30101</v>
      </c>
      <c r="B3662" s="1" t="s">
        <v>6</v>
      </c>
      <c r="C3662" s="1" t="s">
        <v>28</v>
      </c>
      <c r="D3662">
        <v>9251</v>
      </c>
      <c r="E3662" s="1" t="s">
        <v>715</v>
      </c>
      <c r="F3662">
        <v>0</v>
      </c>
      <c r="H3662">
        <v>0</v>
      </c>
      <c r="I3662">
        <f>Tabla1[[#This Row],[VENTAS]]+Tabla1[[#This Row],[FISICO]]-Tabla1[[#This Row],[SISTEMA]]</f>
        <v>0</v>
      </c>
    </row>
    <row r="3663" spans="1:10" hidden="1" x14ac:dyDescent="0.25">
      <c r="A3663">
        <v>30101</v>
      </c>
      <c r="B3663" s="1" t="s">
        <v>6</v>
      </c>
      <c r="C3663" s="1" t="s">
        <v>28</v>
      </c>
      <c r="D3663" s="18">
        <v>9252</v>
      </c>
      <c r="E3663" s="19" t="s">
        <v>3812</v>
      </c>
      <c r="F3663">
        <v>12</v>
      </c>
      <c r="G3663">
        <v>8</v>
      </c>
      <c r="H3663">
        <v>0</v>
      </c>
      <c r="I3663">
        <f>Tabla1[[#This Row],[VENTAS]]+Tabla1[[#This Row],[FISICO]]-Tabla1[[#This Row],[SISTEMA]]</f>
        <v>-4</v>
      </c>
      <c r="J3663" s="18"/>
    </row>
    <row r="3664" spans="1:10" hidden="1" x14ac:dyDescent="0.25">
      <c r="A3664">
        <v>30101</v>
      </c>
      <c r="B3664" s="1" t="s">
        <v>6</v>
      </c>
      <c r="C3664" s="1" t="s">
        <v>28</v>
      </c>
      <c r="D3664" s="18">
        <v>9253</v>
      </c>
      <c r="E3664" s="19" t="s">
        <v>3813</v>
      </c>
      <c r="F3664">
        <v>91</v>
      </c>
      <c r="G3664">
        <v>89</v>
      </c>
      <c r="H3664">
        <v>1</v>
      </c>
      <c r="I3664">
        <f>Tabla1[[#This Row],[VENTAS]]+Tabla1[[#This Row],[FISICO]]-Tabla1[[#This Row],[SISTEMA]]</f>
        <v>-1</v>
      </c>
      <c r="J3664" s="18"/>
    </row>
    <row r="3665" spans="1:10" hidden="1" x14ac:dyDescent="0.25">
      <c r="A3665">
        <v>30101</v>
      </c>
      <c r="B3665" s="1" t="s">
        <v>6</v>
      </c>
      <c r="C3665" s="1" t="s">
        <v>28</v>
      </c>
      <c r="D3665">
        <v>9254</v>
      </c>
      <c r="E3665" s="1" t="s">
        <v>3814</v>
      </c>
      <c r="F3665">
        <v>75</v>
      </c>
      <c r="G3665">
        <v>74</v>
      </c>
      <c r="H3665">
        <v>1</v>
      </c>
      <c r="I3665">
        <f>Tabla1[[#This Row],[VENTAS]]+Tabla1[[#This Row],[FISICO]]-Tabla1[[#This Row],[SISTEMA]]</f>
        <v>0</v>
      </c>
    </row>
    <row r="3666" spans="1:10" hidden="1" x14ac:dyDescent="0.25">
      <c r="A3666">
        <v>30101</v>
      </c>
      <c r="B3666" s="1" t="s">
        <v>6</v>
      </c>
      <c r="C3666" s="1" t="s">
        <v>28</v>
      </c>
      <c r="D3666">
        <v>9256</v>
      </c>
      <c r="E3666" s="1" t="s">
        <v>715</v>
      </c>
      <c r="F3666">
        <v>0</v>
      </c>
      <c r="H3666">
        <v>0</v>
      </c>
      <c r="I3666">
        <f>Tabla1[[#This Row],[VENTAS]]+Tabla1[[#This Row],[FISICO]]-Tabla1[[#This Row],[SISTEMA]]</f>
        <v>0</v>
      </c>
    </row>
    <row r="3667" spans="1:10" hidden="1" x14ac:dyDescent="0.25">
      <c r="A3667">
        <v>30101</v>
      </c>
      <c r="B3667" s="1" t="s">
        <v>6</v>
      </c>
      <c r="C3667" s="1" t="s">
        <v>28</v>
      </c>
      <c r="D3667">
        <v>9259</v>
      </c>
      <c r="E3667" s="1" t="s">
        <v>3815</v>
      </c>
      <c r="F3667">
        <v>0</v>
      </c>
      <c r="H3667">
        <v>0</v>
      </c>
      <c r="I3667">
        <f>Tabla1[[#This Row],[VENTAS]]+Tabla1[[#This Row],[FISICO]]-Tabla1[[#This Row],[SISTEMA]]</f>
        <v>0</v>
      </c>
    </row>
    <row r="3668" spans="1:10" hidden="1" x14ac:dyDescent="0.25">
      <c r="A3668">
        <v>30101</v>
      </c>
      <c r="B3668" s="1" t="s">
        <v>6</v>
      </c>
      <c r="C3668" s="1" t="s">
        <v>28</v>
      </c>
      <c r="D3668">
        <v>9262</v>
      </c>
      <c r="E3668" s="1" t="s">
        <v>715</v>
      </c>
      <c r="F3668">
        <v>0</v>
      </c>
      <c r="H3668">
        <v>0</v>
      </c>
      <c r="I3668">
        <f>Tabla1[[#This Row],[VENTAS]]+Tabla1[[#This Row],[FISICO]]-Tabla1[[#This Row],[SISTEMA]]</f>
        <v>0</v>
      </c>
    </row>
    <row r="3669" spans="1:10" hidden="1" x14ac:dyDescent="0.25">
      <c r="A3669">
        <v>30101</v>
      </c>
      <c r="B3669" s="1" t="s">
        <v>6</v>
      </c>
      <c r="C3669" s="1" t="s">
        <v>28</v>
      </c>
      <c r="D3669">
        <v>9263</v>
      </c>
      <c r="E3669" s="1" t="s">
        <v>715</v>
      </c>
      <c r="F3669">
        <v>0</v>
      </c>
      <c r="H3669">
        <v>0</v>
      </c>
      <c r="I3669">
        <f>Tabla1[[#This Row],[VENTAS]]+Tabla1[[#This Row],[FISICO]]-Tabla1[[#This Row],[SISTEMA]]</f>
        <v>0</v>
      </c>
    </row>
    <row r="3670" spans="1:10" hidden="1" x14ac:dyDescent="0.25">
      <c r="A3670">
        <v>30101</v>
      </c>
      <c r="B3670" s="1" t="s">
        <v>6</v>
      </c>
      <c r="C3670" s="1" t="s">
        <v>28</v>
      </c>
      <c r="D3670">
        <v>9264</v>
      </c>
      <c r="E3670" s="1" t="s">
        <v>715</v>
      </c>
      <c r="F3670">
        <v>0</v>
      </c>
      <c r="H3670">
        <v>0</v>
      </c>
      <c r="I3670">
        <f>Tabla1[[#This Row],[VENTAS]]+Tabla1[[#This Row],[FISICO]]-Tabla1[[#This Row],[SISTEMA]]</f>
        <v>0</v>
      </c>
    </row>
    <row r="3671" spans="1:10" hidden="1" x14ac:dyDescent="0.25">
      <c r="A3671">
        <v>30101</v>
      </c>
      <c r="B3671" s="1" t="s">
        <v>6</v>
      </c>
      <c r="C3671" s="1" t="s">
        <v>28</v>
      </c>
      <c r="D3671">
        <v>9265</v>
      </c>
      <c r="E3671" s="1" t="s">
        <v>715</v>
      </c>
      <c r="F3671">
        <v>0</v>
      </c>
      <c r="H3671">
        <v>0</v>
      </c>
      <c r="I3671">
        <f>Tabla1[[#This Row],[VENTAS]]+Tabla1[[#This Row],[FISICO]]-Tabla1[[#This Row],[SISTEMA]]</f>
        <v>0</v>
      </c>
    </row>
    <row r="3672" spans="1:10" hidden="1" x14ac:dyDescent="0.25">
      <c r="A3672">
        <v>30101</v>
      </c>
      <c r="B3672" s="1" t="s">
        <v>6</v>
      </c>
      <c r="C3672" s="1" t="s">
        <v>28</v>
      </c>
      <c r="D3672">
        <v>9266</v>
      </c>
      <c r="E3672" s="1" t="s">
        <v>715</v>
      </c>
      <c r="F3672">
        <v>0</v>
      </c>
      <c r="H3672">
        <v>0</v>
      </c>
      <c r="I3672">
        <f>Tabla1[[#This Row],[VENTAS]]+Tabla1[[#This Row],[FISICO]]-Tabla1[[#This Row],[SISTEMA]]</f>
        <v>0</v>
      </c>
    </row>
    <row r="3673" spans="1:10" hidden="1" x14ac:dyDescent="0.25">
      <c r="A3673">
        <v>30101</v>
      </c>
      <c r="B3673" s="1" t="s">
        <v>6</v>
      </c>
      <c r="C3673" s="1" t="s">
        <v>28</v>
      </c>
      <c r="D3673">
        <v>9267</v>
      </c>
      <c r="E3673" s="1" t="s">
        <v>715</v>
      </c>
      <c r="F3673">
        <v>0</v>
      </c>
      <c r="H3673">
        <v>0</v>
      </c>
      <c r="I3673">
        <f>Tabla1[[#This Row],[VENTAS]]+Tabla1[[#This Row],[FISICO]]-Tabla1[[#This Row],[SISTEMA]]</f>
        <v>0</v>
      </c>
    </row>
    <row r="3674" spans="1:10" hidden="1" x14ac:dyDescent="0.25">
      <c r="A3674">
        <v>30101</v>
      </c>
      <c r="B3674" s="1" t="s">
        <v>6</v>
      </c>
      <c r="C3674" s="1" t="s">
        <v>28</v>
      </c>
      <c r="D3674">
        <v>9269</v>
      </c>
      <c r="E3674" s="1" t="s">
        <v>715</v>
      </c>
      <c r="F3674">
        <v>0</v>
      </c>
      <c r="H3674">
        <v>0</v>
      </c>
      <c r="I3674">
        <f>Tabla1[[#This Row],[VENTAS]]+Tabla1[[#This Row],[FISICO]]-Tabla1[[#This Row],[SISTEMA]]</f>
        <v>0</v>
      </c>
    </row>
    <row r="3675" spans="1:10" hidden="1" x14ac:dyDescent="0.25">
      <c r="A3675">
        <v>30101</v>
      </c>
      <c r="B3675" s="1" t="s">
        <v>6</v>
      </c>
      <c r="C3675" s="1" t="s">
        <v>28</v>
      </c>
      <c r="D3675">
        <v>9271</v>
      </c>
      <c r="E3675" s="1" t="s">
        <v>715</v>
      </c>
      <c r="F3675">
        <v>0</v>
      </c>
      <c r="H3675">
        <v>0</v>
      </c>
      <c r="I3675">
        <f>Tabla1[[#This Row],[VENTAS]]+Tabla1[[#This Row],[FISICO]]-Tabla1[[#This Row],[SISTEMA]]</f>
        <v>0</v>
      </c>
    </row>
    <row r="3676" spans="1:10" hidden="1" x14ac:dyDescent="0.25">
      <c r="A3676">
        <v>30101</v>
      </c>
      <c r="B3676" s="1" t="s">
        <v>6</v>
      </c>
      <c r="C3676" s="1" t="s">
        <v>28</v>
      </c>
      <c r="D3676">
        <v>9273</v>
      </c>
      <c r="E3676" s="1" t="s">
        <v>715</v>
      </c>
      <c r="F3676">
        <v>0</v>
      </c>
      <c r="H3676">
        <v>0</v>
      </c>
      <c r="I3676">
        <f>Tabla1[[#This Row],[VENTAS]]+Tabla1[[#This Row],[FISICO]]-Tabla1[[#This Row],[SISTEMA]]</f>
        <v>0</v>
      </c>
    </row>
    <row r="3677" spans="1:10" hidden="1" x14ac:dyDescent="0.25">
      <c r="A3677">
        <v>30101</v>
      </c>
      <c r="B3677" s="1" t="s">
        <v>6</v>
      </c>
      <c r="C3677" s="1" t="s">
        <v>28</v>
      </c>
      <c r="D3677">
        <v>9274</v>
      </c>
      <c r="E3677" s="1" t="s">
        <v>715</v>
      </c>
      <c r="F3677">
        <v>0</v>
      </c>
      <c r="H3677">
        <v>0</v>
      </c>
      <c r="I3677">
        <f>Tabla1[[#This Row],[VENTAS]]+Tabla1[[#This Row],[FISICO]]-Tabla1[[#This Row],[SISTEMA]]</f>
        <v>0</v>
      </c>
    </row>
    <row r="3678" spans="1:10" hidden="1" x14ac:dyDescent="0.25">
      <c r="A3678">
        <v>30101</v>
      </c>
      <c r="B3678" s="1" t="s">
        <v>6</v>
      </c>
      <c r="C3678" s="1" t="s">
        <v>28</v>
      </c>
      <c r="D3678">
        <v>9317</v>
      </c>
      <c r="E3678" s="1" t="s">
        <v>3816</v>
      </c>
      <c r="F3678">
        <v>0</v>
      </c>
      <c r="H3678">
        <v>0</v>
      </c>
      <c r="I3678">
        <f>Tabla1[[#This Row],[VENTAS]]+Tabla1[[#This Row],[FISICO]]-Tabla1[[#This Row],[SISTEMA]]</f>
        <v>0</v>
      </c>
    </row>
    <row r="3679" spans="1:10" hidden="1" x14ac:dyDescent="0.25">
      <c r="A3679">
        <v>30101</v>
      </c>
      <c r="B3679" s="1" t="s">
        <v>6</v>
      </c>
      <c r="C3679" s="1" t="s">
        <v>28</v>
      </c>
      <c r="D3679">
        <v>9348</v>
      </c>
      <c r="E3679" s="1" t="s">
        <v>3817</v>
      </c>
      <c r="F3679">
        <v>11</v>
      </c>
      <c r="G3679">
        <v>11</v>
      </c>
      <c r="H3679">
        <v>0</v>
      </c>
      <c r="I3679">
        <f>Tabla1[[#This Row],[VENTAS]]+Tabla1[[#This Row],[FISICO]]-Tabla1[[#This Row],[SISTEMA]]</f>
        <v>0</v>
      </c>
    </row>
    <row r="3680" spans="1:10" hidden="1" x14ac:dyDescent="0.25">
      <c r="A3680">
        <v>30101</v>
      </c>
      <c r="B3680" s="1" t="s">
        <v>6</v>
      </c>
      <c r="C3680" s="1" t="s">
        <v>28</v>
      </c>
      <c r="D3680" s="18">
        <v>9519</v>
      </c>
      <c r="E3680" s="19" t="s">
        <v>3818</v>
      </c>
      <c r="F3680">
        <v>3</v>
      </c>
      <c r="G3680">
        <v>3</v>
      </c>
      <c r="H3680">
        <v>0</v>
      </c>
      <c r="I3680">
        <f>Tabla1[[#This Row],[VENTAS]]+Tabla1[[#This Row],[FISICO]]-Tabla1[[#This Row],[SISTEMA]]</f>
        <v>0</v>
      </c>
      <c r="J3680" s="18"/>
    </row>
    <row r="3681" spans="1:10" hidden="1" x14ac:dyDescent="0.25">
      <c r="A3681">
        <v>30101</v>
      </c>
      <c r="B3681" s="1" t="s">
        <v>6</v>
      </c>
      <c r="C3681" s="1" t="s">
        <v>28</v>
      </c>
      <c r="D3681">
        <v>9527</v>
      </c>
      <c r="E3681" s="1" t="s">
        <v>715</v>
      </c>
      <c r="F3681">
        <v>0</v>
      </c>
      <c r="H3681">
        <v>0</v>
      </c>
      <c r="I3681">
        <f>Tabla1[[#This Row],[VENTAS]]+Tabla1[[#This Row],[FISICO]]-Tabla1[[#This Row],[SISTEMA]]</f>
        <v>0</v>
      </c>
    </row>
    <row r="3682" spans="1:10" hidden="1" x14ac:dyDescent="0.25">
      <c r="A3682">
        <v>30101</v>
      </c>
      <c r="B3682" s="1" t="s">
        <v>6</v>
      </c>
      <c r="C3682" s="1" t="s">
        <v>28</v>
      </c>
      <c r="D3682" s="18">
        <v>9633</v>
      </c>
      <c r="E3682" s="19" t="s">
        <v>3819</v>
      </c>
      <c r="F3682">
        <v>2</v>
      </c>
      <c r="G3682">
        <v>0</v>
      </c>
      <c r="H3682">
        <v>0</v>
      </c>
      <c r="I3682">
        <f>Tabla1[[#This Row],[VENTAS]]+Tabla1[[#This Row],[FISICO]]-Tabla1[[#This Row],[SISTEMA]]</f>
        <v>-2</v>
      </c>
      <c r="J3682" s="18"/>
    </row>
    <row r="3683" spans="1:10" hidden="1" x14ac:dyDescent="0.25">
      <c r="A3683">
        <v>30101</v>
      </c>
      <c r="B3683" s="1" t="s">
        <v>6</v>
      </c>
      <c r="C3683" s="1" t="s">
        <v>28</v>
      </c>
      <c r="D3683">
        <v>9696</v>
      </c>
      <c r="E3683" s="1" t="s">
        <v>715</v>
      </c>
      <c r="F3683">
        <v>0</v>
      </c>
      <c r="H3683">
        <v>0</v>
      </c>
      <c r="I3683">
        <f>Tabla1[[#This Row],[VENTAS]]+Tabla1[[#This Row],[FISICO]]-Tabla1[[#This Row],[SISTEMA]]</f>
        <v>0</v>
      </c>
    </row>
    <row r="3684" spans="1:10" hidden="1" x14ac:dyDescent="0.25">
      <c r="A3684">
        <v>30101</v>
      </c>
      <c r="B3684" s="1" t="s">
        <v>6</v>
      </c>
      <c r="C3684" s="1" t="s">
        <v>28</v>
      </c>
      <c r="D3684">
        <v>9699</v>
      </c>
      <c r="E3684" s="1" t="s">
        <v>715</v>
      </c>
      <c r="F3684">
        <v>0</v>
      </c>
      <c r="H3684">
        <v>0</v>
      </c>
      <c r="I3684">
        <f>Tabla1[[#This Row],[VENTAS]]+Tabla1[[#This Row],[FISICO]]-Tabla1[[#This Row],[SISTEMA]]</f>
        <v>0</v>
      </c>
    </row>
    <row r="3685" spans="1:10" hidden="1" x14ac:dyDescent="0.25">
      <c r="A3685">
        <v>30101</v>
      </c>
      <c r="B3685" s="1" t="s">
        <v>6</v>
      </c>
      <c r="C3685" s="1" t="s">
        <v>28</v>
      </c>
      <c r="D3685">
        <v>9700</v>
      </c>
      <c r="E3685" s="1" t="s">
        <v>715</v>
      </c>
      <c r="F3685">
        <v>0</v>
      </c>
      <c r="H3685">
        <v>0</v>
      </c>
      <c r="I3685">
        <f>Tabla1[[#This Row],[VENTAS]]+Tabla1[[#This Row],[FISICO]]-Tabla1[[#This Row],[SISTEMA]]</f>
        <v>0</v>
      </c>
    </row>
    <row r="3686" spans="1:10" hidden="1" x14ac:dyDescent="0.25">
      <c r="A3686" s="30">
        <v>30101</v>
      </c>
      <c r="B3686" s="31" t="s">
        <v>6</v>
      </c>
      <c r="C3686" s="31" t="s">
        <v>28</v>
      </c>
      <c r="D3686" s="30">
        <v>9704</v>
      </c>
      <c r="E3686" s="31" t="s">
        <v>3820</v>
      </c>
      <c r="F3686" s="30">
        <v>-1</v>
      </c>
      <c r="G3686" s="30"/>
      <c r="H3686" s="30">
        <v>0</v>
      </c>
      <c r="I3686" s="30">
        <f>Tabla1[[#This Row],[VENTAS]]+Tabla1[[#This Row],[FISICO]]-Tabla1[[#This Row],[SISTEMA]]</f>
        <v>1</v>
      </c>
      <c r="J3686" s="30"/>
    </row>
    <row r="3687" spans="1:10" hidden="1" x14ac:dyDescent="0.25">
      <c r="A3687">
        <v>30101</v>
      </c>
      <c r="B3687" s="1" t="s">
        <v>6</v>
      </c>
      <c r="C3687" s="1" t="s">
        <v>28</v>
      </c>
      <c r="D3687">
        <v>9733</v>
      </c>
      <c r="E3687" s="1" t="s">
        <v>3821</v>
      </c>
      <c r="F3687">
        <v>0</v>
      </c>
      <c r="H3687">
        <v>0</v>
      </c>
      <c r="I3687">
        <f>Tabla1[[#This Row],[VENTAS]]+Tabla1[[#This Row],[FISICO]]-Tabla1[[#This Row],[SISTEMA]]</f>
        <v>0</v>
      </c>
    </row>
    <row r="3688" spans="1:10" hidden="1" x14ac:dyDescent="0.25">
      <c r="A3688">
        <v>30101</v>
      </c>
      <c r="B3688" s="1" t="s">
        <v>6</v>
      </c>
      <c r="C3688" s="1" t="s">
        <v>28</v>
      </c>
      <c r="D3688">
        <v>9734</v>
      </c>
      <c r="E3688" s="1" t="s">
        <v>3822</v>
      </c>
      <c r="F3688">
        <v>0</v>
      </c>
      <c r="H3688">
        <v>0</v>
      </c>
      <c r="I3688">
        <f>Tabla1[[#This Row],[VENTAS]]+Tabla1[[#This Row],[FISICO]]-Tabla1[[#This Row],[SISTEMA]]</f>
        <v>0</v>
      </c>
    </row>
    <row r="3689" spans="1:10" hidden="1" x14ac:dyDescent="0.25">
      <c r="A3689">
        <v>30101</v>
      </c>
      <c r="B3689" s="1" t="s">
        <v>6</v>
      </c>
      <c r="C3689" s="1" t="s">
        <v>28</v>
      </c>
      <c r="D3689">
        <v>9737</v>
      </c>
      <c r="E3689" s="1" t="s">
        <v>3823</v>
      </c>
      <c r="F3689">
        <v>14</v>
      </c>
      <c r="G3689">
        <v>14</v>
      </c>
      <c r="H3689">
        <v>0</v>
      </c>
      <c r="I3689">
        <f>Tabla1[[#This Row],[VENTAS]]+Tabla1[[#This Row],[FISICO]]-Tabla1[[#This Row],[SISTEMA]]</f>
        <v>0</v>
      </c>
    </row>
    <row r="3690" spans="1:10" hidden="1" x14ac:dyDescent="0.25">
      <c r="A3690">
        <v>30101</v>
      </c>
      <c r="B3690" s="1" t="s">
        <v>6</v>
      </c>
      <c r="C3690" s="1" t="s">
        <v>28</v>
      </c>
      <c r="D3690">
        <v>9755</v>
      </c>
      <c r="E3690" s="1" t="s">
        <v>3824</v>
      </c>
      <c r="F3690">
        <v>202</v>
      </c>
      <c r="G3690">
        <f>96+96</f>
        <v>192</v>
      </c>
      <c r="H3690">
        <v>10</v>
      </c>
      <c r="I3690">
        <f>Tabla1[[#This Row],[VENTAS]]+Tabla1[[#This Row],[FISICO]]-Tabla1[[#This Row],[SISTEMA]]</f>
        <v>0</v>
      </c>
    </row>
    <row r="3691" spans="1:10" hidden="1" x14ac:dyDescent="0.25">
      <c r="A3691">
        <v>30101</v>
      </c>
      <c r="B3691" s="1" t="s">
        <v>6</v>
      </c>
      <c r="C3691" s="1" t="s">
        <v>28</v>
      </c>
      <c r="D3691">
        <v>9828</v>
      </c>
      <c r="E3691" s="1" t="s">
        <v>3825</v>
      </c>
      <c r="F3691">
        <v>0</v>
      </c>
      <c r="H3691">
        <v>0</v>
      </c>
      <c r="I3691">
        <f>Tabla1[[#This Row],[VENTAS]]+Tabla1[[#This Row],[FISICO]]-Tabla1[[#This Row],[SISTEMA]]</f>
        <v>0</v>
      </c>
    </row>
    <row r="3692" spans="1:10" hidden="1" x14ac:dyDescent="0.25">
      <c r="A3692">
        <v>30101</v>
      </c>
      <c r="B3692" s="1" t="s">
        <v>6</v>
      </c>
      <c r="C3692" s="1" t="s">
        <v>28</v>
      </c>
      <c r="D3692" s="18">
        <v>9831</v>
      </c>
      <c r="E3692" s="19" t="s">
        <v>3826</v>
      </c>
      <c r="F3692">
        <v>13</v>
      </c>
      <c r="G3692">
        <v>11</v>
      </c>
      <c r="H3692">
        <v>2</v>
      </c>
      <c r="I3692">
        <f>Tabla1[[#This Row],[VENTAS]]+Tabla1[[#This Row],[FISICO]]-Tabla1[[#This Row],[SISTEMA]]</f>
        <v>0</v>
      </c>
      <c r="J3692" s="18"/>
    </row>
    <row r="3693" spans="1:10" hidden="1" x14ac:dyDescent="0.25">
      <c r="A3693">
        <v>30101</v>
      </c>
      <c r="B3693" s="1" t="s">
        <v>6</v>
      </c>
      <c r="C3693" s="1" t="s">
        <v>28</v>
      </c>
      <c r="D3693">
        <v>9857</v>
      </c>
      <c r="E3693" s="1" t="s">
        <v>3827</v>
      </c>
      <c r="F3693">
        <v>29</v>
      </c>
      <c r="G3693">
        <v>29</v>
      </c>
      <c r="H3693">
        <v>0</v>
      </c>
      <c r="I3693">
        <f>Tabla1[[#This Row],[VENTAS]]+Tabla1[[#This Row],[FISICO]]-Tabla1[[#This Row],[SISTEMA]]</f>
        <v>0</v>
      </c>
    </row>
    <row r="3694" spans="1:10" hidden="1" x14ac:dyDescent="0.25">
      <c r="A3694">
        <v>30101</v>
      </c>
      <c r="B3694" s="1" t="s">
        <v>6</v>
      </c>
      <c r="C3694" s="1" t="s">
        <v>28</v>
      </c>
      <c r="D3694">
        <v>9948</v>
      </c>
      <c r="E3694" s="1" t="s">
        <v>3828</v>
      </c>
      <c r="F3694">
        <v>0</v>
      </c>
      <c r="H3694">
        <v>0</v>
      </c>
      <c r="I3694">
        <f>Tabla1[[#This Row],[VENTAS]]+Tabla1[[#This Row],[FISICO]]-Tabla1[[#This Row],[SISTEMA]]</f>
        <v>0</v>
      </c>
    </row>
    <row r="3695" spans="1:10" hidden="1" x14ac:dyDescent="0.25">
      <c r="A3695">
        <v>30101</v>
      </c>
      <c r="B3695" s="1" t="s">
        <v>6</v>
      </c>
      <c r="C3695" s="1" t="s">
        <v>28</v>
      </c>
      <c r="D3695">
        <v>9982</v>
      </c>
      <c r="E3695" s="1" t="s">
        <v>3829</v>
      </c>
      <c r="F3695">
        <v>0</v>
      </c>
      <c r="H3695">
        <v>0</v>
      </c>
      <c r="I3695">
        <f>Tabla1[[#This Row],[VENTAS]]+Tabla1[[#This Row],[FISICO]]-Tabla1[[#This Row],[SISTEMA]]</f>
        <v>0</v>
      </c>
    </row>
    <row r="3696" spans="1:10" hidden="1" x14ac:dyDescent="0.25">
      <c r="A3696">
        <v>30101</v>
      </c>
      <c r="B3696" s="1" t="s">
        <v>6</v>
      </c>
      <c r="C3696" s="1" t="s">
        <v>28</v>
      </c>
      <c r="D3696">
        <v>10227</v>
      </c>
      <c r="E3696" s="1" t="s">
        <v>715</v>
      </c>
      <c r="F3696">
        <v>0</v>
      </c>
      <c r="H3696">
        <v>0</v>
      </c>
      <c r="I3696">
        <f>Tabla1[[#This Row],[VENTAS]]+Tabla1[[#This Row],[FISICO]]-Tabla1[[#This Row],[SISTEMA]]</f>
        <v>0</v>
      </c>
    </row>
    <row r="3697" spans="1:10" hidden="1" x14ac:dyDescent="0.25">
      <c r="A3697">
        <v>30101</v>
      </c>
      <c r="B3697" s="1" t="s">
        <v>6</v>
      </c>
      <c r="C3697" s="1" t="s">
        <v>28</v>
      </c>
      <c r="D3697" s="18">
        <v>10228</v>
      </c>
      <c r="E3697" s="19" t="s">
        <v>3830</v>
      </c>
      <c r="F3697">
        <v>33</v>
      </c>
      <c r="G3697">
        <v>33</v>
      </c>
      <c r="H3697">
        <v>0</v>
      </c>
      <c r="I3697">
        <f>Tabla1[[#This Row],[VENTAS]]+Tabla1[[#This Row],[FISICO]]-Tabla1[[#This Row],[SISTEMA]]</f>
        <v>0</v>
      </c>
      <c r="J3697" s="18"/>
    </row>
    <row r="3698" spans="1:10" hidden="1" x14ac:dyDescent="0.25">
      <c r="A3698">
        <v>30101</v>
      </c>
      <c r="B3698" s="1" t="s">
        <v>6</v>
      </c>
      <c r="C3698" s="1" t="s">
        <v>28</v>
      </c>
      <c r="D3698">
        <v>10229</v>
      </c>
      <c r="E3698" s="1" t="s">
        <v>3831</v>
      </c>
      <c r="F3698">
        <v>0</v>
      </c>
      <c r="H3698">
        <v>0</v>
      </c>
      <c r="I3698">
        <f>Tabla1[[#This Row],[VENTAS]]+Tabla1[[#This Row],[FISICO]]-Tabla1[[#This Row],[SISTEMA]]</f>
        <v>0</v>
      </c>
    </row>
    <row r="3699" spans="1:10" hidden="1" x14ac:dyDescent="0.25">
      <c r="A3699">
        <v>30101</v>
      </c>
      <c r="B3699" s="1" t="s">
        <v>6</v>
      </c>
      <c r="C3699" s="1" t="s">
        <v>28</v>
      </c>
      <c r="D3699">
        <v>10294</v>
      </c>
      <c r="E3699" s="1" t="s">
        <v>3832</v>
      </c>
      <c r="F3699">
        <v>0</v>
      </c>
      <c r="H3699">
        <v>0</v>
      </c>
      <c r="I3699">
        <f>Tabla1[[#This Row],[VENTAS]]+Tabla1[[#This Row],[FISICO]]-Tabla1[[#This Row],[SISTEMA]]</f>
        <v>0</v>
      </c>
    </row>
    <row r="3700" spans="1:10" hidden="1" x14ac:dyDescent="0.25">
      <c r="A3700">
        <v>30101</v>
      </c>
      <c r="B3700" s="1" t="s">
        <v>6</v>
      </c>
      <c r="C3700" s="1" t="s">
        <v>28</v>
      </c>
      <c r="D3700">
        <v>10295</v>
      </c>
      <c r="E3700" s="1" t="s">
        <v>3833</v>
      </c>
      <c r="F3700">
        <v>0</v>
      </c>
      <c r="H3700">
        <v>0</v>
      </c>
      <c r="I3700">
        <f>Tabla1[[#This Row],[VENTAS]]+Tabla1[[#This Row],[FISICO]]-Tabla1[[#This Row],[SISTEMA]]</f>
        <v>0</v>
      </c>
    </row>
    <row r="3701" spans="1:10" hidden="1" x14ac:dyDescent="0.25">
      <c r="A3701">
        <v>30101</v>
      </c>
      <c r="B3701" s="1" t="s">
        <v>6</v>
      </c>
      <c r="C3701" s="1" t="s">
        <v>28</v>
      </c>
      <c r="D3701" s="18">
        <v>10296</v>
      </c>
      <c r="E3701" s="19" t="s">
        <v>3834</v>
      </c>
      <c r="F3701">
        <v>4</v>
      </c>
      <c r="G3701">
        <v>1</v>
      </c>
      <c r="H3701">
        <v>0</v>
      </c>
      <c r="I3701">
        <f>Tabla1[[#This Row],[VENTAS]]+Tabla1[[#This Row],[FISICO]]-Tabla1[[#This Row],[SISTEMA]]</f>
        <v>-3</v>
      </c>
      <c r="J3701" s="18" t="s">
        <v>8350</v>
      </c>
    </row>
    <row r="3702" spans="1:10" hidden="1" x14ac:dyDescent="0.25">
      <c r="A3702">
        <v>30101</v>
      </c>
      <c r="B3702" s="1" t="s">
        <v>6</v>
      </c>
      <c r="C3702" s="1" t="s">
        <v>28</v>
      </c>
      <c r="D3702" s="18">
        <v>10297</v>
      </c>
      <c r="E3702" s="19" t="s">
        <v>3835</v>
      </c>
      <c r="F3702">
        <v>1</v>
      </c>
      <c r="G3702">
        <v>1</v>
      </c>
      <c r="H3702">
        <v>0</v>
      </c>
      <c r="I3702">
        <f>Tabla1[[#This Row],[VENTAS]]+Tabla1[[#This Row],[FISICO]]-Tabla1[[#This Row],[SISTEMA]]</f>
        <v>0</v>
      </c>
      <c r="J3702" s="18"/>
    </row>
    <row r="3703" spans="1:10" hidden="1" x14ac:dyDescent="0.25">
      <c r="A3703">
        <v>30101</v>
      </c>
      <c r="B3703" s="1" t="s">
        <v>6</v>
      </c>
      <c r="C3703" s="1" t="s">
        <v>28</v>
      </c>
      <c r="D3703">
        <v>10298</v>
      </c>
      <c r="E3703" s="1" t="s">
        <v>3836</v>
      </c>
      <c r="F3703">
        <v>0</v>
      </c>
      <c r="H3703">
        <v>0</v>
      </c>
      <c r="I3703">
        <f>Tabla1[[#This Row],[VENTAS]]+Tabla1[[#This Row],[FISICO]]-Tabla1[[#This Row],[SISTEMA]]</f>
        <v>0</v>
      </c>
    </row>
    <row r="3704" spans="1:10" hidden="1" x14ac:dyDescent="0.25">
      <c r="A3704">
        <v>30101</v>
      </c>
      <c r="B3704" s="1" t="s">
        <v>6</v>
      </c>
      <c r="C3704" s="1" t="s">
        <v>28</v>
      </c>
      <c r="D3704" s="18">
        <v>10331</v>
      </c>
      <c r="E3704" s="19" t="s">
        <v>3837</v>
      </c>
      <c r="F3704">
        <v>18</v>
      </c>
      <c r="G3704">
        <v>16</v>
      </c>
      <c r="H3704">
        <v>0</v>
      </c>
      <c r="I3704">
        <f>Tabla1[[#This Row],[VENTAS]]+Tabla1[[#This Row],[FISICO]]-Tabla1[[#This Row],[SISTEMA]]</f>
        <v>-2</v>
      </c>
      <c r="J3704" s="18"/>
    </row>
    <row r="3705" spans="1:10" hidden="1" x14ac:dyDescent="0.25">
      <c r="A3705">
        <v>30101</v>
      </c>
      <c r="B3705" s="1" t="s">
        <v>6</v>
      </c>
      <c r="C3705" s="1" t="s">
        <v>28</v>
      </c>
      <c r="D3705" s="18">
        <v>10360</v>
      </c>
      <c r="E3705" s="19" t="s">
        <v>3838</v>
      </c>
      <c r="F3705">
        <v>33</v>
      </c>
      <c r="G3705">
        <v>21</v>
      </c>
      <c r="H3705">
        <v>5</v>
      </c>
      <c r="I3705">
        <f>Tabla1[[#This Row],[VENTAS]]+Tabla1[[#This Row],[FISICO]]-Tabla1[[#This Row],[SISTEMA]]</f>
        <v>-7</v>
      </c>
      <c r="J3705" s="18"/>
    </row>
    <row r="3706" spans="1:10" hidden="1" x14ac:dyDescent="0.25">
      <c r="A3706">
        <v>30101</v>
      </c>
      <c r="B3706" s="1" t="s">
        <v>6</v>
      </c>
      <c r="C3706" s="1" t="s">
        <v>28</v>
      </c>
      <c r="D3706">
        <v>10361</v>
      </c>
      <c r="E3706" s="1" t="s">
        <v>3839</v>
      </c>
      <c r="F3706">
        <v>0</v>
      </c>
      <c r="H3706">
        <v>0</v>
      </c>
      <c r="I3706">
        <f>Tabla1[[#This Row],[VENTAS]]+Tabla1[[#This Row],[FISICO]]-Tabla1[[#This Row],[SISTEMA]]</f>
        <v>0</v>
      </c>
    </row>
    <row r="3707" spans="1:10" hidden="1" x14ac:dyDescent="0.25">
      <c r="A3707">
        <v>30101</v>
      </c>
      <c r="B3707" s="1" t="s">
        <v>6</v>
      </c>
      <c r="C3707" s="1" t="s">
        <v>28</v>
      </c>
      <c r="D3707">
        <v>10362</v>
      </c>
      <c r="E3707" s="1" t="s">
        <v>3840</v>
      </c>
      <c r="F3707">
        <v>2</v>
      </c>
      <c r="G3707">
        <v>2</v>
      </c>
      <c r="H3707">
        <v>0</v>
      </c>
      <c r="I3707">
        <f>Tabla1[[#This Row],[VENTAS]]+Tabla1[[#This Row],[FISICO]]-Tabla1[[#This Row],[SISTEMA]]</f>
        <v>0</v>
      </c>
    </row>
    <row r="3708" spans="1:10" hidden="1" x14ac:dyDescent="0.25">
      <c r="A3708">
        <v>30101</v>
      </c>
      <c r="B3708" s="1" t="s">
        <v>6</v>
      </c>
      <c r="C3708" s="1" t="s">
        <v>28</v>
      </c>
      <c r="D3708">
        <v>10401</v>
      </c>
      <c r="E3708" s="1" t="s">
        <v>3841</v>
      </c>
      <c r="F3708">
        <v>0</v>
      </c>
      <c r="H3708">
        <v>0</v>
      </c>
      <c r="I3708">
        <f>Tabla1[[#This Row],[VENTAS]]+Tabla1[[#This Row],[FISICO]]-Tabla1[[#This Row],[SISTEMA]]</f>
        <v>0</v>
      </c>
    </row>
    <row r="3709" spans="1:10" hidden="1" x14ac:dyDescent="0.25">
      <c r="A3709">
        <v>30101</v>
      </c>
      <c r="B3709" s="1" t="s">
        <v>6</v>
      </c>
      <c r="C3709" s="1" t="s">
        <v>28</v>
      </c>
      <c r="D3709">
        <v>10680</v>
      </c>
      <c r="E3709" s="1" t="s">
        <v>3842</v>
      </c>
      <c r="F3709">
        <v>0</v>
      </c>
      <c r="H3709">
        <v>0</v>
      </c>
      <c r="I3709">
        <f>Tabla1[[#This Row],[VENTAS]]+Tabla1[[#This Row],[FISICO]]-Tabla1[[#This Row],[SISTEMA]]</f>
        <v>0</v>
      </c>
    </row>
    <row r="3710" spans="1:10" hidden="1" x14ac:dyDescent="0.25">
      <c r="A3710">
        <v>30101</v>
      </c>
      <c r="B3710" s="1" t="s">
        <v>6</v>
      </c>
      <c r="C3710" s="1" t="s">
        <v>28</v>
      </c>
      <c r="D3710">
        <v>10801</v>
      </c>
      <c r="E3710" s="1" t="s">
        <v>3843</v>
      </c>
      <c r="F3710">
        <v>47</v>
      </c>
      <c r="G3710">
        <v>47</v>
      </c>
      <c r="H3710">
        <v>0</v>
      </c>
      <c r="I3710">
        <f>Tabla1[[#This Row],[VENTAS]]+Tabla1[[#This Row],[FISICO]]-Tabla1[[#This Row],[SISTEMA]]</f>
        <v>0</v>
      </c>
    </row>
    <row r="3711" spans="1:10" hidden="1" x14ac:dyDescent="0.25">
      <c r="A3711">
        <v>30101</v>
      </c>
      <c r="B3711" s="1" t="s">
        <v>6</v>
      </c>
      <c r="C3711" s="1" t="s">
        <v>28</v>
      </c>
      <c r="D3711" s="18">
        <v>10856</v>
      </c>
      <c r="E3711" s="19" t="s">
        <v>3844</v>
      </c>
      <c r="F3711">
        <v>5</v>
      </c>
      <c r="G3711">
        <v>2</v>
      </c>
      <c r="H3711">
        <v>0</v>
      </c>
      <c r="I3711">
        <f>Tabla1[[#This Row],[VENTAS]]+Tabla1[[#This Row],[FISICO]]-Tabla1[[#This Row],[SISTEMA]]</f>
        <v>-3</v>
      </c>
      <c r="J3711" s="18" t="s">
        <v>8350</v>
      </c>
    </row>
    <row r="3712" spans="1:10" hidden="1" x14ac:dyDescent="0.25">
      <c r="A3712">
        <v>30101</v>
      </c>
      <c r="B3712" s="1" t="s">
        <v>6</v>
      </c>
      <c r="C3712" s="1" t="s">
        <v>28</v>
      </c>
      <c r="D3712">
        <v>10857</v>
      </c>
      <c r="E3712" s="1" t="s">
        <v>3845</v>
      </c>
      <c r="F3712">
        <v>0</v>
      </c>
      <c r="H3712">
        <v>0</v>
      </c>
      <c r="I3712">
        <f>Tabla1[[#This Row],[VENTAS]]+Tabla1[[#This Row],[FISICO]]-Tabla1[[#This Row],[SISTEMA]]</f>
        <v>0</v>
      </c>
    </row>
    <row r="3713" spans="1:10" hidden="1" x14ac:dyDescent="0.25">
      <c r="A3713">
        <v>30101</v>
      </c>
      <c r="B3713" s="1" t="s">
        <v>6</v>
      </c>
      <c r="C3713" s="1" t="s">
        <v>28</v>
      </c>
      <c r="D3713">
        <v>11057</v>
      </c>
      <c r="E3713" s="1" t="s">
        <v>3846</v>
      </c>
      <c r="F3713">
        <v>0</v>
      </c>
      <c r="H3713">
        <v>0</v>
      </c>
      <c r="I3713">
        <f>Tabla1[[#This Row],[VENTAS]]+Tabla1[[#This Row],[FISICO]]-Tabla1[[#This Row],[SISTEMA]]</f>
        <v>0</v>
      </c>
    </row>
    <row r="3714" spans="1:10" hidden="1" x14ac:dyDescent="0.25">
      <c r="A3714">
        <v>30101</v>
      </c>
      <c r="B3714" s="1" t="s">
        <v>6</v>
      </c>
      <c r="C3714" s="1" t="s">
        <v>28</v>
      </c>
      <c r="D3714">
        <v>11384</v>
      </c>
      <c r="E3714" s="1" t="s">
        <v>3847</v>
      </c>
      <c r="F3714">
        <v>12</v>
      </c>
      <c r="G3714">
        <v>11</v>
      </c>
      <c r="H3714">
        <v>1</v>
      </c>
      <c r="I3714">
        <f>Tabla1[[#This Row],[VENTAS]]+Tabla1[[#This Row],[FISICO]]-Tabla1[[#This Row],[SISTEMA]]</f>
        <v>0</v>
      </c>
    </row>
    <row r="3715" spans="1:10" hidden="1" x14ac:dyDescent="0.25">
      <c r="A3715">
        <v>30101</v>
      </c>
      <c r="B3715" s="1" t="s">
        <v>6</v>
      </c>
      <c r="C3715" s="1" t="s">
        <v>28</v>
      </c>
      <c r="D3715">
        <v>11385</v>
      </c>
      <c r="E3715" s="1" t="s">
        <v>3848</v>
      </c>
      <c r="F3715">
        <v>0</v>
      </c>
      <c r="H3715">
        <v>0</v>
      </c>
      <c r="I3715">
        <f>Tabla1[[#This Row],[VENTAS]]+Tabla1[[#This Row],[FISICO]]-Tabla1[[#This Row],[SISTEMA]]</f>
        <v>0</v>
      </c>
    </row>
    <row r="3716" spans="1:10" hidden="1" x14ac:dyDescent="0.25">
      <c r="A3716">
        <v>30101</v>
      </c>
      <c r="B3716" s="1" t="s">
        <v>6</v>
      </c>
      <c r="C3716" s="1" t="s">
        <v>28</v>
      </c>
      <c r="D3716">
        <v>11387</v>
      </c>
      <c r="E3716" s="1" t="s">
        <v>3849</v>
      </c>
      <c r="F3716">
        <v>0</v>
      </c>
      <c r="H3716">
        <v>0</v>
      </c>
      <c r="I3716">
        <f>Tabla1[[#This Row],[VENTAS]]+Tabla1[[#This Row],[FISICO]]-Tabla1[[#This Row],[SISTEMA]]</f>
        <v>0</v>
      </c>
    </row>
    <row r="3717" spans="1:10" hidden="1" x14ac:dyDescent="0.25">
      <c r="A3717">
        <v>30101</v>
      </c>
      <c r="B3717" s="1" t="s">
        <v>6</v>
      </c>
      <c r="C3717" s="1" t="s">
        <v>28</v>
      </c>
      <c r="D3717">
        <v>12353</v>
      </c>
      <c r="E3717" s="1" t="s">
        <v>3850</v>
      </c>
      <c r="F3717">
        <v>0</v>
      </c>
      <c r="H3717">
        <v>0</v>
      </c>
      <c r="I3717">
        <f>Tabla1[[#This Row],[VENTAS]]+Tabla1[[#This Row],[FISICO]]-Tabla1[[#This Row],[SISTEMA]]</f>
        <v>0</v>
      </c>
    </row>
    <row r="3718" spans="1:10" hidden="1" x14ac:dyDescent="0.25">
      <c r="A3718">
        <v>30101</v>
      </c>
      <c r="B3718" s="1" t="s">
        <v>6</v>
      </c>
      <c r="C3718" s="1" t="s">
        <v>28</v>
      </c>
      <c r="D3718">
        <v>12533</v>
      </c>
      <c r="E3718" s="1" t="s">
        <v>3851</v>
      </c>
      <c r="F3718">
        <v>0</v>
      </c>
      <c r="H3718">
        <v>0</v>
      </c>
      <c r="I3718">
        <f>Tabla1[[#This Row],[VENTAS]]+Tabla1[[#This Row],[FISICO]]-Tabla1[[#This Row],[SISTEMA]]</f>
        <v>0</v>
      </c>
    </row>
    <row r="3719" spans="1:10" s="34" customFormat="1" x14ac:dyDescent="0.25">
      <c r="A3719" s="34">
        <v>30101</v>
      </c>
      <c r="B3719" s="35" t="s">
        <v>6</v>
      </c>
      <c r="C3719" s="35" t="s">
        <v>28</v>
      </c>
      <c r="D3719" s="36">
        <v>12849</v>
      </c>
      <c r="E3719" s="37" t="s">
        <v>3852</v>
      </c>
      <c r="F3719" s="34">
        <v>544</v>
      </c>
      <c r="G3719" s="34">
        <v>180</v>
      </c>
      <c r="H3719" s="34">
        <v>0</v>
      </c>
      <c r="I3719" s="34">
        <f>Tabla1[[#This Row],[VENTAS]]+Tabla1[[#This Row],[FISICO]]-Tabla1[[#This Row],[SISTEMA]]</f>
        <v>-364</v>
      </c>
      <c r="J3719" s="36" t="s">
        <v>8332</v>
      </c>
    </row>
    <row r="3720" spans="1:10" hidden="1" x14ac:dyDescent="0.25">
      <c r="A3720">
        <v>30101</v>
      </c>
      <c r="B3720" s="1" t="s">
        <v>6</v>
      </c>
      <c r="C3720" s="1" t="s">
        <v>29</v>
      </c>
      <c r="D3720">
        <v>897</v>
      </c>
      <c r="E3720" s="1" t="s">
        <v>3853</v>
      </c>
      <c r="F3720">
        <v>0</v>
      </c>
      <c r="H3720">
        <v>0</v>
      </c>
      <c r="I3720">
        <f>Tabla1[[#This Row],[VENTAS]]+Tabla1[[#This Row],[FISICO]]-Tabla1[[#This Row],[SISTEMA]]</f>
        <v>0</v>
      </c>
    </row>
    <row r="3721" spans="1:10" hidden="1" x14ac:dyDescent="0.25">
      <c r="A3721">
        <v>30101</v>
      </c>
      <c r="B3721" s="1" t="s">
        <v>6</v>
      </c>
      <c r="C3721" s="1" t="s">
        <v>29</v>
      </c>
      <c r="D3721">
        <v>909</v>
      </c>
      <c r="E3721" s="1" t="s">
        <v>3854</v>
      </c>
      <c r="F3721">
        <v>16</v>
      </c>
      <c r="G3721">
        <v>16</v>
      </c>
      <c r="H3721">
        <v>0</v>
      </c>
      <c r="I3721">
        <f>Tabla1[[#This Row],[VENTAS]]+Tabla1[[#This Row],[FISICO]]-Tabla1[[#This Row],[SISTEMA]]</f>
        <v>0</v>
      </c>
    </row>
    <row r="3722" spans="1:10" hidden="1" x14ac:dyDescent="0.25">
      <c r="A3722">
        <v>30101</v>
      </c>
      <c r="B3722" s="1" t="s">
        <v>6</v>
      </c>
      <c r="C3722" s="1" t="s">
        <v>29</v>
      </c>
      <c r="D3722">
        <v>910</v>
      </c>
      <c r="E3722" s="1" t="s">
        <v>3855</v>
      </c>
      <c r="F3722">
        <v>0</v>
      </c>
      <c r="H3722">
        <v>0</v>
      </c>
      <c r="I3722">
        <f>Tabla1[[#This Row],[VENTAS]]+Tabla1[[#This Row],[FISICO]]-Tabla1[[#This Row],[SISTEMA]]</f>
        <v>0</v>
      </c>
    </row>
    <row r="3723" spans="1:10" hidden="1" x14ac:dyDescent="0.25">
      <c r="A3723">
        <v>30101</v>
      </c>
      <c r="B3723" s="1" t="s">
        <v>6</v>
      </c>
      <c r="C3723" s="1" t="s">
        <v>29</v>
      </c>
      <c r="D3723" s="18">
        <v>911</v>
      </c>
      <c r="E3723" s="19" t="s">
        <v>3856</v>
      </c>
      <c r="F3723">
        <v>39</v>
      </c>
      <c r="G3723">
        <v>38</v>
      </c>
      <c r="H3723">
        <v>0</v>
      </c>
      <c r="I3723">
        <f>Tabla1[[#This Row],[VENTAS]]+Tabla1[[#This Row],[FISICO]]-Tabla1[[#This Row],[SISTEMA]]</f>
        <v>-1</v>
      </c>
      <c r="J3723" s="18"/>
    </row>
    <row r="3724" spans="1:10" hidden="1" x14ac:dyDescent="0.25">
      <c r="A3724" s="30">
        <v>30101</v>
      </c>
      <c r="B3724" s="31" t="s">
        <v>6</v>
      </c>
      <c r="C3724" s="31" t="s">
        <v>29</v>
      </c>
      <c r="D3724" s="30">
        <v>913</v>
      </c>
      <c r="E3724" s="31" t="s">
        <v>3857</v>
      </c>
      <c r="F3724" s="30">
        <v>158</v>
      </c>
      <c r="G3724" s="30">
        <v>181</v>
      </c>
      <c r="H3724" s="30">
        <v>0</v>
      </c>
      <c r="I3724" s="30">
        <f>Tabla1[[#This Row],[VENTAS]]+Tabla1[[#This Row],[FISICO]]-Tabla1[[#This Row],[SISTEMA]]</f>
        <v>23</v>
      </c>
      <c r="J3724" s="30"/>
    </row>
    <row r="3725" spans="1:10" hidden="1" x14ac:dyDescent="0.25">
      <c r="A3725">
        <v>30101</v>
      </c>
      <c r="B3725" s="1" t="s">
        <v>6</v>
      </c>
      <c r="C3725" s="1" t="s">
        <v>29</v>
      </c>
      <c r="D3725">
        <v>914</v>
      </c>
      <c r="E3725" s="1" t="s">
        <v>3858</v>
      </c>
      <c r="F3725">
        <v>0</v>
      </c>
      <c r="H3725">
        <v>0</v>
      </c>
      <c r="I3725">
        <f>Tabla1[[#This Row],[VENTAS]]+Tabla1[[#This Row],[FISICO]]-Tabla1[[#This Row],[SISTEMA]]</f>
        <v>0</v>
      </c>
    </row>
    <row r="3726" spans="1:10" hidden="1" x14ac:dyDescent="0.25">
      <c r="A3726">
        <v>30101</v>
      </c>
      <c r="B3726" s="1" t="s">
        <v>6</v>
      </c>
      <c r="C3726" s="1" t="s">
        <v>29</v>
      </c>
      <c r="D3726">
        <v>916</v>
      </c>
      <c r="E3726" s="1" t="s">
        <v>3859</v>
      </c>
      <c r="F3726">
        <v>29</v>
      </c>
      <c r="G3726">
        <v>23</v>
      </c>
      <c r="H3726">
        <v>0</v>
      </c>
      <c r="I3726">
        <f>Tabla1[[#This Row],[VENTAS]]+Tabla1[[#This Row],[FISICO]]-Tabla1[[#This Row],[SISTEMA]]</f>
        <v>-6</v>
      </c>
    </row>
    <row r="3727" spans="1:10" hidden="1" x14ac:dyDescent="0.25">
      <c r="A3727">
        <v>30101</v>
      </c>
      <c r="B3727" s="1" t="s">
        <v>6</v>
      </c>
      <c r="C3727" s="1" t="s">
        <v>29</v>
      </c>
      <c r="D3727">
        <v>918</v>
      </c>
      <c r="E3727" s="1" t="s">
        <v>3860</v>
      </c>
      <c r="F3727">
        <v>0</v>
      </c>
      <c r="H3727">
        <v>0</v>
      </c>
      <c r="I3727">
        <f>Tabla1[[#This Row],[VENTAS]]+Tabla1[[#This Row],[FISICO]]-Tabla1[[#This Row],[SISTEMA]]</f>
        <v>0</v>
      </c>
    </row>
    <row r="3728" spans="1:10" hidden="1" x14ac:dyDescent="0.25">
      <c r="A3728">
        <v>30101</v>
      </c>
      <c r="B3728" s="1" t="s">
        <v>6</v>
      </c>
      <c r="C3728" s="1" t="s">
        <v>29</v>
      </c>
      <c r="D3728">
        <v>999</v>
      </c>
      <c r="E3728" s="1" t="s">
        <v>3861</v>
      </c>
      <c r="F3728">
        <v>0</v>
      </c>
      <c r="H3728">
        <v>0</v>
      </c>
      <c r="I3728">
        <f>Tabla1[[#This Row],[VENTAS]]+Tabla1[[#This Row],[FISICO]]-Tabla1[[#This Row],[SISTEMA]]</f>
        <v>0</v>
      </c>
    </row>
    <row r="3729" spans="1:10" hidden="1" x14ac:dyDescent="0.25">
      <c r="A3729">
        <v>30101</v>
      </c>
      <c r="B3729" s="1" t="s">
        <v>6</v>
      </c>
      <c r="C3729" s="1" t="s">
        <v>29</v>
      </c>
      <c r="D3729" s="18">
        <v>1005</v>
      </c>
      <c r="E3729" s="19" t="s">
        <v>3862</v>
      </c>
      <c r="F3729">
        <v>17</v>
      </c>
      <c r="G3729">
        <v>16</v>
      </c>
      <c r="H3729">
        <v>0</v>
      </c>
      <c r="I3729">
        <f>Tabla1[[#This Row],[VENTAS]]+Tabla1[[#This Row],[FISICO]]-Tabla1[[#This Row],[SISTEMA]]</f>
        <v>-1</v>
      </c>
      <c r="J3729" s="18"/>
    </row>
    <row r="3730" spans="1:10" hidden="1" x14ac:dyDescent="0.25">
      <c r="A3730">
        <v>30101</v>
      </c>
      <c r="B3730" s="1" t="s">
        <v>6</v>
      </c>
      <c r="C3730" s="1" t="s">
        <v>29</v>
      </c>
      <c r="D3730" s="18">
        <v>1289</v>
      </c>
      <c r="E3730" s="19" t="s">
        <v>3863</v>
      </c>
      <c r="F3730">
        <v>120</v>
      </c>
      <c r="G3730">
        <v>90</v>
      </c>
      <c r="H3730">
        <v>1</v>
      </c>
      <c r="I3730">
        <f>Tabla1[[#This Row],[VENTAS]]+Tabla1[[#This Row],[FISICO]]-Tabla1[[#This Row],[SISTEMA]]</f>
        <v>-29</v>
      </c>
      <c r="J3730" s="18"/>
    </row>
    <row r="3731" spans="1:10" hidden="1" x14ac:dyDescent="0.25">
      <c r="A3731">
        <v>30101</v>
      </c>
      <c r="B3731" s="1" t="s">
        <v>6</v>
      </c>
      <c r="C3731" s="1" t="s">
        <v>29</v>
      </c>
      <c r="D3731">
        <v>1292</v>
      </c>
      <c r="E3731" s="1" t="s">
        <v>3864</v>
      </c>
      <c r="F3731">
        <v>0</v>
      </c>
      <c r="H3731">
        <v>0</v>
      </c>
      <c r="I3731">
        <f>Tabla1[[#This Row],[VENTAS]]+Tabla1[[#This Row],[FISICO]]-Tabla1[[#This Row],[SISTEMA]]</f>
        <v>0</v>
      </c>
    </row>
    <row r="3732" spans="1:10" hidden="1" x14ac:dyDescent="0.25">
      <c r="A3732">
        <v>30101</v>
      </c>
      <c r="B3732" s="1" t="s">
        <v>6</v>
      </c>
      <c r="C3732" s="1" t="s">
        <v>29</v>
      </c>
      <c r="D3732">
        <v>1295</v>
      </c>
      <c r="E3732" s="1" t="s">
        <v>3865</v>
      </c>
      <c r="F3732">
        <v>39</v>
      </c>
      <c r="G3732">
        <v>39</v>
      </c>
      <c r="H3732">
        <v>0</v>
      </c>
      <c r="I3732">
        <f>Tabla1[[#This Row],[VENTAS]]+Tabla1[[#This Row],[FISICO]]-Tabla1[[#This Row],[SISTEMA]]</f>
        <v>0</v>
      </c>
    </row>
    <row r="3733" spans="1:10" hidden="1" x14ac:dyDescent="0.25">
      <c r="A3733">
        <v>30101</v>
      </c>
      <c r="B3733" s="1" t="s">
        <v>6</v>
      </c>
      <c r="C3733" s="1" t="s">
        <v>29</v>
      </c>
      <c r="D3733">
        <v>1300</v>
      </c>
      <c r="E3733" s="1" t="s">
        <v>3866</v>
      </c>
      <c r="F3733">
        <v>0</v>
      </c>
      <c r="H3733">
        <v>0</v>
      </c>
      <c r="I3733">
        <f>Tabla1[[#This Row],[VENTAS]]+Tabla1[[#This Row],[FISICO]]-Tabla1[[#This Row],[SISTEMA]]</f>
        <v>0</v>
      </c>
    </row>
    <row r="3734" spans="1:10" hidden="1" x14ac:dyDescent="0.25">
      <c r="A3734">
        <v>30101</v>
      </c>
      <c r="B3734" s="1" t="s">
        <v>6</v>
      </c>
      <c r="C3734" s="1" t="s">
        <v>29</v>
      </c>
      <c r="D3734">
        <v>1304</v>
      </c>
      <c r="E3734" s="1" t="s">
        <v>3867</v>
      </c>
      <c r="F3734">
        <v>0</v>
      </c>
      <c r="H3734">
        <v>0</v>
      </c>
      <c r="I3734">
        <f>Tabla1[[#This Row],[VENTAS]]+Tabla1[[#This Row],[FISICO]]-Tabla1[[#This Row],[SISTEMA]]</f>
        <v>0</v>
      </c>
    </row>
    <row r="3735" spans="1:10" hidden="1" x14ac:dyDescent="0.25">
      <c r="A3735">
        <v>30101</v>
      </c>
      <c r="B3735" s="1" t="s">
        <v>6</v>
      </c>
      <c r="C3735" s="1" t="s">
        <v>29</v>
      </c>
      <c r="D3735">
        <v>1306</v>
      </c>
      <c r="E3735" s="1" t="s">
        <v>3868</v>
      </c>
      <c r="F3735">
        <v>0</v>
      </c>
      <c r="H3735">
        <v>0</v>
      </c>
      <c r="I3735">
        <f>Tabla1[[#This Row],[VENTAS]]+Tabla1[[#This Row],[FISICO]]-Tabla1[[#This Row],[SISTEMA]]</f>
        <v>0</v>
      </c>
    </row>
    <row r="3736" spans="1:10" hidden="1" x14ac:dyDescent="0.25">
      <c r="A3736">
        <v>30101</v>
      </c>
      <c r="B3736" s="1" t="s">
        <v>6</v>
      </c>
      <c r="C3736" s="1" t="s">
        <v>29</v>
      </c>
      <c r="D3736">
        <v>1307</v>
      </c>
      <c r="E3736" s="1" t="s">
        <v>3869</v>
      </c>
      <c r="F3736">
        <v>0</v>
      </c>
      <c r="H3736">
        <v>0</v>
      </c>
      <c r="I3736">
        <f>Tabla1[[#This Row],[VENTAS]]+Tabla1[[#This Row],[FISICO]]-Tabla1[[#This Row],[SISTEMA]]</f>
        <v>0</v>
      </c>
    </row>
    <row r="3737" spans="1:10" hidden="1" x14ac:dyDescent="0.25">
      <c r="A3737">
        <v>30101</v>
      </c>
      <c r="B3737" s="1" t="s">
        <v>6</v>
      </c>
      <c r="C3737" s="1" t="s">
        <v>29</v>
      </c>
      <c r="D3737">
        <v>1318</v>
      </c>
      <c r="E3737" s="1" t="s">
        <v>3870</v>
      </c>
      <c r="F3737">
        <v>0</v>
      </c>
      <c r="H3737">
        <v>0</v>
      </c>
      <c r="I3737">
        <f>Tabla1[[#This Row],[VENTAS]]+Tabla1[[#This Row],[FISICO]]-Tabla1[[#This Row],[SISTEMA]]</f>
        <v>0</v>
      </c>
    </row>
    <row r="3738" spans="1:10" hidden="1" x14ac:dyDescent="0.25">
      <c r="A3738">
        <v>30101</v>
      </c>
      <c r="B3738" s="1" t="s">
        <v>6</v>
      </c>
      <c r="C3738" s="1" t="s">
        <v>29</v>
      </c>
      <c r="D3738">
        <v>1501</v>
      </c>
      <c r="E3738" s="1" t="s">
        <v>3871</v>
      </c>
      <c r="F3738">
        <v>0</v>
      </c>
      <c r="H3738">
        <v>0</v>
      </c>
      <c r="I3738">
        <f>Tabla1[[#This Row],[VENTAS]]+Tabla1[[#This Row],[FISICO]]-Tabla1[[#This Row],[SISTEMA]]</f>
        <v>0</v>
      </c>
    </row>
    <row r="3739" spans="1:10" hidden="1" x14ac:dyDescent="0.25">
      <c r="A3739">
        <v>30101</v>
      </c>
      <c r="B3739" s="1" t="s">
        <v>6</v>
      </c>
      <c r="C3739" s="1" t="s">
        <v>29</v>
      </c>
      <c r="D3739">
        <v>1526</v>
      </c>
      <c r="E3739" s="1" t="s">
        <v>3872</v>
      </c>
      <c r="F3739">
        <v>0</v>
      </c>
      <c r="H3739">
        <v>0</v>
      </c>
      <c r="I3739">
        <f>Tabla1[[#This Row],[VENTAS]]+Tabla1[[#This Row],[FISICO]]-Tabla1[[#This Row],[SISTEMA]]</f>
        <v>0</v>
      </c>
    </row>
    <row r="3740" spans="1:10" hidden="1" x14ac:dyDescent="0.25">
      <c r="A3740">
        <v>30101</v>
      </c>
      <c r="B3740" s="1" t="s">
        <v>6</v>
      </c>
      <c r="C3740" s="1" t="s">
        <v>29</v>
      </c>
      <c r="D3740" s="18">
        <v>1531</v>
      </c>
      <c r="E3740" s="19" t="s">
        <v>3873</v>
      </c>
      <c r="F3740">
        <v>61</v>
      </c>
      <c r="G3740">
        <v>59</v>
      </c>
      <c r="H3740">
        <v>2</v>
      </c>
      <c r="I3740">
        <f>Tabla1[[#This Row],[VENTAS]]+Tabla1[[#This Row],[FISICO]]-Tabla1[[#This Row],[SISTEMA]]</f>
        <v>0</v>
      </c>
      <c r="J3740" s="18"/>
    </row>
    <row r="3741" spans="1:10" hidden="1" x14ac:dyDescent="0.25">
      <c r="A3741">
        <v>30101</v>
      </c>
      <c r="B3741" s="1" t="s">
        <v>6</v>
      </c>
      <c r="C3741" s="1" t="s">
        <v>29</v>
      </c>
      <c r="D3741">
        <v>1532</v>
      </c>
      <c r="E3741" s="1" t="s">
        <v>3874</v>
      </c>
      <c r="F3741">
        <v>3</v>
      </c>
      <c r="G3741">
        <v>1</v>
      </c>
      <c r="H3741">
        <v>2</v>
      </c>
      <c r="I3741">
        <f>Tabla1[[#This Row],[VENTAS]]+Tabla1[[#This Row],[FISICO]]-Tabla1[[#This Row],[SISTEMA]]</f>
        <v>0</v>
      </c>
    </row>
    <row r="3742" spans="1:10" hidden="1" x14ac:dyDescent="0.25">
      <c r="A3742">
        <v>30101</v>
      </c>
      <c r="B3742" s="1" t="s">
        <v>6</v>
      </c>
      <c r="C3742" s="1" t="s">
        <v>29</v>
      </c>
      <c r="D3742">
        <v>1584</v>
      </c>
      <c r="E3742" s="1" t="s">
        <v>3875</v>
      </c>
      <c r="F3742">
        <v>0</v>
      </c>
      <c r="H3742">
        <v>0</v>
      </c>
      <c r="I3742">
        <f>Tabla1[[#This Row],[VENTAS]]+Tabla1[[#This Row],[FISICO]]-Tabla1[[#This Row],[SISTEMA]]</f>
        <v>0</v>
      </c>
    </row>
    <row r="3743" spans="1:10" hidden="1" x14ac:dyDescent="0.25">
      <c r="A3743">
        <v>30101</v>
      </c>
      <c r="B3743" s="1" t="s">
        <v>6</v>
      </c>
      <c r="C3743" s="1" t="s">
        <v>29</v>
      </c>
      <c r="D3743">
        <v>1586</v>
      </c>
      <c r="E3743" s="1" t="s">
        <v>3876</v>
      </c>
      <c r="F3743">
        <v>0</v>
      </c>
      <c r="H3743">
        <v>0</v>
      </c>
      <c r="I3743">
        <f>Tabla1[[#This Row],[VENTAS]]+Tabla1[[#This Row],[FISICO]]-Tabla1[[#This Row],[SISTEMA]]</f>
        <v>0</v>
      </c>
    </row>
    <row r="3744" spans="1:10" hidden="1" x14ac:dyDescent="0.25">
      <c r="A3744">
        <v>30101</v>
      </c>
      <c r="B3744" s="1" t="s">
        <v>6</v>
      </c>
      <c r="C3744" s="1" t="s">
        <v>29</v>
      </c>
      <c r="D3744">
        <v>1588</v>
      </c>
      <c r="E3744" s="1" t="s">
        <v>3877</v>
      </c>
      <c r="F3744">
        <v>0</v>
      </c>
      <c r="H3744">
        <v>0</v>
      </c>
      <c r="I3744">
        <f>Tabla1[[#This Row],[VENTAS]]+Tabla1[[#This Row],[FISICO]]-Tabla1[[#This Row],[SISTEMA]]</f>
        <v>0</v>
      </c>
    </row>
    <row r="3745" spans="1:10" hidden="1" x14ac:dyDescent="0.25">
      <c r="A3745">
        <v>30101</v>
      </c>
      <c r="B3745" s="1" t="s">
        <v>6</v>
      </c>
      <c r="C3745" s="1" t="s">
        <v>29</v>
      </c>
      <c r="D3745">
        <v>1589</v>
      </c>
      <c r="E3745" s="1" t="s">
        <v>3878</v>
      </c>
      <c r="F3745">
        <v>0</v>
      </c>
      <c r="H3745">
        <v>0</v>
      </c>
      <c r="I3745">
        <f>Tabla1[[#This Row],[VENTAS]]+Tabla1[[#This Row],[FISICO]]-Tabla1[[#This Row],[SISTEMA]]</f>
        <v>0</v>
      </c>
    </row>
    <row r="3746" spans="1:10" hidden="1" x14ac:dyDescent="0.25">
      <c r="A3746">
        <v>30101</v>
      </c>
      <c r="B3746" s="1" t="s">
        <v>6</v>
      </c>
      <c r="C3746" s="1" t="s">
        <v>29</v>
      </c>
      <c r="D3746">
        <v>1592</v>
      </c>
      <c r="E3746" s="1" t="s">
        <v>3879</v>
      </c>
      <c r="F3746">
        <v>0</v>
      </c>
      <c r="H3746">
        <v>0</v>
      </c>
      <c r="I3746">
        <f>Tabla1[[#This Row],[VENTAS]]+Tabla1[[#This Row],[FISICO]]-Tabla1[[#This Row],[SISTEMA]]</f>
        <v>0</v>
      </c>
    </row>
    <row r="3747" spans="1:10" hidden="1" x14ac:dyDescent="0.25">
      <c r="A3747">
        <v>30101</v>
      </c>
      <c r="B3747" s="1" t="s">
        <v>6</v>
      </c>
      <c r="C3747" s="1" t="s">
        <v>29</v>
      </c>
      <c r="D3747">
        <v>1594</v>
      </c>
      <c r="E3747" s="1" t="s">
        <v>3880</v>
      </c>
      <c r="F3747">
        <v>0</v>
      </c>
      <c r="H3747">
        <v>0</v>
      </c>
      <c r="I3747">
        <f>Tabla1[[#This Row],[VENTAS]]+Tabla1[[#This Row],[FISICO]]-Tabla1[[#This Row],[SISTEMA]]</f>
        <v>0</v>
      </c>
    </row>
    <row r="3748" spans="1:10" hidden="1" x14ac:dyDescent="0.25">
      <c r="A3748">
        <v>30101</v>
      </c>
      <c r="B3748" s="1" t="s">
        <v>6</v>
      </c>
      <c r="C3748" s="1" t="s">
        <v>29</v>
      </c>
      <c r="D3748">
        <v>1596</v>
      </c>
      <c r="E3748" s="1" t="s">
        <v>3881</v>
      </c>
      <c r="F3748">
        <v>0</v>
      </c>
      <c r="H3748">
        <v>0</v>
      </c>
      <c r="I3748">
        <f>Tabla1[[#This Row],[VENTAS]]+Tabla1[[#This Row],[FISICO]]-Tabla1[[#This Row],[SISTEMA]]</f>
        <v>0</v>
      </c>
    </row>
    <row r="3749" spans="1:10" hidden="1" x14ac:dyDescent="0.25">
      <c r="A3749">
        <v>30101</v>
      </c>
      <c r="B3749" s="1" t="s">
        <v>6</v>
      </c>
      <c r="C3749" s="1" t="s">
        <v>29</v>
      </c>
      <c r="D3749">
        <v>1597</v>
      </c>
      <c r="E3749" s="1" t="s">
        <v>3882</v>
      </c>
      <c r="F3749">
        <v>0</v>
      </c>
      <c r="H3749">
        <v>0</v>
      </c>
      <c r="I3749">
        <f>Tabla1[[#This Row],[VENTAS]]+Tabla1[[#This Row],[FISICO]]-Tabla1[[#This Row],[SISTEMA]]</f>
        <v>0</v>
      </c>
    </row>
    <row r="3750" spans="1:10" hidden="1" x14ac:dyDescent="0.25">
      <c r="A3750">
        <v>30101</v>
      </c>
      <c r="B3750" s="1" t="s">
        <v>6</v>
      </c>
      <c r="C3750" s="1" t="s">
        <v>29</v>
      </c>
      <c r="D3750">
        <v>1598</v>
      </c>
      <c r="E3750" s="1" t="s">
        <v>3883</v>
      </c>
      <c r="F3750">
        <v>0</v>
      </c>
      <c r="H3750">
        <v>0</v>
      </c>
      <c r="I3750">
        <f>Tabla1[[#This Row],[VENTAS]]+Tabla1[[#This Row],[FISICO]]-Tabla1[[#This Row],[SISTEMA]]</f>
        <v>0</v>
      </c>
    </row>
    <row r="3751" spans="1:10" hidden="1" x14ac:dyDescent="0.25">
      <c r="A3751">
        <v>30101</v>
      </c>
      <c r="B3751" s="1" t="s">
        <v>6</v>
      </c>
      <c r="C3751" s="1" t="s">
        <v>29</v>
      </c>
      <c r="D3751">
        <v>1600</v>
      </c>
      <c r="E3751" s="1" t="s">
        <v>3884</v>
      </c>
      <c r="F3751">
        <v>0</v>
      </c>
      <c r="H3751">
        <v>0</v>
      </c>
      <c r="I3751">
        <f>Tabla1[[#This Row],[VENTAS]]+Tabla1[[#This Row],[FISICO]]-Tabla1[[#This Row],[SISTEMA]]</f>
        <v>0</v>
      </c>
    </row>
    <row r="3752" spans="1:10" hidden="1" x14ac:dyDescent="0.25">
      <c r="A3752">
        <v>30101</v>
      </c>
      <c r="B3752" s="1" t="s">
        <v>6</v>
      </c>
      <c r="C3752" s="1" t="s">
        <v>29</v>
      </c>
      <c r="D3752">
        <v>1604</v>
      </c>
      <c r="E3752" s="1" t="s">
        <v>3885</v>
      </c>
      <c r="F3752">
        <v>0</v>
      </c>
      <c r="H3752">
        <v>0</v>
      </c>
      <c r="I3752">
        <f>Tabla1[[#This Row],[VENTAS]]+Tabla1[[#This Row],[FISICO]]-Tabla1[[#This Row],[SISTEMA]]</f>
        <v>0</v>
      </c>
    </row>
    <row r="3753" spans="1:10" hidden="1" x14ac:dyDescent="0.25">
      <c r="A3753">
        <v>30101</v>
      </c>
      <c r="B3753" s="1" t="s">
        <v>6</v>
      </c>
      <c r="C3753" s="1" t="s">
        <v>29</v>
      </c>
      <c r="D3753">
        <v>1607</v>
      </c>
      <c r="E3753" s="1" t="s">
        <v>3886</v>
      </c>
      <c r="F3753">
        <v>0</v>
      </c>
      <c r="H3753">
        <v>0</v>
      </c>
      <c r="I3753">
        <f>Tabla1[[#This Row],[VENTAS]]+Tabla1[[#This Row],[FISICO]]-Tabla1[[#This Row],[SISTEMA]]</f>
        <v>0</v>
      </c>
    </row>
    <row r="3754" spans="1:10" hidden="1" x14ac:dyDescent="0.25">
      <c r="A3754">
        <v>30101</v>
      </c>
      <c r="B3754" s="1" t="s">
        <v>6</v>
      </c>
      <c r="C3754" s="1" t="s">
        <v>29</v>
      </c>
      <c r="D3754">
        <v>1610</v>
      </c>
      <c r="E3754" s="1" t="s">
        <v>3887</v>
      </c>
      <c r="F3754">
        <v>0</v>
      </c>
      <c r="H3754">
        <v>0</v>
      </c>
      <c r="I3754">
        <f>Tabla1[[#This Row],[VENTAS]]+Tabla1[[#This Row],[FISICO]]-Tabla1[[#This Row],[SISTEMA]]</f>
        <v>0</v>
      </c>
    </row>
    <row r="3755" spans="1:10" hidden="1" x14ac:dyDescent="0.25">
      <c r="A3755">
        <v>30101</v>
      </c>
      <c r="B3755" s="1" t="s">
        <v>6</v>
      </c>
      <c r="C3755" s="1" t="s">
        <v>29</v>
      </c>
      <c r="D3755">
        <v>1611</v>
      </c>
      <c r="E3755" s="1" t="s">
        <v>3888</v>
      </c>
      <c r="F3755">
        <v>0</v>
      </c>
      <c r="H3755">
        <v>0</v>
      </c>
      <c r="I3755">
        <f>Tabla1[[#This Row],[VENTAS]]+Tabla1[[#This Row],[FISICO]]-Tabla1[[#This Row],[SISTEMA]]</f>
        <v>0</v>
      </c>
    </row>
    <row r="3756" spans="1:10" hidden="1" x14ac:dyDescent="0.25">
      <c r="A3756">
        <v>30101</v>
      </c>
      <c r="B3756" s="1" t="s">
        <v>6</v>
      </c>
      <c r="C3756" s="1" t="s">
        <v>29</v>
      </c>
      <c r="D3756">
        <v>1620</v>
      </c>
      <c r="E3756" s="1" t="s">
        <v>3889</v>
      </c>
      <c r="F3756">
        <v>0</v>
      </c>
      <c r="H3756">
        <v>0</v>
      </c>
      <c r="I3756">
        <f>Tabla1[[#This Row],[VENTAS]]+Tabla1[[#This Row],[FISICO]]-Tabla1[[#This Row],[SISTEMA]]</f>
        <v>0</v>
      </c>
    </row>
    <row r="3757" spans="1:10" hidden="1" x14ac:dyDescent="0.25">
      <c r="A3757" s="30">
        <v>30101</v>
      </c>
      <c r="B3757" s="31" t="s">
        <v>6</v>
      </c>
      <c r="C3757" s="31" t="s">
        <v>29</v>
      </c>
      <c r="D3757" s="30">
        <v>1621</v>
      </c>
      <c r="E3757" s="31" t="s">
        <v>3890</v>
      </c>
      <c r="F3757" s="30">
        <v>19</v>
      </c>
      <c r="G3757" s="30">
        <v>21</v>
      </c>
      <c r="H3757" s="30">
        <v>0</v>
      </c>
      <c r="I3757" s="30">
        <f>Tabla1[[#This Row],[VENTAS]]+Tabla1[[#This Row],[FISICO]]-Tabla1[[#This Row],[SISTEMA]]</f>
        <v>2</v>
      </c>
      <c r="J3757" s="30"/>
    </row>
    <row r="3758" spans="1:10" hidden="1" x14ac:dyDescent="0.25">
      <c r="A3758">
        <v>30101</v>
      </c>
      <c r="B3758" s="1" t="s">
        <v>6</v>
      </c>
      <c r="C3758" s="1" t="s">
        <v>29</v>
      </c>
      <c r="D3758">
        <v>1623</v>
      </c>
      <c r="E3758" s="1" t="s">
        <v>3891</v>
      </c>
      <c r="F3758">
        <v>27</v>
      </c>
      <c r="G3758">
        <v>27</v>
      </c>
      <c r="H3758">
        <v>0</v>
      </c>
      <c r="I3758">
        <f>Tabla1[[#This Row],[VENTAS]]+Tabla1[[#This Row],[FISICO]]-Tabla1[[#This Row],[SISTEMA]]</f>
        <v>0</v>
      </c>
    </row>
    <row r="3759" spans="1:10" hidden="1" x14ac:dyDescent="0.25">
      <c r="A3759">
        <v>30101</v>
      </c>
      <c r="B3759" s="1" t="s">
        <v>6</v>
      </c>
      <c r="C3759" s="1" t="s">
        <v>29</v>
      </c>
      <c r="D3759">
        <v>1624</v>
      </c>
      <c r="E3759" s="1" t="s">
        <v>3892</v>
      </c>
      <c r="F3759">
        <v>25</v>
      </c>
      <c r="G3759">
        <v>25</v>
      </c>
      <c r="H3759">
        <v>0</v>
      </c>
      <c r="I3759">
        <f>Tabla1[[#This Row],[VENTAS]]+Tabla1[[#This Row],[FISICO]]-Tabla1[[#This Row],[SISTEMA]]</f>
        <v>0</v>
      </c>
    </row>
    <row r="3760" spans="1:10" hidden="1" x14ac:dyDescent="0.25">
      <c r="A3760">
        <v>30101</v>
      </c>
      <c r="B3760" s="1" t="s">
        <v>6</v>
      </c>
      <c r="C3760" s="1" t="s">
        <v>29</v>
      </c>
      <c r="D3760">
        <v>1625</v>
      </c>
      <c r="E3760" s="1" t="s">
        <v>3893</v>
      </c>
      <c r="F3760">
        <v>0</v>
      </c>
      <c r="H3760">
        <v>0</v>
      </c>
      <c r="I3760">
        <f>Tabla1[[#This Row],[VENTAS]]+Tabla1[[#This Row],[FISICO]]-Tabla1[[#This Row],[SISTEMA]]</f>
        <v>0</v>
      </c>
    </row>
    <row r="3761" spans="1:10" hidden="1" x14ac:dyDescent="0.25">
      <c r="A3761">
        <v>30101</v>
      </c>
      <c r="B3761" s="1" t="s">
        <v>6</v>
      </c>
      <c r="C3761" s="1" t="s">
        <v>29</v>
      </c>
      <c r="D3761">
        <v>1627</v>
      </c>
      <c r="E3761" s="1" t="s">
        <v>3894</v>
      </c>
      <c r="F3761">
        <v>0</v>
      </c>
      <c r="H3761">
        <v>0</v>
      </c>
      <c r="I3761">
        <f>Tabla1[[#This Row],[VENTAS]]+Tabla1[[#This Row],[FISICO]]-Tabla1[[#This Row],[SISTEMA]]</f>
        <v>0</v>
      </c>
    </row>
    <row r="3762" spans="1:10" hidden="1" x14ac:dyDescent="0.25">
      <c r="A3762" s="30">
        <v>30101</v>
      </c>
      <c r="B3762" s="31" t="s">
        <v>6</v>
      </c>
      <c r="C3762" s="31" t="s">
        <v>29</v>
      </c>
      <c r="D3762" s="30">
        <v>1628</v>
      </c>
      <c r="E3762" s="31" t="s">
        <v>3895</v>
      </c>
      <c r="F3762" s="30">
        <v>54</v>
      </c>
      <c r="G3762" s="30">
        <v>56</v>
      </c>
      <c r="H3762" s="30">
        <v>0</v>
      </c>
      <c r="I3762" s="30">
        <f>Tabla1[[#This Row],[VENTAS]]+Tabla1[[#This Row],[FISICO]]-Tabla1[[#This Row],[SISTEMA]]</f>
        <v>2</v>
      </c>
      <c r="J3762" s="30"/>
    </row>
    <row r="3763" spans="1:10" hidden="1" x14ac:dyDescent="0.25">
      <c r="A3763">
        <v>30101</v>
      </c>
      <c r="B3763" s="1" t="s">
        <v>6</v>
      </c>
      <c r="C3763" s="1" t="s">
        <v>29</v>
      </c>
      <c r="D3763" s="18">
        <v>1629</v>
      </c>
      <c r="E3763" s="19" t="s">
        <v>3896</v>
      </c>
      <c r="F3763">
        <v>34</v>
      </c>
      <c r="G3763">
        <v>33</v>
      </c>
      <c r="H3763">
        <v>0</v>
      </c>
      <c r="I3763">
        <f>Tabla1[[#This Row],[VENTAS]]+Tabla1[[#This Row],[FISICO]]-Tabla1[[#This Row],[SISTEMA]]</f>
        <v>-1</v>
      </c>
      <c r="J3763" s="18"/>
    </row>
    <row r="3764" spans="1:10" hidden="1" x14ac:dyDescent="0.25">
      <c r="A3764">
        <v>30101</v>
      </c>
      <c r="B3764" s="1" t="s">
        <v>6</v>
      </c>
      <c r="C3764" s="1" t="s">
        <v>29</v>
      </c>
      <c r="D3764">
        <v>2253</v>
      </c>
      <c r="E3764" s="1" t="s">
        <v>3897</v>
      </c>
      <c r="F3764">
        <v>0</v>
      </c>
      <c r="H3764">
        <v>0</v>
      </c>
      <c r="I3764">
        <f>Tabla1[[#This Row],[VENTAS]]+Tabla1[[#This Row],[FISICO]]-Tabla1[[#This Row],[SISTEMA]]</f>
        <v>0</v>
      </c>
    </row>
    <row r="3765" spans="1:10" hidden="1" x14ac:dyDescent="0.25">
      <c r="A3765">
        <v>30101</v>
      </c>
      <c r="B3765" s="1" t="s">
        <v>6</v>
      </c>
      <c r="C3765" s="1" t="s">
        <v>29</v>
      </c>
      <c r="D3765">
        <v>2306</v>
      </c>
      <c r="E3765" s="1" t="s">
        <v>3898</v>
      </c>
      <c r="F3765">
        <v>0</v>
      </c>
      <c r="H3765">
        <v>0</v>
      </c>
      <c r="I3765">
        <f>Tabla1[[#This Row],[VENTAS]]+Tabla1[[#This Row],[FISICO]]-Tabla1[[#This Row],[SISTEMA]]</f>
        <v>0</v>
      </c>
    </row>
    <row r="3766" spans="1:10" s="34" customFormat="1" x14ac:dyDescent="0.25">
      <c r="A3766" s="34">
        <v>30101</v>
      </c>
      <c r="B3766" s="35" t="s">
        <v>6</v>
      </c>
      <c r="C3766" s="35" t="s">
        <v>29</v>
      </c>
      <c r="D3766" s="36">
        <v>2307</v>
      </c>
      <c r="E3766" s="37" t="s">
        <v>3899</v>
      </c>
      <c r="F3766" s="34">
        <v>8</v>
      </c>
      <c r="G3766" s="34">
        <v>0</v>
      </c>
      <c r="H3766" s="34">
        <v>0</v>
      </c>
      <c r="I3766" s="34">
        <f>Tabla1[[#This Row],[VENTAS]]+Tabla1[[#This Row],[FISICO]]-Tabla1[[#This Row],[SISTEMA]]</f>
        <v>-8</v>
      </c>
      <c r="J3766" s="36" t="s">
        <v>8351</v>
      </c>
    </row>
    <row r="3767" spans="1:10" hidden="1" x14ac:dyDescent="0.25">
      <c r="A3767">
        <v>30101</v>
      </c>
      <c r="B3767" s="1" t="s">
        <v>6</v>
      </c>
      <c r="C3767" s="1" t="s">
        <v>29</v>
      </c>
      <c r="D3767">
        <v>2308</v>
      </c>
      <c r="E3767" s="1" t="s">
        <v>3900</v>
      </c>
      <c r="F3767">
        <v>0</v>
      </c>
      <c r="H3767">
        <v>0</v>
      </c>
      <c r="I3767">
        <f>Tabla1[[#This Row],[VENTAS]]+Tabla1[[#This Row],[FISICO]]-Tabla1[[#This Row],[SISTEMA]]</f>
        <v>0</v>
      </c>
    </row>
    <row r="3768" spans="1:10" hidden="1" x14ac:dyDescent="0.25">
      <c r="A3768">
        <v>30101</v>
      </c>
      <c r="B3768" s="1" t="s">
        <v>6</v>
      </c>
      <c r="C3768" s="1" t="s">
        <v>29</v>
      </c>
      <c r="D3768">
        <v>2376</v>
      </c>
      <c r="E3768" s="1" t="s">
        <v>3901</v>
      </c>
      <c r="F3768">
        <v>0</v>
      </c>
      <c r="H3768">
        <v>0</v>
      </c>
      <c r="I3768">
        <f>Tabla1[[#This Row],[VENTAS]]+Tabla1[[#This Row],[FISICO]]-Tabla1[[#This Row],[SISTEMA]]</f>
        <v>0</v>
      </c>
    </row>
    <row r="3769" spans="1:10" hidden="1" x14ac:dyDescent="0.25">
      <c r="A3769">
        <v>30101</v>
      </c>
      <c r="B3769" s="1" t="s">
        <v>6</v>
      </c>
      <c r="C3769" s="1" t="s">
        <v>29</v>
      </c>
      <c r="D3769">
        <v>2442</v>
      </c>
      <c r="E3769" s="1" t="s">
        <v>3902</v>
      </c>
      <c r="F3769">
        <v>0</v>
      </c>
      <c r="H3769">
        <v>0</v>
      </c>
      <c r="I3769">
        <f>Tabla1[[#This Row],[VENTAS]]+Tabla1[[#This Row],[FISICO]]-Tabla1[[#This Row],[SISTEMA]]</f>
        <v>0</v>
      </c>
    </row>
    <row r="3770" spans="1:10" hidden="1" x14ac:dyDescent="0.25">
      <c r="A3770">
        <v>30101</v>
      </c>
      <c r="B3770" s="1" t="s">
        <v>6</v>
      </c>
      <c r="C3770" s="1" t="s">
        <v>29</v>
      </c>
      <c r="D3770">
        <v>2514</v>
      </c>
      <c r="E3770" s="1" t="s">
        <v>3903</v>
      </c>
      <c r="F3770">
        <v>0</v>
      </c>
      <c r="H3770">
        <v>0</v>
      </c>
      <c r="I3770">
        <f>Tabla1[[#This Row],[VENTAS]]+Tabla1[[#This Row],[FISICO]]-Tabla1[[#This Row],[SISTEMA]]</f>
        <v>0</v>
      </c>
    </row>
    <row r="3771" spans="1:10" hidden="1" x14ac:dyDescent="0.25">
      <c r="A3771">
        <v>30101</v>
      </c>
      <c r="B3771" s="1" t="s">
        <v>6</v>
      </c>
      <c r="C3771" s="1" t="s">
        <v>29</v>
      </c>
      <c r="D3771">
        <v>2650</v>
      </c>
      <c r="E3771" s="1" t="s">
        <v>3904</v>
      </c>
      <c r="F3771">
        <v>0</v>
      </c>
      <c r="H3771">
        <v>0</v>
      </c>
      <c r="I3771">
        <f>Tabla1[[#This Row],[VENTAS]]+Tabla1[[#This Row],[FISICO]]-Tabla1[[#This Row],[SISTEMA]]</f>
        <v>0</v>
      </c>
    </row>
    <row r="3772" spans="1:10" hidden="1" x14ac:dyDescent="0.25">
      <c r="A3772">
        <v>30101</v>
      </c>
      <c r="B3772" s="1" t="s">
        <v>6</v>
      </c>
      <c r="C3772" s="1" t="s">
        <v>29</v>
      </c>
      <c r="D3772">
        <v>2651</v>
      </c>
      <c r="E3772" s="1" t="s">
        <v>3905</v>
      </c>
      <c r="F3772">
        <v>0</v>
      </c>
      <c r="H3772">
        <v>0</v>
      </c>
      <c r="I3772">
        <f>Tabla1[[#This Row],[VENTAS]]+Tabla1[[#This Row],[FISICO]]-Tabla1[[#This Row],[SISTEMA]]</f>
        <v>0</v>
      </c>
    </row>
    <row r="3773" spans="1:10" hidden="1" x14ac:dyDescent="0.25">
      <c r="A3773">
        <v>30101</v>
      </c>
      <c r="B3773" s="1" t="s">
        <v>6</v>
      </c>
      <c r="C3773" s="1" t="s">
        <v>29</v>
      </c>
      <c r="D3773">
        <v>2652</v>
      </c>
      <c r="E3773" s="1" t="s">
        <v>3906</v>
      </c>
      <c r="F3773">
        <v>0</v>
      </c>
      <c r="H3773">
        <v>0</v>
      </c>
      <c r="I3773">
        <f>Tabla1[[#This Row],[VENTAS]]+Tabla1[[#This Row],[FISICO]]-Tabla1[[#This Row],[SISTEMA]]</f>
        <v>0</v>
      </c>
    </row>
    <row r="3774" spans="1:10" hidden="1" x14ac:dyDescent="0.25">
      <c r="A3774">
        <v>30101</v>
      </c>
      <c r="B3774" s="1" t="s">
        <v>6</v>
      </c>
      <c r="C3774" s="1" t="s">
        <v>29</v>
      </c>
      <c r="D3774">
        <v>2654</v>
      </c>
      <c r="E3774" s="1" t="s">
        <v>3907</v>
      </c>
      <c r="F3774">
        <v>0</v>
      </c>
      <c r="H3774">
        <v>0</v>
      </c>
      <c r="I3774">
        <f>Tabla1[[#This Row],[VENTAS]]+Tabla1[[#This Row],[FISICO]]-Tabla1[[#This Row],[SISTEMA]]</f>
        <v>0</v>
      </c>
    </row>
    <row r="3775" spans="1:10" hidden="1" x14ac:dyDescent="0.25">
      <c r="A3775">
        <v>30101</v>
      </c>
      <c r="B3775" s="1" t="s">
        <v>6</v>
      </c>
      <c r="C3775" s="1" t="s">
        <v>29</v>
      </c>
      <c r="D3775">
        <v>2790</v>
      </c>
      <c r="E3775" s="1" t="s">
        <v>3908</v>
      </c>
      <c r="F3775">
        <v>0</v>
      </c>
      <c r="H3775">
        <v>0</v>
      </c>
      <c r="I3775">
        <f>Tabla1[[#This Row],[VENTAS]]+Tabla1[[#This Row],[FISICO]]-Tabla1[[#This Row],[SISTEMA]]</f>
        <v>0</v>
      </c>
    </row>
    <row r="3776" spans="1:10" hidden="1" x14ac:dyDescent="0.25">
      <c r="A3776">
        <v>30101</v>
      </c>
      <c r="B3776" s="1" t="s">
        <v>6</v>
      </c>
      <c r="C3776" s="1" t="s">
        <v>29</v>
      </c>
      <c r="D3776">
        <v>2793</v>
      </c>
      <c r="E3776" s="1" t="s">
        <v>3909</v>
      </c>
      <c r="F3776">
        <v>0</v>
      </c>
      <c r="H3776">
        <v>0</v>
      </c>
      <c r="I3776">
        <f>Tabla1[[#This Row],[VENTAS]]+Tabla1[[#This Row],[FISICO]]-Tabla1[[#This Row],[SISTEMA]]</f>
        <v>0</v>
      </c>
    </row>
    <row r="3777" spans="1:10" hidden="1" x14ac:dyDescent="0.25">
      <c r="A3777">
        <v>30101</v>
      </c>
      <c r="B3777" s="1" t="s">
        <v>6</v>
      </c>
      <c r="C3777" s="1" t="s">
        <v>29</v>
      </c>
      <c r="D3777">
        <v>2794</v>
      </c>
      <c r="E3777" s="1" t="s">
        <v>3910</v>
      </c>
      <c r="F3777">
        <v>0</v>
      </c>
      <c r="H3777">
        <v>0</v>
      </c>
      <c r="I3777">
        <f>Tabla1[[#This Row],[VENTAS]]+Tabla1[[#This Row],[FISICO]]-Tabla1[[#This Row],[SISTEMA]]</f>
        <v>0</v>
      </c>
    </row>
    <row r="3778" spans="1:10" hidden="1" x14ac:dyDescent="0.25">
      <c r="A3778">
        <v>30101</v>
      </c>
      <c r="B3778" s="1" t="s">
        <v>6</v>
      </c>
      <c r="C3778" s="1" t="s">
        <v>29</v>
      </c>
      <c r="D3778">
        <v>2795</v>
      </c>
      <c r="E3778" s="1" t="s">
        <v>3911</v>
      </c>
      <c r="F3778">
        <v>0</v>
      </c>
      <c r="H3778">
        <v>0</v>
      </c>
      <c r="I3778">
        <f>Tabla1[[#This Row],[VENTAS]]+Tabla1[[#This Row],[FISICO]]-Tabla1[[#This Row],[SISTEMA]]</f>
        <v>0</v>
      </c>
    </row>
    <row r="3779" spans="1:10" hidden="1" x14ac:dyDescent="0.25">
      <c r="A3779">
        <v>30101</v>
      </c>
      <c r="B3779" s="1" t="s">
        <v>6</v>
      </c>
      <c r="C3779" s="1" t="s">
        <v>29</v>
      </c>
      <c r="D3779">
        <v>2796</v>
      </c>
      <c r="E3779" s="1" t="s">
        <v>3912</v>
      </c>
      <c r="F3779">
        <v>0</v>
      </c>
      <c r="H3779">
        <v>0</v>
      </c>
      <c r="I3779">
        <f>Tabla1[[#This Row],[VENTAS]]+Tabla1[[#This Row],[FISICO]]-Tabla1[[#This Row],[SISTEMA]]</f>
        <v>0</v>
      </c>
    </row>
    <row r="3780" spans="1:10" hidden="1" x14ac:dyDescent="0.25">
      <c r="A3780">
        <v>30101</v>
      </c>
      <c r="B3780" s="1" t="s">
        <v>6</v>
      </c>
      <c r="C3780" s="1" t="s">
        <v>29</v>
      </c>
      <c r="D3780">
        <v>2864</v>
      </c>
      <c r="E3780" s="1" t="s">
        <v>3913</v>
      </c>
      <c r="F3780">
        <v>0</v>
      </c>
      <c r="H3780">
        <v>0</v>
      </c>
      <c r="I3780">
        <f>Tabla1[[#This Row],[VENTAS]]+Tabla1[[#This Row],[FISICO]]-Tabla1[[#This Row],[SISTEMA]]</f>
        <v>0</v>
      </c>
    </row>
    <row r="3781" spans="1:10" hidden="1" x14ac:dyDescent="0.25">
      <c r="A3781">
        <v>30101</v>
      </c>
      <c r="B3781" s="1" t="s">
        <v>6</v>
      </c>
      <c r="C3781" s="1" t="s">
        <v>29</v>
      </c>
      <c r="D3781">
        <v>2865</v>
      </c>
      <c r="E3781" s="1" t="s">
        <v>3914</v>
      </c>
      <c r="F3781">
        <v>0</v>
      </c>
      <c r="H3781">
        <v>0</v>
      </c>
      <c r="I3781">
        <f>Tabla1[[#This Row],[VENTAS]]+Tabla1[[#This Row],[FISICO]]-Tabla1[[#This Row],[SISTEMA]]</f>
        <v>0</v>
      </c>
    </row>
    <row r="3782" spans="1:10" hidden="1" x14ac:dyDescent="0.25">
      <c r="A3782">
        <v>30101</v>
      </c>
      <c r="B3782" s="1" t="s">
        <v>6</v>
      </c>
      <c r="C3782" s="1" t="s">
        <v>29</v>
      </c>
      <c r="D3782">
        <v>3065</v>
      </c>
      <c r="E3782" s="1" t="s">
        <v>3915</v>
      </c>
      <c r="F3782">
        <v>30</v>
      </c>
      <c r="G3782">
        <v>29</v>
      </c>
      <c r="H3782">
        <v>0</v>
      </c>
      <c r="I3782">
        <f>Tabla1[[#This Row],[VENTAS]]+Tabla1[[#This Row],[FISICO]]-Tabla1[[#This Row],[SISTEMA]]</f>
        <v>-1</v>
      </c>
    </row>
    <row r="3783" spans="1:10" hidden="1" x14ac:dyDescent="0.25">
      <c r="A3783">
        <v>30101</v>
      </c>
      <c r="B3783" s="1" t="s">
        <v>6</v>
      </c>
      <c r="C3783" s="1" t="s">
        <v>29</v>
      </c>
      <c r="D3783">
        <v>3185</v>
      </c>
      <c r="E3783" s="1" t="s">
        <v>3916</v>
      </c>
      <c r="F3783">
        <v>0</v>
      </c>
      <c r="H3783">
        <v>0</v>
      </c>
      <c r="I3783">
        <f>Tabla1[[#This Row],[VENTAS]]+Tabla1[[#This Row],[FISICO]]-Tabla1[[#This Row],[SISTEMA]]</f>
        <v>0</v>
      </c>
    </row>
    <row r="3784" spans="1:10" hidden="1" x14ac:dyDescent="0.25">
      <c r="A3784">
        <v>30101</v>
      </c>
      <c r="B3784" s="1" t="s">
        <v>6</v>
      </c>
      <c r="C3784" s="1" t="s">
        <v>29</v>
      </c>
      <c r="D3784">
        <v>3186</v>
      </c>
      <c r="E3784" s="1" t="s">
        <v>3917</v>
      </c>
      <c r="F3784">
        <v>0</v>
      </c>
      <c r="H3784">
        <v>0</v>
      </c>
      <c r="I3784">
        <f>Tabla1[[#This Row],[VENTAS]]+Tabla1[[#This Row],[FISICO]]-Tabla1[[#This Row],[SISTEMA]]</f>
        <v>0</v>
      </c>
    </row>
    <row r="3785" spans="1:10" hidden="1" x14ac:dyDescent="0.25">
      <c r="A3785">
        <v>30101</v>
      </c>
      <c r="B3785" s="1" t="s">
        <v>6</v>
      </c>
      <c r="C3785" s="1" t="s">
        <v>29</v>
      </c>
      <c r="D3785">
        <v>3187</v>
      </c>
      <c r="E3785" s="1" t="s">
        <v>3918</v>
      </c>
      <c r="F3785">
        <v>0</v>
      </c>
      <c r="H3785">
        <v>0</v>
      </c>
      <c r="I3785">
        <f>Tabla1[[#This Row],[VENTAS]]+Tabla1[[#This Row],[FISICO]]-Tabla1[[#This Row],[SISTEMA]]</f>
        <v>0</v>
      </c>
    </row>
    <row r="3786" spans="1:10" hidden="1" x14ac:dyDescent="0.25">
      <c r="A3786">
        <v>30101</v>
      </c>
      <c r="B3786" s="1" t="s">
        <v>6</v>
      </c>
      <c r="C3786" s="1" t="s">
        <v>29</v>
      </c>
      <c r="D3786">
        <v>3188</v>
      </c>
      <c r="E3786" s="1" t="s">
        <v>3919</v>
      </c>
      <c r="F3786">
        <v>0</v>
      </c>
      <c r="H3786">
        <v>0</v>
      </c>
      <c r="I3786">
        <f>Tabla1[[#This Row],[VENTAS]]+Tabla1[[#This Row],[FISICO]]-Tabla1[[#This Row],[SISTEMA]]</f>
        <v>0</v>
      </c>
    </row>
    <row r="3787" spans="1:10" hidden="1" x14ac:dyDescent="0.25">
      <c r="A3787">
        <v>30101</v>
      </c>
      <c r="B3787" s="1" t="s">
        <v>6</v>
      </c>
      <c r="C3787" s="1" t="s">
        <v>29</v>
      </c>
      <c r="D3787">
        <v>3219</v>
      </c>
      <c r="E3787" s="1" t="s">
        <v>3920</v>
      </c>
      <c r="F3787">
        <v>0</v>
      </c>
      <c r="H3787">
        <v>0</v>
      </c>
      <c r="I3787">
        <f>Tabla1[[#This Row],[VENTAS]]+Tabla1[[#This Row],[FISICO]]-Tabla1[[#This Row],[SISTEMA]]</f>
        <v>0</v>
      </c>
    </row>
    <row r="3788" spans="1:10" hidden="1" x14ac:dyDescent="0.25">
      <c r="A3788" s="30">
        <v>30101</v>
      </c>
      <c r="B3788" s="31" t="s">
        <v>6</v>
      </c>
      <c r="C3788" s="31" t="s">
        <v>29</v>
      </c>
      <c r="D3788" s="30">
        <v>3230</v>
      </c>
      <c r="E3788" s="31" t="s">
        <v>3921</v>
      </c>
      <c r="F3788" s="30">
        <v>9</v>
      </c>
      <c r="G3788" s="30">
        <v>11</v>
      </c>
      <c r="H3788" s="30">
        <v>0</v>
      </c>
      <c r="I3788" s="30">
        <f>Tabla1[[#This Row],[VENTAS]]+Tabla1[[#This Row],[FISICO]]-Tabla1[[#This Row],[SISTEMA]]</f>
        <v>2</v>
      </c>
      <c r="J3788" s="30"/>
    </row>
    <row r="3789" spans="1:10" hidden="1" x14ac:dyDescent="0.25">
      <c r="A3789">
        <v>30101</v>
      </c>
      <c r="B3789" s="1" t="s">
        <v>6</v>
      </c>
      <c r="C3789" s="1" t="s">
        <v>29</v>
      </c>
      <c r="D3789" s="18">
        <v>3231</v>
      </c>
      <c r="E3789" s="19" t="s">
        <v>3922</v>
      </c>
      <c r="F3789">
        <v>22</v>
      </c>
      <c r="G3789">
        <v>22</v>
      </c>
      <c r="H3789">
        <v>0</v>
      </c>
      <c r="I3789">
        <f>Tabla1[[#This Row],[VENTAS]]+Tabla1[[#This Row],[FISICO]]-Tabla1[[#This Row],[SISTEMA]]</f>
        <v>0</v>
      </c>
      <c r="J3789" s="18"/>
    </row>
    <row r="3790" spans="1:10" hidden="1" x14ac:dyDescent="0.25">
      <c r="A3790">
        <v>30101</v>
      </c>
      <c r="B3790" s="1" t="s">
        <v>6</v>
      </c>
      <c r="C3790" s="1" t="s">
        <v>29</v>
      </c>
      <c r="D3790">
        <v>3232</v>
      </c>
      <c r="E3790" s="1" t="s">
        <v>3923</v>
      </c>
      <c r="F3790">
        <v>0</v>
      </c>
      <c r="H3790">
        <v>0</v>
      </c>
      <c r="I3790">
        <f>Tabla1[[#This Row],[VENTAS]]+Tabla1[[#This Row],[FISICO]]-Tabla1[[#This Row],[SISTEMA]]</f>
        <v>0</v>
      </c>
    </row>
    <row r="3791" spans="1:10" hidden="1" x14ac:dyDescent="0.25">
      <c r="A3791">
        <v>30101</v>
      </c>
      <c r="B3791" s="1" t="s">
        <v>6</v>
      </c>
      <c r="C3791" s="1" t="s">
        <v>29</v>
      </c>
      <c r="D3791">
        <v>3279</v>
      </c>
      <c r="E3791" s="1" t="s">
        <v>3924</v>
      </c>
      <c r="F3791">
        <v>0</v>
      </c>
      <c r="H3791">
        <v>0</v>
      </c>
      <c r="I3791">
        <f>Tabla1[[#This Row],[VENTAS]]+Tabla1[[#This Row],[FISICO]]-Tabla1[[#This Row],[SISTEMA]]</f>
        <v>0</v>
      </c>
    </row>
    <row r="3792" spans="1:10" hidden="1" x14ac:dyDescent="0.25">
      <c r="A3792">
        <v>30101</v>
      </c>
      <c r="B3792" s="1" t="s">
        <v>6</v>
      </c>
      <c r="C3792" s="1" t="s">
        <v>29</v>
      </c>
      <c r="D3792">
        <v>3281</v>
      </c>
      <c r="E3792" s="1" t="s">
        <v>3925</v>
      </c>
      <c r="F3792">
        <v>0</v>
      </c>
      <c r="H3792">
        <v>0</v>
      </c>
      <c r="I3792">
        <f>Tabla1[[#This Row],[VENTAS]]+Tabla1[[#This Row],[FISICO]]-Tabla1[[#This Row],[SISTEMA]]</f>
        <v>0</v>
      </c>
    </row>
    <row r="3793" spans="1:9" hidden="1" x14ac:dyDescent="0.25">
      <c r="A3793">
        <v>30101</v>
      </c>
      <c r="B3793" s="1" t="s">
        <v>6</v>
      </c>
      <c r="C3793" s="1" t="s">
        <v>29</v>
      </c>
      <c r="D3793">
        <v>3341</v>
      </c>
      <c r="E3793" s="1" t="s">
        <v>3926</v>
      </c>
      <c r="F3793">
        <v>0</v>
      </c>
      <c r="H3793">
        <v>0</v>
      </c>
      <c r="I3793">
        <f>Tabla1[[#This Row],[VENTAS]]+Tabla1[[#This Row],[FISICO]]-Tabla1[[#This Row],[SISTEMA]]</f>
        <v>0</v>
      </c>
    </row>
    <row r="3794" spans="1:9" hidden="1" x14ac:dyDescent="0.25">
      <c r="A3794">
        <v>30101</v>
      </c>
      <c r="B3794" s="1" t="s">
        <v>6</v>
      </c>
      <c r="C3794" s="1" t="s">
        <v>29</v>
      </c>
      <c r="D3794">
        <v>3374</v>
      </c>
      <c r="E3794" s="1" t="s">
        <v>3927</v>
      </c>
      <c r="F3794">
        <v>4</v>
      </c>
      <c r="G3794">
        <v>4</v>
      </c>
      <c r="H3794">
        <v>0</v>
      </c>
      <c r="I3794">
        <f>Tabla1[[#This Row],[VENTAS]]+Tabla1[[#This Row],[FISICO]]-Tabla1[[#This Row],[SISTEMA]]</f>
        <v>0</v>
      </c>
    </row>
    <row r="3795" spans="1:9" hidden="1" x14ac:dyDescent="0.25">
      <c r="A3795">
        <v>30101</v>
      </c>
      <c r="B3795" s="1" t="s">
        <v>6</v>
      </c>
      <c r="C3795" s="1" t="s">
        <v>29</v>
      </c>
      <c r="D3795">
        <v>3387</v>
      </c>
      <c r="E3795" s="1" t="s">
        <v>3928</v>
      </c>
      <c r="F3795">
        <v>0</v>
      </c>
      <c r="H3795">
        <v>0</v>
      </c>
      <c r="I3795">
        <f>Tabla1[[#This Row],[VENTAS]]+Tabla1[[#This Row],[FISICO]]-Tabla1[[#This Row],[SISTEMA]]</f>
        <v>0</v>
      </c>
    </row>
    <row r="3796" spans="1:9" hidden="1" x14ac:dyDescent="0.25">
      <c r="A3796">
        <v>30101</v>
      </c>
      <c r="B3796" s="1" t="s">
        <v>6</v>
      </c>
      <c r="C3796" s="1" t="s">
        <v>29</v>
      </c>
      <c r="D3796">
        <v>3388</v>
      </c>
      <c r="E3796" s="1" t="s">
        <v>3929</v>
      </c>
      <c r="F3796">
        <v>0</v>
      </c>
      <c r="H3796">
        <v>0</v>
      </c>
      <c r="I3796">
        <f>Tabla1[[#This Row],[VENTAS]]+Tabla1[[#This Row],[FISICO]]-Tabla1[[#This Row],[SISTEMA]]</f>
        <v>0</v>
      </c>
    </row>
    <row r="3797" spans="1:9" hidden="1" x14ac:dyDescent="0.25">
      <c r="A3797">
        <v>30101</v>
      </c>
      <c r="B3797" s="1" t="s">
        <v>6</v>
      </c>
      <c r="C3797" s="1" t="s">
        <v>29</v>
      </c>
      <c r="D3797">
        <v>3389</v>
      </c>
      <c r="E3797" s="1" t="s">
        <v>3930</v>
      </c>
      <c r="F3797">
        <v>0</v>
      </c>
      <c r="H3797">
        <v>0</v>
      </c>
      <c r="I3797">
        <f>Tabla1[[#This Row],[VENTAS]]+Tabla1[[#This Row],[FISICO]]-Tabla1[[#This Row],[SISTEMA]]</f>
        <v>0</v>
      </c>
    </row>
    <row r="3798" spans="1:9" hidden="1" x14ac:dyDescent="0.25">
      <c r="A3798">
        <v>30101</v>
      </c>
      <c r="B3798" s="1" t="s">
        <v>6</v>
      </c>
      <c r="C3798" s="1" t="s">
        <v>29</v>
      </c>
      <c r="D3798">
        <v>3425</v>
      </c>
      <c r="E3798" s="1" t="s">
        <v>3931</v>
      </c>
      <c r="F3798">
        <v>0</v>
      </c>
      <c r="H3798">
        <v>0</v>
      </c>
      <c r="I3798">
        <f>Tabla1[[#This Row],[VENTAS]]+Tabla1[[#This Row],[FISICO]]-Tabla1[[#This Row],[SISTEMA]]</f>
        <v>0</v>
      </c>
    </row>
    <row r="3799" spans="1:9" hidden="1" x14ac:dyDescent="0.25">
      <c r="A3799">
        <v>30101</v>
      </c>
      <c r="B3799" s="1" t="s">
        <v>6</v>
      </c>
      <c r="C3799" s="1" t="s">
        <v>29</v>
      </c>
      <c r="D3799">
        <v>3426</v>
      </c>
      <c r="E3799" s="1" t="s">
        <v>3932</v>
      </c>
      <c r="F3799">
        <v>0</v>
      </c>
      <c r="H3799">
        <v>0</v>
      </c>
      <c r="I3799">
        <f>Tabla1[[#This Row],[VENTAS]]+Tabla1[[#This Row],[FISICO]]-Tabla1[[#This Row],[SISTEMA]]</f>
        <v>0</v>
      </c>
    </row>
    <row r="3800" spans="1:9" hidden="1" x14ac:dyDescent="0.25">
      <c r="A3800">
        <v>30101</v>
      </c>
      <c r="B3800" s="1" t="s">
        <v>6</v>
      </c>
      <c r="C3800" s="1" t="s">
        <v>29</v>
      </c>
      <c r="D3800">
        <v>3463</v>
      </c>
      <c r="E3800" s="1" t="s">
        <v>3933</v>
      </c>
      <c r="F3800">
        <v>0</v>
      </c>
      <c r="H3800">
        <v>0</v>
      </c>
      <c r="I3800">
        <f>Tabla1[[#This Row],[VENTAS]]+Tabla1[[#This Row],[FISICO]]-Tabla1[[#This Row],[SISTEMA]]</f>
        <v>0</v>
      </c>
    </row>
    <row r="3801" spans="1:9" hidden="1" x14ac:dyDescent="0.25">
      <c r="A3801">
        <v>30101</v>
      </c>
      <c r="B3801" s="1" t="s">
        <v>6</v>
      </c>
      <c r="C3801" s="1" t="s">
        <v>29</v>
      </c>
      <c r="D3801">
        <v>3471</v>
      </c>
      <c r="E3801" s="1" t="s">
        <v>3934</v>
      </c>
      <c r="F3801">
        <v>0</v>
      </c>
      <c r="H3801">
        <v>0</v>
      </c>
      <c r="I3801">
        <f>Tabla1[[#This Row],[VENTAS]]+Tabla1[[#This Row],[FISICO]]-Tabla1[[#This Row],[SISTEMA]]</f>
        <v>0</v>
      </c>
    </row>
    <row r="3802" spans="1:9" hidden="1" x14ac:dyDescent="0.25">
      <c r="A3802">
        <v>30101</v>
      </c>
      <c r="B3802" s="1" t="s">
        <v>6</v>
      </c>
      <c r="C3802" s="1" t="s">
        <v>29</v>
      </c>
      <c r="D3802">
        <v>3523</v>
      </c>
      <c r="E3802" s="1" t="s">
        <v>3935</v>
      </c>
      <c r="F3802">
        <v>0</v>
      </c>
      <c r="H3802">
        <v>0</v>
      </c>
      <c r="I3802">
        <f>Tabla1[[#This Row],[VENTAS]]+Tabla1[[#This Row],[FISICO]]-Tabla1[[#This Row],[SISTEMA]]</f>
        <v>0</v>
      </c>
    </row>
    <row r="3803" spans="1:9" hidden="1" x14ac:dyDescent="0.25">
      <c r="A3803">
        <v>30101</v>
      </c>
      <c r="B3803" s="1" t="s">
        <v>6</v>
      </c>
      <c r="C3803" s="1" t="s">
        <v>29</v>
      </c>
      <c r="D3803">
        <v>3600</v>
      </c>
      <c r="E3803" s="1" t="s">
        <v>3936</v>
      </c>
      <c r="F3803">
        <v>0</v>
      </c>
      <c r="H3803">
        <v>0</v>
      </c>
      <c r="I3803">
        <f>Tabla1[[#This Row],[VENTAS]]+Tabla1[[#This Row],[FISICO]]-Tabla1[[#This Row],[SISTEMA]]</f>
        <v>0</v>
      </c>
    </row>
    <row r="3804" spans="1:9" hidden="1" x14ac:dyDescent="0.25">
      <c r="A3804">
        <v>30101</v>
      </c>
      <c r="B3804" s="1" t="s">
        <v>6</v>
      </c>
      <c r="C3804" s="1" t="s">
        <v>29</v>
      </c>
      <c r="D3804">
        <v>3601</v>
      </c>
      <c r="E3804" s="1" t="s">
        <v>3937</v>
      </c>
      <c r="F3804">
        <v>0</v>
      </c>
      <c r="H3804">
        <v>0</v>
      </c>
      <c r="I3804">
        <f>Tabla1[[#This Row],[VENTAS]]+Tabla1[[#This Row],[FISICO]]-Tabla1[[#This Row],[SISTEMA]]</f>
        <v>0</v>
      </c>
    </row>
    <row r="3805" spans="1:9" hidden="1" x14ac:dyDescent="0.25">
      <c r="A3805">
        <v>30101</v>
      </c>
      <c r="B3805" s="1" t="s">
        <v>6</v>
      </c>
      <c r="C3805" s="1" t="s">
        <v>29</v>
      </c>
      <c r="D3805">
        <v>3651</v>
      </c>
      <c r="E3805" s="1" t="s">
        <v>3938</v>
      </c>
      <c r="F3805">
        <v>0</v>
      </c>
      <c r="H3805">
        <v>0</v>
      </c>
      <c r="I3805">
        <f>Tabla1[[#This Row],[VENTAS]]+Tabla1[[#This Row],[FISICO]]-Tabla1[[#This Row],[SISTEMA]]</f>
        <v>0</v>
      </c>
    </row>
    <row r="3806" spans="1:9" hidden="1" x14ac:dyDescent="0.25">
      <c r="A3806">
        <v>30101</v>
      </c>
      <c r="B3806" s="1" t="s">
        <v>6</v>
      </c>
      <c r="C3806" s="1" t="s">
        <v>29</v>
      </c>
      <c r="D3806">
        <v>3652</v>
      </c>
      <c r="E3806" s="1" t="s">
        <v>3939</v>
      </c>
      <c r="F3806">
        <v>0</v>
      </c>
      <c r="H3806">
        <v>0</v>
      </c>
      <c r="I3806">
        <f>Tabla1[[#This Row],[VENTAS]]+Tabla1[[#This Row],[FISICO]]-Tabla1[[#This Row],[SISTEMA]]</f>
        <v>0</v>
      </c>
    </row>
    <row r="3807" spans="1:9" hidden="1" x14ac:dyDescent="0.25">
      <c r="A3807">
        <v>30101</v>
      </c>
      <c r="B3807" s="1" t="s">
        <v>6</v>
      </c>
      <c r="C3807" s="1" t="s">
        <v>29</v>
      </c>
      <c r="D3807">
        <v>3653</v>
      </c>
      <c r="E3807" s="1" t="s">
        <v>3940</v>
      </c>
      <c r="F3807">
        <v>0</v>
      </c>
      <c r="H3807">
        <v>0</v>
      </c>
      <c r="I3807">
        <f>Tabla1[[#This Row],[VENTAS]]+Tabla1[[#This Row],[FISICO]]-Tabla1[[#This Row],[SISTEMA]]</f>
        <v>0</v>
      </c>
    </row>
    <row r="3808" spans="1:9" hidden="1" x14ac:dyDescent="0.25">
      <c r="A3808">
        <v>30101</v>
      </c>
      <c r="B3808" s="1" t="s">
        <v>6</v>
      </c>
      <c r="C3808" s="1" t="s">
        <v>29</v>
      </c>
      <c r="D3808">
        <v>3654</v>
      </c>
      <c r="E3808" s="1" t="s">
        <v>3941</v>
      </c>
      <c r="F3808">
        <v>0</v>
      </c>
      <c r="H3808">
        <v>0</v>
      </c>
      <c r="I3808">
        <f>Tabla1[[#This Row],[VENTAS]]+Tabla1[[#This Row],[FISICO]]-Tabla1[[#This Row],[SISTEMA]]</f>
        <v>0</v>
      </c>
    </row>
    <row r="3809" spans="1:10" hidden="1" x14ac:dyDescent="0.25">
      <c r="A3809">
        <v>30101</v>
      </c>
      <c r="B3809" s="1" t="s">
        <v>6</v>
      </c>
      <c r="C3809" s="1" t="s">
        <v>29</v>
      </c>
      <c r="D3809" s="18">
        <v>3739</v>
      </c>
      <c r="E3809" s="19" t="s">
        <v>3942</v>
      </c>
      <c r="F3809">
        <v>11</v>
      </c>
      <c r="G3809">
        <v>1</v>
      </c>
      <c r="H3809">
        <v>1</v>
      </c>
      <c r="I3809">
        <f>Tabla1[[#This Row],[VENTAS]]+Tabla1[[#This Row],[FISICO]]-Tabla1[[#This Row],[SISTEMA]]</f>
        <v>-9</v>
      </c>
      <c r="J3809" s="18"/>
    </row>
    <row r="3810" spans="1:10" hidden="1" x14ac:dyDescent="0.25">
      <c r="A3810">
        <v>30101</v>
      </c>
      <c r="B3810" s="1" t="s">
        <v>6</v>
      </c>
      <c r="C3810" s="1" t="s">
        <v>29</v>
      </c>
      <c r="D3810">
        <v>3740</v>
      </c>
      <c r="E3810" s="1" t="s">
        <v>3943</v>
      </c>
      <c r="F3810">
        <v>0</v>
      </c>
      <c r="H3810">
        <v>0</v>
      </c>
      <c r="I3810">
        <f>Tabla1[[#This Row],[VENTAS]]+Tabla1[[#This Row],[FISICO]]-Tabla1[[#This Row],[SISTEMA]]</f>
        <v>0</v>
      </c>
    </row>
    <row r="3811" spans="1:10" hidden="1" x14ac:dyDescent="0.25">
      <c r="A3811">
        <v>30101</v>
      </c>
      <c r="B3811" s="1" t="s">
        <v>6</v>
      </c>
      <c r="C3811" s="1" t="s">
        <v>29</v>
      </c>
      <c r="D3811">
        <v>3745</v>
      </c>
      <c r="E3811" s="1" t="s">
        <v>3944</v>
      </c>
      <c r="F3811">
        <v>0</v>
      </c>
      <c r="H3811">
        <v>0</v>
      </c>
      <c r="I3811">
        <f>Tabla1[[#This Row],[VENTAS]]+Tabla1[[#This Row],[FISICO]]-Tabla1[[#This Row],[SISTEMA]]</f>
        <v>0</v>
      </c>
    </row>
    <row r="3812" spans="1:10" hidden="1" x14ac:dyDescent="0.25">
      <c r="A3812">
        <v>30101</v>
      </c>
      <c r="B3812" s="1" t="s">
        <v>6</v>
      </c>
      <c r="C3812" s="1" t="s">
        <v>29</v>
      </c>
      <c r="D3812">
        <v>3746</v>
      </c>
      <c r="E3812" s="1" t="s">
        <v>3945</v>
      </c>
      <c r="F3812">
        <v>21</v>
      </c>
      <c r="G3812">
        <v>21</v>
      </c>
      <c r="H3812">
        <v>0</v>
      </c>
      <c r="I3812">
        <f>Tabla1[[#This Row],[VENTAS]]+Tabla1[[#This Row],[FISICO]]-Tabla1[[#This Row],[SISTEMA]]</f>
        <v>0</v>
      </c>
    </row>
    <row r="3813" spans="1:10" hidden="1" x14ac:dyDescent="0.25">
      <c r="A3813">
        <v>30101</v>
      </c>
      <c r="B3813" s="1" t="s">
        <v>6</v>
      </c>
      <c r="C3813" s="1" t="s">
        <v>29</v>
      </c>
      <c r="D3813">
        <v>3806</v>
      </c>
      <c r="E3813" s="1" t="s">
        <v>3946</v>
      </c>
      <c r="F3813">
        <v>0</v>
      </c>
      <c r="H3813">
        <v>0</v>
      </c>
      <c r="I3813">
        <f>Tabla1[[#This Row],[VENTAS]]+Tabla1[[#This Row],[FISICO]]-Tabla1[[#This Row],[SISTEMA]]</f>
        <v>0</v>
      </c>
    </row>
    <row r="3814" spans="1:10" hidden="1" x14ac:dyDescent="0.25">
      <c r="A3814">
        <v>30101</v>
      </c>
      <c r="B3814" s="1" t="s">
        <v>6</v>
      </c>
      <c r="C3814" s="1" t="s">
        <v>29</v>
      </c>
      <c r="D3814">
        <v>3829</v>
      </c>
      <c r="E3814" s="1" t="s">
        <v>3947</v>
      </c>
      <c r="F3814">
        <v>0</v>
      </c>
      <c r="H3814">
        <v>0</v>
      </c>
      <c r="I3814">
        <f>Tabla1[[#This Row],[VENTAS]]+Tabla1[[#This Row],[FISICO]]-Tabla1[[#This Row],[SISTEMA]]</f>
        <v>0</v>
      </c>
    </row>
    <row r="3815" spans="1:10" hidden="1" x14ac:dyDescent="0.25">
      <c r="A3815">
        <v>30101</v>
      </c>
      <c r="B3815" s="1" t="s">
        <v>6</v>
      </c>
      <c r="C3815" s="1" t="s">
        <v>29</v>
      </c>
      <c r="D3815">
        <v>3830</v>
      </c>
      <c r="E3815" s="1" t="s">
        <v>3948</v>
      </c>
      <c r="F3815">
        <v>0</v>
      </c>
      <c r="H3815">
        <v>0</v>
      </c>
      <c r="I3815">
        <f>Tabla1[[#This Row],[VENTAS]]+Tabla1[[#This Row],[FISICO]]-Tabla1[[#This Row],[SISTEMA]]</f>
        <v>0</v>
      </c>
    </row>
    <row r="3816" spans="1:10" hidden="1" x14ac:dyDescent="0.25">
      <c r="A3816">
        <v>30101</v>
      </c>
      <c r="B3816" s="1" t="s">
        <v>6</v>
      </c>
      <c r="C3816" s="1" t="s">
        <v>29</v>
      </c>
      <c r="D3816">
        <v>3876</v>
      </c>
      <c r="E3816" s="1" t="s">
        <v>3949</v>
      </c>
      <c r="F3816">
        <v>8</v>
      </c>
      <c r="G3816">
        <v>8</v>
      </c>
      <c r="H3816">
        <v>0</v>
      </c>
      <c r="I3816">
        <f>Tabla1[[#This Row],[VENTAS]]+Tabla1[[#This Row],[FISICO]]-Tabla1[[#This Row],[SISTEMA]]</f>
        <v>0</v>
      </c>
    </row>
    <row r="3817" spans="1:10" hidden="1" x14ac:dyDescent="0.25">
      <c r="A3817">
        <v>30101</v>
      </c>
      <c r="B3817" s="1" t="s">
        <v>6</v>
      </c>
      <c r="C3817" s="1" t="s">
        <v>29</v>
      </c>
      <c r="D3817">
        <v>4079</v>
      </c>
      <c r="E3817" s="1" t="s">
        <v>3950</v>
      </c>
      <c r="F3817">
        <v>0</v>
      </c>
      <c r="H3817">
        <v>0</v>
      </c>
      <c r="I3817">
        <f>Tabla1[[#This Row],[VENTAS]]+Tabla1[[#This Row],[FISICO]]-Tabla1[[#This Row],[SISTEMA]]</f>
        <v>0</v>
      </c>
    </row>
    <row r="3818" spans="1:10" hidden="1" x14ac:dyDescent="0.25">
      <c r="A3818">
        <v>30101</v>
      </c>
      <c r="B3818" s="1" t="s">
        <v>6</v>
      </c>
      <c r="C3818" s="1" t="s">
        <v>29</v>
      </c>
      <c r="D3818">
        <v>4081</v>
      </c>
      <c r="E3818" s="1" t="s">
        <v>3951</v>
      </c>
      <c r="F3818">
        <v>0</v>
      </c>
      <c r="H3818">
        <v>0</v>
      </c>
      <c r="I3818">
        <f>Tabla1[[#This Row],[VENTAS]]+Tabla1[[#This Row],[FISICO]]-Tabla1[[#This Row],[SISTEMA]]</f>
        <v>0</v>
      </c>
    </row>
    <row r="3819" spans="1:10" hidden="1" x14ac:dyDescent="0.25">
      <c r="A3819">
        <v>30101</v>
      </c>
      <c r="B3819" s="1" t="s">
        <v>6</v>
      </c>
      <c r="C3819" s="1" t="s">
        <v>29</v>
      </c>
      <c r="D3819">
        <v>4276</v>
      </c>
      <c r="E3819" s="1" t="s">
        <v>3952</v>
      </c>
      <c r="F3819">
        <v>0</v>
      </c>
      <c r="H3819">
        <v>0</v>
      </c>
      <c r="I3819">
        <f>Tabla1[[#This Row],[VENTAS]]+Tabla1[[#This Row],[FISICO]]-Tabla1[[#This Row],[SISTEMA]]</f>
        <v>0</v>
      </c>
    </row>
    <row r="3820" spans="1:10" hidden="1" x14ac:dyDescent="0.25">
      <c r="A3820">
        <v>30101</v>
      </c>
      <c r="B3820" s="1" t="s">
        <v>6</v>
      </c>
      <c r="C3820" s="1" t="s">
        <v>29</v>
      </c>
      <c r="D3820">
        <v>4277</v>
      </c>
      <c r="E3820" s="1" t="s">
        <v>3953</v>
      </c>
      <c r="F3820">
        <v>0</v>
      </c>
      <c r="H3820">
        <v>0</v>
      </c>
      <c r="I3820">
        <f>Tabla1[[#This Row],[VENTAS]]+Tabla1[[#This Row],[FISICO]]-Tabla1[[#This Row],[SISTEMA]]</f>
        <v>0</v>
      </c>
    </row>
    <row r="3821" spans="1:10" hidden="1" x14ac:dyDescent="0.25">
      <c r="A3821" s="30">
        <v>30101</v>
      </c>
      <c r="B3821" s="31" t="s">
        <v>6</v>
      </c>
      <c r="C3821" s="31" t="s">
        <v>29</v>
      </c>
      <c r="D3821" s="32">
        <v>4282</v>
      </c>
      <c r="E3821" s="33" t="s">
        <v>3954</v>
      </c>
      <c r="F3821" s="30">
        <v>40</v>
      </c>
      <c r="G3821" s="30">
        <v>46</v>
      </c>
      <c r="H3821" s="30">
        <v>0</v>
      </c>
      <c r="I3821" s="30">
        <f>Tabla1[[#This Row],[VENTAS]]+Tabla1[[#This Row],[FISICO]]-Tabla1[[#This Row],[SISTEMA]]</f>
        <v>6</v>
      </c>
      <c r="J3821" s="32"/>
    </row>
    <row r="3822" spans="1:10" hidden="1" x14ac:dyDescent="0.25">
      <c r="A3822">
        <v>30101</v>
      </c>
      <c r="B3822" s="1" t="s">
        <v>6</v>
      </c>
      <c r="C3822" s="1" t="s">
        <v>29</v>
      </c>
      <c r="D3822" s="18">
        <v>4283</v>
      </c>
      <c r="E3822" s="19" t="s">
        <v>3955</v>
      </c>
      <c r="F3822">
        <v>22</v>
      </c>
      <c r="G3822">
        <v>19</v>
      </c>
      <c r="H3822">
        <v>0</v>
      </c>
      <c r="I3822">
        <f>Tabla1[[#This Row],[VENTAS]]+Tabla1[[#This Row],[FISICO]]-Tabla1[[#This Row],[SISTEMA]]</f>
        <v>-3</v>
      </c>
      <c r="J3822" s="18"/>
    </row>
    <row r="3823" spans="1:10" hidden="1" x14ac:dyDescent="0.25">
      <c r="A3823">
        <v>30101</v>
      </c>
      <c r="B3823" s="1" t="s">
        <v>6</v>
      </c>
      <c r="C3823" s="1" t="s">
        <v>29</v>
      </c>
      <c r="D3823">
        <v>4410</v>
      </c>
      <c r="E3823" s="1" t="s">
        <v>3956</v>
      </c>
      <c r="F3823">
        <v>29</v>
      </c>
      <c r="G3823">
        <v>29</v>
      </c>
      <c r="H3823">
        <v>0</v>
      </c>
      <c r="I3823">
        <f>Tabla1[[#This Row],[VENTAS]]+Tabla1[[#This Row],[FISICO]]-Tabla1[[#This Row],[SISTEMA]]</f>
        <v>0</v>
      </c>
    </row>
    <row r="3824" spans="1:10" hidden="1" x14ac:dyDescent="0.25">
      <c r="A3824">
        <v>30101</v>
      </c>
      <c r="B3824" s="1" t="s">
        <v>6</v>
      </c>
      <c r="C3824" s="1" t="s">
        <v>29</v>
      </c>
      <c r="D3824">
        <v>4428</v>
      </c>
      <c r="E3824" s="1" t="s">
        <v>3957</v>
      </c>
      <c r="F3824">
        <v>0</v>
      </c>
      <c r="H3824">
        <v>0</v>
      </c>
      <c r="I3824">
        <f>Tabla1[[#This Row],[VENTAS]]+Tabla1[[#This Row],[FISICO]]-Tabla1[[#This Row],[SISTEMA]]</f>
        <v>0</v>
      </c>
    </row>
    <row r="3825" spans="1:10" hidden="1" x14ac:dyDescent="0.25">
      <c r="A3825">
        <v>30101</v>
      </c>
      <c r="B3825" s="1" t="s">
        <v>6</v>
      </c>
      <c r="C3825" s="1" t="s">
        <v>29</v>
      </c>
      <c r="D3825">
        <v>4722</v>
      </c>
      <c r="E3825" s="1" t="s">
        <v>3958</v>
      </c>
      <c r="F3825">
        <v>43</v>
      </c>
      <c r="G3825">
        <v>43</v>
      </c>
      <c r="H3825">
        <v>0</v>
      </c>
      <c r="I3825">
        <f>Tabla1[[#This Row],[VENTAS]]+Tabla1[[#This Row],[FISICO]]-Tabla1[[#This Row],[SISTEMA]]</f>
        <v>0</v>
      </c>
    </row>
    <row r="3826" spans="1:10" hidden="1" x14ac:dyDescent="0.25">
      <c r="A3826">
        <v>30101</v>
      </c>
      <c r="B3826" s="1" t="s">
        <v>6</v>
      </c>
      <c r="C3826" s="1" t="s">
        <v>29</v>
      </c>
      <c r="D3826">
        <v>4723</v>
      </c>
      <c r="E3826" s="1" t="s">
        <v>3959</v>
      </c>
      <c r="F3826">
        <v>0</v>
      </c>
      <c r="H3826">
        <v>0</v>
      </c>
      <c r="I3826">
        <f>Tabla1[[#This Row],[VENTAS]]+Tabla1[[#This Row],[FISICO]]-Tabla1[[#This Row],[SISTEMA]]</f>
        <v>0</v>
      </c>
    </row>
    <row r="3827" spans="1:10" hidden="1" x14ac:dyDescent="0.25">
      <c r="A3827">
        <v>30101</v>
      </c>
      <c r="B3827" s="1" t="s">
        <v>6</v>
      </c>
      <c r="C3827" s="1" t="s">
        <v>29</v>
      </c>
      <c r="D3827">
        <v>4724</v>
      </c>
      <c r="E3827" s="1" t="s">
        <v>3960</v>
      </c>
      <c r="F3827">
        <v>0</v>
      </c>
      <c r="H3827">
        <v>0</v>
      </c>
      <c r="I3827">
        <f>Tabla1[[#This Row],[VENTAS]]+Tabla1[[#This Row],[FISICO]]-Tabla1[[#This Row],[SISTEMA]]</f>
        <v>0</v>
      </c>
    </row>
    <row r="3828" spans="1:10" hidden="1" x14ac:dyDescent="0.25">
      <c r="A3828">
        <v>30101</v>
      </c>
      <c r="B3828" s="1" t="s">
        <v>6</v>
      </c>
      <c r="C3828" s="1" t="s">
        <v>29</v>
      </c>
      <c r="D3828">
        <v>4725</v>
      </c>
      <c r="E3828" s="1" t="s">
        <v>3961</v>
      </c>
      <c r="F3828">
        <v>0</v>
      </c>
      <c r="H3828">
        <v>0</v>
      </c>
      <c r="I3828">
        <f>Tabla1[[#This Row],[VENTAS]]+Tabla1[[#This Row],[FISICO]]-Tabla1[[#This Row],[SISTEMA]]</f>
        <v>0</v>
      </c>
    </row>
    <row r="3829" spans="1:10" hidden="1" x14ac:dyDescent="0.25">
      <c r="A3829">
        <v>30101</v>
      </c>
      <c r="B3829" s="1" t="s">
        <v>6</v>
      </c>
      <c r="C3829" s="1" t="s">
        <v>29</v>
      </c>
      <c r="D3829">
        <v>4864</v>
      </c>
      <c r="E3829" s="1" t="s">
        <v>3962</v>
      </c>
      <c r="F3829">
        <v>0</v>
      </c>
      <c r="H3829">
        <v>0</v>
      </c>
      <c r="I3829">
        <f>Tabla1[[#This Row],[VENTAS]]+Tabla1[[#This Row],[FISICO]]-Tabla1[[#This Row],[SISTEMA]]</f>
        <v>0</v>
      </c>
    </row>
    <row r="3830" spans="1:10" hidden="1" x14ac:dyDescent="0.25">
      <c r="A3830">
        <v>30101</v>
      </c>
      <c r="B3830" s="1" t="s">
        <v>6</v>
      </c>
      <c r="C3830" s="1" t="s">
        <v>29</v>
      </c>
      <c r="D3830">
        <v>4865</v>
      </c>
      <c r="E3830" s="1" t="s">
        <v>3963</v>
      </c>
      <c r="F3830">
        <v>0</v>
      </c>
      <c r="H3830">
        <v>0</v>
      </c>
      <c r="I3830">
        <f>Tabla1[[#This Row],[VENTAS]]+Tabla1[[#This Row],[FISICO]]-Tabla1[[#This Row],[SISTEMA]]</f>
        <v>0</v>
      </c>
    </row>
    <row r="3831" spans="1:10" hidden="1" x14ac:dyDescent="0.25">
      <c r="A3831">
        <v>30101</v>
      </c>
      <c r="B3831" s="1" t="s">
        <v>6</v>
      </c>
      <c r="C3831" s="1" t="s">
        <v>29</v>
      </c>
      <c r="D3831">
        <v>5487</v>
      </c>
      <c r="E3831" s="1" t="s">
        <v>3964</v>
      </c>
      <c r="F3831">
        <v>0</v>
      </c>
      <c r="H3831">
        <v>0</v>
      </c>
      <c r="I3831">
        <f>Tabla1[[#This Row],[VENTAS]]+Tabla1[[#This Row],[FISICO]]-Tabla1[[#This Row],[SISTEMA]]</f>
        <v>0</v>
      </c>
    </row>
    <row r="3832" spans="1:10" hidden="1" x14ac:dyDescent="0.25">
      <c r="A3832">
        <v>30101</v>
      </c>
      <c r="B3832" s="1" t="s">
        <v>6</v>
      </c>
      <c r="C3832" s="1" t="s">
        <v>29</v>
      </c>
      <c r="D3832">
        <v>5683</v>
      </c>
      <c r="E3832" s="1" t="s">
        <v>3965</v>
      </c>
      <c r="F3832">
        <v>0</v>
      </c>
      <c r="H3832">
        <v>0</v>
      </c>
      <c r="I3832">
        <f>Tabla1[[#This Row],[VENTAS]]+Tabla1[[#This Row],[FISICO]]-Tabla1[[#This Row],[SISTEMA]]</f>
        <v>0</v>
      </c>
    </row>
    <row r="3833" spans="1:10" hidden="1" x14ac:dyDescent="0.25">
      <c r="A3833">
        <v>30101</v>
      </c>
      <c r="B3833" s="1" t="s">
        <v>6</v>
      </c>
      <c r="C3833" s="1" t="s">
        <v>29</v>
      </c>
      <c r="D3833">
        <v>5684</v>
      </c>
      <c r="E3833" s="1" t="s">
        <v>3966</v>
      </c>
      <c r="F3833">
        <v>0</v>
      </c>
      <c r="H3833">
        <v>0</v>
      </c>
      <c r="I3833">
        <f>Tabla1[[#This Row],[VENTAS]]+Tabla1[[#This Row],[FISICO]]-Tabla1[[#This Row],[SISTEMA]]</f>
        <v>0</v>
      </c>
    </row>
    <row r="3834" spans="1:10" hidden="1" x14ac:dyDescent="0.25">
      <c r="A3834">
        <v>30101</v>
      </c>
      <c r="B3834" s="1" t="s">
        <v>6</v>
      </c>
      <c r="C3834" s="1" t="s">
        <v>29</v>
      </c>
      <c r="D3834">
        <v>5685</v>
      </c>
      <c r="E3834" s="1" t="s">
        <v>3967</v>
      </c>
      <c r="F3834">
        <v>0</v>
      </c>
      <c r="H3834">
        <v>0</v>
      </c>
      <c r="I3834">
        <f>Tabla1[[#This Row],[VENTAS]]+Tabla1[[#This Row],[FISICO]]-Tabla1[[#This Row],[SISTEMA]]</f>
        <v>0</v>
      </c>
    </row>
    <row r="3835" spans="1:10" hidden="1" x14ac:dyDescent="0.25">
      <c r="A3835">
        <v>30101</v>
      </c>
      <c r="B3835" s="1" t="s">
        <v>6</v>
      </c>
      <c r="C3835" s="1" t="s">
        <v>29</v>
      </c>
      <c r="D3835">
        <v>5686</v>
      </c>
      <c r="E3835" s="1" t="s">
        <v>3968</v>
      </c>
      <c r="F3835">
        <v>0</v>
      </c>
      <c r="H3835">
        <v>0</v>
      </c>
      <c r="I3835">
        <f>Tabla1[[#This Row],[VENTAS]]+Tabla1[[#This Row],[FISICO]]-Tabla1[[#This Row],[SISTEMA]]</f>
        <v>0</v>
      </c>
    </row>
    <row r="3836" spans="1:10" hidden="1" x14ac:dyDescent="0.25">
      <c r="A3836">
        <v>30101</v>
      </c>
      <c r="B3836" s="1" t="s">
        <v>6</v>
      </c>
      <c r="C3836" s="1" t="s">
        <v>29</v>
      </c>
      <c r="D3836" s="18">
        <v>5765</v>
      </c>
      <c r="E3836" s="19" t="s">
        <v>3969</v>
      </c>
      <c r="F3836">
        <v>6</v>
      </c>
      <c r="G3836">
        <v>0</v>
      </c>
      <c r="H3836">
        <v>0</v>
      </c>
      <c r="I3836">
        <f>Tabla1[[#This Row],[VENTAS]]+Tabla1[[#This Row],[FISICO]]-Tabla1[[#This Row],[SISTEMA]]</f>
        <v>-6</v>
      </c>
      <c r="J3836" s="21">
        <v>44365</v>
      </c>
    </row>
    <row r="3837" spans="1:10" hidden="1" x14ac:dyDescent="0.25">
      <c r="A3837">
        <v>30101</v>
      </c>
      <c r="B3837" s="1" t="s">
        <v>6</v>
      </c>
      <c r="C3837" s="1" t="s">
        <v>29</v>
      </c>
      <c r="D3837">
        <v>5785</v>
      </c>
      <c r="E3837" s="1" t="s">
        <v>3970</v>
      </c>
      <c r="F3837">
        <v>0</v>
      </c>
      <c r="H3837">
        <v>0</v>
      </c>
      <c r="I3837">
        <f>Tabla1[[#This Row],[VENTAS]]+Tabla1[[#This Row],[FISICO]]-Tabla1[[#This Row],[SISTEMA]]</f>
        <v>0</v>
      </c>
    </row>
    <row r="3838" spans="1:10" hidden="1" x14ac:dyDescent="0.25">
      <c r="A3838">
        <v>30101</v>
      </c>
      <c r="B3838" s="1" t="s">
        <v>6</v>
      </c>
      <c r="C3838" s="1" t="s">
        <v>29</v>
      </c>
      <c r="D3838">
        <v>5814</v>
      </c>
      <c r="E3838" s="1" t="s">
        <v>3971</v>
      </c>
      <c r="F3838">
        <v>0</v>
      </c>
      <c r="H3838">
        <v>0</v>
      </c>
      <c r="I3838">
        <f>Tabla1[[#This Row],[VENTAS]]+Tabla1[[#This Row],[FISICO]]-Tabla1[[#This Row],[SISTEMA]]</f>
        <v>0</v>
      </c>
    </row>
    <row r="3839" spans="1:10" hidden="1" x14ac:dyDescent="0.25">
      <c r="A3839">
        <v>30101</v>
      </c>
      <c r="B3839" s="1" t="s">
        <v>6</v>
      </c>
      <c r="C3839" s="1" t="s">
        <v>29</v>
      </c>
      <c r="D3839">
        <v>5816</v>
      </c>
      <c r="E3839" s="1" t="s">
        <v>3972</v>
      </c>
      <c r="F3839">
        <v>0</v>
      </c>
      <c r="H3839">
        <v>0</v>
      </c>
      <c r="I3839">
        <f>Tabla1[[#This Row],[VENTAS]]+Tabla1[[#This Row],[FISICO]]-Tabla1[[#This Row],[SISTEMA]]</f>
        <v>0</v>
      </c>
    </row>
    <row r="3840" spans="1:10" hidden="1" x14ac:dyDescent="0.25">
      <c r="A3840">
        <v>30101</v>
      </c>
      <c r="B3840" s="1" t="s">
        <v>6</v>
      </c>
      <c r="C3840" s="1" t="s">
        <v>29</v>
      </c>
      <c r="D3840">
        <v>5858</v>
      </c>
      <c r="E3840" s="1" t="s">
        <v>3973</v>
      </c>
      <c r="F3840">
        <v>0</v>
      </c>
      <c r="H3840">
        <v>0</v>
      </c>
      <c r="I3840">
        <f>Tabla1[[#This Row],[VENTAS]]+Tabla1[[#This Row],[FISICO]]-Tabla1[[#This Row],[SISTEMA]]</f>
        <v>0</v>
      </c>
    </row>
    <row r="3841" spans="1:10" hidden="1" x14ac:dyDescent="0.25">
      <c r="A3841">
        <v>30101</v>
      </c>
      <c r="B3841" s="1" t="s">
        <v>6</v>
      </c>
      <c r="C3841" s="1" t="s">
        <v>29</v>
      </c>
      <c r="D3841">
        <v>5909</v>
      </c>
      <c r="E3841" s="1" t="s">
        <v>3974</v>
      </c>
      <c r="F3841">
        <v>0</v>
      </c>
      <c r="H3841">
        <v>0</v>
      </c>
      <c r="I3841">
        <f>Tabla1[[#This Row],[VENTAS]]+Tabla1[[#This Row],[FISICO]]-Tabla1[[#This Row],[SISTEMA]]</f>
        <v>0</v>
      </c>
    </row>
    <row r="3842" spans="1:10" hidden="1" x14ac:dyDescent="0.25">
      <c r="A3842">
        <v>30101</v>
      </c>
      <c r="B3842" s="1" t="s">
        <v>6</v>
      </c>
      <c r="C3842" s="1" t="s">
        <v>29</v>
      </c>
      <c r="D3842">
        <v>5916</v>
      </c>
      <c r="E3842" s="1" t="s">
        <v>3975</v>
      </c>
      <c r="F3842">
        <v>0</v>
      </c>
      <c r="H3842">
        <v>0</v>
      </c>
      <c r="I3842">
        <f>Tabla1[[#This Row],[VENTAS]]+Tabla1[[#This Row],[FISICO]]-Tabla1[[#This Row],[SISTEMA]]</f>
        <v>0</v>
      </c>
    </row>
    <row r="3843" spans="1:10" hidden="1" x14ac:dyDescent="0.25">
      <c r="A3843">
        <v>30101</v>
      </c>
      <c r="B3843" s="1" t="s">
        <v>6</v>
      </c>
      <c r="C3843" s="1" t="s">
        <v>29</v>
      </c>
      <c r="D3843">
        <v>5917</v>
      </c>
      <c r="E3843" s="1" t="s">
        <v>3976</v>
      </c>
      <c r="F3843">
        <v>0</v>
      </c>
      <c r="H3843">
        <v>0</v>
      </c>
      <c r="I3843">
        <f>Tabla1[[#This Row],[VENTAS]]+Tabla1[[#This Row],[FISICO]]-Tabla1[[#This Row],[SISTEMA]]</f>
        <v>0</v>
      </c>
    </row>
    <row r="3844" spans="1:10" hidden="1" x14ac:dyDescent="0.25">
      <c r="A3844">
        <v>30101</v>
      </c>
      <c r="B3844" s="1" t="s">
        <v>6</v>
      </c>
      <c r="C3844" s="1" t="s">
        <v>29</v>
      </c>
      <c r="D3844">
        <v>5938</v>
      </c>
      <c r="E3844" s="1" t="s">
        <v>3977</v>
      </c>
      <c r="F3844">
        <v>0</v>
      </c>
      <c r="H3844">
        <v>0</v>
      </c>
      <c r="I3844">
        <f>Tabla1[[#This Row],[VENTAS]]+Tabla1[[#This Row],[FISICO]]-Tabla1[[#This Row],[SISTEMA]]</f>
        <v>0</v>
      </c>
    </row>
    <row r="3845" spans="1:10" hidden="1" x14ac:dyDescent="0.25">
      <c r="A3845">
        <v>30101</v>
      </c>
      <c r="B3845" s="1" t="s">
        <v>6</v>
      </c>
      <c r="C3845" s="1" t="s">
        <v>29</v>
      </c>
      <c r="D3845">
        <v>6022</v>
      </c>
      <c r="E3845" s="1" t="s">
        <v>3978</v>
      </c>
      <c r="F3845">
        <v>0</v>
      </c>
      <c r="H3845">
        <v>0</v>
      </c>
      <c r="I3845">
        <f>Tabla1[[#This Row],[VENTAS]]+Tabla1[[#This Row],[FISICO]]-Tabla1[[#This Row],[SISTEMA]]</f>
        <v>0</v>
      </c>
    </row>
    <row r="3846" spans="1:10" hidden="1" x14ac:dyDescent="0.25">
      <c r="A3846">
        <v>30101</v>
      </c>
      <c r="B3846" s="1" t="s">
        <v>6</v>
      </c>
      <c r="C3846" s="1" t="s">
        <v>29</v>
      </c>
      <c r="D3846">
        <v>6071</v>
      </c>
      <c r="E3846" s="1" t="s">
        <v>3979</v>
      </c>
      <c r="F3846">
        <v>0</v>
      </c>
      <c r="H3846">
        <v>0</v>
      </c>
      <c r="I3846">
        <f>Tabla1[[#This Row],[VENTAS]]+Tabla1[[#This Row],[FISICO]]-Tabla1[[#This Row],[SISTEMA]]</f>
        <v>0</v>
      </c>
    </row>
    <row r="3847" spans="1:10" hidden="1" x14ac:dyDescent="0.25">
      <c r="A3847">
        <v>30101</v>
      </c>
      <c r="B3847" s="1" t="s">
        <v>6</v>
      </c>
      <c r="C3847" s="1" t="s">
        <v>29</v>
      </c>
      <c r="D3847">
        <v>6088</v>
      </c>
      <c r="E3847" s="1" t="s">
        <v>3980</v>
      </c>
      <c r="F3847">
        <v>0</v>
      </c>
      <c r="H3847">
        <v>0</v>
      </c>
      <c r="I3847">
        <f>Tabla1[[#This Row],[VENTAS]]+Tabla1[[#This Row],[FISICO]]-Tabla1[[#This Row],[SISTEMA]]</f>
        <v>0</v>
      </c>
    </row>
    <row r="3848" spans="1:10" hidden="1" x14ac:dyDescent="0.25">
      <c r="A3848">
        <v>30101</v>
      </c>
      <c r="B3848" s="1" t="s">
        <v>6</v>
      </c>
      <c r="C3848" s="1" t="s">
        <v>29</v>
      </c>
      <c r="D3848" s="18">
        <v>6244</v>
      </c>
      <c r="E3848" s="19" t="s">
        <v>3981</v>
      </c>
      <c r="F3848">
        <v>22</v>
      </c>
      <c r="G3848">
        <v>17</v>
      </c>
      <c r="H3848">
        <v>3</v>
      </c>
      <c r="I3848">
        <f>Tabla1[[#This Row],[VENTAS]]+Tabla1[[#This Row],[FISICO]]-Tabla1[[#This Row],[SISTEMA]]</f>
        <v>-2</v>
      </c>
      <c r="J3848" s="18"/>
    </row>
    <row r="3849" spans="1:10" hidden="1" x14ac:dyDescent="0.25">
      <c r="A3849">
        <v>30101</v>
      </c>
      <c r="B3849" s="1" t="s">
        <v>6</v>
      </c>
      <c r="C3849" s="1" t="s">
        <v>29</v>
      </c>
      <c r="D3849">
        <v>6246</v>
      </c>
      <c r="E3849" s="1" t="s">
        <v>3982</v>
      </c>
      <c r="F3849">
        <v>0</v>
      </c>
      <c r="H3849">
        <v>0</v>
      </c>
      <c r="I3849">
        <f>Tabla1[[#This Row],[VENTAS]]+Tabla1[[#This Row],[FISICO]]-Tabla1[[#This Row],[SISTEMA]]</f>
        <v>0</v>
      </c>
    </row>
    <row r="3850" spans="1:10" s="30" customFormat="1" hidden="1" x14ac:dyDescent="0.25">
      <c r="A3850" s="30">
        <v>30101</v>
      </c>
      <c r="B3850" s="31" t="s">
        <v>6</v>
      </c>
      <c r="C3850" s="31" t="s">
        <v>29</v>
      </c>
      <c r="D3850" s="32">
        <v>6248</v>
      </c>
      <c r="E3850" s="33" t="s">
        <v>3983</v>
      </c>
      <c r="F3850" s="30">
        <v>3</v>
      </c>
      <c r="G3850" s="30">
        <v>2</v>
      </c>
      <c r="H3850" s="30">
        <v>0</v>
      </c>
      <c r="I3850" s="30">
        <f>Tabla1[[#This Row],[VENTAS]]+Tabla1[[#This Row],[FISICO]]-Tabla1[[#This Row],[SISTEMA]]</f>
        <v>-1</v>
      </c>
      <c r="J3850" s="32" t="s">
        <v>8352</v>
      </c>
    </row>
    <row r="3851" spans="1:10" hidden="1" x14ac:dyDescent="0.25">
      <c r="A3851">
        <v>30101</v>
      </c>
      <c r="B3851" s="1" t="s">
        <v>6</v>
      </c>
      <c r="C3851" s="1" t="s">
        <v>29</v>
      </c>
      <c r="D3851">
        <v>6251</v>
      </c>
      <c r="E3851" s="1" t="s">
        <v>3984</v>
      </c>
      <c r="F3851">
        <v>14</v>
      </c>
      <c r="G3851">
        <v>14</v>
      </c>
      <c r="H3851">
        <v>0</v>
      </c>
      <c r="I3851">
        <f>Tabla1[[#This Row],[VENTAS]]+Tabla1[[#This Row],[FISICO]]-Tabla1[[#This Row],[SISTEMA]]</f>
        <v>0</v>
      </c>
    </row>
    <row r="3852" spans="1:10" hidden="1" x14ac:dyDescent="0.25">
      <c r="A3852">
        <v>30101</v>
      </c>
      <c r="B3852" s="1" t="s">
        <v>6</v>
      </c>
      <c r="C3852" s="1" t="s">
        <v>29</v>
      </c>
      <c r="D3852">
        <v>6264</v>
      </c>
      <c r="E3852" s="1" t="s">
        <v>3985</v>
      </c>
      <c r="F3852">
        <v>0</v>
      </c>
      <c r="H3852">
        <v>0</v>
      </c>
      <c r="I3852">
        <f>Tabla1[[#This Row],[VENTAS]]+Tabla1[[#This Row],[FISICO]]-Tabla1[[#This Row],[SISTEMA]]</f>
        <v>0</v>
      </c>
    </row>
    <row r="3853" spans="1:10" hidden="1" x14ac:dyDescent="0.25">
      <c r="A3853">
        <v>30101</v>
      </c>
      <c r="B3853" s="1" t="s">
        <v>6</v>
      </c>
      <c r="C3853" s="1" t="s">
        <v>29</v>
      </c>
      <c r="D3853">
        <v>6267</v>
      </c>
      <c r="E3853" s="1" t="s">
        <v>3986</v>
      </c>
      <c r="F3853">
        <v>0</v>
      </c>
      <c r="H3853">
        <v>0</v>
      </c>
      <c r="I3853">
        <f>Tabla1[[#This Row],[VENTAS]]+Tabla1[[#This Row],[FISICO]]-Tabla1[[#This Row],[SISTEMA]]</f>
        <v>0</v>
      </c>
    </row>
    <row r="3854" spans="1:10" hidden="1" x14ac:dyDescent="0.25">
      <c r="A3854">
        <v>30101</v>
      </c>
      <c r="B3854" s="1" t="s">
        <v>6</v>
      </c>
      <c r="C3854" s="1" t="s">
        <v>29</v>
      </c>
      <c r="D3854">
        <v>6300</v>
      </c>
      <c r="E3854" s="1" t="s">
        <v>3987</v>
      </c>
      <c r="F3854">
        <v>3</v>
      </c>
      <c r="G3854">
        <v>1</v>
      </c>
      <c r="H3854">
        <v>2</v>
      </c>
      <c r="I3854">
        <f>Tabla1[[#This Row],[VENTAS]]+Tabla1[[#This Row],[FISICO]]-Tabla1[[#This Row],[SISTEMA]]</f>
        <v>0</v>
      </c>
    </row>
    <row r="3855" spans="1:10" hidden="1" x14ac:dyDescent="0.25">
      <c r="A3855">
        <v>30101</v>
      </c>
      <c r="B3855" s="1" t="s">
        <v>6</v>
      </c>
      <c r="C3855" s="1" t="s">
        <v>29</v>
      </c>
      <c r="D3855">
        <v>6317</v>
      </c>
      <c r="E3855" s="1" t="s">
        <v>3988</v>
      </c>
      <c r="F3855">
        <v>0</v>
      </c>
      <c r="H3855">
        <v>0</v>
      </c>
      <c r="I3855">
        <f>Tabla1[[#This Row],[VENTAS]]+Tabla1[[#This Row],[FISICO]]-Tabla1[[#This Row],[SISTEMA]]</f>
        <v>0</v>
      </c>
    </row>
    <row r="3856" spans="1:10" hidden="1" x14ac:dyDescent="0.25">
      <c r="A3856">
        <v>30101</v>
      </c>
      <c r="B3856" s="1" t="s">
        <v>6</v>
      </c>
      <c r="C3856" s="1" t="s">
        <v>29</v>
      </c>
      <c r="D3856">
        <v>6318</v>
      </c>
      <c r="E3856" s="1" t="s">
        <v>3989</v>
      </c>
      <c r="F3856">
        <v>0</v>
      </c>
      <c r="H3856">
        <v>0</v>
      </c>
      <c r="I3856">
        <f>Tabla1[[#This Row],[VENTAS]]+Tabla1[[#This Row],[FISICO]]-Tabla1[[#This Row],[SISTEMA]]</f>
        <v>0</v>
      </c>
    </row>
    <row r="3857" spans="1:9" hidden="1" x14ac:dyDescent="0.25">
      <c r="A3857">
        <v>30101</v>
      </c>
      <c r="B3857" s="1" t="s">
        <v>6</v>
      </c>
      <c r="C3857" s="1" t="s">
        <v>29</v>
      </c>
      <c r="D3857">
        <v>6319</v>
      </c>
      <c r="E3857" s="1" t="s">
        <v>3990</v>
      </c>
      <c r="F3857">
        <v>0</v>
      </c>
      <c r="H3857">
        <v>0</v>
      </c>
      <c r="I3857">
        <f>Tabla1[[#This Row],[VENTAS]]+Tabla1[[#This Row],[FISICO]]-Tabla1[[#This Row],[SISTEMA]]</f>
        <v>0</v>
      </c>
    </row>
    <row r="3858" spans="1:9" hidden="1" x14ac:dyDescent="0.25">
      <c r="A3858">
        <v>30101</v>
      </c>
      <c r="B3858" s="1" t="s">
        <v>6</v>
      </c>
      <c r="C3858" s="1" t="s">
        <v>29</v>
      </c>
      <c r="D3858">
        <v>6320</v>
      </c>
      <c r="E3858" s="1" t="s">
        <v>3991</v>
      </c>
      <c r="F3858">
        <v>0</v>
      </c>
      <c r="H3858">
        <v>0</v>
      </c>
      <c r="I3858">
        <f>Tabla1[[#This Row],[VENTAS]]+Tabla1[[#This Row],[FISICO]]-Tabla1[[#This Row],[SISTEMA]]</f>
        <v>0</v>
      </c>
    </row>
    <row r="3859" spans="1:9" hidden="1" x14ac:dyDescent="0.25">
      <c r="A3859">
        <v>30101</v>
      </c>
      <c r="B3859" s="1" t="s">
        <v>6</v>
      </c>
      <c r="C3859" s="1" t="s">
        <v>29</v>
      </c>
      <c r="D3859">
        <v>6322</v>
      </c>
      <c r="E3859" s="1" t="s">
        <v>3992</v>
      </c>
      <c r="F3859">
        <v>0</v>
      </c>
      <c r="H3859">
        <v>0</v>
      </c>
      <c r="I3859">
        <f>Tabla1[[#This Row],[VENTAS]]+Tabla1[[#This Row],[FISICO]]-Tabla1[[#This Row],[SISTEMA]]</f>
        <v>0</v>
      </c>
    </row>
    <row r="3860" spans="1:9" hidden="1" x14ac:dyDescent="0.25">
      <c r="A3860">
        <v>30101</v>
      </c>
      <c r="B3860" s="1" t="s">
        <v>6</v>
      </c>
      <c r="C3860" s="1" t="s">
        <v>29</v>
      </c>
      <c r="D3860">
        <v>6332</v>
      </c>
      <c r="E3860" s="1" t="s">
        <v>3993</v>
      </c>
      <c r="F3860">
        <v>0</v>
      </c>
      <c r="H3860">
        <v>0</v>
      </c>
      <c r="I3860">
        <f>Tabla1[[#This Row],[VENTAS]]+Tabla1[[#This Row],[FISICO]]-Tabla1[[#This Row],[SISTEMA]]</f>
        <v>0</v>
      </c>
    </row>
    <row r="3861" spans="1:9" hidden="1" x14ac:dyDescent="0.25">
      <c r="A3861">
        <v>30101</v>
      </c>
      <c r="B3861" s="1" t="s">
        <v>6</v>
      </c>
      <c r="C3861" s="1" t="s">
        <v>29</v>
      </c>
      <c r="D3861">
        <v>6350</v>
      </c>
      <c r="E3861" s="1" t="s">
        <v>3994</v>
      </c>
      <c r="F3861">
        <v>0</v>
      </c>
      <c r="H3861">
        <v>0</v>
      </c>
      <c r="I3861">
        <f>Tabla1[[#This Row],[VENTAS]]+Tabla1[[#This Row],[FISICO]]-Tabla1[[#This Row],[SISTEMA]]</f>
        <v>0</v>
      </c>
    </row>
    <row r="3862" spans="1:9" hidden="1" x14ac:dyDescent="0.25">
      <c r="A3862">
        <v>30101</v>
      </c>
      <c r="B3862" s="1" t="s">
        <v>6</v>
      </c>
      <c r="C3862" s="1" t="s">
        <v>29</v>
      </c>
      <c r="D3862">
        <v>6387</v>
      </c>
      <c r="E3862" s="1" t="s">
        <v>3995</v>
      </c>
      <c r="F3862">
        <v>0</v>
      </c>
      <c r="H3862">
        <v>0</v>
      </c>
      <c r="I3862">
        <f>Tabla1[[#This Row],[VENTAS]]+Tabla1[[#This Row],[FISICO]]-Tabla1[[#This Row],[SISTEMA]]</f>
        <v>0</v>
      </c>
    </row>
    <row r="3863" spans="1:9" hidden="1" x14ac:dyDescent="0.25">
      <c r="A3863">
        <v>30101</v>
      </c>
      <c r="B3863" s="1" t="s">
        <v>6</v>
      </c>
      <c r="C3863" s="1" t="s">
        <v>29</v>
      </c>
      <c r="D3863">
        <v>6392</v>
      </c>
      <c r="E3863" s="1" t="s">
        <v>3996</v>
      </c>
      <c r="F3863">
        <v>0</v>
      </c>
      <c r="H3863">
        <v>0</v>
      </c>
      <c r="I3863">
        <f>Tabla1[[#This Row],[VENTAS]]+Tabla1[[#This Row],[FISICO]]-Tabla1[[#This Row],[SISTEMA]]</f>
        <v>0</v>
      </c>
    </row>
    <row r="3864" spans="1:9" hidden="1" x14ac:dyDescent="0.25">
      <c r="A3864">
        <v>30101</v>
      </c>
      <c r="B3864" s="1" t="s">
        <v>6</v>
      </c>
      <c r="C3864" s="1" t="s">
        <v>29</v>
      </c>
      <c r="D3864">
        <v>6395</v>
      </c>
      <c r="E3864" s="1" t="s">
        <v>3997</v>
      </c>
      <c r="F3864">
        <v>0</v>
      </c>
      <c r="H3864">
        <v>0</v>
      </c>
      <c r="I3864">
        <f>Tabla1[[#This Row],[VENTAS]]+Tabla1[[#This Row],[FISICO]]-Tabla1[[#This Row],[SISTEMA]]</f>
        <v>0</v>
      </c>
    </row>
    <row r="3865" spans="1:9" hidden="1" x14ac:dyDescent="0.25">
      <c r="A3865">
        <v>30101</v>
      </c>
      <c r="B3865" s="1" t="s">
        <v>6</v>
      </c>
      <c r="C3865" s="1" t="s">
        <v>29</v>
      </c>
      <c r="D3865">
        <v>6423</v>
      </c>
      <c r="E3865" s="1" t="s">
        <v>3998</v>
      </c>
      <c r="F3865">
        <v>0</v>
      </c>
      <c r="H3865">
        <v>0</v>
      </c>
      <c r="I3865">
        <f>Tabla1[[#This Row],[VENTAS]]+Tabla1[[#This Row],[FISICO]]-Tabla1[[#This Row],[SISTEMA]]</f>
        <v>0</v>
      </c>
    </row>
    <row r="3866" spans="1:9" hidden="1" x14ac:dyDescent="0.25">
      <c r="A3866">
        <v>30101</v>
      </c>
      <c r="B3866" s="1" t="s">
        <v>6</v>
      </c>
      <c r="C3866" s="1" t="s">
        <v>29</v>
      </c>
      <c r="D3866">
        <v>6427</v>
      </c>
      <c r="E3866" s="1" t="s">
        <v>3999</v>
      </c>
      <c r="F3866">
        <v>0</v>
      </c>
      <c r="H3866">
        <v>0</v>
      </c>
      <c r="I3866">
        <f>Tabla1[[#This Row],[VENTAS]]+Tabla1[[#This Row],[FISICO]]-Tabla1[[#This Row],[SISTEMA]]</f>
        <v>0</v>
      </c>
    </row>
    <row r="3867" spans="1:9" hidden="1" x14ac:dyDescent="0.25">
      <c r="A3867">
        <v>30101</v>
      </c>
      <c r="B3867" s="1" t="s">
        <v>6</v>
      </c>
      <c r="C3867" s="1" t="s">
        <v>29</v>
      </c>
      <c r="D3867">
        <v>6428</v>
      </c>
      <c r="E3867" s="1" t="s">
        <v>4000</v>
      </c>
      <c r="F3867">
        <v>0</v>
      </c>
      <c r="H3867">
        <v>0</v>
      </c>
      <c r="I3867">
        <f>Tabla1[[#This Row],[VENTAS]]+Tabla1[[#This Row],[FISICO]]-Tabla1[[#This Row],[SISTEMA]]</f>
        <v>0</v>
      </c>
    </row>
    <row r="3868" spans="1:9" hidden="1" x14ac:dyDescent="0.25">
      <c r="A3868">
        <v>30101</v>
      </c>
      <c r="B3868" s="1" t="s">
        <v>6</v>
      </c>
      <c r="C3868" s="1" t="s">
        <v>29</v>
      </c>
      <c r="D3868">
        <v>6430</v>
      </c>
      <c r="E3868" s="1" t="s">
        <v>4001</v>
      </c>
      <c r="F3868">
        <v>0</v>
      </c>
      <c r="H3868">
        <v>0</v>
      </c>
      <c r="I3868">
        <f>Tabla1[[#This Row],[VENTAS]]+Tabla1[[#This Row],[FISICO]]-Tabla1[[#This Row],[SISTEMA]]</f>
        <v>0</v>
      </c>
    </row>
    <row r="3869" spans="1:9" hidden="1" x14ac:dyDescent="0.25">
      <c r="A3869">
        <v>30101</v>
      </c>
      <c r="B3869" s="1" t="s">
        <v>6</v>
      </c>
      <c r="C3869" s="1" t="s">
        <v>29</v>
      </c>
      <c r="D3869">
        <v>6563</v>
      </c>
      <c r="E3869" s="1" t="s">
        <v>4002</v>
      </c>
      <c r="F3869">
        <v>12</v>
      </c>
      <c r="G3869">
        <v>12</v>
      </c>
      <c r="H3869">
        <v>0</v>
      </c>
      <c r="I3869">
        <f>Tabla1[[#This Row],[VENTAS]]+Tabla1[[#This Row],[FISICO]]-Tabla1[[#This Row],[SISTEMA]]</f>
        <v>0</v>
      </c>
    </row>
    <row r="3870" spans="1:9" hidden="1" x14ac:dyDescent="0.25">
      <c r="A3870">
        <v>30101</v>
      </c>
      <c r="B3870" s="1" t="s">
        <v>6</v>
      </c>
      <c r="C3870" s="1" t="s">
        <v>29</v>
      </c>
      <c r="D3870">
        <v>7119</v>
      </c>
      <c r="E3870" s="1" t="s">
        <v>4003</v>
      </c>
      <c r="F3870">
        <v>0</v>
      </c>
      <c r="H3870">
        <v>0</v>
      </c>
      <c r="I3870">
        <f>Tabla1[[#This Row],[VENTAS]]+Tabla1[[#This Row],[FISICO]]-Tabla1[[#This Row],[SISTEMA]]</f>
        <v>0</v>
      </c>
    </row>
    <row r="3871" spans="1:9" hidden="1" x14ac:dyDescent="0.25">
      <c r="A3871">
        <v>30101</v>
      </c>
      <c r="B3871" s="1" t="s">
        <v>6</v>
      </c>
      <c r="C3871" s="1" t="s">
        <v>29</v>
      </c>
      <c r="D3871">
        <v>7496</v>
      </c>
      <c r="E3871" s="1" t="s">
        <v>4004</v>
      </c>
      <c r="F3871">
        <v>0</v>
      </c>
      <c r="H3871">
        <v>0</v>
      </c>
      <c r="I3871">
        <f>Tabla1[[#This Row],[VENTAS]]+Tabla1[[#This Row],[FISICO]]-Tabla1[[#This Row],[SISTEMA]]</f>
        <v>0</v>
      </c>
    </row>
    <row r="3872" spans="1:9" hidden="1" x14ac:dyDescent="0.25">
      <c r="A3872">
        <v>30101</v>
      </c>
      <c r="B3872" s="1" t="s">
        <v>6</v>
      </c>
      <c r="C3872" s="1" t="s">
        <v>29</v>
      </c>
      <c r="D3872">
        <v>7634</v>
      </c>
      <c r="E3872" s="1" t="s">
        <v>4005</v>
      </c>
      <c r="F3872">
        <v>0</v>
      </c>
      <c r="H3872">
        <v>0</v>
      </c>
      <c r="I3872">
        <f>Tabla1[[#This Row],[VENTAS]]+Tabla1[[#This Row],[FISICO]]-Tabla1[[#This Row],[SISTEMA]]</f>
        <v>0</v>
      </c>
    </row>
    <row r="3873" spans="1:9" hidden="1" x14ac:dyDescent="0.25">
      <c r="A3873">
        <v>30101</v>
      </c>
      <c r="B3873" s="1" t="s">
        <v>6</v>
      </c>
      <c r="C3873" s="1" t="s">
        <v>29</v>
      </c>
      <c r="D3873">
        <v>7635</v>
      </c>
      <c r="E3873" s="1" t="s">
        <v>4006</v>
      </c>
      <c r="F3873">
        <v>0</v>
      </c>
      <c r="H3873">
        <v>0</v>
      </c>
      <c r="I3873">
        <f>Tabla1[[#This Row],[VENTAS]]+Tabla1[[#This Row],[FISICO]]-Tabla1[[#This Row],[SISTEMA]]</f>
        <v>0</v>
      </c>
    </row>
    <row r="3874" spans="1:9" hidden="1" x14ac:dyDescent="0.25">
      <c r="A3874">
        <v>30101</v>
      </c>
      <c r="B3874" s="1" t="s">
        <v>6</v>
      </c>
      <c r="C3874" s="1" t="s">
        <v>29</v>
      </c>
      <c r="D3874">
        <v>7636</v>
      </c>
      <c r="E3874" s="1" t="s">
        <v>4007</v>
      </c>
      <c r="F3874">
        <v>0</v>
      </c>
      <c r="H3874">
        <v>0</v>
      </c>
      <c r="I3874">
        <f>Tabla1[[#This Row],[VENTAS]]+Tabla1[[#This Row],[FISICO]]-Tabla1[[#This Row],[SISTEMA]]</f>
        <v>0</v>
      </c>
    </row>
    <row r="3875" spans="1:9" hidden="1" x14ac:dyDescent="0.25">
      <c r="A3875">
        <v>30101</v>
      </c>
      <c r="B3875" s="1" t="s">
        <v>6</v>
      </c>
      <c r="C3875" s="1" t="s">
        <v>29</v>
      </c>
      <c r="D3875">
        <v>7759</v>
      </c>
      <c r="E3875" s="1" t="s">
        <v>4008</v>
      </c>
      <c r="F3875">
        <v>0</v>
      </c>
      <c r="H3875">
        <v>0</v>
      </c>
      <c r="I3875">
        <f>Tabla1[[#This Row],[VENTAS]]+Tabla1[[#This Row],[FISICO]]-Tabla1[[#This Row],[SISTEMA]]</f>
        <v>0</v>
      </c>
    </row>
    <row r="3876" spans="1:9" hidden="1" x14ac:dyDescent="0.25">
      <c r="A3876">
        <v>30101</v>
      </c>
      <c r="B3876" s="1" t="s">
        <v>6</v>
      </c>
      <c r="C3876" s="1" t="s">
        <v>29</v>
      </c>
      <c r="D3876">
        <v>7760</v>
      </c>
      <c r="E3876" s="1" t="s">
        <v>4009</v>
      </c>
      <c r="F3876">
        <v>0</v>
      </c>
      <c r="H3876">
        <v>0</v>
      </c>
      <c r="I3876">
        <f>Tabla1[[#This Row],[VENTAS]]+Tabla1[[#This Row],[FISICO]]-Tabla1[[#This Row],[SISTEMA]]</f>
        <v>0</v>
      </c>
    </row>
    <row r="3877" spans="1:9" hidden="1" x14ac:dyDescent="0.25">
      <c r="A3877">
        <v>30101</v>
      </c>
      <c r="B3877" s="1" t="s">
        <v>6</v>
      </c>
      <c r="C3877" s="1" t="s">
        <v>29</v>
      </c>
      <c r="D3877">
        <v>7845</v>
      </c>
      <c r="E3877" s="1" t="s">
        <v>4010</v>
      </c>
      <c r="F3877">
        <v>0</v>
      </c>
      <c r="H3877">
        <v>0</v>
      </c>
      <c r="I3877">
        <f>Tabla1[[#This Row],[VENTAS]]+Tabla1[[#This Row],[FISICO]]-Tabla1[[#This Row],[SISTEMA]]</f>
        <v>0</v>
      </c>
    </row>
    <row r="3878" spans="1:9" hidden="1" x14ac:dyDescent="0.25">
      <c r="A3878">
        <v>30101</v>
      </c>
      <c r="B3878" s="1" t="s">
        <v>6</v>
      </c>
      <c r="C3878" s="1" t="s">
        <v>29</v>
      </c>
      <c r="D3878">
        <v>8001</v>
      </c>
      <c r="E3878" s="1" t="s">
        <v>4011</v>
      </c>
      <c r="F3878">
        <v>0</v>
      </c>
      <c r="H3878">
        <v>0</v>
      </c>
      <c r="I3878">
        <f>Tabla1[[#This Row],[VENTAS]]+Tabla1[[#This Row],[FISICO]]-Tabla1[[#This Row],[SISTEMA]]</f>
        <v>0</v>
      </c>
    </row>
    <row r="3879" spans="1:9" hidden="1" x14ac:dyDescent="0.25">
      <c r="A3879">
        <v>30101</v>
      </c>
      <c r="B3879" s="1" t="s">
        <v>6</v>
      </c>
      <c r="C3879" s="1" t="s">
        <v>29</v>
      </c>
      <c r="D3879">
        <v>8311</v>
      </c>
      <c r="E3879" s="1" t="s">
        <v>4012</v>
      </c>
      <c r="F3879">
        <v>40</v>
      </c>
      <c r="G3879">
        <v>32</v>
      </c>
      <c r="I3879">
        <f>Tabla1[[#This Row],[VENTAS]]+Tabla1[[#This Row],[FISICO]]-Tabla1[[#This Row],[SISTEMA]]</f>
        <v>-8</v>
      </c>
    </row>
    <row r="3880" spans="1:9" hidden="1" x14ac:dyDescent="0.25">
      <c r="A3880">
        <v>30101</v>
      </c>
      <c r="B3880" s="1" t="s">
        <v>6</v>
      </c>
      <c r="C3880" s="1" t="s">
        <v>29</v>
      </c>
      <c r="D3880">
        <v>8546</v>
      </c>
      <c r="E3880" s="1" t="s">
        <v>4013</v>
      </c>
      <c r="F3880">
        <v>0</v>
      </c>
      <c r="H3880">
        <v>0</v>
      </c>
      <c r="I3880">
        <f>Tabla1[[#This Row],[VENTAS]]+Tabla1[[#This Row],[FISICO]]-Tabla1[[#This Row],[SISTEMA]]</f>
        <v>0</v>
      </c>
    </row>
    <row r="3881" spans="1:9" hidden="1" x14ac:dyDescent="0.25">
      <c r="A3881">
        <v>30101</v>
      </c>
      <c r="B3881" s="1" t="s">
        <v>6</v>
      </c>
      <c r="C3881" s="1" t="s">
        <v>29</v>
      </c>
      <c r="D3881">
        <v>8684</v>
      </c>
      <c r="E3881" s="1" t="s">
        <v>4014</v>
      </c>
      <c r="F3881">
        <v>0</v>
      </c>
      <c r="H3881">
        <v>0</v>
      </c>
      <c r="I3881">
        <f>Tabla1[[#This Row],[VENTAS]]+Tabla1[[#This Row],[FISICO]]-Tabla1[[#This Row],[SISTEMA]]</f>
        <v>0</v>
      </c>
    </row>
    <row r="3882" spans="1:9" hidden="1" x14ac:dyDescent="0.25">
      <c r="A3882">
        <v>30101</v>
      </c>
      <c r="B3882" s="1" t="s">
        <v>6</v>
      </c>
      <c r="C3882" s="1" t="s">
        <v>29</v>
      </c>
      <c r="D3882">
        <v>8823</v>
      </c>
      <c r="E3882" s="1" t="s">
        <v>4015</v>
      </c>
      <c r="F3882">
        <v>0</v>
      </c>
      <c r="H3882">
        <v>0</v>
      </c>
      <c r="I3882">
        <f>Tabla1[[#This Row],[VENTAS]]+Tabla1[[#This Row],[FISICO]]-Tabla1[[#This Row],[SISTEMA]]</f>
        <v>0</v>
      </c>
    </row>
    <row r="3883" spans="1:9" hidden="1" x14ac:dyDescent="0.25">
      <c r="A3883">
        <v>30101</v>
      </c>
      <c r="B3883" s="1" t="s">
        <v>6</v>
      </c>
      <c r="C3883" s="1" t="s">
        <v>29</v>
      </c>
      <c r="D3883">
        <v>8835</v>
      </c>
      <c r="E3883" s="1" t="s">
        <v>4016</v>
      </c>
      <c r="F3883">
        <v>0</v>
      </c>
      <c r="H3883">
        <v>0</v>
      </c>
      <c r="I3883">
        <f>Tabla1[[#This Row],[VENTAS]]+Tabla1[[#This Row],[FISICO]]-Tabla1[[#This Row],[SISTEMA]]</f>
        <v>0</v>
      </c>
    </row>
    <row r="3884" spans="1:9" hidden="1" x14ac:dyDescent="0.25">
      <c r="A3884">
        <v>30101</v>
      </c>
      <c r="B3884" s="1" t="s">
        <v>6</v>
      </c>
      <c r="C3884" s="1" t="s">
        <v>29</v>
      </c>
      <c r="D3884">
        <v>8957</v>
      </c>
      <c r="E3884" s="1" t="s">
        <v>4017</v>
      </c>
      <c r="F3884">
        <v>0</v>
      </c>
      <c r="H3884">
        <v>0</v>
      </c>
      <c r="I3884">
        <f>Tabla1[[#This Row],[VENTAS]]+Tabla1[[#This Row],[FISICO]]-Tabla1[[#This Row],[SISTEMA]]</f>
        <v>0</v>
      </c>
    </row>
    <row r="3885" spans="1:9" hidden="1" x14ac:dyDescent="0.25">
      <c r="A3885">
        <v>30101</v>
      </c>
      <c r="B3885" s="1" t="s">
        <v>6</v>
      </c>
      <c r="C3885" s="1" t="s">
        <v>29</v>
      </c>
      <c r="D3885">
        <v>9020</v>
      </c>
      <c r="E3885" s="1" t="s">
        <v>4018</v>
      </c>
      <c r="F3885">
        <v>0</v>
      </c>
      <c r="H3885">
        <v>0</v>
      </c>
      <c r="I3885">
        <f>Tabla1[[#This Row],[VENTAS]]+Tabla1[[#This Row],[FISICO]]-Tabla1[[#This Row],[SISTEMA]]</f>
        <v>0</v>
      </c>
    </row>
    <row r="3886" spans="1:9" hidden="1" x14ac:dyDescent="0.25">
      <c r="A3886">
        <v>30101</v>
      </c>
      <c r="B3886" s="1" t="s">
        <v>6</v>
      </c>
      <c r="C3886" s="1" t="s">
        <v>29</v>
      </c>
      <c r="D3886">
        <v>9082</v>
      </c>
      <c r="E3886" s="1" t="s">
        <v>4019</v>
      </c>
      <c r="F3886">
        <v>0</v>
      </c>
      <c r="H3886">
        <v>0</v>
      </c>
      <c r="I3886">
        <f>Tabla1[[#This Row],[VENTAS]]+Tabla1[[#This Row],[FISICO]]-Tabla1[[#This Row],[SISTEMA]]</f>
        <v>0</v>
      </c>
    </row>
    <row r="3887" spans="1:9" hidden="1" x14ac:dyDescent="0.25">
      <c r="A3887">
        <v>30101</v>
      </c>
      <c r="B3887" s="1" t="s">
        <v>6</v>
      </c>
      <c r="C3887" s="1" t="s">
        <v>29</v>
      </c>
      <c r="D3887">
        <v>9101</v>
      </c>
      <c r="E3887" s="1" t="s">
        <v>4020</v>
      </c>
      <c r="F3887">
        <v>0</v>
      </c>
      <c r="H3887">
        <v>0</v>
      </c>
      <c r="I3887">
        <f>Tabla1[[#This Row],[VENTAS]]+Tabla1[[#This Row],[FISICO]]-Tabla1[[#This Row],[SISTEMA]]</f>
        <v>0</v>
      </c>
    </row>
    <row r="3888" spans="1:9" hidden="1" x14ac:dyDescent="0.25">
      <c r="A3888">
        <v>30101</v>
      </c>
      <c r="B3888" s="1" t="s">
        <v>6</v>
      </c>
      <c r="C3888" s="1" t="s">
        <v>29</v>
      </c>
      <c r="D3888">
        <v>9102</v>
      </c>
      <c r="E3888" s="1" t="s">
        <v>4021</v>
      </c>
      <c r="F3888">
        <v>0</v>
      </c>
      <c r="H3888">
        <v>0</v>
      </c>
      <c r="I3888">
        <f>Tabla1[[#This Row],[VENTAS]]+Tabla1[[#This Row],[FISICO]]-Tabla1[[#This Row],[SISTEMA]]</f>
        <v>0</v>
      </c>
    </row>
    <row r="3889" spans="1:10" hidden="1" x14ac:dyDescent="0.25">
      <c r="A3889">
        <v>30101</v>
      </c>
      <c r="B3889" s="1" t="s">
        <v>6</v>
      </c>
      <c r="C3889" s="1" t="s">
        <v>29</v>
      </c>
      <c r="D3889">
        <v>9103</v>
      </c>
      <c r="E3889" s="1" t="s">
        <v>4022</v>
      </c>
      <c r="F3889">
        <v>0</v>
      </c>
      <c r="H3889">
        <v>0</v>
      </c>
      <c r="I3889">
        <f>Tabla1[[#This Row],[VENTAS]]+Tabla1[[#This Row],[FISICO]]-Tabla1[[#This Row],[SISTEMA]]</f>
        <v>0</v>
      </c>
    </row>
    <row r="3890" spans="1:10" hidden="1" x14ac:dyDescent="0.25">
      <c r="A3890">
        <v>30101</v>
      </c>
      <c r="B3890" s="1" t="s">
        <v>6</v>
      </c>
      <c r="C3890" s="1" t="s">
        <v>29</v>
      </c>
      <c r="D3890">
        <v>9104</v>
      </c>
      <c r="E3890" s="1" t="s">
        <v>4023</v>
      </c>
      <c r="F3890">
        <v>0</v>
      </c>
      <c r="H3890">
        <v>0</v>
      </c>
      <c r="I3890">
        <f>Tabla1[[#This Row],[VENTAS]]+Tabla1[[#This Row],[FISICO]]-Tabla1[[#This Row],[SISTEMA]]</f>
        <v>0</v>
      </c>
    </row>
    <row r="3891" spans="1:10" s="30" customFormat="1" hidden="1" x14ac:dyDescent="0.25">
      <c r="A3891" s="30">
        <v>30101</v>
      </c>
      <c r="B3891" s="31" t="s">
        <v>6</v>
      </c>
      <c r="C3891" s="31" t="s">
        <v>29</v>
      </c>
      <c r="D3891" s="32">
        <v>9153</v>
      </c>
      <c r="E3891" s="33" t="s">
        <v>4024</v>
      </c>
      <c r="F3891" s="30">
        <v>6</v>
      </c>
      <c r="G3891" s="30">
        <v>0</v>
      </c>
      <c r="H3891" s="30">
        <v>0</v>
      </c>
      <c r="I3891" s="30">
        <f>Tabla1[[#This Row],[VENTAS]]+Tabla1[[#This Row],[FISICO]]-Tabla1[[#This Row],[SISTEMA]]</f>
        <v>-6</v>
      </c>
      <c r="J3891" s="32" t="s">
        <v>8353</v>
      </c>
    </row>
    <row r="3892" spans="1:10" hidden="1" x14ac:dyDescent="0.25">
      <c r="A3892">
        <v>30101</v>
      </c>
      <c r="B3892" s="1" t="s">
        <v>6</v>
      </c>
      <c r="C3892" s="1" t="s">
        <v>29</v>
      </c>
      <c r="D3892">
        <v>9323</v>
      </c>
      <c r="E3892" s="1" t="s">
        <v>4025</v>
      </c>
      <c r="F3892">
        <v>0</v>
      </c>
      <c r="H3892">
        <v>0</v>
      </c>
      <c r="I3892">
        <f>Tabla1[[#This Row],[VENTAS]]+Tabla1[[#This Row],[FISICO]]-Tabla1[[#This Row],[SISTEMA]]</f>
        <v>0</v>
      </c>
    </row>
    <row r="3893" spans="1:10" hidden="1" x14ac:dyDescent="0.25">
      <c r="A3893">
        <v>30101</v>
      </c>
      <c r="B3893" s="1" t="s">
        <v>6</v>
      </c>
      <c r="C3893" s="1" t="s">
        <v>29</v>
      </c>
      <c r="D3893">
        <v>9443</v>
      </c>
      <c r="E3893" s="1" t="s">
        <v>4026</v>
      </c>
      <c r="F3893">
        <v>0</v>
      </c>
      <c r="H3893">
        <v>0</v>
      </c>
      <c r="I3893">
        <f>Tabla1[[#This Row],[VENTAS]]+Tabla1[[#This Row],[FISICO]]-Tabla1[[#This Row],[SISTEMA]]</f>
        <v>0</v>
      </c>
    </row>
    <row r="3894" spans="1:10" hidden="1" x14ac:dyDescent="0.25">
      <c r="A3894">
        <v>30101</v>
      </c>
      <c r="B3894" s="1" t="s">
        <v>6</v>
      </c>
      <c r="C3894" s="1" t="s">
        <v>29</v>
      </c>
      <c r="D3894" s="18">
        <v>9488</v>
      </c>
      <c r="E3894" s="19" t="s">
        <v>4027</v>
      </c>
      <c r="F3894">
        <v>18</v>
      </c>
      <c r="G3894">
        <v>18</v>
      </c>
      <c r="H3894">
        <v>0</v>
      </c>
      <c r="I3894">
        <f>Tabla1[[#This Row],[VENTAS]]+Tabla1[[#This Row],[FISICO]]-Tabla1[[#This Row],[SISTEMA]]</f>
        <v>0</v>
      </c>
      <c r="J3894" s="18"/>
    </row>
    <row r="3895" spans="1:10" hidden="1" x14ac:dyDescent="0.25">
      <c r="A3895">
        <v>30101</v>
      </c>
      <c r="B3895" s="1" t="s">
        <v>6</v>
      </c>
      <c r="C3895" s="1" t="s">
        <v>29</v>
      </c>
      <c r="D3895">
        <v>9495</v>
      </c>
      <c r="E3895" s="1" t="s">
        <v>4028</v>
      </c>
      <c r="F3895">
        <v>0</v>
      </c>
      <c r="H3895">
        <v>0</v>
      </c>
      <c r="I3895">
        <f>Tabla1[[#This Row],[VENTAS]]+Tabla1[[#This Row],[FISICO]]-Tabla1[[#This Row],[SISTEMA]]</f>
        <v>0</v>
      </c>
    </row>
    <row r="3896" spans="1:10" hidden="1" x14ac:dyDescent="0.25">
      <c r="A3896">
        <v>30101</v>
      </c>
      <c r="B3896" s="1" t="s">
        <v>6</v>
      </c>
      <c r="C3896" s="1" t="s">
        <v>29</v>
      </c>
      <c r="D3896">
        <v>9496</v>
      </c>
      <c r="E3896" s="1" t="s">
        <v>4029</v>
      </c>
      <c r="F3896">
        <v>0</v>
      </c>
      <c r="H3896">
        <v>0</v>
      </c>
      <c r="I3896">
        <f>Tabla1[[#This Row],[VENTAS]]+Tabla1[[#This Row],[FISICO]]-Tabla1[[#This Row],[SISTEMA]]</f>
        <v>0</v>
      </c>
    </row>
    <row r="3897" spans="1:10" hidden="1" x14ac:dyDescent="0.25">
      <c r="A3897">
        <v>30101</v>
      </c>
      <c r="B3897" s="1" t="s">
        <v>6</v>
      </c>
      <c r="C3897" s="1" t="s">
        <v>29</v>
      </c>
      <c r="D3897">
        <v>9497</v>
      </c>
      <c r="E3897" s="1" t="s">
        <v>4030</v>
      </c>
      <c r="F3897">
        <v>0</v>
      </c>
      <c r="H3897">
        <v>0</v>
      </c>
      <c r="I3897">
        <f>Tabla1[[#This Row],[VENTAS]]+Tabla1[[#This Row],[FISICO]]-Tabla1[[#This Row],[SISTEMA]]</f>
        <v>0</v>
      </c>
    </row>
    <row r="3898" spans="1:10" hidden="1" x14ac:dyDescent="0.25">
      <c r="A3898">
        <v>30101</v>
      </c>
      <c r="B3898" s="1" t="s">
        <v>6</v>
      </c>
      <c r="C3898" s="1" t="s">
        <v>29</v>
      </c>
      <c r="D3898">
        <v>9597</v>
      </c>
      <c r="E3898" s="1" t="s">
        <v>4031</v>
      </c>
      <c r="F3898">
        <v>0</v>
      </c>
      <c r="H3898">
        <v>0</v>
      </c>
      <c r="I3898">
        <f>Tabla1[[#This Row],[VENTAS]]+Tabla1[[#This Row],[FISICO]]-Tabla1[[#This Row],[SISTEMA]]</f>
        <v>0</v>
      </c>
    </row>
    <row r="3899" spans="1:10" hidden="1" x14ac:dyDescent="0.25">
      <c r="A3899">
        <v>30101</v>
      </c>
      <c r="B3899" s="1" t="s">
        <v>6</v>
      </c>
      <c r="C3899" s="1" t="s">
        <v>29</v>
      </c>
      <c r="D3899">
        <v>9625</v>
      </c>
      <c r="E3899" s="1" t="s">
        <v>4032</v>
      </c>
      <c r="F3899">
        <v>1</v>
      </c>
      <c r="G3899">
        <v>1</v>
      </c>
      <c r="H3899">
        <v>0</v>
      </c>
      <c r="I3899">
        <f>Tabla1[[#This Row],[VENTAS]]+Tabla1[[#This Row],[FISICO]]-Tabla1[[#This Row],[SISTEMA]]</f>
        <v>0</v>
      </c>
    </row>
    <row r="3900" spans="1:10" hidden="1" x14ac:dyDescent="0.25">
      <c r="A3900">
        <v>30101</v>
      </c>
      <c r="B3900" s="1" t="s">
        <v>6</v>
      </c>
      <c r="C3900" s="1" t="s">
        <v>29</v>
      </c>
      <c r="D3900">
        <v>9634</v>
      </c>
      <c r="E3900" s="1" t="s">
        <v>4033</v>
      </c>
      <c r="F3900">
        <v>0</v>
      </c>
      <c r="H3900">
        <v>0</v>
      </c>
      <c r="I3900">
        <f>Tabla1[[#This Row],[VENTAS]]+Tabla1[[#This Row],[FISICO]]-Tabla1[[#This Row],[SISTEMA]]</f>
        <v>0</v>
      </c>
    </row>
    <row r="3901" spans="1:10" hidden="1" x14ac:dyDescent="0.25">
      <c r="A3901">
        <v>30101</v>
      </c>
      <c r="B3901" s="1" t="s">
        <v>6</v>
      </c>
      <c r="C3901" s="1" t="s">
        <v>29</v>
      </c>
      <c r="D3901" s="18">
        <v>9757</v>
      </c>
      <c r="E3901" s="19" t="s">
        <v>4034</v>
      </c>
      <c r="F3901">
        <v>26</v>
      </c>
      <c r="G3901">
        <v>26</v>
      </c>
      <c r="H3901">
        <v>0</v>
      </c>
      <c r="I3901">
        <f>Tabla1[[#This Row],[VENTAS]]+Tabla1[[#This Row],[FISICO]]-Tabla1[[#This Row],[SISTEMA]]</f>
        <v>0</v>
      </c>
      <c r="J3901" s="18"/>
    </row>
    <row r="3902" spans="1:10" hidden="1" x14ac:dyDescent="0.25">
      <c r="A3902">
        <v>30101</v>
      </c>
      <c r="B3902" s="1" t="s">
        <v>6</v>
      </c>
      <c r="C3902" s="1" t="s">
        <v>29</v>
      </c>
      <c r="D3902">
        <v>9869</v>
      </c>
      <c r="E3902" s="1" t="s">
        <v>4035</v>
      </c>
      <c r="F3902">
        <v>0</v>
      </c>
      <c r="H3902">
        <v>0</v>
      </c>
      <c r="I3902">
        <f>Tabla1[[#This Row],[VENTAS]]+Tabla1[[#This Row],[FISICO]]-Tabla1[[#This Row],[SISTEMA]]</f>
        <v>0</v>
      </c>
    </row>
    <row r="3903" spans="1:10" hidden="1" x14ac:dyDescent="0.25">
      <c r="A3903">
        <v>30101</v>
      </c>
      <c r="B3903" s="1" t="s">
        <v>6</v>
      </c>
      <c r="C3903" s="1" t="s">
        <v>29</v>
      </c>
      <c r="D3903">
        <v>9870</v>
      </c>
      <c r="E3903" s="1" t="s">
        <v>4036</v>
      </c>
      <c r="F3903">
        <v>0</v>
      </c>
      <c r="H3903">
        <v>0</v>
      </c>
      <c r="I3903">
        <f>Tabla1[[#This Row],[VENTAS]]+Tabla1[[#This Row],[FISICO]]-Tabla1[[#This Row],[SISTEMA]]</f>
        <v>0</v>
      </c>
    </row>
    <row r="3904" spans="1:10" hidden="1" x14ac:dyDescent="0.25">
      <c r="A3904">
        <v>30101</v>
      </c>
      <c r="B3904" s="1" t="s">
        <v>6</v>
      </c>
      <c r="C3904" s="1" t="s">
        <v>29</v>
      </c>
      <c r="D3904">
        <v>9872</v>
      </c>
      <c r="E3904" s="1" t="s">
        <v>4037</v>
      </c>
      <c r="F3904">
        <v>0</v>
      </c>
      <c r="H3904">
        <v>0</v>
      </c>
      <c r="I3904">
        <f>Tabla1[[#This Row],[VENTAS]]+Tabla1[[#This Row],[FISICO]]-Tabla1[[#This Row],[SISTEMA]]</f>
        <v>0</v>
      </c>
    </row>
    <row r="3905" spans="1:10" hidden="1" x14ac:dyDescent="0.25">
      <c r="A3905">
        <v>30101</v>
      </c>
      <c r="B3905" s="1" t="s">
        <v>6</v>
      </c>
      <c r="C3905" s="1" t="s">
        <v>29</v>
      </c>
      <c r="D3905">
        <v>10002</v>
      </c>
      <c r="E3905" s="1" t="s">
        <v>4038</v>
      </c>
      <c r="F3905">
        <v>0</v>
      </c>
      <c r="H3905">
        <v>0</v>
      </c>
      <c r="I3905">
        <f>Tabla1[[#This Row],[VENTAS]]+Tabla1[[#This Row],[FISICO]]-Tabla1[[#This Row],[SISTEMA]]</f>
        <v>0</v>
      </c>
    </row>
    <row r="3906" spans="1:10" hidden="1" x14ac:dyDescent="0.25">
      <c r="A3906">
        <v>30101</v>
      </c>
      <c r="B3906" s="1" t="s">
        <v>6</v>
      </c>
      <c r="C3906" s="1" t="s">
        <v>29</v>
      </c>
      <c r="D3906">
        <v>10010</v>
      </c>
      <c r="E3906" s="1" t="s">
        <v>4039</v>
      </c>
      <c r="F3906">
        <v>1</v>
      </c>
      <c r="G3906">
        <v>1</v>
      </c>
      <c r="H3906">
        <v>0</v>
      </c>
      <c r="I3906">
        <f>Tabla1[[#This Row],[VENTAS]]+Tabla1[[#This Row],[FISICO]]-Tabla1[[#This Row],[SISTEMA]]</f>
        <v>0</v>
      </c>
    </row>
    <row r="3907" spans="1:10" hidden="1" x14ac:dyDescent="0.25">
      <c r="A3907">
        <v>30101</v>
      </c>
      <c r="B3907" s="1" t="s">
        <v>6</v>
      </c>
      <c r="C3907" s="1" t="s">
        <v>29</v>
      </c>
      <c r="D3907">
        <v>10108</v>
      </c>
      <c r="E3907" s="1" t="s">
        <v>4040</v>
      </c>
      <c r="F3907">
        <v>1</v>
      </c>
      <c r="G3907">
        <v>1</v>
      </c>
      <c r="H3907">
        <v>0</v>
      </c>
      <c r="I3907">
        <f>Tabla1[[#This Row],[VENTAS]]+Tabla1[[#This Row],[FISICO]]-Tabla1[[#This Row],[SISTEMA]]</f>
        <v>0</v>
      </c>
    </row>
    <row r="3908" spans="1:10" hidden="1" x14ac:dyDescent="0.25">
      <c r="A3908">
        <v>30101</v>
      </c>
      <c r="B3908" s="1" t="s">
        <v>6</v>
      </c>
      <c r="C3908" s="1" t="s">
        <v>29</v>
      </c>
      <c r="D3908">
        <v>10611</v>
      </c>
      <c r="E3908" s="1" t="s">
        <v>4041</v>
      </c>
      <c r="F3908">
        <v>0</v>
      </c>
      <c r="H3908">
        <v>0</v>
      </c>
      <c r="I3908">
        <f>Tabla1[[#This Row],[VENTAS]]+Tabla1[[#This Row],[FISICO]]-Tabla1[[#This Row],[SISTEMA]]</f>
        <v>0</v>
      </c>
    </row>
    <row r="3909" spans="1:10" hidden="1" x14ac:dyDescent="0.25">
      <c r="A3909">
        <v>30101</v>
      </c>
      <c r="B3909" s="1" t="s">
        <v>6</v>
      </c>
      <c r="C3909" s="1" t="s">
        <v>29</v>
      </c>
      <c r="D3909">
        <v>10734</v>
      </c>
      <c r="E3909" s="1" t="s">
        <v>4042</v>
      </c>
      <c r="F3909">
        <v>0</v>
      </c>
      <c r="H3909">
        <v>0</v>
      </c>
      <c r="I3909">
        <f>Tabla1[[#This Row],[VENTAS]]+Tabla1[[#This Row],[FISICO]]-Tabla1[[#This Row],[SISTEMA]]</f>
        <v>0</v>
      </c>
    </row>
    <row r="3910" spans="1:10" hidden="1" x14ac:dyDescent="0.25">
      <c r="A3910">
        <v>30101</v>
      </c>
      <c r="B3910" s="1" t="s">
        <v>6</v>
      </c>
      <c r="C3910" s="1" t="s">
        <v>29</v>
      </c>
      <c r="D3910">
        <v>10831</v>
      </c>
      <c r="E3910" s="1" t="s">
        <v>4043</v>
      </c>
      <c r="F3910">
        <v>0</v>
      </c>
      <c r="H3910">
        <v>0</v>
      </c>
      <c r="I3910">
        <f>Tabla1[[#This Row],[VENTAS]]+Tabla1[[#This Row],[FISICO]]-Tabla1[[#This Row],[SISTEMA]]</f>
        <v>0</v>
      </c>
    </row>
    <row r="3911" spans="1:10" hidden="1" x14ac:dyDescent="0.25">
      <c r="A3911" s="30">
        <v>30101</v>
      </c>
      <c r="B3911" s="31" t="s">
        <v>6</v>
      </c>
      <c r="C3911" s="31" t="s">
        <v>29</v>
      </c>
      <c r="D3911" s="30">
        <v>12592</v>
      </c>
      <c r="E3911" s="31" t="s">
        <v>4044</v>
      </c>
      <c r="F3911" s="30">
        <v>12</v>
      </c>
      <c r="G3911" s="30">
        <v>14</v>
      </c>
      <c r="H3911" s="30">
        <v>0</v>
      </c>
      <c r="I3911" s="30">
        <f>Tabla1[[#This Row],[VENTAS]]+Tabla1[[#This Row],[FISICO]]-Tabla1[[#This Row],[SISTEMA]]</f>
        <v>2</v>
      </c>
      <c r="J3911" s="30"/>
    </row>
    <row r="3912" spans="1:10" hidden="1" x14ac:dyDescent="0.25">
      <c r="A3912">
        <v>30101</v>
      </c>
      <c r="B3912" s="1" t="s">
        <v>6</v>
      </c>
      <c r="C3912" s="1" t="s">
        <v>29</v>
      </c>
      <c r="D3912">
        <v>12698</v>
      </c>
      <c r="E3912" s="1" t="s">
        <v>4045</v>
      </c>
      <c r="F3912">
        <v>0</v>
      </c>
      <c r="H3912">
        <v>0</v>
      </c>
      <c r="I3912">
        <f>Tabla1[[#This Row],[VENTAS]]+Tabla1[[#This Row],[FISICO]]-Tabla1[[#This Row],[SISTEMA]]</f>
        <v>0</v>
      </c>
    </row>
    <row r="3913" spans="1:10" hidden="1" x14ac:dyDescent="0.25">
      <c r="A3913">
        <v>30101</v>
      </c>
      <c r="B3913" s="1" t="s">
        <v>6</v>
      </c>
      <c r="C3913" s="1" t="s">
        <v>29</v>
      </c>
      <c r="D3913" s="18">
        <v>13120</v>
      </c>
      <c r="E3913" s="19" t="s">
        <v>4046</v>
      </c>
      <c r="F3913">
        <v>10</v>
      </c>
      <c r="H3913">
        <v>0</v>
      </c>
      <c r="I3913">
        <f>Tabla1[[#This Row],[VENTAS]]+Tabla1[[#This Row],[FISICO]]-Tabla1[[#This Row],[SISTEMA]]</f>
        <v>-10</v>
      </c>
      <c r="J3913" s="18"/>
    </row>
    <row r="3914" spans="1:10" hidden="1" x14ac:dyDescent="0.25">
      <c r="A3914" s="30">
        <v>30101</v>
      </c>
      <c r="B3914" s="31" t="s">
        <v>6</v>
      </c>
      <c r="C3914" s="31" t="s">
        <v>29</v>
      </c>
      <c r="D3914" s="30">
        <v>13299</v>
      </c>
      <c r="E3914" s="31" t="s">
        <v>4047</v>
      </c>
      <c r="F3914" s="30">
        <v>59</v>
      </c>
      <c r="G3914" s="30">
        <v>74</v>
      </c>
      <c r="H3914" s="30">
        <v>3</v>
      </c>
      <c r="I3914" s="30">
        <f>Tabla1[[#This Row],[VENTAS]]+Tabla1[[#This Row],[FISICO]]-Tabla1[[#This Row],[SISTEMA]]</f>
        <v>18</v>
      </c>
      <c r="J3914" s="30"/>
    </row>
    <row r="3915" spans="1:10" hidden="1" x14ac:dyDescent="0.25">
      <c r="A3915">
        <v>30101</v>
      </c>
      <c r="B3915" s="1" t="s">
        <v>6</v>
      </c>
      <c r="C3915" s="1" t="s">
        <v>29</v>
      </c>
      <c r="D3915" s="18">
        <v>13381</v>
      </c>
      <c r="E3915" s="19" t="s">
        <v>4048</v>
      </c>
      <c r="F3915">
        <v>1</v>
      </c>
      <c r="G3915">
        <v>1</v>
      </c>
      <c r="H3915">
        <v>0</v>
      </c>
      <c r="I3915">
        <f>Tabla1[[#This Row],[VENTAS]]+Tabla1[[#This Row],[FISICO]]-Tabla1[[#This Row],[SISTEMA]]</f>
        <v>0</v>
      </c>
      <c r="J3915" s="18"/>
    </row>
    <row r="3916" spans="1:10" hidden="1" x14ac:dyDescent="0.25">
      <c r="A3916">
        <v>30101</v>
      </c>
      <c r="B3916" s="1" t="s">
        <v>6</v>
      </c>
      <c r="C3916" s="1" t="s">
        <v>29</v>
      </c>
      <c r="D3916">
        <v>13415</v>
      </c>
      <c r="E3916" s="1" t="s">
        <v>4049</v>
      </c>
      <c r="F3916">
        <v>16</v>
      </c>
      <c r="G3916">
        <v>15</v>
      </c>
      <c r="H3916">
        <v>1</v>
      </c>
      <c r="I3916">
        <f>Tabla1[[#This Row],[VENTAS]]+Tabla1[[#This Row],[FISICO]]-Tabla1[[#This Row],[SISTEMA]]</f>
        <v>0</v>
      </c>
    </row>
    <row r="3917" spans="1:10" hidden="1" x14ac:dyDescent="0.25">
      <c r="A3917">
        <v>30101</v>
      </c>
      <c r="B3917" s="1" t="s">
        <v>6</v>
      </c>
      <c r="C3917" s="1" t="s">
        <v>29</v>
      </c>
      <c r="D3917" s="18">
        <v>13916</v>
      </c>
      <c r="E3917" s="19" t="s">
        <v>4050</v>
      </c>
      <c r="F3917">
        <v>4</v>
      </c>
      <c r="G3917">
        <v>3</v>
      </c>
      <c r="H3917">
        <v>0</v>
      </c>
      <c r="I3917">
        <f>Tabla1[[#This Row],[VENTAS]]+Tabla1[[#This Row],[FISICO]]-Tabla1[[#This Row],[SISTEMA]]</f>
        <v>-1</v>
      </c>
      <c r="J3917" s="18"/>
    </row>
    <row r="3918" spans="1:10" hidden="1" x14ac:dyDescent="0.25">
      <c r="A3918">
        <v>30101</v>
      </c>
      <c r="B3918" s="1" t="s">
        <v>6</v>
      </c>
      <c r="C3918" s="1" t="s">
        <v>29</v>
      </c>
      <c r="D3918">
        <v>14381</v>
      </c>
      <c r="E3918" s="1" t="s">
        <v>4051</v>
      </c>
      <c r="F3918">
        <v>9</v>
      </c>
      <c r="G3918">
        <v>9</v>
      </c>
      <c r="H3918">
        <v>0</v>
      </c>
      <c r="I3918">
        <f>Tabla1[[#This Row],[VENTAS]]+Tabla1[[#This Row],[FISICO]]-Tabla1[[#This Row],[SISTEMA]]</f>
        <v>0</v>
      </c>
    </row>
    <row r="3919" spans="1:10" hidden="1" x14ac:dyDescent="0.25">
      <c r="A3919">
        <v>30101</v>
      </c>
      <c r="B3919" s="1" t="s">
        <v>6</v>
      </c>
      <c r="C3919" s="1" t="s">
        <v>30</v>
      </c>
      <c r="D3919">
        <v>2216</v>
      </c>
      <c r="E3919" s="1" t="s">
        <v>4052</v>
      </c>
      <c r="F3919">
        <v>0</v>
      </c>
      <c r="H3919">
        <v>0</v>
      </c>
      <c r="I3919">
        <f>Tabla1[[#This Row],[VENTAS]]+Tabla1[[#This Row],[FISICO]]-Tabla1[[#This Row],[SISTEMA]]</f>
        <v>0</v>
      </c>
    </row>
    <row r="3920" spans="1:10" hidden="1" x14ac:dyDescent="0.25">
      <c r="A3920">
        <v>30101</v>
      </c>
      <c r="B3920" s="1" t="s">
        <v>6</v>
      </c>
      <c r="C3920" s="1" t="s">
        <v>30</v>
      </c>
      <c r="D3920">
        <v>2219</v>
      </c>
      <c r="E3920" s="1" t="s">
        <v>4053</v>
      </c>
      <c r="F3920">
        <v>0</v>
      </c>
      <c r="H3920">
        <v>0</v>
      </c>
      <c r="I3920">
        <f>Tabla1[[#This Row],[VENTAS]]+Tabla1[[#This Row],[FISICO]]-Tabla1[[#This Row],[SISTEMA]]</f>
        <v>0</v>
      </c>
    </row>
    <row r="3921" spans="1:10" hidden="1" x14ac:dyDescent="0.25">
      <c r="A3921">
        <v>30101</v>
      </c>
      <c r="B3921" s="1" t="s">
        <v>6</v>
      </c>
      <c r="C3921" s="1" t="s">
        <v>30</v>
      </c>
      <c r="D3921">
        <v>2220</v>
      </c>
      <c r="E3921" s="1" t="s">
        <v>4054</v>
      </c>
      <c r="F3921">
        <v>0</v>
      </c>
      <c r="H3921">
        <v>0</v>
      </c>
      <c r="I3921">
        <f>Tabla1[[#This Row],[VENTAS]]+Tabla1[[#This Row],[FISICO]]-Tabla1[[#This Row],[SISTEMA]]</f>
        <v>0</v>
      </c>
    </row>
    <row r="3922" spans="1:10" hidden="1" x14ac:dyDescent="0.25">
      <c r="A3922">
        <v>30101</v>
      </c>
      <c r="B3922" s="1" t="s">
        <v>6</v>
      </c>
      <c r="C3922" s="1" t="s">
        <v>30</v>
      </c>
      <c r="D3922">
        <v>2223</v>
      </c>
      <c r="E3922" s="1" t="s">
        <v>4055</v>
      </c>
      <c r="F3922">
        <v>0</v>
      </c>
      <c r="H3922">
        <v>0</v>
      </c>
      <c r="I3922">
        <f>Tabla1[[#This Row],[VENTAS]]+Tabla1[[#This Row],[FISICO]]-Tabla1[[#This Row],[SISTEMA]]</f>
        <v>0</v>
      </c>
    </row>
    <row r="3923" spans="1:10" hidden="1" x14ac:dyDescent="0.25">
      <c r="A3923">
        <v>30101</v>
      </c>
      <c r="B3923" s="1" t="s">
        <v>6</v>
      </c>
      <c r="C3923" s="1" t="s">
        <v>30</v>
      </c>
      <c r="D3923">
        <v>2225</v>
      </c>
      <c r="E3923" s="1" t="s">
        <v>4056</v>
      </c>
      <c r="F3923">
        <v>0</v>
      </c>
      <c r="H3923">
        <v>0</v>
      </c>
      <c r="I3923">
        <f>Tabla1[[#This Row],[VENTAS]]+Tabla1[[#This Row],[FISICO]]-Tabla1[[#This Row],[SISTEMA]]</f>
        <v>0</v>
      </c>
    </row>
    <row r="3924" spans="1:10" hidden="1" x14ac:dyDescent="0.25">
      <c r="A3924">
        <v>30101</v>
      </c>
      <c r="B3924" s="1" t="s">
        <v>6</v>
      </c>
      <c r="C3924" s="1" t="s">
        <v>30</v>
      </c>
      <c r="D3924">
        <v>6901</v>
      </c>
      <c r="E3924" s="1" t="s">
        <v>4057</v>
      </c>
      <c r="F3924">
        <v>203</v>
      </c>
      <c r="G3924">
        <v>191</v>
      </c>
      <c r="H3924">
        <v>12</v>
      </c>
      <c r="I3924">
        <f>Tabla1[[#This Row],[VENTAS]]+Tabla1[[#This Row],[FISICO]]-Tabla1[[#This Row],[SISTEMA]]</f>
        <v>0</v>
      </c>
    </row>
    <row r="3925" spans="1:10" hidden="1" x14ac:dyDescent="0.25">
      <c r="A3925">
        <v>30101</v>
      </c>
      <c r="B3925" s="1" t="s">
        <v>6</v>
      </c>
      <c r="C3925" s="1" t="s">
        <v>30</v>
      </c>
      <c r="D3925">
        <v>6926</v>
      </c>
      <c r="E3925" s="1" t="s">
        <v>4058</v>
      </c>
      <c r="F3925">
        <v>0</v>
      </c>
      <c r="H3925">
        <v>0</v>
      </c>
      <c r="I3925">
        <f>Tabla1[[#This Row],[VENTAS]]+Tabla1[[#This Row],[FISICO]]-Tabla1[[#This Row],[SISTEMA]]</f>
        <v>0</v>
      </c>
    </row>
    <row r="3926" spans="1:10" hidden="1" x14ac:dyDescent="0.25">
      <c r="A3926">
        <v>30101</v>
      </c>
      <c r="B3926" s="1" t="s">
        <v>6</v>
      </c>
      <c r="C3926" s="1" t="s">
        <v>30</v>
      </c>
      <c r="D3926">
        <v>6928</v>
      </c>
      <c r="E3926" s="1" t="s">
        <v>4059</v>
      </c>
      <c r="F3926">
        <v>0</v>
      </c>
      <c r="H3926">
        <v>0</v>
      </c>
      <c r="I3926">
        <f>Tabla1[[#This Row],[VENTAS]]+Tabla1[[#This Row],[FISICO]]-Tabla1[[#This Row],[SISTEMA]]</f>
        <v>0</v>
      </c>
    </row>
    <row r="3927" spans="1:10" hidden="1" x14ac:dyDescent="0.25">
      <c r="A3927">
        <v>30101</v>
      </c>
      <c r="B3927" s="1" t="s">
        <v>6</v>
      </c>
      <c r="C3927" s="1" t="s">
        <v>30</v>
      </c>
      <c r="D3927" s="18">
        <v>8053</v>
      </c>
      <c r="E3927" s="19" t="s">
        <v>4060</v>
      </c>
      <c r="F3927">
        <v>0</v>
      </c>
      <c r="G3927">
        <v>0</v>
      </c>
      <c r="H3927">
        <v>0</v>
      </c>
      <c r="I3927">
        <f>Tabla1[[#This Row],[VENTAS]]+Tabla1[[#This Row],[FISICO]]-Tabla1[[#This Row],[SISTEMA]]</f>
        <v>0</v>
      </c>
      <c r="J3927" s="18"/>
    </row>
    <row r="3928" spans="1:10" hidden="1" x14ac:dyDescent="0.25">
      <c r="A3928">
        <v>30101</v>
      </c>
      <c r="B3928" s="1" t="s">
        <v>6</v>
      </c>
      <c r="C3928" s="1" t="s">
        <v>30</v>
      </c>
      <c r="D3928">
        <v>8054</v>
      </c>
      <c r="E3928" s="1" t="s">
        <v>4061</v>
      </c>
      <c r="F3928">
        <v>0</v>
      </c>
      <c r="H3928">
        <v>0</v>
      </c>
      <c r="I3928">
        <f>Tabla1[[#This Row],[VENTAS]]+Tabla1[[#This Row],[FISICO]]-Tabla1[[#This Row],[SISTEMA]]</f>
        <v>0</v>
      </c>
    </row>
    <row r="3929" spans="1:10" hidden="1" x14ac:dyDescent="0.25">
      <c r="A3929">
        <v>30101</v>
      </c>
      <c r="B3929" s="1" t="s">
        <v>6</v>
      </c>
      <c r="C3929" s="1" t="s">
        <v>30</v>
      </c>
      <c r="D3929">
        <v>8057</v>
      </c>
      <c r="E3929" s="1" t="s">
        <v>4062</v>
      </c>
      <c r="F3929">
        <v>0</v>
      </c>
      <c r="H3929">
        <v>0</v>
      </c>
      <c r="I3929">
        <f>Tabla1[[#This Row],[VENTAS]]+Tabla1[[#This Row],[FISICO]]-Tabla1[[#This Row],[SISTEMA]]</f>
        <v>0</v>
      </c>
    </row>
    <row r="3930" spans="1:10" hidden="1" x14ac:dyDescent="0.25">
      <c r="A3930">
        <v>30101</v>
      </c>
      <c r="B3930" s="1" t="s">
        <v>6</v>
      </c>
      <c r="C3930" s="1" t="s">
        <v>30</v>
      </c>
      <c r="D3930">
        <v>8060</v>
      </c>
      <c r="E3930" s="1" t="s">
        <v>4063</v>
      </c>
      <c r="F3930">
        <v>0</v>
      </c>
      <c r="H3930">
        <v>0</v>
      </c>
      <c r="I3930">
        <f>Tabla1[[#This Row],[VENTAS]]+Tabla1[[#This Row],[FISICO]]-Tabla1[[#This Row],[SISTEMA]]</f>
        <v>0</v>
      </c>
    </row>
    <row r="3931" spans="1:10" hidden="1" x14ac:dyDescent="0.25">
      <c r="A3931">
        <v>30101</v>
      </c>
      <c r="B3931" s="1" t="s">
        <v>6</v>
      </c>
      <c r="C3931" s="1" t="s">
        <v>30</v>
      </c>
      <c r="D3931">
        <v>8061</v>
      </c>
      <c r="E3931" s="1" t="s">
        <v>4064</v>
      </c>
      <c r="F3931">
        <v>0</v>
      </c>
      <c r="H3931">
        <v>0</v>
      </c>
      <c r="I3931">
        <f>Tabla1[[#This Row],[VENTAS]]+Tabla1[[#This Row],[FISICO]]-Tabla1[[#This Row],[SISTEMA]]</f>
        <v>0</v>
      </c>
    </row>
    <row r="3932" spans="1:10" hidden="1" x14ac:dyDescent="0.25">
      <c r="A3932">
        <v>30101</v>
      </c>
      <c r="B3932" s="1" t="s">
        <v>6</v>
      </c>
      <c r="C3932" s="1" t="s">
        <v>30</v>
      </c>
      <c r="D3932">
        <v>8062</v>
      </c>
      <c r="E3932" s="1" t="s">
        <v>4065</v>
      </c>
      <c r="F3932">
        <v>0</v>
      </c>
      <c r="H3932">
        <v>0</v>
      </c>
      <c r="I3932">
        <f>Tabla1[[#This Row],[VENTAS]]+Tabla1[[#This Row],[FISICO]]-Tabla1[[#This Row],[SISTEMA]]</f>
        <v>0</v>
      </c>
    </row>
    <row r="3933" spans="1:10" hidden="1" x14ac:dyDescent="0.25">
      <c r="A3933">
        <v>30101</v>
      </c>
      <c r="B3933" s="1" t="s">
        <v>6</v>
      </c>
      <c r="C3933" s="1" t="s">
        <v>30</v>
      </c>
      <c r="D3933">
        <v>8063</v>
      </c>
      <c r="E3933" s="1" t="s">
        <v>4066</v>
      </c>
      <c r="F3933">
        <v>0</v>
      </c>
      <c r="H3933">
        <v>0</v>
      </c>
      <c r="I3933">
        <f>Tabla1[[#This Row],[VENTAS]]+Tabla1[[#This Row],[FISICO]]-Tabla1[[#This Row],[SISTEMA]]</f>
        <v>0</v>
      </c>
    </row>
    <row r="3934" spans="1:10" hidden="1" x14ac:dyDescent="0.25">
      <c r="A3934">
        <v>30101</v>
      </c>
      <c r="B3934" s="1" t="s">
        <v>6</v>
      </c>
      <c r="C3934" s="1" t="s">
        <v>30</v>
      </c>
      <c r="D3934">
        <v>8066</v>
      </c>
      <c r="E3934" s="1" t="s">
        <v>4067</v>
      </c>
      <c r="F3934">
        <v>0</v>
      </c>
      <c r="H3934">
        <v>0</v>
      </c>
      <c r="I3934">
        <f>Tabla1[[#This Row],[VENTAS]]+Tabla1[[#This Row],[FISICO]]-Tabla1[[#This Row],[SISTEMA]]</f>
        <v>0</v>
      </c>
    </row>
    <row r="3935" spans="1:10" hidden="1" x14ac:dyDescent="0.25">
      <c r="A3935">
        <v>30101</v>
      </c>
      <c r="B3935" s="1" t="s">
        <v>6</v>
      </c>
      <c r="C3935" s="1" t="s">
        <v>30</v>
      </c>
      <c r="D3935">
        <v>8067</v>
      </c>
      <c r="E3935" s="1" t="s">
        <v>4068</v>
      </c>
      <c r="F3935">
        <v>0</v>
      </c>
      <c r="H3935">
        <v>0</v>
      </c>
      <c r="I3935">
        <f>Tabla1[[#This Row],[VENTAS]]+Tabla1[[#This Row],[FISICO]]-Tabla1[[#This Row],[SISTEMA]]</f>
        <v>0</v>
      </c>
    </row>
    <row r="3936" spans="1:10" hidden="1" x14ac:dyDescent="0.25">
      <c r="A3936">
        <v>30101</v>
      </c>
      <c r="B3936" s="1" t="s">
        <v>6</v>
      </c>
      <c r="C3936" s="1" t="s">
        <v>30</v>
      </c>
      <c r="D3936">
        <v>8068</v>
      </c>
      <c r="E3936" s="1" t="s">
        <v>4069</v>
      </c>
      <c r="F3936">
        <v>0</v>
      </c>
      <c r="H3936">
        <v>0</v>
      </c>
      <c r="I3936">
        <f>Tabla1[[#This Row],[VENTAS]]+Tabla1[[#This Row],[FISICO]]-Tabla1[[#This Row],[SISTEMA]]</f>
        <v>0</v>
      </c>
    </row>
    <row r="3937" spans="1:10" hidden="1" x14ac:dyDescent="0.25">
      <c r="A3937">
        <v>30101</v>
      </c>
      <c r="B3937" s="1" t="s">
        <v>6</v>
      </c>
      <c r="C3937" s="1" t="s">
        <v>30</v>
      </c>
      <c r="D3937">
        <v>8081</v>
      </c>
      <c r="E3937" s="1" t="s">
        <v>4070</v>
      </c>
      <c r="F3937">
        <v>0</v>
      </c>
      <c r="H3937">
        <v>0</v>
      </c>
      <c r="I3937">
        <f>Tabla1[[#This Row],[VENTAS]]+Tabla1[[#This Row],[FISICO]]-Tabla1[[#This Row],[SISTEMA]]</f>
        <v>0</v>
      </c>
    </row>
    <row r="3938" spans="1:10" hidden="1" x14ac:dyDescent="0.25">
      <c r="A3938">
        <v>30101</v>
      </c>
      <c r="B3938" s="1" t="s">
        <v>6</v>
      </c>
      <c r="C3938" s="1" t="s">
        <v>30</v>
      </c>
      <c r="D3938">
        <v>8347</v>
      </c>
      <c r="E3938" s="1" t="s">
        <v>4071</v>
      </c>
      <c r="F3938">
        <v>0</v>
      </c>
      <c r="H3938">
        <v>0</v>
      </c>
      <c r="I3938">
        <f>Tabla1[[#This Row],[VENTAS]]+Tabla1[[#This Row],[FISICO]]-Tabla1[[#This Row],[SISTEMA]]</f>
        <v>0</v>
      </c>
    </row>
    <row r="3939" spans="1:10" hidden="1" x14ac:dyDescent="0.25">
      <c r="A3939">
        <v>30101</v>
      </c>
      <c r="B3939" s="1" t="s">
        <v>6</v>
      </c>
      <c r="C3939" s="1" t="s">
        <v>30</v>
      </c>
      <c r="D3939">
        <v>8790</v>
      </c>
      <c r="E3939" s="1" t="s">
        <v>4072</v>
      </c>
      <c r="F3939">
        <v>0</v>
      </c>
      <c r="H3939">
        <v>0</v>
      </c>
      <c r="I3939">
        <f>Tabla1[[#This Row],[VENTAS]]+Tabla1[[#This Row],[FISICO]]-Tabla1[[#This Row],[SISTEMA]]</f>
        <v>0</v>
      </c>
    </row>
    <row r="3940" spans="1:10" hidden="1" x14ac:dyDescent="0.25">
      <c r="A3940">
        <v>30101</v>
      </c>
      <c r="B3940" s="1" t="s">
        <v>6</v>
      </c>
      <c r="C3940" s="1" t="s">
        <v>30</v>
      </c>
      <c r="D3940">
        <v>8793</v>
      </c>
      <c r="E3940" s="1" t="s">
        <v>4073</v>
      </c>
      <c r="F3940">
        <v>0</v>
      </c>
      <c r="H3940">
        <v>0</v>
      </c>
      <c r="I3940">
        <f>Tabla1[[#This Row],[VENTAS]]+Tabla1[[#This Row],[FISICO]]-Tabla1[[#This Row],[SISTEMA]]</f>
        <v>0</v>
      </c>
    </row>
    <row r="3941" spans="1:10" hidden="1" x14ac:dyDescent="0.25">
      <c r="A3941">
        <v>30101</v>
      </c>
      <c r="B3941" s="1" t="s">
        <v>6</v>
      </c>
      <c r="C3941" s="1" t="s">
        <v>30</v>
      </c>
      <c r="D3941">
        <v>9158</v>
      </c>
      <c r="E3941" s="1" t="s">
        <v>4074</v>
      </c>
      <c r="F3941">
        <v>0</v>
      </c>
      <c r="H3941">
        <v>0</v>
      </c>
      <c r="I3941">
        <f>Tabla1[[#This Row],[VENTAS]]+Tabla1[[#This Row],[FISICO]]-Tabla1[[#This Row],[SISTEMA]]</f>
        <v>0</v>
      </c>
    </row>
    <row r="3942" spans="1:10" hidden="1" x14ac:dyDescent="0.25">
      <c r="A3942">
        <v>30101</v>
      </c>
      <c r="B3942" s="1" t="s">
        <v>6</v>
      </c>
      <c r="C3942" s="1" t="s">
        <v>30</v>
      </c>
      <c r="D3942">
        <v>9221</v>
      </c>
      <c r="E3942" s="1" t="s">
        <v>4075</v>
      </c>
      <c r="F3942">
        <v>0</v>
      </c>
      <c r="H3942">
        <v>0</v>
      </c>
      <c r="I3942">
        <f>Tabla1[[#This Row],[VENTAS]]+Tabla1[[#This Row],[FISICO]]-Tabla1[[#This Row],[SISTEMA]]</f>
        <v>0</v>
      </c>
    </row>
    <row r="3943" spans="1:10" hidden="1" x14ac:dyDescent="0.25">
      <c r="A3943">
        <v>30101</v>
      </c>
      <c r="B3943" s="1" t="s">
        <v>6</v>
      </c>
      <c r="C3943" s="1" t="s">
        <v>30</v>
      </c>
      <c r="D3943">
        <v>9222</v>
      </c>
      <c r="E3943" s="1" t="s">
        <v>4076</v>
      </c>
      <c r="F3943">
        <v>0</v>
      </c>
      <c r="H3943">
        <v>0</v>
      </c>
      <c r="I3943">
        <f>Tabla1[[#This Row],[VENTAS]]+Tabla1[[#This Row],[FISICO]]-Tabla1[[#This Row],[SISTEMA]]</f>
        <v>0</v>
      </c>
    </row>
    <row r="3944" spans="1:10" hidden="1" x14ac:dyDescent="0.25">
      <c r="A3944">
        <v>30101</v>
      </c>
      <c r="B3944" s="1" t="s">
        <v>6</v>
      </c>
      <c r="C3944" s="1" t="s">
        <v>30</v>
      </c>
      <c r="D3944">
        <v>9416</v>
      </c>
      <c r="E3944" s="1" t="s">
        <v>4077</v>
      </c>
      <c r="F3944">
        <v>0</v>
      </c>
      <c r="H3944">
        <v>0</v>
      </c>
      <c r="I3944">
        <f>Tabla1[[#This Row],[VENTAS]]+Tabla1[[#This Row],[FISICO]]-Tabla1[[#This Row],[SISTEMA]]</f>
        <v>0</v>
      </c>
    </row>
    <row r="3945" spans="1:10" hidden="1" x14ac:dyDescent="0.25">
      <c r="A3945">
        <v>30101</v>
      </c>
      <c r="B3945" s="1" t="s">
        <v>6</v>
      </c>
      <c r="C3945" s="1" t="s">
        <v>30</v>
      </c>
      <c r="D3945">
        <v>9417</v>
      </c>
      <c r="E3945" s="1" t="s">
        <v>4078</v>
      </c>
      <c r="F3945">
        <v>0</v>
      </c>
      <c r="H3945">
        <v>0</v>
      </c>
      <c r="I3945">
        <f>Tabla1[[#This Row],[VENTAS]]+Tabla1[[#This Row],[FISICO]]-Tabla1[[#This Row],[SISTEMA]]</f>
        <v>0</v>
      </c>
    </row>
    <row r="3946" spans="1:10" hidden="1" x14ac:dyDescent="0.25">
      <c r="A3946">
        <v>30101</v>
      </c>
      <c r="B3946" s="1" t="s">
        <v>6</v>
      </c>
      <c r="C3946" s="1" t="s">
        <v>30</v>
      </c>
      <c r="D3946">
        <v>9418</v>
      </c>
      <c r="E3946" s="1" t="s">
        <v>4079</v>
      </c>
      <c r="F3946">
        <v>0</v>
      </c>
      <c r="H3946">
        <v>0</v>
      </c>
      <c r="I3946">
        <f>Tabla1[[#This Row],[VENTAS]]+Tabla1[[#This Row],[FISICO]]-Tabla1[[#This Row],[SISTEMA]]</f>
        <v>0</v>
      </c>
    </row>
    <row r="3947" spans="1:10" hidden="1" x14ac:dyDescent="0.25">
      <c r="A3947">
        <v>30101</v>
      </c>
      <c r="B3947" s="1" t="s">
        <v>6</v>
      </c>
      <c r="C3947" s="1" t="s">
        <v>30</v>
      </c>
      <c r="D3947">
        <v>9419</v>
      </c>
      <c r="E3947" s="1" t="s">
        <v>4080</v>
      </c>
      <c r="F3947">
        <v>8</v>
      </c>
      <c r="G3947">
        <v>7</v>
      </c>
      <c r="H3947">
        <v>1</v>
      </c>
      <c r="I3947">
        <f>Tabla1[[#This Row],[VENTAS]]+Tabla1[[#This Row],[FISICO]]-Tabla1[[#This Row],[SISTEMA]]</f>
        <v>0</v>
      </c>
    </row>
    <row r="3948" spans="1:10" hidden="1" x14ac:dyDescent="0.25">
      <c r="A3948">
        <v>30101</v>
      </c>
      <c r="B3948" s="1" t="s">
        <v>6</v>
      </c>
      <c r="C3948" s="1" t="s">
        <v>30</v>
      </c>
      <c r="D3948">
        <v>9420</v>
      </c>
      <c r="E3948" s="1" t="s">
        <v>4081</v>
      </c>
      <c r="F3948">
        <v>0</v>
      </c>
      <c r="H3948">
        <v>0</v>
      </c>
      <c r="I3948">
        <f>Tabla1[[#This Row],[VENTAS]]+Tabla1[[#This Row],[FISICO]]-Tabla1[[#This Row],[SISTEMA]]</f>
        <v>0</v>
      </c>
    </row>
    <row r="3949" spans="1:10" hidden="1" x14ac:dyDescent="0.25">
      <c r="A3949" s="30">
        <v>30101</v>
      </c>
      <c r="B3949" s="31" t="s">
        <v>6</v>
      </c>
      <c r="C3949" s="31" t="s">
        <v>30</v>
      </c>
      <c r="D3949" s="32">
        <v>9579</v>
      </c>
      <c r="E3949" s="33" t="s">
        <v>4082</v>
      </c>
      <c r="F3949" s="30">
        <v>1005</v>
      </c>
      <c r="G3949" s="30">
        <v>1010</v>
      </c>
      <c r="H3949" s="30">
        <v>0</v>
      </c>
      <c r="I3949" s="30">
        <f>Tabla1[[#This Row],[VENTAS]]+Tabla1[[#This Row],[FISICO]]-Tabla1[[#This Row],[SISTEMA]]</f>
        <v>5</v>
      </c>
      <c r="J3949" s="32"/>
    </row>
    <row r="3950" spans="1:10" hidden="1" x14ac:dyDescent="0.25">
      <c r="A3950">
        <v>30101</v>
      </c>
      <c r="B3950" s="1" t="s">
        <v>6</v>
      </c>
      <c r="C3950" s="1" t="s">
        <v>30</v>
      </c>
      <c r="D3950">
        <v>10396</v>
      </c>
      <c r="E3950" s="1" t="s">
        <v>4083</v>
      </c>
      <c r="F3950">
        <v>97</v>
      </c>
      <c r="G3950">
        <f>48+38</f>
        <v>86</v>
      </c>
      <c r="H3950">
        <v>11</v>
      </c>
      <c r="I3950">
        <f>Tabla1[[#This Row],[VENTAS]]+Tabla1[[#This Row],[FISICO]]-Tabla1[[#This Row],[SISTEMA]]</f>
        <v>0</v>
      </c>
    </row>
    <row r="3951" spans="1:10" hidden="1" x14ac:dyDescent="0.25">
      <c r="A3951" s="30">
        <v>30101</v>
      </c>
      <c r="B3951" s="31" t="s">
        <v>6</v>
      </c>
      <c r="C3951" s="31" t="s">
        <v>30</v>
      </c>
      <c r="D3951" s="30">
        <v>12706</v>
      </c>
      <c r="E3951" s="31" t="s">
        <v>4084</v>
      </c>
      <c r="F3951" s="30">
        <v>51</v>
      </c>
      <c r="G3951" s="30">
        <v>52</v>
      </c>
      <c r="H3951" s="30">
        <v>0</v>
      </c>
      <c r="I3951" s="30">
        <f>Tabla1[[#This Row],[VENTAS]]+Tabla1[[#This Row],[FISICO]]-Tabla1[[#This Row],[SISTEMA]]</f>
        <v>1</v>
      </c>
      <c r="J3951" s="30"/>
    </row>
    <row r="3952" spans="1:10" hidden="1" x14ac:dyDescent="0.25">
      <c r="A3952">
        <v>30101</v>
      </c>
      <c r="B3952" s="1" t="s">
        <v>6</v>
      </c>
      <c r="C3952" s="1" t="s">
        <v>30</v>
      </c>
      <c r="D3952" s="18">
        <v>12707</v>
      </c>
      <c r="E3952" s="19" t="s">
        <v>4085</v>
      </c>
      <c r="F3952">
        <v>61</v>
      </c>
      <c r="G3952">
        <v>61</v>
      </c>
      <c r="H3952">
        <v>0</v>
      </c>
      <c r="I3952">
        <f>Tabla1[[#This Row],[VENTAS]]+Tabla1[[#This Row],[FISICO]]-Tabla1[[#This Row],[SISTEMA]]</f>
        <v>0</v>
      </c>
      <c r="J3952" s="18"/>
    </row>
    <row r="3953" spans="1:10" hidden="1" x14ac:dyDescent="0.25">
      <c r="A3953">
        <v>30101</v>
      </c>
      <c r="B3953" s="1" t="s">
        <v>6</v>
      </c>
      <c r="C3953" s="1" t="s">
        <v>30</v>
      </c>
      <c r="D3953" s="18">
        <v>12708</v>
      </c>
      <c r="E3953" s="19" t="s">
        <v>4086</v>
      </c>
      <c r="F3953">
        <v>39</v>
      </c>
      <c r="G3953">
        <v>39</v>
      </c>
      <c r="H3953">
        <v>0</v>
      </c>
      <c r="I3953">
        <f>Tabla1[[#This Row],[VENTAS]]+Tabla1[[#This Row],[FISICO]]-Tabla1[[#This Row],[SISTEMA]]</f>
        <v>0</v>
      </c>
      <c r="J3953" s="18"/>
    </row>
    <row r="3954" spans="1:10" hidden="1" x14ac:dyDescent="0.25">
      <c r="A3954">
        <v>30101</v>
      </c>
      <c r="B3954" s="1" t="s">
        <v>6</v>
      </c>
      <c r="C3954" s="1" t="s">
        <v>30</v>
      </c>
      <c r="D3954">
        <v>12709</v>
      </c>
      <c r="E3954" s="1" t="s">
        <v>4087</v>
      </c>
      <c r="F3954">
        <v>18</v>
      </c>
      <c r="G3954">
        <v>17</v>
      </c>
      <c r="H3954">
        <v>1</v>
      </c>
      <c r="I3954">
        <f>Tabla1[[#This Row],[VENTAS]]+Tabla1[[#This Row],[FISICO]]-Tabla1[[#This Row],[SISTEMA]]</f>
        <v>0</v>
      </c>
    </row>
    <row r="3955" spans="1:10" hidden="1" x14ac:dyDescent="0.25">
      <c r="A3955" s="30">
        <v>30101</v>
      </c>
      <c r="B3955" s="31" t="s">
        <v>6</v>
      </c>
      <c r="C3955" s="31" t="s">
        <v>30</v>
      </c>
      <c r="D3955" s="32">
        <v>12710</v>
      </c>
      <c r="E3955" s="33" t="s">
        <v>4088</v>
      </c>
      <c r="F3955" s="30">
        <v>18</v>
      </c>
      <c r="G3955" s="30">
        <v>18</v>
      </c>
      <c r="H3955" s="30">
        <v>1</v>
      </c>
      <c r="I3955" s="30">
        <f>Tabla1[[#This Row],[VENTAS]]+Tabla1[[#This Row],[FISICO]]-Tabla1[[#This Row],[SISTEMA]]</f>
        <v>1</v>
      </c>
      <c r="J3955" s="32"/>
    </row>
    <row r="3956" spans="1:10" hidden="1" x14ac:dyDescent="0.25">
      <c r="A3956" s="30">
        <v>30101</v>
      </c>
      <c r="B3956" s="31" t="s">
        <v>6</v>
      </c>
      <c r="C3956" s="31" t="s">
        <v>30</v>
      </c>
      <c r="D3956" s="30">
        <v>12711</v>
      </c>
      <c r="E3956" s="31" t="s">
        <v>4089</v>
      </c>
      <c r="F3956" s="30">
        <v>32</v>
      </c>
      <c r="G3956" s="30">
        <v>42</v>
      </c>
      <c r="H3956" s="30">
        <v>0</v>
      </c>
      <c r="I3956" s="30">
        <f>Tabla1[[#This Row],[VENTAS]]+Tabla1[[#This Row],[FISICO]]-Tabla1[[#This Row],[SISTEMA]]</f>
        <v>10</v>
      </c>
      <c r="J3956" s="30"/>
    </row>
    <row r="3957" spans="1:10" hidden="1" x14ac:dyDescent="0.25">
      <c r="A3957">
        <v>30101</v>
      </c>
      <c r="B3957" s="1" t="s">
        <v>6</v>
      </c>
      <c r="C3957" s="1" t="s">
        <v>30</v>
      </c>
      <c r="D3957">
        <v>12712</v>
      </c>
      <c r="E3957" s="1" t="s">
        <v>4090</v>
      </c>
      <c r="F3957">
        <v>17</v>
      </c>
      <c r="G3957">
        <v>17</v>
      </c>
      <c r="H3957">
        <v>0</v>
      </c>
      <c r="I3957">
        <f>Tabla1[[#This Row],[VENTAS]]+Tabla1[[#This Row],[FISICO]]-Tabla1[[#This Row],[SISTEMA]]</f>
        <v>0</v>
      </c>
    </row>
    <row r="3958" spans="1:10" hidden="1" x14ac:dyDescent="0.25">
      <c r="A3958">
        <v>30101</v>
      </c>
      <c r="B3958" s="1" t="s">
        <v>6</v>
      </c>
      <c r="C3958" s="1" t="s">
        <v>30</v>
      </c>
      <c r="D3958">
        <v>13580</v>
      </c>
      <c r="E3958" s="1" t="s">
        <v>4091</v>
      </c>
      <c r="F3958">
        <v>1</v>
      </c>
      <c r="G3958">
        <v>1</v>
      </c>
      <c r="H3958">
        <v>0</v>
      </c>
      <c r="I3958">
        <f>Tabla1[[#This Row],[VENTAS]]+Tabla1[[#This Row],[FISICO]]-Tabla1[[#This Row],[SISTEMA]]</f>
        <v>0</v>
      </c>
    </row>
    <row r="3959" spans="1:10" hidden="1" x14ac:dyDescent="0.25">
      <c r="A3959">
        <v>30101</v>
      </c>
      <c r="B3959" s="1" t="s">
        <v>6</v>
      </c>
      <c r="C3959" s="1" t="s">
        <v>30</v>
      </c>
      <c r="D3959">
        <v>13716</v>
      </c>
      <c r="E3959" s="1" t="s">
        <v>4092</v>
      </c>
      <c r="F3959">
        <v>0</v>
      </c>
      <c r="H3959">
        <v>0</v>
      </c>
      <c r="I3959">
        <f>Tabla1[[#This Row],[VENTAS]]+Tabla1[[#This Row],[FISICO]]-Tabla1[[#This Row],[SISTEMA]]</f>
        <v>0</v>
      </c>
    </row>
    <row r="3960" spans="1:10" hidden="1" x14ac:dyDescent="0.25">
      <c r="A3960">
        <v>30101</v>
      </c>
      <c r="B3960" s="1" t="s">
        <v>6</v>
      </c>
      <c r="C3960" s="1" t="s">
        <v>30</v>
      </c>
      <c r="D3960">
        <v>13717</v>
      </c>
      <c r="E3960" s="1" t="s">
        <v>4093</v>
      </c>
      <c r="F3960">
        <v>7</v>
      </c>
      <c r="G3960">
        <v>6</v>
      </c>
      <c r="H3960">
        <v>1</v>
      </c>
      <c r="I3960">
        <f>Tabla1[[#This Row],[VENTAS]]+Tabla1[[#This Row],[FISICO]]-Tabla1[[#This Row],[SISTEMA]]</f>
        <v>0</v>
      </c>
    </row>
    <row r="3961" spans="1:10" hidden="1" x14ac:dyDescent="0.25">
      <c r="A3961">
        <v>30101</v>
      </c>
      <c r="B3961" s="1" t="s">
        <v>6</v>
      </c>
      <c r="C3961" s="1" t="s">
        <v>30</v>
      </c>
      <c r="D3961">
        <v>13718</v>
      </c>
      <c r="E3961" s="1" t="s">
        <v>4094</v>
      </c>
      <c r="F3961">
        <v>0</v>
      </c>
      <c r="H3961">
        <v>0</v>
      </c>
      <c r="I3961">
        <f>Tabla1[[#This Row],[VENTAS]]+Tabla1[[#This Row],[FISICO]]-Tabla1[[#This Row],[SISTEMA]]</f>
        <v>0</v>
      </c>
    </row>
    <row r="3962" spans="1:10" hidden="1" x14ac:dyDescent="0.25">
      <c r="A3962">
        <v>30101</v>
      </c>
      <c r="B3962" s="1" t="s">
        <v>6</v>
      </c>
      <c r="C3962" s="1" t="s">
        <v>30</v>
      </c>
      <c r="D3962">
        <v>13721</v>
      </c>
      <c r="E3962" s="1" t="s">
        <v>4095</v>
      </c>
      <c r="F3962">
        <v>0</v>
      </c>
      <c r="H3962">
        <v>0</v>
      </c>
      <c r="I3962">
        <f>Tabla1[[#This Row],[VENTAS]]+Tabla1[[#This Row],[FISICO]]-Tabla1[[#This Row],[SISTEMA]]</f>
        <v>0</v>
      </c>
    </row>
    <row r="3963" spans="1:10" hidden="1" x14ac:dyDescent="0.25">
      <c r="A3963">
        <v>30101</v>
      </c>
      <c r="B3963" s="1" t="s">
        <v>6</v>
      </c>
      <c r="C3963" s="1" t="s">
        <v>32</v>
      </c>
      <c r="D3963">
        <v>155</v>
      </c>
      <c r="E3963" s="1" t="s">
        <v>4521</v>
      </c>
      <c r="F3963">
        <v>0</v>
      </c>
      <c r="H3963">
        <v>0</v>
      </c>
      <c r="I3963">
        <f>Tabla1[[#This Row],[VENTAS]]+Tabla1[[#This Row],[FISICO]]-Tabla1[[#This Row],[SISTEMA]]</f>
        <v>0</v>
      </c>
    </row>
    <row r="3964" spans="1:10" hidden="1" x14ac:dyDescent="0.25">
      <c r="A3964">
        <v>30101</v>
      </c>
      <c r="B3964" s="1" t="s">
        <v>6</v>
      </c>
      <c r="C3964" s="1" t="s">
        <v>32</v>
      </c>
      <c r="D3964">
        <v>156</v>
      </c>
      <c r="E3964" s="1" t="s">
        <v>4522</v>
      </c>
      <c r="F3964">
        <v>0</v>
      </c>
      <c r="H3964">
        <v>0</v>
      </c>
      <c r="I3964">
        <f>Tabla1[[#This Row],[VENTAS]]+Tabla1[[#This Row],[FISICO]]-Tabla1[[#This Row],[SISTEMA]]</f>
        <v>0</v>
      </c>
    </row>
    <row r="3965" spans="1:10" hidden="1" x14ac:dyDescent="0.25">
      <c r="A3965">
        <v>30101</v>
      </c>
      <c r="B3965" s="1" t="s">
        <v>6</v>
      </c>
      <c r="C3965" s="1" t="s">
        <v>32</v>
      </c>
      <c r="D3965">
        <v>157</v>
      </c>
      <c r="E3965" s="1" t="s">
        <v>4523</v>
      </c>
      <c r="F3965">
        <v>0</v>
      </c>
      <c r="H3965">
        <v>0</v>
      </c>
      <c r="I3965">
        <f>Tabla1[[#This Row],[VENTAS]]+Tabla1[[#This Row],[FISICO]]-Tabla1[[#This Row],[SISTEMA]]</f>
        <v>0</v>
      </c>
    </row>
    <row r="3966" spans="1:10" hidden="1" x14ac:dyDescent="0.25">
      <c r="A3966">
        <v>30101</v>
      </c>
      <c r="B3966" s="1" t="s">
        <v>6</v>
      </c>
      <c r="C3966" s="1" t="s">
        <v>32</v>
      </c>
      <c r="D3966">
        <v>158</v>
      </c>
      <c r="E3966" s="1" t="s">
        <v>4524</v>
      </c>
      <c r="F3966">
        <v>0</v>
      </c>
      <c r="H3966">
        <v>0</v>
      </c>
      <c r="I3966">
        <f>Tabla1[[#This Row],[VENTAS]]+Tabla1[[#This Row],[FISICO]]-Tabla1[[#This Row],[SISTEMA]]</f>
        <v>0</v>
      </c>
    </row>
    <row r="3967" spans="1:10" hidden="1" x14ac:dyDescent="0.25">
      <c r="A3967">
        <v>30101</v>
      </c>
      <c r="B3967" s="1" t="s">
        <v>6</v>
      </c>
      <c r="C3967" s="1" t="s">
        <v>32</v>
      </c>
      <c r="D3967" s="18">
        <v>159</v>
      </c>
      <c r="E3967" s="19" t="s">
        <v>4525</v>
      </c>
      <c r="F3967">
        <v>17</v>
      </c>
      <c r="H3967">
        <v>0</v>
      </c>
      <c r="I3967">
        <f>Tabla1[[#This Row],[VENTAS]]+Tabla1[[#This Row],[FISICO]]-Tabla1[[#This Row],[SISTEMA]]</f>
        <v>-17</v>
      </c>
      <c r="J3967" s="18"/>
    </row>
    <row r="3968" spans="1:10" hidden="1" x14ac:dyDescent="0.25">
      <c r="A3968">
        <v>30101</v>
      </c>
      <c r="B3968" s="1" t="s">
        <v>6</v>
      </c>
      <c r="C3968" s="1" t="s">
        <v>32</v>
      </c>
      <c r="D3968">
        <v>160</v>
      </c>
      <c r="E3968" s="1" t="s">
        <v>4526</v>
      </c>
      <c r="F3968">
        <v>0</v>
      </c>
      <c r="H3968">
        <v>0</v>
      </c>
      <c r="I3968">
        <f>Tabla1[[#This Row],[VENTAS]]+Tabla1[[#This Row],[FISICO]]-Tabla1[[#This Row],[SISTEMA]]</f>
        <v>0</v>
      </c>
    </row>
    <row r="3969" spans="1:10" hidden="1" x14ac:dyDescent="0.25">
      <c r="A3969">
        <v>30101</v>
      </c>
      <c r="B3969" s="1" t="s">
        <v>6</v>
      </c>
      <c r="C3969" s="1" t="s">
        <v>32</v>
      </c>
      <c r="D3969">
        <v>161</v>
      </c>
      <c r="E3969" s="1" t="s">
        <v>4527</v>
      </c>
      <c r="F3969">
        <v>0</v>
      </c>
      <c r="H3969">
        <v>0</v>
      </c>
      <c r="I3969">
        <f>Tabla1[[#This Row],[VENTAS]]+Tabla1[[#This Row],[FISICO]]-Tabla1[[#This Row],[SISTEMA]]</f>
        <v>0</v>
      </c>
    </row>
    <row r="3970" spans="1:10" hidden="1" x14ac:dyDescent="0.25">
      <c r="A3970">
        <v>30101</v>
      </c>
      <c r="B3970" s="1" t="s">
        <v>6</v>
      </c>
      <c r="C3970" s="1" t="s">
        <v>32</v>
      </c>
      <c r="D3970">
        <v>162</v>
      </c>
      <c r="E3970" s="1" t="s">
        <v>4528</v>
      </c>
      <c r="F3970">
        <v>0</v>
      </c>
      <c r="H3970">
        <v>0</v>
      </c>
      <c r="I3970">
        <f>Tabla1[[#This Row],[VENTAS]]+Tabla1[[#This Row],[FISICO]]-Tabla1[[#This Row],[SISTEMA]]</f>
        <v>0</v>
      </c>
    </row>
    <row r="3971" spans="1:10" hidden="1" x14ac:dyDescent="0.25">
      <c r="A3971">
        <v>30101</v>
      </c>
      <c r="B3971" s="1" t="s">
        <v>6</v>
      </c>
      <c r="C3971" s="1" t="s">
        <v>32</v>
      </c>
      <c r="D3971">
        <v>163</v>
      </c>
      <c r="E3971" s="1" t="s">
        <v>4529</v>
      </c>
      <c r="F3971">
        <v>0</v>
      </c>
      <c r="H3971">
        <v>0</v>
      </c>
      <c r="I3971">
        <f>Tabla1[[#This Row],[VENTAS]]+Tabla1[[#This Row],[FISICO]]-Tabla1[[#This Row],[SISTEMA]]</f>
        <v>0</v>
      </c>
    </row>
    <row r="3972" spans="1:10" hidden="1" x14ac:dyDescent="0.25">
      <c r="A3972">
        <v>30101</v>
      </c>
      <c r="B3972" s="1" t="s">
        <v>6</v>
      </c>
      <c r="C3972" s="1" t="s">
        <v>32</v>
      </c>
      <c r="D3972">
        <v>164</v>
      </c>
      <c r="E3972" s="1" t="s">
        <v>4530</v>
      </c>
      <c r="F3972">
        <v>0</v>
      </c>
      <c r="H3972">
        <v>0</v>
      </c>
      <c r="I3972">
        <f>Tabla1[[#This Row],[VENTAS]]+Tabla1[[#This Row],[FISICO]]-Tabla1[[#This Row],[SISTEMA]]</f>
        <v>0</v>
      </c>
    </row>
    <row r="3973" spans="1:10" hidden="1" x14ac:dyDescent="0.25">
      <c r="A3973">
        <v>30101</v>
      </c>
      <c r="B3973" s="1" t="s">
        <v>6</v>
      </c>
      <c r="C3973" s="1" t="s">
        <v>32</v>
      </c>
      <c r="D3973" s="18">
        <v>165</v>
      </c>
      <c r="E3973" s="19" t="s">
        <v>4531</v>
      </c>
      <c r="F3973">
        <v>41</v>
      </c>
      <c r="H3973">
        <v>0</v>
      </c>
      <c r="I3973">
        <f>Tabla1[[#This Row],[VENTAS]]+Tabla1[[#This Row],[FISICO]]-Tabla1[[#This Row],[SISTEMA]]</f>
        <v>-41</v>
      </c>
      <c r="J3973" s="18"/>
    </row>
    <row r="3974" spans="1:10" hidden="1" x14ac:dyDescent="0.25">
      <c r="A3974">
        <v>30101</v>
      </c>
      <c r="B3974" s="1" t="s">
        <v>6</v>
      </c>
      <c r="C3974" s="1" t="s">
        <v>32</v>
      </c>
      <c r="D3974">
        <v>167</v>
      </c>
      <c r="E3974" s="1" t="s">
        <v>4532</v>
      </c>
      <c r="F3974">
        <v>0</v>
      </c>
      <c r="H3974">
        <v>0</v>
      </c>
      <c r="I3974">
        <f>Tabla1[[#This Row],[VENTAS]]+Tabla1[[#This Row],[FISICO]]-Tabla1[[#This Row],[SISTEMA]]</f>
        <v>0</v>
      </c>
    </row>
    <row r="3975" spans="1:10" hidden="1" x14ac:dyDescent="0.25">
      <c r="A3975">
        <v>30101</v>
      </c>
      <c r="B3975" s="1" t="s">
        <v>6</v>
      </c>
      <c r="C3975" s="1" t="s">
        <v>32</v>
      </c>
      <c r="D3975">
        <v>168</v>
      </c>
      <c r="E3975" s="1" t="s">
        <v>4533</v>
      </c>
      <c r="F3975">
        <v>0</v>
      </c>
      <c r="H3975">
        <v>0</v>
      </c>
      <c r="I3975">
        <f>Tabla1[[#This Row],[VENTAS]]+Tabla1[[#This Row],[FISICO]]-Tabla1[[#This Row],[SISTEMA]]</f>
        <v>0</v>
      </c>
    </row>
    <row r="3976" spans="1:10" hidden="1" x14ac:dyDescent="0.25">
      <c r="A3976">
        <v>30101</v>
      </c>
      <c r="B3976" s="1" t="s">
        <v>6</v>
      </c>
      <c r="C3976" s="1" t="s">
        <v>32</v>
      </c>
      <c r="D3976">
        <v>170</v>
      </c>
      <c r="E3976" s="1" t="s">
        <v>4534</v>
      </c>
      <c r="F3976">
        <v>0</v>
      </c>
      <c r="H3976">
        <v>0</v>
      </c>
      <c r="I3976">
        <f>Tabla1[[#This Row],[VENTAS]]+Tabla1[[#This Row],[FISICO]]-Tabla1[[#This Row],[SISTEMA]]</f>
        <v>0</v>
      </c>
    </row>
    <row r="3977" spans="1:10" hidden="1" x14ac:dyDescent="0.25">
      <c r="A3977">
        <v>30101</v>
      </c>
      <c r="B3977" s="1" t="s">
        <v>6</v>
      </c>
      <c r="C3977" s="1" t="s">
        <v>32</v>
      </c>
      <c r="D3977" s="18">
        <v>172</v>
      </c>
      <c r="E3977" s="19" t="s">
        <v>4535</v>
      </c>
      <c r="F3977">
        <v>9</v>
      </c>
      <c r="H3977">
        <v>0</v>
      </c>
      <c r="I3977">
        <f>Tabla1[[#This Row],[VENTAS]]+Tabla1[[#This Row],[FISICO]]-Tabla1[[#This Row],[SISTEMA]]</f>
        <v>-9</v>
      </c>
      <c r="J3977" s="18"/>
    </row>
    <row r="3978" spans="1:10" hidden="1" x14ac:dyDescent="0.25">
      <c r="A3978">
        <v>30101</v>
      </c>
      <c r="B3978" s="1" t="s">
        <v>6</v>
      </c>
      <c r="C3978" s="1" t="s">
        <v>32</v>
      </c>
      <c r="D3978">
        <v>173</v>
      </c>
      <c r="E3978" s="1" t="s">
        <v>4536</v>
      </c>
      <c r="F3978">
        <v>0</v>
      </c>
      <c r="H3978">
        <v>0</v>
      </c>
      <c r="I3978">
        <f>Tabla1[[#This Row],[VENTAS]]+Tabla1[[#This Row],[FISICO]]-Tabla1[[#This Row],[SISTEMA]]</f>
        <v>0</v>
      </c>
    </row>
    <row r="3979" spans="1:10" hidden="1" x14ac:dyDescent="0.25">
      <c r="A3979">
        <v>30101</v>
      </c>
      <c r="B3979" s="1" t="s">
        <v>6</v>
      </c>
      <c r="C3979" s="1" t="s">
        <v>32</v>
      </c>
      <c r="D3979" s="18">
        <v>174</v>
      </c>
      <c r="E3979" s="19" t="s">
        <v>4537</v>
      </c>
      <c r="F3979">
        <v>3</v>
      </c>
      <c r="H3979">
        <v>0</v>
      </c>
      <c r="I3979">
        <f>Tabla1[[#This Row],[VENTAS]]+Tabla1[[#This Row],[FISICO]]-Tabla1[[#This Row],[SISTEMA]]</f>
        <v>-3</v>
      </c>
      <c r="J3979" s="18"/>
    </row>
    <row r="3980" spans="1:10" hidden="1" x14ac:dyDescent="0.25">
      <c r="A3980">
        <v>30101</v>
      </c>
      <c r="B3980" s="1" t="s">
        <v>6</v>
      </c>
      <c r="C3980" s="1" t="s">
        <v>32</v>
      </c>
      <c r="D3980">
        <v>175</v>
      </c>
      <c r="E3980" s="1" t="s">
        <v>4538</v>
      </c>
      <c r="F3980">
        <v>0</v>
      </c>
      <c r="H3980">
        <v>0</v>
      </c>
      <c r="I3980">
        <f>Tabla1[[#This Row],[VENTAS]]+Tabla1[[#This Row],[FISICO]]-Tabla1[[#This Row],[SISTEMA]]</f>
        <v>0</v>
      </c>
    </row>
    <row r="3981" spans="1:10" hidden="1" x14ac:dyDescent="0.25">
      <c r="A3981">
        <v>30101</v>
      </c>
      <c r="B3981" s="1" t="s">
        <v>6</v>
      </c>
      <c r="C3981" s="1" t="s">
        <v>32</v>
      </c>
      <c r="D3981" s="18">
        <v>177</v>
      </c>
      <c r="E3981" s="19" t="s">
        <v>4539</v>
      </c>
      <c r="F3981">
        <v>17</v>
      </c>
      <c r="H3981">
        <v>0</v>
      </c>
      <c r="I3981">
        <f>Tabla1[[#This Row],[VENTAS]]+Tabla1[[#This Row],[FISICO]]-Tabla1[[#This Row],[SISTEMA]]</f>
        <v>-17</v>
      </c>
      <c r="J3981" s="18"/>
    </row>
    <row r="3982" spans="1:10" hidden="1" x14ac:dyDescent="0.25">
      <c r="A3982">
        <v>30101</v>
      </c>
      <c r="B3982" s="1" t="s">
        <v>6</v>
      </c>
      <c r="C3982" s="1" t="s">
        <v>32</v>
      </c>
      <c r="D3982">
        <v>180</v>
      </c>
      <c r="E3982" s="1" t="s">
        <v>4540</v>
      </c>
      <c r="F3982">
        <v>0</v>
      </c>
      <c r="H3982">
        <v>0</v>
      </c>
      <c r="I3982">
        <f>Tabla1[[#This Row],[VENTAS]]+Tabla1[[#This Row],[FISICO]]-Tabla1[[#This Row],[SISTEMA]]</f>
        <v>0</v>
      </c>
    </row>
    <row r="3983" spans="1:10" hidden="1" x14ac:dyDescent="0.25">
      <c r="A3983">
        <v>30101</v>
      </c>
      <c r="B3983" s="1" t="s">
        <v>6</v>
      </c>
      <c r="C3983" s="1" t="s">
        <v>32</v>
      </c>
      <c r="D3983" s="18">
        <v>183</v>
      </c>
      <c r="E3983" s="19" t="s">
        <v>4541</v>
      </c>
      <c r="F3983">
        <v>18</v>
      </c>
      <c r="H3983">
        <v>0</v>
      </c>
      <c r="I3983">
        <f>Tabla1[[#This Row],[VENTAS]]+Tabla1[[#This Row],[FISICO]]-Tabla1[[#This Row],[SISTEMA]]</f>
        <v>-18</v>
      </c>
      <c r="J3983" s="18"/>
    </row>
    <row r="3984" spans="1:10" hidden="1" x14ac:dyDescent="0.25">
      <c r="A3984">
        <v>30101</v>
      </c>
      <c r="B3984" s="1" t="s">
        <v>6</v>
      </c>
      <c r="C3984" s="1" t="s">
        <v>32</v>
      </c>
      <c r="D3984">
        <v>186</v>
      </c>
      <c r="E3984" s="1" t="s">
        <v>4542</v>
      </c>
      <c r="F3984">
        <v>0</v>
      </c>
      <c r="H3984">
        <v>0</v>
      </c>
      <c r="I3984">
        <f>Tabla1[[#This Row],[VENTAS]]+Tabla1[[#This Row],[FISICO]]-Tabla1[[#This Row],[SISTEMA]]</f>
        <v>0</v>
      </c>
    </row>
    <row r="3985" spans="1:10" hidden="1" x14ac:dyDescent="0.25">
      <c r="A3985">
        <v>30101</v>
      </c>
      <c r="B3985" s="1" t="s">
        <v>6</v>
      </c>
      <c r="C3985" s="1" t="s">
        <v>32</v>
      </c>
      <c r="D3985">
        <v>188</v>
      </c>
      <c r="E3985" s="1" t="s">
        <v>4543</v>
      </c>
      <c r="F3985">
        <v>0</v>
      </c>
      <c r="H3985">
        <v>0</v>
      </c>
      <c r="I3985">
        <f>Tabla1[[#This Row],[VENTAS]]+Tabla1[[#This Row],[FISICO]]-Tabla1[[#This Row],[SISTEMA]]</f>
        <v>0</v>
      </c>
    </row>
    <row r="3986" spans="1:10" hidden="1" x14ac:dyDescent="0.25">
      <c r="A3986">
        <v>30101</v>
      </c>
      <c r="B3986" s="1" t="s">
        <v>6</v>
      </c>
      <c r="C3986" s="1" t="s">
        <v>32</v>
      </c>
      <c r="D3986" s="18">
        <v>193</v>
      </c>
      <c r="E3986" s="19" t="s">
        <v>4544</v>
      </c>
      <c r="F3986">
        <v>39</v>
      </c>
      <c r="H3986">
        <v>0</v>
      </c>
      <c r="I3986">
        <f>Tabla1[[#This Row],[VENTAS]]+Tabla1[[#This Row],[FISICO]]-Tabla1[[#This Row],[SISTEMA]]</f>
        <v>-39</v>
      </c>
      <c r="J3986" s="18"/>
    </row>
    <row r="3987" spans="1:10" hidden="1" x14ac:dyDescent="0.25">
      <c r="A3987">
        <v>30101</v>
      </c>
      <c r="B3987" s="1" t="s">
        <v>6</v>
      </c>
      <c r="C3987" s="1" t="s">
        <v>32</v>
      </c>
      <c r="D3987">
        <v>198</v>
      </c>
      <c r="E3987" s="1" t="s">
        <v>4545</v>
      </c>
      <c r="F3987">
        <v>0</v>
      </c>
      <c r="H3987">
        <v>0</v>
      </c>
      <c r="I3987">
        <f>Tabla1[[#This Row],[VENTAS]]+Tabla1[[#This Row],[FISICO]]-Tabla1[[#This Row],[SISTEMA]]</f>
        <v>0</v>
      </c>
    </row>
    <row r="3988" spans="1:10" hidden="1" x14ac:dyDescent="0.25">
      <c r="A3988">
        <v>30101</v>
      </c>
      <c r="B3988" s="1" t="s">
        <v>6</v>
      </c>
      <c r="C3988" s="1" t="s">
        <v>32</v>
      </c>
      <c r="D3988">
        <v>200</v>
      </c>
      <c r="E3988" s="1" t="s">
        <v>4546</v>
      </c>
      <c r="F3988">
        <v>0</v>
      </c>
      <c r="H3988">
        <v>0</v>
      </c>
      <c r="I3988">
        <f>Tabla1[[#This Row],[VENTAS]]+Tabla1[[#This Row],[FISICO]]-Tabla1[[#This Row],[SISTEMA]]</f>
        <v>0</v>
      </c>
    </row>
    <row r="3989" spans="1:10" hidden="1" x14ac:dyDescent="0.25">
      <c r="A3989">
        <v>30101</v>
      </c>
      <c r="B3989" s="1" t="s">
        <v>6</v>
      </c>
      <c r="C3989" s="1" t="s">
        <v>32</v>
      </c>
      <c r="D3989">
        <v>204</v>
      </c>
      <c r="E3989" s="1" t="s">
        <v>4547</v>
      </c>
      <c r="F3989">
        <v>0</v>
      </c>
      <c r="H3989">
        <v>0</v>
      </c>
      <c r="I3989">
        <f>Tabla1[[#This Row],[VENTAS]]+Tabla1[[#This Row],[FISICO]]-Tabla1[[#This Row],[SISTEMA]]</f>
        <v>0</v>
      </c>
    </row>
    <row r="3990" spans="1:10" hidden="1" x14ac:dyDescent="0.25">
      <c r="A3990">
        <v>30101</v>
      </c>
      <c r="B3990" s="1" t="s">
        <v>6</v>
      </c>
      <c r="C3990" s="1" t="s">
        <v>32</v>
      </c>
      <c r="D3990" s="18">
        <v>207</v>
      </c>
      <c r="E3990" s="19" t="s">
        <v>4548</v>
      </c>
      <c r="F3990">
        <v>9</v>
      </c>
      <c r="H3990">
        <v>0</v>
      </c>
      <c r="I3990">
        <f>Tabla1[[#This Row],[VENTAS]]+Tabla1[[#This Row],[FISICO]]-Tabla1[[#This Row],[SISTEMA]]</f>
        <v>-9</v>
      </c>
      <c r="J3990" s="18"/>
    </row>
    <row r="3991" spans="1:10" hidden="1" x14ac:dyDescent="0.25">
      <c r="A3991">
        <v>30101</v>
      </c>
      <c r="B3991" s="1" t="s">
        <v>6</v>
      </c>
      <c r="C3991" s="1" t="s">
        <v>32</v>
      </c>
      <c r="D3991">
        <v>209</v>
      </c>
      <c r="E3991" s="1" t="s">
        <v>4549</v>
      </c>
      <c r="F3991">
        <v>0</v>
      </c>
      <c r="H3991">
        <v>0</v>
      </c>
      <c r="I3991">
        <f>Tabla1[[#This Row],[VENTAS]]+Tabla1[[#This Row],[FISICO]]-Tabla1[[#This Row],[SISTEMA]]</f>
        <v>0</v>
      </c>
    </row>
    <row r="3992" spans="1:10" hidden="1" x14ac:dyDescent="0.25">
      <c r="A3992">
        <v>30101</v>
      </c>
      <c r="B3992" s="1" t="s">
        <v>6</v>
      </c>
      <c r="C3992" s="1" t="s">
        <v>32</v>
      </c>
      <c r="D3992" s="18">
        <v>210</v>
      </c>
      <c r="E3992" s="19" t="s">
        <v>4550</v>
      </c>
      <c r="F3992">
        <v>7</v>
      </c>
      <c r="H3992">
        <v>0</v>
      </c>
      <c r="I3992">
        <f>Tabla1[[#This Row],[VENTAS]]+Tabla1[[#This Row],[FISICO]]-Tabla1[[#This Row],[SISTEMA]]</f>
        <v>-7</v>
      </c>
      <c r="J3992" s="18"/>
    </row>
    <row r="3993" spans="1:10" hidden="1" x14ac:dyDescent="0.25">
      <c r="A3993">
        <v>30101</v>
      </c>
      <c r="B3993" s="1" t="s">
        <v>6</v>
      </c>
      <c r="C3993" s="1" t="s">
        <v>32</v>
      </c>
      <c r="D3993">
        <v>212</v>
      </c>
      <c r="E3993" s="1" t="s">
        <v>4551</v>
      </c>
      <c r="F3993">
        <v>0</v>
      </c>
      <c r="H3993">
        <v>0</v>
      </c>
      <c r="I3993">
        <f>Tabla1[[#This Row],[VENTAS]]+Tabla1[[#This Row],[FISICO]]-Tabla1[[#This Row],[SISTEMA]]</f>
        <v>0</v>
      </c>
    </row>
    <row r="3994" spans="1:10" hidden="1" x14ac:dyDescent="0.25">
      <c r="A3994">
        <v>30101</v>
      </c>
      <c r="B3994" s="1" t="s">
        <v>6</v>
      </c>
      <c r="C3994" s="1" t="s">
        <v>32</v>
      </c>
      <c r="D3994" s="18">
        <v>213</v>
      </c>
      <c r="E3994" s="19" t="s">
        <v>4552</v>
      </c>
      <c r="F3994">
        <v>80</v>
      </c>
      <c r="H3994">
        <v>0</v>
      </c>
      <c r="I3994">
        <f>Tabla1[[#This Row],[VENTAS]]+Tabla1[[#This Row],[FISICO]]-Tabla1[[#This Row],[SISTEMA]]</f>
        <v>-80</v>
      </c>
      <c r="J3994" s="18"/>
    </row>
    <row r="3995" spans="1:10" hidden="1" x14ac:dyDescent="0.25">
      <c r="A3995">
        <v>30101</v>
      </c>
      <c r="B3995" s="1" t="s">
        <v>6</v>
      </c>
      <c r="C3995" s="1" t="s">
        <v>32</v>
      </c>
      <c r="D3995" s="18">
        <v>215</v>
      </c>
      <c r="E3995" s="19" t="s">
        <v>4553</v>
      </c>
      <c r="F3995">
        <v>23</v>
      </c>
      <c r="H3995">
        <v>0</v>
      </c>
      <c r="I3995">
        <f>Tabla1[[#This Row],[VENTAS]]+Tabla1[[#This Row],[FISICO]]-Tabla1[[#This Row],[SISTEMA]]</f>
        <v>-23</v>
      </c>
      <c r="J3995" s="18"/>
    </row>
    <row r="3996" spans="1:10" hidden="1" x14ac:dyDescent="0.25">
      <c r="A3996">
        <v>30101</v>
      </c>
      <c r="B3996" s="1" t="s">
        <v>6</v>
      </c>
      <c r="C3996" s="1" t="s">
        <v>32</v>
      </c>
      <c r="D3996">
        <v>217</v>
      </c>
      <c r="E3996" s="1" t="s">
        <v>4554</v>
      </c>
      <c r="F3996">
        <v>0</v>
      </c>
      <c r="H3996">
        <v>0</v>
      </c>
      <c r="I3996">
        <f>Tabla1[[#This Row],[VENTAS]]+Tabla1[[#This Row],[FISICO]]-Tabla1[[#This Row],[SISTEMA]]</f>
        <v>0</v>
      </c>
    </row>
    <row r="3997" spans="1:10" hidden="1" x14ac:dyDescent="0.25">
      <c r="A3997">
        <v>30101</v>
      </c>
      <c r="B3997" s="1" t="s">
        <v>6</v>
      </c>
      <c r="C3997" s="1" t="s">
        <v>32</v>
      </c>
      <c r="D3997" s="18">
        <v>218</v>
      </c>
      <c r="E3997" s="19" t="s">
        <v>4555</v>
      </c>
      <c r="F3997">
        <v>21</v>
      </c>
      <c r="H3997">
        <v>0</v>
      </c>
      <c r="I3997">
        <f>Tabla1[[#This Row],[VENTAS]]+Tabla1[[#This Row],[FISICO]]-Tabla1[[#This Row],[SISTEMA]]</f>
        <v>-21</v>
      </c>
      <c r="J3997" s="18"/>
    </row>
    <row r="3998" spans="1:10" hidden="1" x14ac:dyDescent="0.25">
      <c r="A3998">
        <v>30101</v>
      </c>
      <c r="B3998" s="1" t="s">
        <v>6</v>
      </c>
      <c r="C3998" s="1" t="s">
        <v>32</v>
      </c>
      <c r="D3998">
        <v>220</v>
      </c>
      <c r="E3998" s="1" t="s">
        <v>4556</v>
      </c>
      <c r="F3998">
        <v>0</v>
      </c>
      <c r="H3998">
        <v>0</v>
      </c>
      <c r="I3998">
        <f>Tabla1[[#This Row],[VENTAS]]+Tabla1[[#This Row],[FISICO]]-Tabla1[[#This Row],[SISTEMA]]</f>
        <v>0</v>
      </c>
    </row>
    <row r="3999" spans="1:10" hidden="1" x14ac:dyDescent="0.25">
      <c r="A3999">
        <v>30101</v>
      </c>
      <c r="B3999" s="1" t="s">
        <v>6</v>
      </c>
      <c r="C3999" s="1" t="s">
        <v>32</v>
      </c>
      <c r="D3999">
        <v>222</v>
      </c>
      <c r="E3999" s="1" t="s">
        <v>4557</v>
      </c>
      <c r="F3999">
        <v>0</v>
      </c>
      <c r="H3999">
        <v>0</v>
      </c>
      <c r="I3999">
        <f>Tabla1[[#This Row],[VENTAS]]+Tabla1[[#This Row],[FISICO]]-Tabla1[[#This Row],[SISTEMA]]</f>
        <v>0</v>
      </c>
    </row>
    <row r="4000" spans="1:10" hidden="1" x14ac:dyDescent="0.25">
      <c r="A4000">
        <v>30101</v>
      </c>
      <c r="B4000" s="1" t="s">
        <v>6</v>
      </c>
      <c r="C4000" s="1" t="s">
        <v>32</v>
      </c>
      <c r="D4000">
        <v>225</v>
      </c>
      <c r="E4000" s="1" t="s">
        <v>4558</v>
      </c>
      <c r="F4000">
        <v>0</v>
      </c>
      <c r="H4000">
        <v>0</v>
      </c>
      <c r="I4000">
        <f>Tabla1[[#This Row],[VENTAS]]+Tabla1[[#This Row],[FISICO]]-Tabla1[[#This Row],[SISTEMA]]</f>
        <v>0</v>
      </c>
    </row>
    <row r="4001" spans="1:10" hidden="1" x14ac:dyDescent="0.25">
      <c r="A4001">
        <v>30101</v>
      </c>
      <c r="B4001" s="1" t="s">
        <v>6</v>
      </c>
      <c r="C4001" s="1" t="s">
        <v>32</v>
      </c>
      <c r="D4001">
        <v>226</v>
      </c>
      <c r="E4001" s="1" t="s">
        <v>4559</v>
      </c>
      <c r="F4001">
        <v>0</v>
      </c>
      <c r="H4001">
        <v>0</v>
      </c>
      <c r="I4001">
        <f>Tabla1[[#This Row],[VENTAS]]+Tabla1[[#This Row],[FISICO]]-Tabla1[[#This Row],[SISTEMA]]</f>
        <v>0</v>
      </c>
    </row>
    <row r="4002" spans="1:10" hidden="1" x14ac:dyDescent="0.25">
      <c r="A4002">
        <v>30101</v>
      </c>
      <c r="B4002" s="1" t="s">
        <v>6</v>
      </c>
      <c r="C4002" s="1" t="s">
        <v>32</v>
      </c>
      <c r="D4002">
        <v>227</v>
      </c>
      <c r="E4002" s="1" t="s">
        <v>4560</v>
      </c>
      <c r="F4002">
        <v>0</v>
      </c>
      <c r="H4002">
        <v>0</v>
      </c>
      <c r="I4002">
        <f>Tabla1[[#This Row],[VENTAS]]+Tabla1[[#This Row],[FISICO]]-Tabla1[[#This Row],[SISTEMA]]</f>
        <v>0</v>
      </c>
    </row>
    <row r="4003" spans="1:10" hidden="1" x14ac:dyDescent="0.25">
      <c r="A4003">
        <v>30101</v>
      </c>
      <c r="B4003" s="1" t="s">
        <v>6</v>
      </c>
      <c r="C4003" s="1" t="s">
        <v>32</v>
      </c>
      <c r="D4003">
        <v>228</v>
      </c>
      <c r="E4003" s="1" t="s">
        <v>4561</v>
      </c>
      <c r="F4003">
        <v>0</v>
      </c>
      <c r="H4003">
        <v>0</v>
      </c>
      <c r="I4003">
        <f>Tabla1[[#This Row],[VENTAS]]+Tabla1[[#This Row],[FISICO]]-Tabla1[[#This Row],[SISTEMA]]</f>
        <v>0</v>
      </c>
    </row>
    <row r="4004" spans="1:10" hidden="1" x14ac:dyDescent="0.25">
      <c r="A4004">
        <v>30101</v>
      </c>
      <c r="B4004" s="1" t="s">
        <v>6</v>
      </c>
      <c r="C4004" s="1" t="s">
        <v>32</v>
      </c>
      <c r="D4004">
        <v>230</v>
      </c>
      <c r="E4004" s="1" t="s">
        <v>4562</v>
      </c>
      <c r="F4004">
        <v>0</v>
      </c>
      <c r="H4004">
        <v>0</v>
      </c>
      <c r="I4004">
        <f>Tabla1[[#This Row],[VENTAS]]+Tabla1[[#This Row],[FISICO]]-Tabla1[[#This Row],[SISTEMA]]</f>
        <v>0</v>
      </c>
    </row>
    <row r="4005" spans="1:10" hidden="1" x14ac:dyDescent="0.25">
      <c r="A4005">
        <v>30101</v>
      </c>
      <c r="B4005" s="1" t="s">
        <v>6</v>
      </c>
      <c r="C4005" s="1" t="s">
        <v>32</v>
      </c>
      <c r="D4005">
        <v>233</v>
      </c>
      <c r="E4005" s="1" t="s">
        <v>4563</v>
      </c>
      <c r="F4005">
        <v>0</v>
      </c>
      <c r="H4005">
        <v>0</v>
      </c>
      <c r="I4005">
        <f>Tabla1[[#This Row],[VENTAS]]+Tabla1[[#This Row],[FISICO]]-Tabla1[[#This Row],[SISTEMA]]</f>
        <v>0</v>
      </c>
    </row>
    <row r="4006" spans="1:10" hidden="1" x14ac:dyDescent="0.25">
      <c r="A4006">
        <v>30101</v>
      </c>
      <c r="B4006" s="1" t="s">
        <v>6</v>
      </c>
      <c r="C4006" s="1" t="s">
        <v>32</v>
      </c>
      <c r="D4006">
        <v>234</v>
      </c>
      <c r="E4006" s="1" t="s">
        <v>4564</v>
      </c>
      <c r="F4006">
        <v>0</v>
      </c>
      <c r="H4006">
        <v>0</v>
      </c>
      <c r="I4006">
        <f>Tabla1[[#This Row],[VENTAS]]+Tabla1[[#This Row],[FISICO]]-Tabla1[[#This Row],[SISTEMA]]</f>
        <v>0</v>
      </c>
    </row>
    <row r="4007" spans="1:10" hidden="1" x14ac:dyDescent="0.25">
      <c r="A4007">
        <v>30101</v>
      </c>
      <c r="B4007" s="1" t="s">
        <v>6</v>
      </c>
      <c r="C4007" s="1" t="s">
        <v>32</v>
      </c>
      <c r="D4007">
        <v>236</v>
      </c>
      <c r="E4007" s="1" t="s">
        <v>4565</v>
      </c>
      <c r="F4007">
        <v>0</v>
      </c>
      <c r="H4007">
        <v>0</v>
      </c>
      <c r="I4007">
        <f>Tabla1[[#This Row],[VENTAS]]+Tabla1[[#This Row],[FISICO]]-Tabla1[[#This Row],[SISTEMA]]</f>
        <v>0</v>
      </c>
    </row>
    <row r="4008" spans="1:10" hidden="1" x14ac:dyDescent="0.25">
      <c r="A4008">
        <v>30101</v>
      </c>
      <c r="B4008" s="1" t="s">
        <v>6</v>
      </c>
      <c r="C4008" s="1" t="s">
        <v>32</v>
      </c>
      <c r="D4008">
        <v>238</v>
      </c>
      <c r="E4008" s="1" t="s">
        <v>4566</v>
      </c>
      <c r="F4008">
        <v>0</v>
      </c>
      <c r="H4008">
        <v>0</v>
      </c>
      <c r="I4008">
        <f>Tabla1[[#This Row],[VENTAS]]+Tabla1[[#This Row],[FISICO]]-Tabla1[[#This Row],[SISTEMA]]</f>
        <v>0</v>
      </c>
    </row>
    <row r="4009" spans="1:10" hidden="1" x14ac:dyDescent="0.25">
      <c r="A4009">
        <v>30101</v>
      </c>
      <c r="B4009" s="1" t="s">
        <v>6</v>
      </c>
      <c r="C4009" s="1" t="s">
        <v>32</v>
      </c>
      <c r="D4009">
        <v>240</v>
      </c>
      <c r="E4009" s="1" t="s">
        <v>4567</v>
      </c>
      <c r="F4009">
        <v>0</v>
      </c>
      <c r="H4009">
        <v>0</v>
      </c>
      <c r="I4009">
        <f>Tabla1[[#This Row],[VENTAS]]+Tabla1[[#This Row],[FISICO]]-Tabla1[[#This Row],[SISTEMA]]</f>
        <v>0</v>
      </c>
    </row>
    <row r="4010" spans="1:10" hidden="1" x14ac:dyDescent="0.25">
      <c r="A4010">
        <v>30101</v>
      </c>
      <c r="B4010" s="1" t="s">
        <v>6</v>
      </c>
      <c r="C4010" s="1" t="s">
        <v>32</v>
      </c>
      <c r="D4010" s="18">
        <v>242</v>
      </c>
      <c r="E4010" s="19" t="s">
        <v>4568</v>
      </c>
      <c r="F4010">
        <v>41</v>
      </c>
      <c r="H4010">
        <v>0</v>
      </c>
      <c r="I4010">
        <f>Tabla1[[#This Row],[VENTAS]]+Tabla1[[#This Row],[FISICO]]-Tabla1[[#This Row],[SISTEMA]]</f>
        <v>-41</v>
      </c>
      <c r="J4010" s="18"/>
    </row>
    <row r="4011" spans="1:10" hidden="1" x14ac:dyDescent="0.25">
      <c r="A4011">
        <v>30101</v>
      </c>
      <c r="B4011" s="1" t="s">
        <v>6</v>
      </c>
      <c r="C4011" s="1" t="s">
        <v>32</v>
      </c>
      <c r="D4011" s="18">
        <v>243</v>
      </c>
      <c r="E4011" s="19" t="s">
        <v>4569</v>
      </c>
      <c r="F4011">
        <v>53</v>
      </c>
      <c r="H4011">
        <v>0</v>
      </c>
      <c r="I4011">
        <f>Tabla1[[#This Row],[VENTAS]]+Tabla1[[#This Row],[FISICO]]-Tabla1[[#This Row],[SISTEMA]]</f>
        <v>-53</v>
      </c>
      <c r="J4011" s="18"/>
    </row>
    <row r="4012" spans="1:10" hidden="1" x14ac:dyDescent="0.25">
      <c r="A4012">
        <v>30101</v>
      </c>
      <c r="B4012" s="1" t="s">
        <v>6</v>
      </c>
      <c r="C4012" s="1" t="s">
        <v>32</v>
      </c>
      <c r="D4012">
        <v>244</v>
      </c>
      <c r="E4012" s="1" t="s">
        <v>4570</v>
      </c>
      <c r="F4012">
        <v>0</v>
      </c>
      <c r="H4012">
        <v>0</v>
      </c>
      <c r="I4012">
        <f>Tabla1[[#This Row],[VENTAS]]+Tabla1[[#This Row],[FISICO]]-Tabla1[[#This Row],[SISTEMA]]</f>
        <v>0</v>
      </c>
    </row>
    <row r="4013" spans="1:10" hidden="1" x14ac:dyDescent="0.25">
      <c r="A4013">
        <v>30101</v>
      </c>
      <c r="B4013" s="1" t="s">
        <v>6</v>
      </c>
      <c r="C4013" s="1" t="s">
        <v>32</v>
      </c>
      <c r="D4013" s="18">
        <v>245</v>
      </c>
      <c r="E4013" s="19" t="s">
        <v>4571</v>
      </c>
      <c r="F4013">
        <v>26</v>
      </c>
      <c r="H4013">
        <v>0</v>
      </c>
      <c r="I4013">
        <f>Tabla1[[#This Row],[VENTAS]]+Tabla1[[#This Row],[FISICO]]-Tabla1[[#This Row],[SISTEMA]]</f>
        <v>-26</v>
      </c>
      <c r="J4013" s="18"/>
    </row>
    <row r="4014" spans="1:10" hidden="1" x14ac:dyDescent="0.25">
      <c r="A4014">
        <v>30101</v>
      </c>
      <c r="B4014" s="1" t="s">
        <v>6</v>
      </c>
      <c r="C4014" s="1" t="s">
        <v>32</v>
      </c>
      <c r="D4014" s="18">
        <v>246</v>
      </c>
      <c r="E4014" s="19" t="s">
        <v>4572</v>
      </c>
      <c r="F4014">
        <v>18</v>
      </c>
      <c r="H4014">
        <v>0</v>
      </c>
      <c r="I4014">
        <f>Tabla1[[#This Row],[VENTAS]]+Tabla1[[#This Row],[FISICO]]-Tabla1[[#This Row],[SISTEMA]]</f>
        <v>-18</v>
      </c>
      <c r="J4014" s="18"/>
    </row>
    <row r="4015" spans="1:10" hidden="1" x14ac:dyDescent="0.25">
      <c r="A4015">
        <v>30101</v>
      </c>
      <c r="B4015" s="1" t="s">
        <v>6</v>
      </c>
      <c r="C4015" s="1" t="s">
        <v>32</v>
      </c>
      <c r="D4015">
        <v>247</v>
      </c>
      <c r="E4015" s="1" t="s">
        <v>4573</v>
      </c>
      <c r="F4015">
        <v>0</v>
      </c>
      <c r="H4015">
        <v>0</v>
      </c>
      <c r="I4015">
        <f>Tabla1[[#This Row],[VENTAS]]+Tabla1[[#This Row],[FISICO]]-Tabla1[[#This Row],[SISTEMA]]</f>
        <v>0</v>
      </c>
    </row>
    <row r="4016" spans="1:10" hidden="1" x14ac:dyDescent="0.25">
      <c r="A4016">
        <v>30101</v>
      </c>
      <c r="B4016" s="1" t="s">
        <v>6</v>
      </c>
      <c r="C4016" s="1" t="s">
        <v>32</v>
      </c>
      <c r="D4016">
        <v>248</v>
      </c>
      <c r="E4016" s="1" t="s">
        <v>4574</v>
      </c>
      <c r="F4016">
        <v>0</v>
      </c>
      <c r="H4016">
        <v>0</v>
      </c>
      <c r="I4016">
        <f>Tabla1[[#This Row],[VENTAS]]+Tabla1[[#This Row],[FISICO]]-Tabla1[[#This Row],[SISTEMA]]</f>
        <v>0</v>
      </c>
    </row>
    <row r="4017" spans="1:10" hidden="1" x14ac:dyDescent="0.25">
      <c r="A4017">
        <v>30101</v>
      </c>
      <c r="B4017" s="1" t="s">
        <v>6</v>
      </c>
      <c r="C4017" s="1" t="s">
        <v>32</v>
      </c>
      <c r="D4017">
        <v>249</v>
      </c>
      <c r="E4017" s="1" t="s">
        <v>4575</v>
      </c>
      <c r="F4017">
        <v>0</v>
      </c>
      <c r="H4017">
        <v>0</v>
      </c>
      <c r="I4017">
        <f>Tabla1[[#This Row],[VENTAS]]+Tabla1[[#This Row],[FISICO]]-Tabla1[[#This Row],[SISTEMA]]</f>
        <v>0</v>
      </c>
    </row>
    <row r="4018" spans="1:10" hidden="1" x14ac:dyDescent="0.25">
      <c r="A4018">
        <v>30101</v>
      </c>
      <c r="B4018" s="1" t="s">
        <v>6</v>
      </c>
      <c r="C4018" s="1" t="s">
        <v>32</v>
      </c>
      <c r="D4018" s="18">
        <v>251</v>
      </c>
      <c r="E4018" s="19" t="s">
        <v>4576</v>
      </c>
      <c r="F4018">
        <v>18</v>
      </c>
      <c r="H4018">
        <v>0</v>
      </c>
      <c r="I4018">
        <f>Tabla1[[#This Row],[VENTAS]]+Tabla1[[#This Row],[FISICO]]-Tabla1[[#This Row],[SISTEMA]]</f>
        <v>-18</v>
      </c>
      <c r="J4018" s="18"/>
    </row>
    <row r="4019" spans="1:10" hidden="1" x14ac:dyDescent="0.25">
      <c r="A4019">
        <v>30101</v>
      </c>
      <c r="B4019" s="1" t="s">
        <v>6</v>
      </c>
      <c r="C4019" s="1" t="s">
        <v>32</v>
      </c>
      <c r="D4019">
        <v>252</v>
      </c>
      <c r="E4019" s="1" t="s">
        <v>4577</v>
      </c>
      <c r="F4019">
        <v>0</v>
      </c>
      <c r="H4019">
        <v>0</v>
      </c>
      <c r="I4019">
        <f>Tabla1[[#This Row],[VENTAS]]+Tabla1[[#This Row],[FISICO]]-Tabla1[[#This Row],[SISTEMA]]</f>
        <v>0</v>
      </c>
    </row>
    <row r="4020" spans="1:10" hidden="1" x14ac:dyDescent="0.25">
      <c r="A4020">
        <v>30101</v>
      </c>
      <c r="B4020" s="1" t="s">
        <v>6</v>
      </c>
      <c r="C4020" s="1" t="s">
        <v>32</v>
      </c>
      <c r="D4020">
        <v>253</v>
      </c>
      <c r="E4020" s="1" t="s">
        <v>4578</v>
      </c>
      <c r="F4020">
        <v>0</v>
      </c>
      <c r="H4020">
        <v>0</v>
      </c>
      <c r="I4020">
        <f>Tabla1[[#This Row],[VENTAS]]+Tabla1[[#This Row],[FISICO]]-Tabla1[[#This Row],[SISTEMA]]</f>
        <v>0</v>
      </c>
    </row>
    <row r="4021" spans="1:10" hidden="1" x14ac:dyDescent="0.25">
      <c r="A4021">
        <v>30101</v>
      </c>
      <c r="B4021" s="1" t="s">
        <v>6</v>
      </c>
      <c r="C4021" s="1" t="s">
        <v>32</v>
      </c>
      <c r="D4021">
        <v>254</v>
      </c>
      <c r="E4021" s="1" t="s">
        <v>4579</v>
      </c>
      <c r="F4021">
        <v>0</v>
      </c>
      <c r="H4021">
        <v>0</v>
      </c>
      <c r="I4021">
        <f>Tabla1[[#This Row],[VENTAS]]+Tabla1[[#This Row],[FISICO]]-Tabla1[[#This Row],[SISTEMA]]</f>
        <v>0</v>
      </c>
    </row>
    <row r="4022" spans="1:10" hidden="1" x14ac:dyDescent="0.25">
      <c r="A4022">
        <v>30101</v>
      </c>
      <c r="B4022" s="1" t="s">
        <v>6</v>
      </c>
      <c r="C4022" s="1" t="s">
        <v>32</v>
      </c>
      <c r="D4022" s="18">
        <v>255</v>
      </c>
      <c r="E4022" s="19" t="s">
        <v>4580</v>
      </c>
      <c r="F4022">
        <v>10</v>
      </c>
      <c r="H4022">
        <v>0</v>
      </c>
      <c r="I4022">
        <f>Tabla1[[#This Row],[VENTAS]]+Tabla1[[#This Row],[FISICO]]-Tabla1[[#This Row],[SISTEMA]]</f>
        <v>-10</v>
      </c>
      <c r="J4022" s="18"/>
    </row>
    <row r="4023" spans="1:10" hidden="1" x14ac:dyDescent="0.25">
      <c r="A4023">
        <v>30101</v>
      </c>
      <c r="B4023" s="1" t="s">
        <v>6</v>
      </c>
      <c r="C4023" s="1" t="s">
        <v>32</v>
      </c>
      <c r="D4023">
        <v>257</v>
      </c>
      <c r="E4023" s="1" t="s">
        <v>4581</v>
      </c>
      <c r="F4023">
        <v>0</v>
      </c>
      <c r="H4023">
        <v>0</v>
      </c>
      <c r="I4023">
        <f>Tabla1[[#This Row],[VENTAS]]+Tabla1[[#This Row],[FISICO]]-Tabla1[[#This Row],[SISTEMA]]</f>
        <v>0</v>
      </c>
    </row>
    <row r="4024" spans="1:10" hidden="1" x14ac:dyDescent="0.25">
      <c r="A4024">
        <v>30101</v>
      </c>
      <c r="B4024" s="1" t="s">
        <v>6</v>
      </c>
      <c r="C4024" s="1" t="s">
        <v>32</v>
      </c>
      <c r="D4024">
        <v>259</v>
      </c>
      <c r="E4024" s="1" t="s">
        <v>4582</v>
      </c>
      <c r="F4024">
        <v>0</v>
      </c>
      <c r="H4024">
        <v>0</v>
      </c>
      <c r="I4024">
        <f>Tabla1[[#This Row],[VENTAS]]+Tabla1[[#This Row],[FISICO]]-Tabla1[[#This Row],[SISTEMA]]</f>
        <v>0</v>
      </c>
    </row>
    <row r="4025" spans="1:10" hidden="1" x14ac:dyDescent="0.25">
      <c r="A4025">
        <v>30101</v>
      </c>
      <c r="B4025" s="1" t="s">
        <v>6</v>
      </c>
      <c r="C4025" s="1" t="s">
        <v>32</v>
      </c>
      <c r="D4025" s="18">
        <v>260</v>
      </c>
      <c r="E4025" s="19" t="s">
        <v>4583</v>
      </c>
      <c r="F4025">
        <v>12</v>
      </c>
      <c r="H4025">
        <v>0</v>
      </c>
      <c r="I4025">
        <f>Tabla1[[#This Row],[VENTAS]]+Tabla1[[#This Row],[FISICO]]-Tabla1[[#This Row],[SISTEMA]]</f>
        <v>-12</v>
      </c>
      <c r="J4025" s="18"/>
    </row>
    <row r="4026" spans="1:10" hidden="1" x14ac:dyDescent="0.25">
      <c r="A4026">
        <v>30101</v>
      </c>
      <c r="B4026" s="1" t="s">
        <v>6</v>
      </c>
      <c r="C4026" s="1" t="s">
        <v>32</v>
      </c>
      <c r="D4026">
        <v>262</v>
      </c>
      <c r="E4026" s="1" t="s">
        <v>4584</v>
      </c>
      <c r="F4026">
        <v>0</v>
      </c>
      <c r="H4026">
        <v>0</v>
      </c>
      <c r="I4026">
        <f>Tabla1[[#This Row],[VENTAS]]+Tabla1[[#This Row],[FISICO]]-Tabla1[[#This Row],[SISTEMA]]</f>
        <v>0</v>
      </c>
    </row>
    <row r="4027" spans="1:10" hidden="1" x14ac:dyDescent="0.25">
      <c r="A4027">
        <v>30101</v>
      </c>
      <c r="B4027" s="1" t="s">
        <v>6</v>
      </c>
      <c r="C4027" s="1" t="s">
        <v>32</v>
      </c>
      <c r="D4027" s="18">
        <v>264</v>
      </c>
      <c r="E4027" s="19" t="s">
        <v>4585</v>
      </c>
      <c r="F4027">
        <v>8</v>
      </c>
      <c r="H4027">
        <v>0</v>
      </c>
      <c r="I4027">
        <f>Tabla1[[#This Row],[VENTAS]]+Tabla1[[#This Row],[FISICO]]-Tabla1[[#This Row],[SISTEMA]]</f>
        <v>-8</v>
      </c>
      <c r="J4027" s="18"/>
    </row>
    <row r="4028" spans="1:10" hidden="1" x14ac:dyDescent="0.25">
      <c r="A4028">
        <v>30101</v>
      </c>
      <c r="B4028" s="1" t="s">
        <v>6</v>
      </c>
      <c r="C4028" s="1" t="s">
        <v>32</v>
      </c>
      <c r="D4028">
        <v>265</v>
      </c>
      <c r="E4028" s="1" t="s">
        <v>4586</v>
      </c>
      <c r="F4028">
        <v>0</v>
      </c>
      <c r="H4028">
        <v>0</v>
      </c>
      <c r="I4028">
        <f>Tabla1[[#This Row],[VENTAS]]+Tabla1[[#This Row],[FISICO]]-Tabla1[[#This Row],[SISTEMA]]</f>
        <v>0</v>
      </c>
    </row>
    <row r="4029" spans="1:10" hidden="1" x14ac:dyDescent="0.25">
      <c r="A4029">
        <v>30101</v>
      </c>
      <c r="B4029" s="1" t="s">
        <v>6</v>
      </c>
      <c r="C4029" s="1" t="s">
        <v>32</v>
      </c>
      <c r="D4029">
        <v>266</v>
      </c>
      <c r="E4029" s="1" t="s">
        <v>4587</v>
      </c>
      <c r="F4029">
        <v>0</v>
      </c>
      <c r="H4029">
        <v>0</v>
      </c>
      <c r="I4029">
        <f>Tabla1[[#This Row],[VENTAS]]+Tabla1[[#This Row],[FISICO]]-Tabla1[[#This Row],[SISTEMA]]</f>
        <v>0</v>
      </c>
    </row>
    <row r="4030" spans="1:10" hidden="1" x14ac:dyDescent="0.25">
      <c r="A4030">
        <v>30101</v>
      </c>
      <c r="B4030" s="1" t="s">
        <v>6</v>
      </c>
      <c r="C4030" s="1" t="s">
        <v>32</v>
      </c>
      <c r="D4030" s="18">
        <v>267</v>
      </c>
      <c r="E4030" s="19" t="s">
        <v>4588</v>
      </c>
      <c r="F4030">
        <v>44</v>
      </c>
      <c r="H4030">
        <v>0</v>
      </c>
      <c r="I4030">
        <f>Tabla1[[#This Row],[VENTAS]]+Tabla1[[#This Row],[FISICO]]-Tabla1[[#This Row],[SISTEMA]]</f>
        <v>-44</v>
      </c>
      <c r="J4030" s="18"/>
    </row>
    <row r="4031" spans="1:10" hidden="1" x14ac:dyDescent="0.25">
      <c r="A4031">
        <v>30101</v>
      </c>
      <c r="B4031" s="1" t="s">
        <v>6</v>
      </c>
      <c r="C4031" s="1" t="s">
        <v>32</v>
      </c>
      <c r="D4031">
        <v>269</v>
      </c>
      <c r="E4031" s="1" t="s">
        <v>4589</v>
      </c>
      <c r="F4031">
        <v>0</v>
      </c>
      <c r="H4031">
        <v>0</v>
      </c>
      <c r="I4031">
        <f>Tabla1[[#This Row],[VENTAS]]+Tabla1[[#This Row],[FISICO]]-Tabla1[[#This Row],[SISTEMA]]</f>
        <v>0</v>
      </c>
    </row>
    <row r="4032" spans="1:10" hidden="1" x14ac:dyDescent="0.25">
      <c r="A4032">
        <v>30101</v>
      </c>
      <c r="B4032" s="1" t="s">
        <v>6</v>
      </c>
      <c r="C4032" s="1" t="s">
        <v>32</v>
      </c>
      <c r="D4032">
        <v>270</v>
      </c>
      <c r="E4032" s="1" t="s">
        <v>4590</v>
      </c>
      <c r="F4032">
        <v>0</v>
      </c>
      <c r="H4032">
        <v>0</v>
      </c>
      <c r="I4032">
        <f>Tabla1[[#This Row],[VENTAS]]+Tabla1[[#This Row],[FISICO]]-Tabla1[[#This Row],[SISTEMA]]</f>
        <v>0</v>
      </c>
    </row>
    <row r="4033" spans="1:10" hidden="1" x14ac:dyDescent="0.25">
      <c r="A4033">
        <v>30101</v>
      </c>
      <c r="B4033" s="1" t="s">
        <v>6</v>
      </c>
      <c r="C4033" s="1" t="s">
        <v>32</v>
      </c>
      <c r="D4033">
        <v>272</v>
      </c>
      <c r="E4033" s="1" t="s">
        <v>4591</v>
      </c>
      <c r="F4033">
        <v>0</v>
      </c>
      <c r="H4033">
        <v>0</v>
      </c>
      <c r="I4033">
        <f>Tabla1[[#This Row],[VENTAS]]+Tabla1[[#This Row],[FISICO]]-Tabla1[[#This Row],[SISTEMA]]</f>
        <v>0</v>
      </c>
    </row>
    <row r="4034" spans="1:10" hidden="1" x14ac:dyDescent="0.25">
      <c r="A4034">
        <v>30101</v>
      </c>
      <c r="B4034" s="1" t="s">
        <v>6</v>
      </c>
      <c r="C4034" s="1" t="s">
        <v>32</v>
      </c>
      <c r="D4034">
        <v>273</v>
      </c>
      <c r="E4034" s="1" t="s">
        <v>4592</v>
      </c>
      <c r="F4034">
        <v>0</v>
      </c>
      <c r="H4034">
        <v>0</v>
      </c>
      <c r="I4034">
        <f>Tabla1[[#This Row],[VENTAS]]+Tabla1[[#This Row],[FISICO]]-Tabla1[[#This Row],[SISTEMA]]</f>
        <v>0</v>
      </c>
    </row>
    <row r="4035" spans="1:10" hidden="1" x14ac:dyDescent="0.25">
      <c r="A4035">
        <v>30101</v>
      </c>
      <c r="B4035" s="1" t="s">
        <v>6</v>
      </c>
      <c r="C4035" s="1" t="s">
        <v>32</v>
      </c>
      <c r="D4035">
        <v>274</v>
      </c>
      <c r="E4035" s="1" t="s">
        <v>4593</v>
      </c>
      <c r="F4035">
        <v>0</v>
      </c>
      <c r="H4035">
        <v>0</v>
      </c>
      <c r="I4035">
        <f>Tabla1[[#This Row],[VENTAS]]+Tabla1[[#This Row],[FISICO]]-Tabla1[[#This Row],[SISTEMA]]</f>
        <v>0</v>
      </c>
    </row>
    <row r="4036" spans="1:10" hidden="1" x14ac:dyDescent="0.25">
      <c r="A4036">
        <v>30101</v>
      </c>
      <c r="B4036" s="1" t="s">
        <v>6</v>
      </c>
      <c r="C4036" s="1" t="s">
        <v>32</v>
      </c>
      <c r="D4036">
        <v>276</v>
      </c>
      <c r="E4036" s="1" t="s">
        <v>4594</v>
      </c>
      <c r="F4036">
        <v>0</v>
      </c>
      <c r="H4036">
        <v>0</v>
      </c>
      <c r="I4036">
        <f>Tabla1[[#This Row],[VENTAS]]+Tabla1[[#This Row],[FISICO]]-Tabla1[[#This Row],[SISTEMA]]</f>
        <v>0</v>
      </c>
    </row>
    <row r="4037" spans="1:10" hidden="1" x14ac:dyDescent="0.25">
      <c r="A4037">
        <v>30101</v>
      </c>
      <c r="B4037" s="1" t="s">
        <v>6</v>
      </c>
      <c r="C4037" s="1" t="s">
        <v>32</v>
      </c>
      <c r="D4037">
        <v>278</v>
      </c>
      <c r="E4037" s="1" t="s">
        <v>4595</v>
      </c>
      <c r="F4037">
        <v>0</v>
      </c>
      <c r="H4037">
        <v>0</v>
      </c>
      <c r="I4037">
        <f>Tabla1[[#This Row],[VENTAS]]+Tabla1[[#This Row],[FISICO]]-Tabla1[[#This Row],[SISTEMA]]</f>
        <v>0</v>
      </c>
    </row>
    <row r="4038" spans="1:10" hidden="1" x14ac:dyDescent="0.25">
      <c r="A4038">
        <v>30101</v>
      </c>
      <c r="B4038" s="1" t="s">
        <v>6</v>
      </c>
      <c r="C4038" s="1" t="s">
        <v>32</v>
      </c>
      <c r="D4038">
        <v>279</v>
      </c>
      <c r="E4038" s="1" t="s">
        <v>4596</v>
      </c>
      <c r="F4038">
        <v>0</v>
      </c>
      <c r="H4038">
        <v>0</v>
      </c>
      <c r="I4038">
        <f>Tabla1[[#This Row],[VENTAS]]+Tabla1[[#This Row],[FISICO]]-Tabla1[[#This Row],[SISTEMA]]</f>
        <v>0</v>
      </c>
    </row>
    <row r="4039" spans="1:10" hidden="1" x14ac:dyDescent="0.25">
      <c r="A4039">
        <v>30101</v>
      </c>
      <c r="B4039" s="1" t="s">
        <v>6</v>
      </c>
      <c r="C4039" s="1" t="s">
        <v>32</v>
      </c>
      <c r="D4039">
        <v>281</v>
      </c>
      <c r="E4039" s="1" t="s">
        <v>4597</v>
      </c>
      <c r="F4039">
        <v>0</v>
      </c>
      <c r="H4039">
        <v>0</v>
      </c>
      <c r="I4039">
        <f>Tabla1[[#This Row],[VENTAS]]+Tabla1[[#This Row],[FISICO]]-Tabla1[[#This Row],[SISTEMA]]</f>
        <v>0</v>
      </c>
    </row>
    <row r="4040" spans="1:10" hidden="1" x14ac:dyDescent="0.25">
      <c r="A4040">
        <v>30101</v>
      </c>
      <c r="B4040" s="1" t="s">
        <v>6</v>
      </c>
      <c r="C4040" s="1" t="s">
        <v>32</v>
      </c>
      <c r="D4040">
        <v>283</v>
      </c>
      <c r="E4040" s="1" t="s">
        <v>4598</v>
      </c>
      <c r="F4040">
        <v>0</v>
      </c>
      <c r="H4040">
        <v>0</v>
      </c>
      <c r="I4040">
        <f>Tabla1[[#This Row],[VENTAS]]+Tabla1[[#This Row],[FISICO]]-Tabla1[[#This Row],[SISTEMA]]</f>
        <v>0</v>
      </c>
    </row>
    <row r="4041" spans="1:10" hidden="1" x14ac:dyDescent="0.25">
      <c r="A4041">
        <v>30101</v>
      </c>
      <c r="B4041" s="1" t="s">
        <v>6</v>
      </c>
      <c r="C4041" s="1" t="s">
        <v>32</v>
      </c>
      <c r="D4041">
        <v>285</v>
      </c>
      <c r="E4041" s="1" t="s">
        <v>4599</v>
      </c>
      <c r="F4041">
        <v>0</v>
      </c>
      <c r="H4041">
        <v>0</v>
      </c>
      <c r="I4041">
        <f>Tabla1[[#This Row],[VENTAS]]+Tabla1[[#This Row],[FISICO]]-Tabla1[[#This Row],[SISTEMA]]</f>
        <v>0</v>
      </c>
    </row>
    <row r="4042" spans="1:10" hidden="1" x14ac:dyDescent="0.25">
      <c r="A4042">
        <v>30101</v>
      </c>
      <c r="B4042" s="1" t="s">
        <v>6</v>
      </c>
      <c r="C4042" s="1" t="s">
        <v>32</v>
      </c>
      <c r="D4042">
        <v>286</v>
      </c>
      <c r="E4042" s="1" t="s">
        <v>4600</v>
      </c>
      <c r="F4042">
        <v>0</v>
      </c>
      <c r="H4042">
        <v>0</v>
      </c>
      <c r="I4042">
        <f>Tabla1[[#This Row],[VENTAS]]+Tabla1[[#This Row],[FISICO]]-Tabla1[[#This Row],[SISTEMA]]</f>
        <v>0</v>
      </c>
    </row>
    <row r="4043" spans="1:10" hidden="1" x14ac:dyDescent="0.25">
      <c r="A4043">
        <v>30101</v>
      </c>
      <c r="B4043" s="1" t="s">
        <v>6</v>
      </c>
      <c r="C4043" s="1" t="s">
        <v>32</v>
      </c>
      <c r="D4043">
        <v>435</v>
      </c>
      <c r="E4043" s="1" t="s">
        <v>4601</v>
      </c>
      <c r="F4043">
        <v>0</v>
      </c>
      <c r="H4043">
        <v>0</v>
      </c>
      <c r="I4043">
        <f>Tabla1[[#This Row],[VENTAS]]+Tabla1[[#This Row],[FISICO]]-Tabla1[[#This Row],[SISTEMA]]</f>
        <v>0</v>
      </c>
    </row>
    <row r="4044" spans="1:10" hidden="1" x14ac:dyDescent="0.25">
      <c r="A4044">
        <v>30101</v>
      </c>
      <c r="B4044" s="1" t="s">
        <v>6</v>
      </c>
      <c r="C4044" s="1" t="s">
        <v>32</v>
      </c>
      <c r="D4044">
        <v>441</v>
      </c>
      <c r="E4044" s="1" t="s">
        <v>4602</v>
      </c>
      <c r="F4044">
        <v>0</v>
      </c>
      <c r="H4044">
        <v>0</v>
      </c>
      <c r="I4044">
        <f>Tabla1[[#This Row],[VENTAS]]+Tabla1[[#This Row],[FISICO]]-Tabla1[[#This Row],[SISTEMA]]</f>
        <v>0</v>
      </c>
    </row>
    <row r="4045" spans="1:10" hidden="1" x14ac:dyDescent="0.25">
      <c r="A4045">
        <v>30101</v>
      </c>
      <c r="B4045" s="1" t="s">
        <v>6</v>
      </c>
      <c r="C4045" s="1" t="s">
        <v>32</v>
      </c>
      <c r="D4045" s="18">
        <v>443</v>
      </c>
      <c r="E4045" s="19" t="s">
        <v>4603</v>
      </c>
      <c r="F4045">
        <v>102</v>
      </c>
      <c r="H4045">
        <v>0</v>
      </c>
      <c r="I4045">
        <f>Tabla1[[#This Row],[VENTAS]]+Tabla1[[#This Row],[FISICO]]-Tabla1[[#This Row],[SISTEMA]]</f>
        <v>-102</v>
      </c>
      <c r="J4045" s="18"/>
    </row>
    <row r="4046" spans="1:10" hidden="1" x14ac:dyDescent="0.25">
      <c r="A4046">
        <v>30101</v>
      </c>
      <c r="B4046" s="1" t="s">
        <v>6</v>
      </c>
      <c r="C4046" s="1" t="s">
        <v>32</v>
      </c>
      <c r="D4046">
        <v>449</v>
      </c>
      <c r="E4046" s="1" t="s">
        <v>4604</v>
      </c>
      <c r="F4046">
        <v>0</v>
      </c>
      <c r="H4046">
        <v>0</v>
      </c>
      <c r="I4046">
        <f>Tabla1[[#This Row],[VENTAS]]+Tabla1[[#This Row],[FISICO]]-Tabla1[[#This Row],[SISTEMA]]</f>
        <v>0</v>
      </c>
    </row>
    <row r="4047" spans="1:10" hidden="1" x14ac:dyDescent="0.25">
      <c r="A4047">
        <v>30101</v>
      </c>
      <c r="B4047" s="1" t="s">
        <v>6</v>
      </c>
      <c r="C4047" s="1" t="s">
        <v>32</v>
      </c>
      <c r="D4047">
        <v>452</v>
      </c>
      <c r="E4047" s="1" t="s">
        <v>4605</v>
      </c>
      <c r="F4047">
        <v>0</v>
      </c>
      <c r="H4047">
        <v>0</v>
      </c>
      <c r="I4047">
        <f>Tabla1[[#This Row],[VENTAS]]+Tabla1[[#This Row],[FISICO]]-Tabla1[[#This Row],[SISTEMA]]</f>
        <v>0</v>
      </c>
    </row>
    <row r="4048" spans="1:10" hidden="1" x14ac:dyDescent="0.25">
      <c r="A4048">
        <v>30101</v>
      </c>
      <c r="B4048" s="1" t="s">
        <v>6</v>
      </c>
      <c r="C4048" s="1" t="s">
        <v>32</v>
      </c>
      <c r="D4048">
        <v>454</v>
      </c>
      <c r="E4048" s="1" t="s">
        <v>4606</v>
      </c>
      <c r="F4048">
        <v>0</v>
      </c>
      <c r="H4048">
        <v>0</v>
      </c>
      <c r="I4048">
        <f>Tabla1[[#This Row],[VENTAS]]+Tabla1[[#This Row],[FISICO]]-Tabla1[[#This Row],[SISTEMA]]</f>
        <v>0</v>
      </c>
    </row>
    <row r="4049" spans="1:10" hidden="1" x14ac:dyDescent="0.25">
      <c r="A4049">
        <v>30101</v>
      </c>
      <c r="B4049" s="1" t="s">
        <v>6</v>
      </c>
      <c r="C4049" s="1" t="s">
        <v>32</v>
      </c>
      <c r="D4049">
        <v>456</v>
      </c>
      <c r="E4049" s="1" t="s">
        <v>4607</v>
      </c>
      <c r="F4049">
        <v>0</v>
      </c>
      <c r="H4049">
        <v>0</v>
      </c>
      <c r="I4049">
        <f>Tabla1[[#This Row],[VENTAS]]+Tabla1[[#This Row],[FISICO]]-Tabla1[[#This Row],[SISTEMA]]</f>
        <v>0</v>
      </c>
    </row>
    <row r="4050" spans="1:10" hidden="1" x14ac:dyDescent="0.25">
      <c r="A4050">
        <v>30101</v>
      </c>
      <c r="B4050" s="1" t="s">
        <v>6</v>
      </c>
      <c r="C4050" s="1" t="s">
        <v>32</v>
      </c>
      <c r="D4050" s="18">
        <v>458</v>
      </c>
      <c r="E4050" s="19" t="s">
        <v>4608</v>
      </c>
      <c r="F4050">
        <v>35</v>
      </c>
      <c r="H4050">
        <v>0</v>
      </c>
      <c r="I4050">
        <f>Tabla1[[#This Row],[VENTAS]]+Tabla1[[#This Row],[FISICO]]-Tabla1[[#This Row],[SISTEMA]]</f>
        <v>-35</v>
      </c>
      <c r="J4050" s="18"/>
    </row>
    <row r="4051" spans="1:10" hidden="1" x14ac:dyDescent="0.25">
      <c r="A4051">
        <v>30101</v>
      </c>
      <c r="B4051" s="1" t="s">
        <v>6</v>
      </c>
      <c r="C4051" s="1" t="s">
        <v>32</v>
      </c>
      <c r="D4051" s="18">
        <v>461</v>
      </c>
      <c r="E4051" s="19" t="s">
        <v>4609</v>
      </c>
      <c r="F4051">
        <v>5</v>
      </c>
      <c r="H4051">
        <v>0</v>
      </c>
      <c r="I4051">
        <f>Tabla1[[#This Row],[VENTAS]]+Tabla1[[#This Row],[FISICO]]-Tabla1[[#This Row],[SISTEMA]]</f>
        <v>-5</v>
      </c>
      <c r="J4051" s="18"/>
    </row>
    <row r="4052" spans="1:10" hidden="1" x14ac:dyDescent="0.25">
      <c r="A4052">
        <v>30101</v>
      </c>
      <c r="B4052" s="1" t="s">
        <v>6</v>
      </c>
      <c r="C4052" s="1" t="s">
        <v>32</v>
      </c>
      <c r="D4052">
        <v>464</v>
      </c>
      <c r="E4052" s="1" t="s">
        <v>4610</v>
      </c>
      <c r="F4052">
        <v>0</v>
      </c>
      <c r="H4052">
        <v>0</v>
      </c>
      <c r="I4052">
        <f>Tabla1[[#This Row],[VENTAS]]+Tabla1[[#This Row],[FISICO]]-Tabla1[[#This Row],[SISTEMA]]</f>
        <v>0</v>
      </c>
    </row>
    <row r="4053" spans="1:10" hidden="1" x14ac:dyDescent="0.25">
      <c r="A4053">
        <v>30101</v>
      </c>
      <c r="B4053" s="1" t="s">
        <v>6</v>
      </c>
      <c r="C4053" s="1" t="s">
        <v>32</v>
      </c>
      <c r="D4053" s="18">
        <v>467</v>
      </c>
      <c r="E4053" s="19" t="s">
        <v>4611</v>
      </c>
      <c r="F4053">
        <v>2</v>
      </c>
      <c r="H4053">
        <v>0</v>
      </c>
      <c r="I4053">
        <f>Tabla1[[#This Row],[VENTAS]]+Tabla1[[#This Row],[FISICO]]-Tabla1[[#This Row],[SISTEMA]]</f>
        <v>-2</v>
      </c>
      <c r="J4053" s="18"/>
    </row>
    <row r="4054" spans="1:10" hidden="1" x14ac:dyDescent="0.25">
      <c r="A4054">
        <v>30101</v>
      </c>
      <c r="B4054" s="1" t="s">
        <v>6</v>
      </c>
      <c r="C4054" s="1" t="s">
        <v>32</v>
      </c>
      <c r="D4054">
        <v>470</v>
      </c>
      <c r="E4054" s="1" t="s">
        <v>4612</v>
      </c>
      <c r="F4054">
        <v>0</v>
      </c>
      <c r="H4054">
        <v>0</v>
      </c>
      <c r="I4054">
        <f>Tabla1[[#This Row],[VENTAS]]+Tabla1[[#This Row],[FISICO]]-Tabla1[[#This Row],[SISTEMA]]</f>
        <v>0</v>
      </c>
    </row>
    <row r="4055" spans="1:10" hidden="1" x14ac:dyDescent="0.25">
      <c r="A4055">
        <v>30101</v>
      </c>
      <c r="B4055" s="1" t="s">
        <v>6</v>
      </c>
      <c r="C4055" s="1" t="s">
        <v>32</v>
      </c>
      <c r="D4055">
        <v>474</v>
      </c>
      <c r="E4055" s="1" t="s">
        <v>4613</v>
      </c>
      <c r="F4055">
        <v>0</v>
      </c>
      <c r="H4055">
        <v>0</v>
      </c>
      <c r="I4055">
        <f>Tabla1[[#This Row],[VENTAS]]+Tabla1[[#This Row],[FISICO]]-Tabla1[[#This Row],[SISTEMA]]</f>
        <v>0</v>
      </c>
    </row>
    <row r="4056" spans="1:10" hidden="1" x14ac:dyDescent="0.25">
      <c r="A4056">
        <v>30101</v>
      </c>
      <c r="B4056" s="1" t="s">
        <v>6</v>
      </c>
      <c r="C4056" s="1" t="s">
        <v>32</v>
      </c>
      <c r="D4056" s="18">
        <v>478</v>
      </c>
      <c r="E4056" s="19" t="s">
        <v>4614</v>
      </c>
      <c r="F4056">
        <v>1</v>
      </c>
      <c r="H4056">
        <v>0</v>
      </c>
      <c r="I4056">
        <f>Tabla1[[#This Row],[VENTAS]]+Tabla1[[#This Row],[FISICO]]-Tabla1[[#This Row],[SISTEMA]]</f>
        <v>-1</v>
      </c>
      <c r="J4056" s="18"/>
    </row>
    <row r="4057" spans="1:10" hidden="1" x14ac:dyDescent="0.25">
      <c r="A4057">
        <v>30101</v>
      </c>
      <c r="B4057" s="1" t="s">
        <v>6</v>
      </c>
      <c r="C4057" s="1" t="s">
        <v>32</v>
      </c>
      <c r="D4057">
        <v>479</v>
      </c>
      <c r="E4057" s="1" t="s">
        <v>4615</v>
      </c>
      <c r="F4057">
        <v>0</v>
      </c>
      <c r="H4057">
        <v>0</v>
      </c>
      <c r="I4057">
        <f>Tabla1[[#This Row],[VENTAS]]+Tabla1[[#This Row],[FISICO]]-Tabla1[[#This Row],[SISTEMA]]</f>
        <v>0</v>
      </c>
    </row>
    <row r="4058" spans="1:10" hidden="1" x14ac:dyDescent="0.25">
      <c r="A4058">
        <v>30101</v>
      </c>
      <c r="B4058" s="1" t="s">
        <v>6</v>
      </c>
      <c r="C4058" s="1" t="s">
        <v>32</v>
      </c>
      <c r="D4058">
        <v>480</v>
      </c>
      <c r="E4058" s="1" t="s">
        <v>4616</v>
      </c>
      <c r="F4058">
        <v>0</v>
      </c>
      <c r="H4058">
        <v>0</v>
      </c>
      <c r="I4058">
        <f>Tabla1[[#This Row],[VENTAS]]+Tabla1[[#This Row],[FISICO]]-Tabla1[[#This Row],[SISTEMA]]</f>
        <v>0</v>
      </c>
    </row>
    <row r="4059" spans="1:10" hidden="1" x14ac:dyDescent="0.25">
      <c r="A4059">
        <v>30101</v>
      </c>
      <c r="B4059" s="1" t="s">
        <v>6</v>
      </c>
      <c r="C4059" s="1" t="s">
        <v>32</v>
      </c>
      <c r="D4059">
        <v>482</v>
      </c>
      <c r="E4059" s="1" t="s">
        <v>4617</v>
      </c>
      <c r="F4059">
        <v>0</v>
      </c>
      <c r="H4059">
        <v>0</v>
      </c>
      <c r="I4059">
        <f>Tabla1[[#This Row],[VENTAS]]+Tabla1[[#This Row],[FISICO]]-Tabla1[[#This Row],[SISTEMA]]</f>
        <v>0</v>
      </c>
    </row>
    <row r="4060" spans="1:10" hidden="1" x14ac:dyDescent="0.25">
      <c r="A4060">
        <v>30101</v>
      </c>
      <c r="B4060" s="1" t="s">
        <v>6</v>
      </c>
      <c r="C4060" s="1" t="s">
        <v>32</v>
      </c>
      <c r="D4060">
        <v>483</v>
      </c>
      <c r="E4060" s="1" t="s">
        <v>4618</v>
      </c>
      <c r="F4060">
        <v>0</v>
      </c>
      <c r="H4060">
        <v>0</v>
      </c>
      <c r="I4060">
        <f>Tabla1[[#This Row],[VENTAS]]+Tabla1[[#This Row],[FISICO]]-Tabla1[[#This Row],[SISTEMA]]</f>
        <v>0</v>
      </c>
    </row>
    <row r="4061" spans="1:10" hidden="1" x14ac:dyDescent="0.25">
      <c r="A4061">
        <v>30101</v>
      </c>
      <c r="B4061" s="1" t="s">
        <v>6</v>
      </c>
      <c r="C4061" s="1" t="s">
        <v>32</v>
      </c>
      <c r="D4061">
        <v>484</v>
      </c>
      <c r="E4061" s="1" t="s">
        <v>4619</v>
      </c>
      <c r="F4061">
        <v>0</v>
      </c>
      <c r="H4061">
        <v>0</v>
      </c>
      <c r="I4061">
        <f>Tabla1[[#This Row],[VENTAS]]+Tabla1[[#This Row],[FISICO]]-Tabla1[[#This Row],[SISTEMA]]</f>
        <v>0</v>
      </c>
    </row>
    <row r="4062" spans="1:10" hidden="1" x14ac:dyDescent="0.25">
      <c r="A4062">
        <v>30101</v>
      </c>
      <c r="B4062" s="1" t="s">
        <v>6</v>
      </c>
      <c r="C4062" s="1" t="s">
        <v>32</v>
      </c>
      <c r="D4062">
        <v>485</v>
      </c>
      <c r="E4062" s="1" t="s">
        <v>4620</v>
      </c>
      <c r="F4062">
        <v>0</v>
      </c>
      <c r="H4062">
        <v>0</v>
      </c>
      <c r="I4062">
        <f>Tabla1[[#This Row],[VENTAS]]+Tabla1[[#This Row],[FISICO]]-Tabla1[[#This Row],[SISTEMA]]</f>
        <v>0</v>
      </c>
    </row>
    <row r="4063" spans="1:10" hidden="1" x14ac:dyDescent="0.25">
      <c r="A4063">
        <v>30101</v>
      </c>
      <c r="B4063" s="1" t="s">
        <v>6</v>
      </c>
      <c r="C4063" s="1" t="s">
        <v>32</v>
      </c>
      <c r="D4063">
        <v>486</v>
      </c>
      <c r="E4063" s="1" t="s">
        <v>4621</v>
      </c>
      <c r="F4063">
        <v>0</v>
      </c>
      <c r="H4063">
        <v>0</v>
      </c>
      <c r="I4063">
        <f>Tabla1[[#This Row],[VENTAS]]+Tabla1[[#This Row],[FISICO]]-Tabla1[[#This Row],[SISTEMA]]</f>
        <v>0</v>
      </c>
    </row>
    <row r="4064" spans="1:10" hidden="1" x14ac:dyDescent="0.25">
      <c r="A4064">
        <v>30101</v>
      </c>
      <c r="B4064" s="1" t="s">
        <v>6</v>
      </c>
      <c r="C4064" s="1" t="s">
        <v>32</v>
      </c>
      <c r="D4064" s="18">
        <v>487</v>
      </c>
      <c r="E4064" s="19" t="s">
        <v>4622</v>
      </c>
      <c r="F4064">
        <v>2</v>
      </c>
      <c r="H4064">
        <v>0</v>
      </c>
      <c r="I4064">
        <f>Tabla1[[#This Row],[VENTAS]]+Tabla1[[#This Row],[FISICO]]-Tabla1[[#This Row],[SISTEMA]]</f>
        <v>-2</v>
      </c>
      <c r="J4064" s="18"/>
    </row>
    <row r="4065" spans="1:10" hidden="1" x14ac:dyDescent="0.25">
      <c r="A4065">
        <v>30101</v>
      </c>
      <c r="B4065" s="1" t="s">
        <v>6</v>
      </c>
      <c r="C4065" s="1" t="s">
        <v>32</v>
      </c>
      <c r="D4065" s="18">
        <v>488</v>
      </c>
      <c r="E4065" s="19" t="s">
        <v>4623</v>
      </c>
      <c r="F4065">
        <v>67</v>
      </c>
      <c r="H4065">
        <v>0</v>
      </c>
      <c r="I4065">
        <f>Tabla1[[#This Row],[VENTAS]]+Tabla1[[#This Row],[FISICO]]-Tabla1[[#This Row],[SISTEMA]]</f>
        <v>-67</v>
      </c>
      <c r="J4065" s="18"/>
    </row>
    <row r="4066" spans="1:10" hidden="1" x14ac:dyDescent="0.25">
      <c r="A4066">
        <v>30101</v>
      </c>
      <c r="B4066" s="1" t="s">
        <v>6</v>
      </c>
      <c r="C4066" s="1" t="s">
        <v>32</v>
      </c>
      <c r="D4066">
        <v>489</v>
      </c>
      <c r="E4066" s="1" t="s">
        <v>4624</v>
      </c>
      <c r="F4066">
        <v>0</v>
      </c>
      <c r="H4066">
        <v>0</v>
      </c>
      <c r="I4066">
        <f>Tabla1[[#This Row],[VENTAS]]+Tabla1[[#This Row],[FISICO]]-Tabla1[[#This Row],[SISTEMA]]</f>
        <v>0</v>
      </c>
    </row>
    <row r="4067" spans="1:10" hidden="1" x14ac:dyDescent="0.25">
      <c r="A4067">
        <v>30101</v>
      </c>
      <c r="B4067" s="1" t="s">
        <v>6</v>
      </c>
      <c r="C4067" s="1" t="s">
        <v>32</v>
      </c>
      <c r="D4067">
        <v>490</v>
      </c>
      <c r="E4067" s="1" t="s">
        <v>4625</v>
      </c>
      <c r="F4067">
        <v>0</v>
      </c>
      <c r="H4067">
        <v>0</v>
      </c>
      <c r="I4067">
        <f>Tabla1[[#This Row],[VENTAS]]+Tabla1[[#This Row],[FISICO]]-Tabla1[[#This Row],[SISTEMA]]</f>
        <v>0</v>
      </c>
    </row>
    <row r="4068" spans="1:10" hidden="1" x14ac:dyDescent="0.25">
      <c r="A4068">
        <v>30101</v>
      </c>
      <c r="B4068" s="1" t="s">
        <v>6</v>
      </c>
      <c r="C4068" s="1" t="s">
        <v>32</v>
      </c>
      <c r="D4068">
        <v>491</v>
      </c>
      <c r="E4068" s="1" t="s">
        <v>4626</v>
      </c>
      <c r="F4068">
        <v>0</v>
      </c>
      <c r="H4068">
        <v>0</v>
      </c>
      <c r="I4068">
        <f>Tabla1[[#This Row],[VENTAS]]+Tabla1[[#This Row],[FISICO]]-Tabla1[[#This Row],[SISTEMA]]</f>
        <v>0</v>
      </c>
    </row>
    <row r="4069" spans="1:10" hidden="1" x14ac:dyDescent="0.25">
      <c r="A4069">
        <v>30101</v>
      </c>
      <c r="B4069" s="1" t="s">
        <v>6</v>
      </c>
      <c r="C4069" s="1" t="s">
        <v>32</v>
      </c>
      <c r="D4069">
        <v>492</v>
      </c>
      <c r="E4069" s="1" t="s">
        <v>4627</v>
      </c>
      <c r="F4069">
        <v>0</v>
      </c>
      <c r="H4069">
        <v>0</v>
      </c>
      <c r="I4069">
        <f>Tabla1[[#This Row],[VENTAS]]+Tabla1[[#This Row],[FISICO]]-Tabla1[[#This Row],[SISTEMA]]</f>
        <v>0</v>
      </c>
    </row>
    <row r="4070" spans="1:10" hidden="1" x14ac:dyDescent="0.25">
      <c r="A4070">
        <v>30101</v>
      </c>
      <c r="B4070" s="1" t="s">
        <v>6</v>
      </c>
      <c r="C4070" s="1" t="s">
        <v>32</v>
      </c>
      <c r="D4070">
        <v>493</v>
      </c>
      <c r="E4070" s="1" t="s">
        <v>4628</v>
      </c>
      <c r="F4070">
        <v>0</v>
      </c>
      <c r="H4070">
        <v>0</v>
      </c>
      <c r="I4070">
        <f>Tabla1[[#This Row],[VENTAS]]+Tabla1[[#This Row],[FISICO]]-Tabla1[[#This Row],[SISTEMA]]</f>
        <v>0</v>
      </c>
    </row>
    <row r="4071" spans="1:10" hidden="1" x14ac:dyDescent="0.25">
      <c r="A4071">
        <v>30101</v>
      </c>
      <c r="B4071" s="1" t="s">
        <v>6</v>
      </c>
      <c r="C4071" s="1" t="s">
        <v>32</v>
      </c>
      <c r="D4071" s="18">
        <v>494</v>
      </c>
      <c r="E4071" s="19" t="s">
        <v>4629</v>
      </c>
      <c r="F4071">
        <v>46</v>
      </c>
      <c r="H4071">
        <v>0</v>
      </c>
      <c r="I4071">
        <f>Tabla1[[#This Row],[VENTAS]]+Tabla1[[#This Row],[FISICO]]-Tabla1[[#This Row],[SISTEMA]]</f>
        <v>-46</v>
      </c>
      <c r="J4071" s="18"/>
    </row>
    <row r="4072" spans="1:10" hidden="1" x14ac:dyDescent="0.25">
      <c r="A4072">
        <v>30101</v>
      </c>
      <c r="B4072" s="1" t="s">
        <v>6</v>
      </c>
      <c r="C4072" s="1" t="s">
        <v>32</v>
      </c>
      <c r="D4072">
        <v>496</v>
      </c>
      <c r="E4072" s="1" t="s">
        <v>4630</v>
      </c>
      <c r="F4072">
        <v>0</v>
      </c>
      <c r="H4072">
        <v>0</v>
      </c>
      <c r="I4072">
        <f>Tabla1[[#This Row],[VENTAS]]+Tabla1[[#This Row],[FISICO]]-Tabla1[[#This Row],[SISTEMA]]</f>
        <v>0</v>
      </c>
    </row>
    <row r="4073" spans="1:10" hidden="1" x14ac:dyDescent="0.25">
      <c r="A4073">
        <v>30101</v>
      </c>
      <c r="B4073" s="1" t="s">
        <v>6</v>
      </c>
      <c r="C4073" s="1" t="s">
        <v>32</v>
      </c>
      <c r="D4073" s="18">
        <v>497</v>
      </c>
      <c r="E4073" s="19" t="s">
        <v>4631</v>
      </c>
      <c r="F4073">
        <v>24</v>
      </c>
      <c r="H4073">
        <v>0</v>
      </c>
      <c r="I4073">
        <f>Tabla1[[#This Row],[VENTAS]]+Tabla1[[#This Row],[FISICO]]-Tabla1[[#This Row],[SISTEMA]]</f>
        <v>-24</v>
      </c>
      <c r="J4073" s="18"/>
    </row>
    <row r="4074" spans="1:10" hidden="1" x14ac:dyDescent="0.25">
      <c r="A4074">
        <v>30101</v>
      </c>
      <c r="B4074" s="1" t="s">
        <v>6</v>
      </c>
      <c r="C4074" s="1" t="s">
        <v>32</v>
      </c>
      <c r="D4074" s="18">
        <v>498</v>
      </c>
      <c r="E4074" s="19" t="s">
        <v>4632</v>
      </c>
      <c r="F4074">
        <v>44</v>
      </c>
      <c r="H4074">
        <v>0</v>
      </c>
      <c r="I4074">
        <f>Tabla1[[#This Row],[VENTAS]]+Tabla1[[#This Row],[FISICO]]-Tabla1[[#This Row],[SISTEMA]]</f>
        <v>-44</v>
      </c>
      <c r="J4074" s="18"/>
    </row>
    <row r="4075" spans="1:10" hidden="1" x14ac:dyDescent="0.25">
      <c r="A4075">
        <v>30101</v>
      </c>
      <c r="B4075" s="1" t="s">
        <v>6</v>
      </c>
      <c r="C4075" s="1" t="s">
        <v>32</v>
      </c>
      <c r="D4075">
        <v>502</v>
      </c>
      <c r="E4075" s="1" t="s">
        <v>4633</v>
      </c>
      <c r="F4075">
        <v>0</v>
      </c>
      <c r="H4075">
        <v>0</v>
      </c>
      <c r="I4075">
        <f>Tabla1[[#This Row],[VENTAS]]+Tabla1[[#This Row],[FISICO]]-Tabla1[[#This Row],[SISTEMA]]</f>
        <v>0</v>
      </c>
    </row>
    <row r="4076" spans="1:10" hidden="1" x14ac:dyDescent="0.25">
      <c r="A4076">
        <v>30101</v>
      </c>
      <c r="B4076" s="1" t="s">
        <v>6</v>
      </c>
      <c r="C4076" s="1" t="s">
        <v>32</v>
      </c>
      <c r="D4076">
        <v>506</v>
      </c>
      <c r="E4076" s="1" t="s">
        <v>4634</v>
      </c>
      <c r="F4076">
        <v>0</v>
      </c>
      <c r="H4076">
        <v>0</v>
      </c>
      <c r="I4076">
        <f>Tabla1[[#This Row],[VENTAS]]+Tabla1[[#This Row],[FISICO]]-Tabla1[[#This Row],[SISTEMA]]</f>
        <v>0</v>
      </c>
    </row>
    <row r="4077" spans="1:10" hidden="1" x14ac:dyDescent="0.25">
      <c r="A4077">
        <v>30101</v>
      </c>
      <c r="B4077" s="1" t="s">
        <v>6</v>
      </c>
      <c r="C4077" s="1" t="s">
        <v>32</v>
      </c>
      <c r="D4077">
        <v>507</v>
      </c>
      <c r="E4077" s="1" t="s">
        <v>4635</v>
      </c>
      <c r="F4077">
        <v>0</v>
      </c>
      <c r="H4077">
        <v>0</v>
      </c>
      <c r="I4077">
        <f>Tabla1[[#This Row],[VENTAS]]+Tabla1[[#This Row],[FISICO]]-Tabla1[[#This Row],[SISTEMA]]</f>
        <v>0</v>
      </c>
    </row>
    <row r="4078" spans="1:10" hidden="1" x14ac:dyDescent="0.25">
      <c r="A4078">
        <v>30101</v>
      </c>
      <c r="B4078" s="1" t="s">
        <v>6</v>
      </c>
      <c r="C4078" s="1" t="s">
        <v>32</v>
      </c>
      <c r="D4078">
        <v>508</v>
      </c>
      <c r="E4078" s="1" t="s">
        <v>4636</v>
      </c>
      <c r="F4078">
        <v>0</v>
      </c>
      <c r="H4078">
        <v>0</v>
      </c>
      <c r="I4078">
        <f>Tabla1[[#This Row],[VENTAS]]+Tabla1[[#This Row],[FISICO]]-Tabla1[[#This Row],[SISTEMA]]</f>
        <v>0</v>
      </c>
    </row>
    <row r="4079" spans="1:10" hidden="1" x14ac:dyDescent="0.25">
      <c r="A4079">
        <v>30101</v>
      </c>
      <c r="B4079" s="1" t="s">
        <v>6</v>
      </c>
      <c r="C4079" s="1" t="s">
        <v>32</v>
      </c>
      <c r="D4079">
        <v>509</v>
      </c>
      <c r="E4079" s="1" t="s">
        <v>4637</v>
      </c>
      <c r="F4079">
        <v>0</v>
      </c>
      <c r="H4079">
        <v>0</v>
      </c>
      <c r="I4079">
        <f>Tabla1[[#This Row],[VENTAS]]+Tabla1[[#This Row],[FISICO]]-Tabla1[[#This Row],[SISTEMA]]</f>
        <v>0</v>
      </c>
    </row>
    <row r="4080" spans="1:10" hidden="1" x14ac:dyDescent="0.25">
      <c r="A4080">
        <v>30101</v>
      </c>
      <c r="B4080" s="1" t="s">
        <v>6</v>
      </c>
      <c r="C4080" s="1" t="s">
        <v>32</v>
      </c>
      <c r="D4080">
        <v>510</v>
      </c>
      <c r="E4080" s="1" t="s">
        <v>4638</v>
      </c>
      <c r="F4080">
        <v>0</v>
      </c>
      <c r="H4080">
        <v>0</v>
      </c>
      <c r="I4080">
        <f>Tabla1[[#This Row],[VENTAS]]+Tabla1[[#This Row],[FISICO]]-Tabla1[[#This Row],[SISTEMA]]</f>
        <v>0</v>
      </c>
    </row>
    <row r="4081" spans="1:10" hidden="1" x14ac:dyDescent="0.25">
      <c r="A4081">
        <v>30101</v>
      </c>
      <c r="B4081" s="1" t="s">
        <v>6</v>
      </c>
      <c r="C4081" s="1" t="s">
        <v>32</v>
      </c>
      <c r="D4081">
        <v>511</v>
      </c>
      <c r="E4081" s="1" t="s">
        <v>4639</v>
      </c>
      <c r="F4081">
        <v>0</v>
      </c>
      <c r="H4081">
        <v>0</v>
      </c>
      <c r="I4081">
        <f>Tabla1[[#This Row],[VENTAS]]+Tabla1[[#This Row],[FISICO]]-Tabla1[[#This Row],[SISTEMA]]</f>
        <v>0</v>
      </c>
    </row>
    <row r="4082" spans="1:10" hidden="1" x14ac:dyDescent="0.25">
      <c r="A4082">
        <v>30101</v>
      </c>
      <c r="B4082" s="1" t="s">
        <v>6</v>
      </c>
      <c r="C4082" s="1" t="s">
        <v>32</v>
      </c>
      <c r="D4082" s="18">
        <v>512</v>
      </c>
      <c r="E4082" s="19" t="s">
        <v>4640</v>
      </c>
      <c r="F4082">
        <v>35</v>
      </c>
      <c r="H4082">
        <v>0</v>
      </c>
      <c r="I4082">
        <f>Tabla1[[#This Row],[VENTAS]]+Tabla1[[#This Row],[FISICO]]-Tabla1[[#This Row],[SISTEMA]]</f>
        <v>-35</v>
      </c>
      <c r="J4082" s="18"/>
    </row>
    <row r="4083" spans="1:10" hidden="1" x14ac:dyDescent="0.25">
      <c r="A4083">
        <v>30101</v>
      </c>
      <c r="B4083" s="1" t="s">
        <v>6</v>
      </c>
      <c r="C4083" s="1" t="s">
        <v>32</v>
      </c>
      <c r="D4083">
        <v>513</v>
      </c>
      <c r="E4083" s="1" t="s">
        <v>4641</v>
      </c>
      <c r="F4083">
        <v>0</v>
      </c>
      <c r="H4083">
        <v>0</v>
      </c>
      <c r="I4083">
        <f>Tabla1[[#This Row],[VENTAS]]+Tabla1[[#This Row],[FISICO]]-Tabla1[[#This Row],[SISTEMA]]</f>
        <v>0</v>
      </c>
    </row>
    <row r="4084" spans="1:10" hidden="1" x14ac:dyDescent="0.25">
      <c r="A4084">
        <v>30101</v>
      </c>
      <c r="B4084" s="1" t="s">
        <v>6</v>
      </c>
      <c r="C4084" s="1" t="s">
        <v>32</v>
      </c>
      <c r="D4084">
        <v>514</v>
      </c>
      <c r="E4084" s="1" t="s">
        <v>4642</v>
      </c>
      <c r="F4084">
        <v>0</v>
      </c>
      <c r="H4084">
        <v>0</v>
      </c>
      <c r="I4084">
        <f>Tabla1[[#This Row],[VENTAS]]+Tabla1[[#This Row],[FISICO]]-Tabla1[[#This Row],[SISTEMA]]</f>
        <v>0</v>
      </c>
    </row>
    <row r="4085" spans="1:10" hidden="1" x14ac:dyDescent="0.25">
      <c r="A4085">
        <v>30101</v>
      </c>
      <c r="B4085" s="1" t="s">
        <v>6</v>
      </c>
      <c r="C4085" s="1" t="s">
        <v>32</v>
      </c>
      <c r="D4085" s="18">
        <v>515</v>
      </c>
      <c r="E4085" s="19" t="s">
        <v>4643</v>
      </c>
      <c r="F4085">
        <v>17</v>
      </c>
      <c r="H4085">
        <v>0</v>
      </c>
      <c r="I4085">
        <f>Tabla1[[#This Row],[VENTAS]]+Tabla1[[#This Row],[FISICO]]-Tabla1[[#This Row],[SISTEMA]]</f>
        <v>-17</v>
      </c>
      <c r="J4085" s="18"/>
    </row>
    <row r="4086" spans="1:10" hidden="1" x14ac:dyDescent="0.25">
      <c r="A4086">
        <v>30101</v>
      </c>
      <c r="B4086" s="1" t="s">
        <v>6</v>
      </c>
      <c r="C4086" s="1" t="s">
        <v>32</v>
      </c>
      <c r="D4086">
        <v>516</v>
      </c>
      <c r="E4086" s="1" t="s">
        <v>4644</v>
      </c>
      <c r="F4086">
        <v>0</v>
      </c>
      <c r="H4086">
        <v>0</v>
      </c>
      <c r="I4086">
        <f>Tabla1[[#This Row],[VENTAS]]+Tabla1[[#This Row],[FISICO]]-Tabla1[[#This Row],[SISTEMA]]</f>
        <v>0</v>
      </c>
    </row>
    <row r="4087" spans="1:10" hidden="1" x14ac:dyDescent="0.25">
      <c r="A4087">
        <v>30101</v>
      </c>
      <c r="B4087" s="1" t="s">
        <v>6</v>
      </c>
      <c r="C4087" s="1" t="s">
        <v>32</v>
      </c>
      <c r="D4087">
        <v>517</v>
      </c>
      <c r="E4087" s="1" t="s">
        <v>4645</v>
      </c>
      <c r="F4087">
        <v>0</v>
      </c>
      <c r="H4087">
        <v>0</v>
      </c>
      <c r="I4087">
        <f>Tabla1[[#This Row],[VENTAS]]+Tabla1[[#This Row],[FISICO]]-Tabla1[[#This Row],[SISTEMA]]</f>
        <v>0</v>
      </c>
    </row>
    <row r="4088" spans="1:10" hidden="1" x14ac:dyDescent="0.25">
      <c r="A4088">
        <v>30101</v>
      </c>
      <c r="B4088" s="1" t="s">
        <v>6</v>
      </c>
      <c r="C4088" s="1" t="s">
        <v>32</v>
      </c>
      <c r="D4088">
        <v>518</v>
      </c>
      <c r="E4088" s="1" t="s">
        <v>4646</v>
      </c>
      <c r="F4088">
        <v>0</v>
      </c>
      <c r="H4088">
        <v>0</v>
      </c>
      <c r="I4088">
        <f>Tabla1[[#This Row],[VENTAS]]+Tabla1[[#This Row],[FISICO]]-Tabla1[[#This Row],[SISTEMA]]</f>
        <v>0</v>
      </c>
    </row>
    <row r="4089" spans="1:10" hidden="1" x14ac:dyDescent="0.25">
      <c r="A4089">
        <v>30101</v>
      </c>
      <c r="B4089" s="1" t="s">
        <v>6</v>
      </c>
      <c r="C4089" s="1" t="s">
        <v>32</v>
      </c>
      <c r="D4089">
        <v>519</v>
      </c>
      <c r="E4089" s="1" t="s">
        <v>4647</v>
      </c>
      <c r="F4089">
        <v>0</v>
      </c>
      <c r="H4089">
        <v>0</v>
      </c>
      <c r="I4089">
        <f>Tabla1[[#This Row],[VENTAS]]+Tabla1[[#This Row],[FISICO]]-Tabla1[[#This Row],[SISTEMA]]</f>
        <v>0</v>
      </c>
    </row>
    <row r="4090" spans="1:10" hidden="1" x14ac:dyDescent="0.25">
      <c r="A4090">
        <v>30101</v>
      </c>
      <c r="B4090" s="1" t="s">
        <v>6</v>
      </c>
      <c r="C4090" s="1" t="s">
        <v>32</v>
      </c>
      <c r="D4090">
        <v>520</v>
      </c>
      <c r="E4090" s="1" t="s">
        <v>4648</v>
      </c>
      <c r="F4090">
        <v>0</v>
      </c>
      <c r="H4090">
        <v>0</v>
      </c>
      <c r="I4090">
        <f>Tabla1[[#This Row],[VENTAS]]+Tabla1[[#This Row],[FISICO]]-Tabla1[[#This Row],[SISTEMA]]</f>
        <v>0</v>
      </c>
    </row>
    <row r="4091" spans="1:10" hidden="1" x14ac:dyDescent="0.25">
      <c r="A4091">
        <v>30101</v>
      </c>
      <c r="B4091" s="1" t="s">
        <v>6</v>
      </c>
      <c r="C4091" s="1" t="s">
        <v>32</v>
      </c>
      <c r="D4091" s="18">
        <v>521</v>
      </c>
      <c r="E4091" s="19" t="s">
        <v>4649</v>
      </c>
      <c r="F4091">
        <v>7</v>
      </c>
      <c r="H4091">
        <v>0</v>
      </c>
      <c r="I4091">
        <f>Tabla1[[#This Row],[VENTAS]]+Tabla1[[#This Row],[FISICO]]-Tabla1[[#This Row],[SISTEMA]]</f>
        <v>-7</v>
      </c>
      <c r="J4091" s="18"/>
    </row>
    <row r="4092" spans="1:10" hidden="1" x14ac:dyDescent="0.25">
      <c r="A4092">
        <v>30101</v>
      </c>
      <c r="B4092" s="1" t="s">
        <v>6</v>
      </c>
      <c r="C4092" s="1" t="s">
        <v>32</v>
      </c>
      <c r="D4092">
        <v>522</v>
      </c>
      <c r="E4092" s="1" t="s">
        <v>4650</v>
      </c>
      <c r="F4092">
        <v>0</v>
      </c>
      <c r="H4092">
        <v>0</v>
      </c>
      <c r="I4092">
        <f>Tabla1[[#This Row],[VENTAS]]+Tabla1[[#This Row],[FISICO]]-Tabla1[[#This Row],[SISTEMA]]</f>
        <v>0</v>
      </c>
    </row>
    <row r="4093" spans="1:10" hidden="1" x14ac:dyDescent="0.25">
      <c r="A4093">
        <v>30101</v>
      </c>
      <c r="B4093" s="1" t="s">
        <v>6</v>
      </c>
      <c r="C4093" s="1" t="s">
        <v>32</v>
      </c>
      <c r="D4093" s="18">
        <v>523</v>
      </c>
      <c r="E4093" s="19" t="s">
        <v>4651</v>
      </c>
      <c r="F4093">
        <v>7</v>
      </c>
      <c r="H4093">
        <v>0</v>
      </c>
      <c r="I4093">
        <f>Tabla1[[#This Row],[VENTAS]]+Tabla1[[#This Row],[FISICO]]-Tabla1[[#This Row],[SISTEMA]]</f>
        <v>-7</v>
      </c>
      <c r="J4093" s="18"/>
    </row>
    <row r="4094" spans="1:10" hidden="1" x14ac:dyDescent="0.25">
      <c r="A4094">
        <v>30101</v>
      </c>
      <c r="B4094" s="1" t="s">
        <v>6</v>
      </c>
      <c r="C4094" s="1" t="s">
        <v>32</v>
      </c>
      <c r="D4094">
        <v>524</v>
      </c>
      <c r="E4094" s="1" t="s">
        <v>4652</v>
      </c>
      <c r="F4094">
        <v>0</v>
      </c>
      <c r="H4094">
        <v>0</v>
      </c>
      <c r="I4094">
        <f>Tabla1[[#This Row],[VENTAS]]+Tabla1[[#This Row],[FISICO]]-Tabla1[[#This Row],[SISTEMA]]</f>
        <v>0</v>
      </c>
    </row>
    <row r="4095" spans="1:10" hidden="1" x14ac:dyDescent="0.25">
      <c r="A4095">
        <v>30101</v>
      </c>
      <c r="B4095" s="1" t="s">
        <v>6</v>
      </c>
      <c r="C4095" s="1" t="s">
        <v>32</v>
      </c>
      <c r="D4095">
        <v>525</v>
      </c>
      <c r="E4095" s="1" t="s">
        <v>4653</v>
      </c>
      <c r="F4095">
        <v>0</v>
      </c>
      <c r="H4095">
        <v>0</v>
      </c>
      <c r="I4095">
        <f>Tabla1[[#This Row],[VENTAS]]+Tabla1[[#This Row],[FISICO]]-Tabla1[[#This Row],[SISTEMA]]</f>
        <v>0</v>
      </c>
    </row>
    <row r="4096" spans="1:10" hidden="1" x14ac:dyDescent="0.25">
      <c r="A4096">
        <v>30101</v>
      </c>
      <c r="B4096" s="1" t="s">
        <v>6</v>
      </c>
      <c r="C4096" s="1" t="s">
        <v>32</v>
      </c>
      <c r="D4096">
        <v>526</v>
      </c>
      <c r="E4096" s="1" t="s">
        <v>4654</v>
      </c>
      <c r="F4096">
        <v>0</v>
      </c>
      <c r="H4096">
        <v>0</v>
      </c>
      <c r="I4096">
        <f>Tabla1[[#This Row],[VENTAS]]+Tabla1[[#This Row],[FISICO]]-Tabla1[[#This Row],[SISTEMA]]</f>
        <v>0</v>
      </c>
    </row>
    <row r="4097" spans="1:10" hidden="1" x14ac:dyDescent="0.25">
      <c r="A4097">
        <v>30101</v>
      </c>
      <c r="B4097" s="1" t="s">
        <v>6</v>
      </c>
      <c r="C4097" s="1" t="s">
        <v>32</v>
      </c>
      <c r="D4097" s="18">
        <v>527</v>
      </c>
      <c r="E4097" s="19" t="s">
        <v>4655</v>
      </c>
      <c r="F4097">
        <v>22</v>
      </c>
      <c r="H4097">
        <v>0</v>
      </c>
      <c r="I4097">
        <f>Tabla1[[#This Row],[VENTAS]]+Tabla1[[#This Row],[FISICO]]-Tabla1[[#This Row],[SISTEMA]]</f>
        <v>-22</v>
      </c>
      <c r="J4097" s="18"/>
    </row>
    <row r="4098" spans="1:10" hidden="1" x14ac:dyDescent="0.25">
      <c r="A4098">
        <v>30101</v>
      </c>
      <c r="B4098" s="1" t="s">
        <v>6</v>
      </c>
      <c r="C4098" s="1" t="s">
        <v>32</v>
      </c>
      <c r="D4098">
        <v>528</v>
      </c>
      <c r="E4098" s="1" t="s">
        <v>4656</v>
      </c>
      <c r="F4098">
        <v>0</v>
      </c>
      <c r="H4098">
        <v>0</v>
      </c>
      <c r="I4098">
        <f>Tabla1[[#This Row],[VENTAS]]+Tabla1[[#This Row],[FISICO]]-Tabla1[[#This Row],[SISTEMA]]</f>
        <v>0</v>
      </c>
    </row>
    <row r="4099" spans="1:10" hidden="1" x14ac:dyDescent="0.25">
      <c r="A4099">
        <v>30101</v>
      </c>
      <c r="B4099" s="1" t="s">
        <v>6</v>
      </c>
      <c r="C4099" s="1" t="s">
        <v>32</v>
      </c>
      <c r="D4099">
        <v>529</v>
      </c>
      <c r="E4099" s="1" t="s">
        <v>4657</v>
      </c>
      <c r="F4099">
        <v>0</v>
      </c>
      <c r="H4099">
        <v>0</v>
      </c>
      <c r="I4099">
        <f>Tabla1[[#This Row],[VENTAS]]+Tabla1[[#This Row],[FISICO]]-Tabla1[[#This Row],[SISTEMA]]</f>
        <v>0</v>
      </c>
    </row>
    <row r="4100" spans="1:10" hidden="1" x14ac:dyDescent="0.25">
      <c r="A4100">
        <v>30101</v>
      </c>
      <c r="B4100" s="1" t="s">
        <v>6</v>
      </c>
      <c r="C4100" s="1" t="s">
        <v>32</v>
      </c>
      <c r="D4100">
        <v>532</v>
      </c>
      <c r="E4100" s="1" t="s">
        <v>4658</v>
      </c>
      <c r="F4100">
        <v>0</v>
      </c>
      <c r="H4100">
        <v>0</v>
      </c>
      <c r="I4100">
        <f>Tabla1[[#This Row],[VENTAS]]+Tabla1[[#This Row],[FISICO]]-Tabla1[[#This Row],[SISTEMA]]</f>
        <v>0</v>
      </c>
    </row>
    <row r="4101" spans="1:10" hidden="1" x14ac:dyDescent="0.25">
      <c r="A4101">
        <v>30101</v>
      </c>
      <c r="B4101" s="1" t="s">
        <v>6</v>
      </c>
      <c r="C4101" s="1" t="s">
        <v>32</v>
      </c>
      <c r="D4101">
        <v>536</v>
      </c>
      <c r="E4101" s="1" t="s">
        <v>4659</v>
      </c>
      <c r="F4101">
        <v>0</v>
      </c>
      <c r="H4101">
        <v>0</v>
      </c>
      <c r="I4101">
        <f>Tabla1[[#This Row],[VENTAS]]+Tabla1[[#This Row],[FISICO]]-Tabla1[[#This Row],[SISTEMA]]</f>
        <v>0</v>
      </c>
    </row>
    <row r="4102" spans="1:10" hidden="1" x14ac:dyDescent="0.25">
      <c r="A4102">
        <v>30101</v>
      </c>
      <c r="B4102" s="1" t="s">
        <v>6</v>
      </c>
      <c r="C4102" s="1" t="s">
        <v>32</v>
      </c>
      <c r="D4102" s="18">
        <v>538</v>
      </c>
      <c r="E4102" s="19" t="s">
        <v>4660</v>
      </c>
      <c r="F4102">
        <v>6</v>
      </c>
      <c r="H4102">
        <v>0</v>
      </c>
      <c r="I4102">
        <f>Tabla1[[#This Row],[VENTAS]]+Tabla1[[#This Row],[FISICO]]-Tabla1[[#This Row],[SISTEMA]]</f>
        <v>-6</v>
      </c>
      <c r="J4102" s="18"/>
    </row>
    <row r="4103" spans="1:10" hidden="1" x14ac:dyDescent="0.25">
      <c r="A4103">
        <v>30101</v>
      </c>
      <c r="B4103" s="1" t="s">
        <v>6</v>
      </c>
      <c r="C4103" s="1" t="s">
        <v>32</v>
      </c>
      <c r="D4103">
        <v>539</v>
      </c>
      <c r="E4103" s="1" t="s">
        <v>4661</v>
      </c>
      <c r="F4103">
        <v>0</v>
      </c>
      <c r="H4103">
        <v>0</v>
      </c>
      <c r="I4103">
        <f>Tabla1[[#This Row],[VENTAS]]+Tabla1[[#This Row],[FISICO]]-Tabla1[[#This Row],[SISTEMA]]</f>
        <v>0</v>
      </c>
    </row>
    <row r="4104" spans="1:10" hidden="1" x14ac:dyDescent="0.25">
      <c r="A4104">
        <v>30101</v>
      </c>
      <c r="B4104" s="1" t="s">
        <v>6</v>
      </c>
      <c r="C4104" s="1" t="s">
        <v>32</v>
      </c>
      <c r="D4104" s="18">
        <v>540</v>
      </c>
      <c r="E4104" s="19" t="s">
        <v>4662</v>
      </c>
      <c r="F4104">
        <v>37</v>
      </c>
      <c r="H4104">
        <v>0</v>
      </c>
      <c r="I4104">
        <f>Tabla1[[#This Row],[VENTAS]]+Tabla1[[#This Row],[FISICO]]-Tabla1[[#This Row],[SISTEMA]]</f>
        <v>-37</v>
      </c>
      <c r="J4104" s="18"/>
    </row>
    <row r="4105" spans="1:10" hidden="1" x14ac:dyDescent="0.25">
      <c r="A4105">
        <v>30101</v>
      </c>
      <c r="B4105" s="1" t="s">
        <v>6</v>
      </c>
      <c r="C4105" s="1" t="s">
        <v>32</v>
      </c>
      <c r="D4105">
        <v>542</v>
      </c>
      <c r="E4105" s="1" t="s">
        <v>4663</v>
      </c>
      <c r="F4105">
        <v>0</v>
      </c>
      <c r="H4105">
        <v>0</v>
      </c>
      <c r="I4105">
        <f>Tabla1[[#This Row],[VENTAS]]+Tabla1[[#This Row],[FISICO]]-Tabla1[[#This Row],[SISTEMA]]</f>
        <v>0</v>
      </c>
    </row>
    <row r="4106" spans="1:10" hidden="1" x14ac:dyDescent="0.25">
      <c r="A4106">
        <v>30101</v>
      </c>
      <c r="B4106" s="1" t="s">
        <v>6</v>
      </c>
      <c r="C4106" s="1" t="s">
        <v>32</v>
      </c>
      <c r="D4106" s="18">
        <v>544</v>
      </c>
      <c r="E4106" s="19" t="s">
        <v>4664</v>
      </c>
      <c r="F4106">
        <v>52</v>
      </c>
      <c r="H4106">
        <v>0</v>
      </c>
      <c r="I4106">
        <f>Tabla1[[#This Row],[VENTAS]]+Tabla1[[#This Row],[FISICO]]-Tabla1[[#This Row],[SISTEMA]]</f>
        <v>-52</v>
      </c>
      <c r="J4106" s="18"/>
    </row>
    <row r="4107" spans="1:10" hidden="1" x14ac:dyDescent="0.25">
      <c r="A4107">
        <v>30101</v>
      </c>
      <c r="B4107" s="1" t="s">
        <v>6</v>
      </c>
      <c r="C4107" s="1" t="s">
        <v>32</v>
      </c>
      <c r="D4107">
        <v>547</v>
      </c>
      <c r="E4107" s="1" t="s">
        <v>4665</v>
      </c>
      <c r="F4107">
        <v>0</v>
      </c>
      <c r="H4107">
        <v>0</v>
      </c>
      <c r="I4107">
        <f>Tabla1[[#This Row],[VENTAS]]+Tabla1[[#This Row],[FISICO]]-Tabla1[[#This Row],[SISTEMA]]</f>
        <v>0</v>
      </c>
    </row>
    <row r="4108" spans="1:10" hidden="1" x14ac:dyDescent="0.25">
      <c r="A4108">
        <v>30101</v>
      </c>
      <c r="B4108" s="1" t="s">
        <v>6</v>
      </c>
      <c r="C4108" s="1" t="s">
        <v>32</v>
      </c>
      <c r="D4108" s="18">
        <v>548</v>
      </c>
      <c r="E4108" s="19" t="s">
        <v>4666</v>
      </c>
      <c r="F4108">
        <v>8</v>
      </c>
      <c r="H4108">
        <v>0</v>
      </c>
      <c r="I4108">
        <f>Tabla1[[#This Row],[VENTAS]]+Tabla1[[#This Row],[FISICO]]-Tabla1[[#This Row],[SISTEMA]]</f>
        <v>-8</v>
      </c>
      <c r="J4108" s="18"/>
    </row>
    <row r="4109" spans="1:10" hidden="1" x14ac:dyDescent="0.25">
      <c r="A4109">
        <v>30101</v>
      </c>
      <c r="B4109" s="1" t="s">
        <v>6</v>
      </c>
      <c r="C4109" s="1" t="s">
        <v>32</v>
      </c>
      <c r="D4109">
        <v>549</v>
      </c>
      <c r="E4109" s="1" t="s">
        <v>4667</v>
      </c>
      <c r="F4109">
        <v>0</v>
      </c>
      <c r="H4109">
        <v>0</v>
      </c>
      <c r="I4109">
        <f>Tabla1[[#This Row],[VENTAS]]+Tabla1[[#This Row],[FISICO]]-Tabla1[[#This Row],[SISTEMA]]</f>
        <v>0</v>
      </c>
    </row>
    <row r="4110" spans="1:10" hidden="1" x14ac:dyDescent="0.25">
      <c r="A4110">
        <v>30101</v>
      </c>
      <c r="B4110" s="1" t="s">
        <v>6</v>
      </c>
      <c r="C4110" s="1" t="s">
        <v>32</v>
      </c>
      <c r="D4110">
        <v>550</v>
      </c>
      <c r="E4110" s="1" t="s">
        <v>4668</v>
      </c>
      <c r="F4110">
        <v>0</v>
      </c>
      <c r="H4110">
        <v>0</v>
      </c>
      <c r="I4110">
        <f>Tabla1[[#This Row],[VENTAS]]+Tabla1[[#This Row],[FISICO]]-Tabla1[[#This Row],[SISTEMA]]</f>
        <v>0</v>
      </c>
    </row>
    <row r="4111" spans="1:10" hidden="1" x14ac:dyDescent="0.25">
      <c r="A4111">
        <v>30101</v>
      </c>
      <c r="B4111" s="1" t="s">
        <v>6</v>
      </c>
      <c r="C4111" s="1" t="s">
        <v>32</v>
      </c>
      <c r="D4111">
        <v>551</v>
      </c>
      <c r="E4111" s="1" t="s">
        <v>4669</v>
      </c>
      <c r="F4111">
        <v>0</v>
      </c>
      <c r="H4111">
        <v>0</v>
      </c>
      <c r="I4111">
        <f>Tabla1[[#This Row],[VENTAS]]+Tabla1[[#This Row],[FISICO]]-Tabla1[[#This Row],[SISTEMA]]</f>
        <v>0</v>
      </c>
    </row>
    <row r="4112" spans="1:10" hidden="1" x14ac:dyDescent="0.25">
      <c r="A4112">
        <v>30101</v>
      </c>
      <c r="B4112" s="1" t="s">
        <v>6</v>
      </c>
      <c r="C4112" s="1" t="s">
        <v>32</v>
      </c>
      <c r="D4112">
        <v>553</v>
      </c>
      <c r="E4112" s="1" t="s">
        <v>4670</v>
      </c>
      <c r="F4112">
        <v>0</v>
      </c>
      <c r="H4112">
        <v>0</v>
      </c>
      <c r="I4112">
        <f>Tabla1[[#This Row],[VENTAS]]+Tabla1[[#This Row],[FISICO]]-Tabla1[[#This Row],[SISTEMA]]</f>
        <v>0</v>
      </c>
    </row>
    <row r="4113" spans="1:10" hidden="1" x14ac:dyDescent="0.25">
      <c r="A4113">
        <v>30101</v>
      </c>
      <c r="B4113" s="1" t="s">
        <v>6</v>
      </c>
      <c r="C4113" s="1" t="s">
        <v>32</v>
      </c>
      <c r="D4113">
        <v>559</v>
      </c>
      <c r="E4113" s="1" t="s">
        <v>4671</v>
      </c>
      <c r="F4113">
        <v>0</v>
      </c>
      <c r="H4113">
        <v>0</v>
      </c>
      <c r="I4113">
        <f>Tabla1[[#This Row],[VENTAS]]+Tabla1[[#This Row],[FISICO]]-Tabla1[[#This Row],[SISTEMA]]</f>
        <v>0</v>
      </c>
    </row>
    <row r="4114" spans="1:10" hidden="1" x14ac:dyDescent="0.25">
      <c r="A4114">
        <v>30101</v>
      </c>
      <c r="B4114" s="1" t="s">
        <v>6</v>
      </c>
      <c r="C4114" s="1" t="s">
        <v>32</v>
      </c>
      <c r="D4114" s="18">
        <v>560</v>
      </c>
      <c r="E4114" s="19" t="s">
        <v>4672</v>
      </c>
      <c r="F4114">
        <v>41</v>
      </c>
      <c r="H4114">
        <v>0</v>
      </c>
      <c r="I4114">
        <f>Tabla1[[#This Row],[VENTAS]]+Tabla1[[#This Row],[FISICO]]-Tabla1[[#This Row],[SISTEMA]]</f>
        <v>-41</v>
      </c>
      <c r="J4114" s="18"/>
    </row>
    <row r="4115" spans="1:10" hidden="1" x14ac:dyDescent="0.25">
      <c r="A4115">
        <v>30101</v>
      </c>
      <c r="B4115" s="1" t="s">
        <v>6</v>
      </c>
      <c r="C4115" s="1" t="s">
        <v>32</v>
      </c>
      <c r="D4115">
        <v>561</v>
      </c>
      <c r="E4115" s="1" t="s">
        <v>4673</v>
      </c>
      <c r="F4115">
        <v>0</v>
      </c>
      <c r="H4115">
        <v>0</v>
      </c>
      <c r="I4115">
        <f>Tabla1[[#This Row],[VENTAS]]+Tabla1[[#This Row],[FISICO]]-Tabla1[[#This Row],[SISTEMA]]</f>
        <v>0</v>
      </c>
    </row>
    <row r="4116" spans="1:10" hidden="1" x14ac:dyDescent="0.25">
      <c r="A4116">
        <v>30101</v>
      </c>
      <c r="B4116" s="1" t="s">
        <v>6</v>
      </c>
      <c r="C4116" s="1" t="s">
        <v>32</v>
      </c>
      <c r="D4116">
        <v>562</v>
      </c>
      <c r="E4116" s="1" t="s">
        <v>4674</v>
      </c>
      <c r="F4116">
        <v>0</v>
      </c>
      <c r="H4116">
        <v>0</v>
      </c>
      <c r="I4116">
        <f>Tabla1[[#This Row],[VENTAS]]+Tabla1[[#This Row],[FISICO]]-Tabla1[[#This Row],[SISTEMA]]</f>
        <v>0</v>
      </c>
    </row>
    <row r="4117" spans="1:10" hidden="1" x14ac:dyDescent="0.25">
      <c r="A4117">
        <v>30101</v>
      </c>
      <c r="B4117" s="1" t="s">
        <v>6</v>
      </c>
      <c r="C4117" s="1" t="s">
        <v>32</v>
      </c>
      <c r="D4117">
        <v>564</v>
      </c>
      <c r="E4117" s="1" t="s">
        <v>4675</v>
      </c>
      <c r="F4117">
        <v>0</v>
      </c>
      <c r="H4117">
        <v>0</v>
      </c>
      <c r="I4117">
        <f>Tabla1[[#This Row],[VENTAS]]+Tabla1[[#This Row],[FISICO]]-Tabla1[[#This Row],[SISTEMA]]</f>
        <v>0</v>
      </c>
    </row>
    <row r="4118" spans="1:10" hidden="1" x14ac:dyDescent="0.25">
      <c r="A4118">
        <v>30101</v>
      </c>
      <c r="B4118" s="1" t="s">
        <v>6</v>
      </c>
      <c r="C4118" s="1" t="s">
        <v>32</v>
      </c>
      <c r="D4118">
        <v>565</v>
      </c>
      <c r="E4118" s="1" t="s">
        <v>4676</v>
      </c>
      <c r="F4118">
        <v>0</v>
      </c>
      <c r="H4118">
        <v>0</v>
      </c>
      <c r="I4118">
        <f>Tabla1[[#This Row],[VENTAS]]+Tabla1[[#This Row],[FISICO]]-Tabla1[[#This Row],[SISTEMA]]</f>
        <v>0</v>
      </c>
    </row>
    <row r="4119" spans="1:10" hidden="1" x14ac:dyDescent="0.25">
      <c r="A4119">
        <v>30101</v>
      </c>
      <c r="B4119" s="1" t="s">
        <v>6</v>
      </c>
      <c r="C4119" s="1" t="s">
        <v>32</v>
      </c>
      <c r="D4119" s="18">
        <v>568</v>
      </c>
      <c r="E4119" s="19" t="s">
        <v>4677</v>
      </c>
      <c r="F4119">
        <v>36</v>
      </c>
      <c r="H4119">
        <v>0</v>
      </c>
      <c r="I4119">
        <f>Tabla1[[#This Row],[VENTAS]]+Tabla1[[#This Row],[FISICO]]-Tabla1[[#This Row],[SISTEMA]]</f>
        <v>-36</v>
      </c>
      <c r="J4119" s="18"/>
    </row>
    <row r="4120" spans="1:10" hidden="1" x14ac:dyDescent="0.25">
      <c r="A4120">
        <v>30101</v>
      </c>
      <c r="B4120" s="1" t="s">
        <v>6</v>
      </c>
      <c r="C4120" s="1" t="s">
        <v>32</v>
      </c>
      <c r="D4120" s="18">
        <v>570</v>
      </c>
      <c r="E4120" s="19" t="s">
        <v>4678</v>
      </c>
      <c r="F4120">
        <v>11</v>
      </c>
      <c r="H4120">
        <v>0</v>
      </c>
      <c r="I4120">
        <f>Tabla1[[#This Row],[VENTAS]]+Tabla1[[#This Row],[FISICO]]-Tabla1[[#This Row],[SISTEMA]]</f>
        <v>-11</v>
      </c>
      <c r="J4120" s="18"/>
    </row>
    <row r="4121" spans="1:10" hidden="1" x14ac:dyDescent="0.25">
      <c r="A4121">
        <v>30101</v>
      </c>
      <c r="B4121" s="1" t="s">
        <v>6</v>
      </c>
      <c r="C4121" s="1" t="s">
        <v>32</v>
      </c>
      <c r="D4121" s="18">
        <v>572</v>
      </c>
      <c r="E4121" s="19" t="s">
        <v>4679</v>
      </c>
      <c r="F4121">
        <v>11</v>
      </c>
      <c r="H4121">
        <v>0</v>
      </c>
      <c r="I4121">
        <f>Tabla1[[#This Row],[VENTAS]]+Tabla1[[#This Row],[FISICO]]-Tabla1[[#This Row],[SISTEMA]]</f>
        <v>-11</v>
      </c>
      <c r="J4121" s="18"/>
    </row>
    <row r="4122" spans="1:10" hidden="1" x14ac:dyDescent="0.25">
      <c r="A4122">
        <v>30101</v>
      </c>
      <c r="B4122" s="1" t="s">
        <v>6</v>
      </c>
      <c r="C4122" s="1" t="s">
        <v>32</v>
      </c>
      <c r="D4122">
        <v>573</v>
      </c>
      <c r="E4122" s="1" t="s">
        <v>4680</v>
      </c>
      <c r="F4122">
        <v>0</v>
      </c>
      <c r="H4122">
        <v>0</v>
      </c>
      <c r="I4122">
        <f>Tabla1[[#This Row],[VENTAS]]+Tabla1[[#This Row],[FISICO]]-Tabla1[[#This Row],[SISTEMA]]</f>
        <v>0</v>
      </c>
    </row>
    <row r="4123" spans="1:10" hidden="1" x14ac:dyDescent="0.25">
      <c r="A4123">
        <v>30101</v>
      </c>
      <c r="B4123" s="1" t="s">
        <v>6</v>
      </c>
      <c r="C4123" s="1" t="s">
        <v>32</v>
      </c>
      <c r="D4123">
        <v>574</v>
      </c>
      <c r="E4123" s="1" t="s">
        <v>4681</v>
      </c>
      <c r="F4123">
        <v>0</v>
      </c>
      <c r="H4123">
        <v>0</v>
      </c>
      <c r="I4123">
        <f>Tabla1[[#This Row],[VENTAS]]+Tabla1[[#This Row],[FISICO]]-Tabla1[[#This Row],[SISTEMA]]</f>
        <v>0</v>
      </c>
    </row>
    <row r="4124" spans="1:10" hidden="1" x14ac:dyDescent="0.25">
      <c r="A4124">
        <v>30101</v>
      </c>
      <c r="B4124" s="1" t="s">
        <v>6</v>
      </c>
      <c r="C4124" s="1" t="s">
        <v>32</v>
      </c>
      <c r="D4124">
        <v>577</v>
      </c>
      <c r="E4124" s="1" t="s">
        <v>4682</v>
      </c>
      <c r="F4124">
        <v>0</v>
      </c>
      <c r="H4124">
        <v>0</v>
      </c>
      <c r="I4124">
        <f>Tabla1[[#This Row],[VENTAS]]+Tabla1[[#This Row],[FISICO]]-Tabla1[[#This Row],[SISTEMA]]</f>
        <v>0</v>
      </c>
    </row>
    <row r="4125" spans="1:10" hidden="1" x14ac:dyDescent="0.25">
      <c r="A4125">
        <v>30101</v>
      </c>
      <c r="B4125" s="1" t="s">
        <v>6</v>
      </c>
      <c r="C4125" s="1" t="s">
        <v>32</v>
      </c>
      <c r="D4125">
        <v>578</v>
      </c>
      <c r="E4125" s="1" t="s">
        <v>4683</v>
      </c>
      <c r="F4125">
        <v>0</v>
      </c>
      <c r="H4125">
        <v>0</v>
      </c>
      <c r="I4125">
        <f>Tabla1[[#This Row],[VENTAS]]+Tabla1[[#This Row],[FISICO]]-Tabla1[[#This Row],[SISTEMA]]</f>
        <v>0</v>
      </c>
    </row>
    <row r="4126" spans="1:10" hidden="1" x14ac:dyDescent="0.25">
      <c r="A4126">
        <v>30101</v>
      </c>
      <c r="B4126" s="1" t="s">
        <v>6</v>
      </c>
      <c r="C4126" s="1" t="s">
        <v>32</v>
      </c>
      <c r="D4126">
        <v>580</v>
      </c>
      <c r="E4126" s="1" t="s">
        <v>4684</v>
      </c>
      <c r="F4126">
        <v>0</v>
      </c>
      <c r="H4126">
        <v>0</v>
      </c>
      <c r="I4126">
        <f>Tabla1[[#This Row],[VENTAS]]+Tabla1[[#This Row],[FISICO]]-Tabla1[[#This Row],[SISTEMA]]</f>
        <v>0</v>
      </c>
    </row>
    <row r="4127" spans="1:10" hidden="1" x14ac:dyDescent="0.25">
      <c r="A4127">
        <v>30101</v>
      </c>
      <c r="B4127" s="1" t="s">
        <v>6</v>
      </c>
      <c r="C4127" s="1" t="s">
        <v>32</v>
      </c>
      <c r="D4127">
        <v>581</v>
      </c>
      <c r="E4127" s="1" t="s">
        <v>4685</v>
      </c>
      <c r="F4127">
        <v>0</v>
      </c>
      <c r="H4127">
        <v>0</v>
      </c>
      <c r="I4127">
        <f>Tabla1[[#This Row],[VENTAS]]+Tabla1[[#This Row],[FISICO]]-Tabla1[[#This Row],[SISTEMA]]</f>
        <v>0</v>
      </c>
    </row>
    <row r="4128" spans="1:10" hidden="1" x14ac:dyDescent="0.25">
      <c r="A4128">
        <v>30101</v>
      </c>
      <c r="B4128" s="1" t="s">
        <v>6</v>
      </c>
      <c r="C4128" s="1" t="s">
        <v>32</v>
      </c>
      <c r="D4128" s="18">
        <v>583</v>
      </c>
      <c r="E4128" s="19" t="s">
        <v>4686</v>
      </c>
      <c r="F4128">
        <v>2</v>
      </c>
      <c r="H4128">
        <v>0</v>
      </c>
      <c r="I4128">
        <f>Tabla1[[#This Row],[VENTAS]]+Tabla1[[#This Row],[FISICO]]-Tabla1[[#This Row],[SISTEMA]]</f>
        <v>-2</v>
      </c>
      <c r="J4128" s="18"/>
    </row>
    <row r="4129" spans="1:10" hidden="1" x14ac:dyDescent="0.25">
      <c r="A4129">
        <v>30101</v>
      </c>
      <c r="B4129" s="1" t="s">
        <v>6</v>
      </c>
      <c r="C4129" s="1" t="s">
        <v>32</v>
      </c>
      <c r="D4129">
        <v>584</v>
      </c>
      <c r="E4129" s="1" t="s">
        <v>4687</v>
      </c>
      <c r="F4129">
        <v>0</v>
      </c>
      <c r="H4129">
        <v>0</v>
      </c>
      <c r="I4129">
        <f>Tabla1[[#This Row],[VENTAS]]+Tabla1[[#This Row],[FISICO]]-Tabla1[[#This Row],[SISTEMA]]</f>
        <v>0</v>
      </c>
    </row>
    <row r="4130" spans="1:10" hidden="1" x14ac:dyDescent="0.25">
      <c r="A4130">
        <v>30101</v>
      </c>
      <c r="B4130" s="1" t="s">
        <v>6</v>
      </c>
      <c r="C4130" s="1" t="s">
        <v>32</v>
      </c>
      <c r="D4130">
        <v>586</v>
      </c>
      <c r="E4130" s="1" t="s">
        <v>4688</v>
      </c>
      <c r="F4130">
        <v>0</v>
      </c>
      <c r="H4130">
        <v>0</v>
      </c>
      <c r="I4130">
        <f>Tabla1[[#This Row],[VENTAS]]+Tabla1[[#This Row],[FISICO]]-Tabla1[[#This Row],[SISTEMA]]</f>
        <v>0</v>
      </c>
    </row>
    <row r="4131" spans="1:10" hidden="1" x14ac:dyDescent="0.25">
      <c r="A4131">
        <v>30101</v>
      </c>
      <c r="B4131" s="1" t="s">
        <v>6</v>
      </c>
      <c r="C4131" s="1" t="s">
        <v>32</v>
      </c>
      <c r="D4131" s="18">
        <v>587</v>
      </c>
      <c r="E4131" s="19" t="s">
        <v>4689</v>
      </c>
      <c r="F4131">
        <v>85</v>
      </c>
      <c r="G4131">
        <v>64</v>
      </c>
      <c r="H4131">
        <v>10</v>
      </c>
      <c r="I4131">
        <f>Tabla1[[#This Row],[VENTAS]]+Tabla1[[#This Row],[FISICO]]-Tabla1[[#This Row],[SISTEMA]]</f>
        <v>-11</v>
      </c>
      <c r="J4131" s="18"/>
    </row>
    <row r="4132" spans="1:10" hidden="1" x14ac:dyDescent="0.25">
      <c r="A4132">
        <v>30101</v>
      </c>
      <c r="B4132" s="1" t="s">
        <v>6</v>
      </c>
      <c r="C4132" s="1" t="s">
        <v>32</v>
      </c>
      <c r="D4132">
        <v>588</v>
      </c>
      <c r="E4132" s="1" t="s">
        <v>4690</v>
      </c>
      <c r="F4132">
        <v>0</v>
      </c>
      <c r="H4132">
        <v>0</v>
      </c>
      <c r="I4132">
        <f>Tabla1[[#This Row],[VENTAS]]+Tabla1[[#This Row],[FISICO]]-Tabla1[[#This Row],[SISTEMA]]</f>
        <v>0</v>
      </c>
    </row>
    <row r="4133" spans="1:10" hidden="1" x14ac:dyDescent="0.25">
      <c r="A4133">
        <v>30101</v>
      </c>
      <c r="B4133" s="1" t="s">
        <v>6</v>
      </c>
      <c r="C4133" s="1" t="s">
        <v>32</v>
      </c>
      <c r="D4133">
        <v>589</v>
      </c>
      <c r="E4133" s="1" t="s">
        <v>4691</v>
      </c>
      <c r="F4133">
        <v>0</v>
      </c>
      <c r="H4133">
        <v>0</v>
      </c>
      <c r="I4133">
        <f>Tabla1[[#This Row],[VENTAS]]+Tabla1[[#This Row],[FISICO]]-Tabla1[[#This Row],[SISTEMA]]</f>
        <v>0</v>
      </c>
    </row>
    <row r="4134" spans="1:10" hidden="1" x14ac:dyDescent="0.25">
      <c r="A4134">
        <v>30101</v>
      </c>
      <c r="B4134" s="1" t="s">
        <v>6</v>
      </c>
      <c r="C4134" s="1" t="s">
        <v>32</v>
      </c>
      <c r="D4134">
        <v>591</v>
      </c>
      <c r="E4134" s="1" t="s">
        <v>4692</v>
      </c>
      <c r="F4134">
        <v>0</v>
      </c>
      <c r="H4134">
        <v>0</v>
      </c>
      <c r="I4134">
        <f>Tabla1[[#This Row],[VENTAS]]+Tabla1[[#This Row],[FISICO]]-Tabla1[[#This Row],[SISTEMA]]</f>
        <v>0</v>
      </c>
    </row>
    <row r="4135" spans="1:10" hidden="1" x14ac:dyDescent="0.25">
      <c r="A4135">
        <v>30101</v>
      </c>
      <c r="B4135" s="1" t="s">
        <v>6</v>
      </c>
      <c r="C4135" s="1" t="s">
        <v>32</v>
      </c>
      <c r="D4135">
        <v>592</v>
      </c>
      <c r="E4135" s="1" t="s">
        <v>4693</v>
      </c>
      <c r="F4135">
        <v>0</v>
      </c>
      <c r="H4135">
        <v>0</v>
      </c>
      <c r="I4135">
        <f>Tabla1[[#This Row],[VENTAS]]+Tabla1[[#This Row],[FISICO]]-Tabla1[[#This Row],[SISTEMA]]</f>
        <v>0</v>
      </c>
    </row>
    <row r="4136" spans="1:10" hidden="1" x14ac:dyDescent="0.25">
      <c r="A4136">
        <v>30101</v>
      </c>
      <c r="B4136" s="1" t="s">
        <v>6</v>
      </c>
      <c r="C4136" s="1" t="s">
        <v>32</v>
      </c>
      <c r="D4136">
        <v>594</v>
      </c>
      <c r="E4136" s="1" t="s">
        <v>4694</v>
      </c>
      <c r="F4136">
        <v>0</v>
      </c>
      <c r="H4136">
        <v>0</v>
      </c>
      <c r="I4136">
        <f>Tabla1[[#This Row],[VENTAS]]+Tabla1[[#This Row],[FISICO]]-Tabla1[[#This Row],[SISTEMA]]</f>
        <v>0</v>
      </c>
    </row>
    <row r="4137" spans="1:10" hidden="1" x14ac:dyDescent="0.25">
      <c r="A4137">
        <v>30101</v>
      </c>
      <c r="B4137" s="1" t="s">
        <v>6</v>
      </c>
      <c r="C4137" s="1" t="s">
        <v>32</v>
      </c>
      <c r="D4137">
        <v>598</v>
      </c>
      <c r="E4137" s="1" t="s">
        <v>4695</v>
      </c>
      <c r="F4137">
        <v>0</v>
      </c>
      <c r="H4137">
        <v>0</v>
      </c>
      <c r="I4137">
        <f>Tabla1[[#This Row],[VENTAS]]+Tabla1[[#This Row],[FISICO]]-Tabla1[[#This Row],[SISTEMA]]</f>
        <v>0</v>
      </c>
    </row>
    <row r="4138" spans="1:10" hidden="1" x14ac:dyDescent="0.25">
      <c r="A4138">
        <v>30101</v>
      </c>
      <c r="B4138" s="1" t="s">
        <v>6</v>
      </c>
      <c r="C4138" s="1" t="s">
        <v>32</v>
      </c>
      <c r="D4138">
        <v>599</v>
      </c>
      <c r="E4138" s="1" t="s">
        <v>4696</v>
      </c>
      <c r="F4138">
        <v>0</v>
      </c>
      <c r="H4138">
        <v>0</v>
      </c>
      <c r="I4138">
        <f>Tabla1[[#This Row],[VENTAS]]+Tabla1[[#This Row],[FISICO]]-Tabla1[[#This Row],[SISTEMA]]</f>
        <v>0</v>
      </c>
    </row>
    <row r="4139" spans="1:10" hidden="1" x14ac:dyDescent="0.25">
      <c r="A4139">
        <v>30101</v>
      </c>
      <c r="B4139" s="1" t="s">
        <v>6</v>
      </c>
      <c r="C4139" s="1" t="s">
        <v>32</v>
      </c>
      <c r="D4139">
        <v>600</v>
      </c>
      <c r="E4139" s="1" t="s">
        <v>4697</v>
      </c>
      <c r="F4139">
        <v>0</v>
      </c>
      <c r="H4139">
        <v>0</v>
      </c>
      <c r="I4139">
        <f>Tabla1[[#This Row],[VENTAS]]+Tabla1[[#This Row],[FISICO]]-Tabla1[[#This Row],[SISTEMA]]</f>
        <v>0</v>
      </c>
    </row>
    <row r="4140" spans="1:10" hidden="1" x14ac:dyDescent="0.25">
      <c r="A4140">
        <v>30101</v>
      </c>
      <c r="B4140" s="1" t="s">
        <v>6</v>
      </c>
      <c r="C4140" s="1" t="s">
        <v>32</v>
      </c>
      <c r="D4140">
        <v>602</v>
      </c>
      <c r="E4140" s="1" t="s">
        <v>4698</v>
      </c>
      <c r="F4140">
        <v>0</v>
      </c>
      <c r="H4140">
        <v>0</v>
      </c>
      <c r="I4140">
        <f>Tabla1[[#This Row],[VENTAS]]+Tabla1[[#This Row],[FISICO]]-Tabla1[[#This Row],[SISTEMA]]</f>
        <v>0</v>
      </c>
    </row>
    <row r="4141" spans="1:10" hidden="1" x14ac:dyDescent="0.25">
      <c r="A4141">
        <v>30101</v>
      </c>
      <c r="B4141" s="1" t="s">
        <v>6</v>
      </c>
      <c r="C4141" s="1" t="s">
        <v>32</v>
      </c>
      <c r="D4141">
        <v>603</v>
      </c>
      <c r="E4141" s="1" t="s">
        <v>4699</v>
      </c>
      <c r="F4141">
        <v>0</v>
      </c>
      <c r="H4141">
        <v>0</v>
      </c>
      <c r="I4141">
        <f>Tabla1[[#This Row],[VENTAS]]+Tabla1[[#This Row],[FISICO]]-Tabla1[[#This Row],[SISTEMA]]</f>
        <v>0</v>
      </c>
    </row>
    <row r="4142" spans="1:10" hidden="1" x14ac:dyDescent="0.25">
      <c r="A4142">
        <v>30101</v>
      </c>
      <c r="B4142" s="1" t="s">
        <v>6</v>
      </c>
      <c r="C4142" s="1" t="s">
        <v>32</v>
      </c>
      <c r="D4142">
        <v>613</v>
      </c>
      <c r="E4142" s="1" t="s">
        <v>4700</v>
      </c>
      <c r="F4142">
        <v>0</v>
      </c>
      <c r="H4142">
        <v>0</v>
      </c>
      <c r="I4142">
        <f>Tabla1[[#This Row],[VENTAS]]+Tabla1[[#This Row],[FISICO]]-Tabla1[[#This Row],[SISTEMA]]</f>
        <v>0</v>
      </c>
    </row>
    <row r="4143" spans="1:10" hidden="1" x14ac:dyDescent="0.25">
      <c r="A4143">
        <v>30101</v>
      </c>
      <c r="B4143" s="1" t="s">
        <v>6</v>
      </c>
      <c r="C4143" s="1" t="s">
        <v>32</v>
      </c>
      <c r="D4143" s="18">
        <v>614</v>
      </c>
      <c r="E4143" s="19" t="s">
        <v>4701</v>
      </c>
      <c r="F4143">
        <v>32</v>
      </c>
      <c r="H4143">
        <v>0</v>
      </c>
      <c r="I4143">
        <f>Tabla1[[#This Row],[VENTAS]]+Tabla1[[#This Row],[FISICO]]-Tabla1[[#This Row],[SISTEMA]]</f>
        <v>-32</v>
      </c>
      <c r="J4143" s="18"/>
    </row>
    <row r="4144" spans="1:10" hidden="1" x14ac:dyDescent="0.25">
      <c r="A4144">
        <v>30101</v>
      </c>
      <c r="B4144" s="1" t="s">
        <v>6</v>
      </c>
      <c r="C4144" s="1" t="s">
        <v>32</v>
      </c>
      <c r="D4144">
        <v>615</v>
      </c>
      <c r="E4144" s="1" t="s">
        <v>4702</v>
      </c>
      <c r="F4144">
        <v>0</v>
      </c>
      <c r="H4144">
        <v>0</v>
      </c>
      <c r="I4144">
        <f>Tabla1[[#This Row],[VENTAS]]+Tabla1[[#This Row],[FISICO]]-Tabla1[[#This Row],[SISTEMA]]</f>
        <v>0</v>
      </c>
    </row>
    <row r="4145" spans="1:10" hidden="1" x14ac:dyDescent="0.25">
      <c r="A4145">
        <v>30101</v>
      </c>
      <c r="B4145" s="1" t="s">
        <v>6</v>
      </c>
      <c r="C4145" s="1" t="s">
        <v>32</v>
      </c>
      <c r="D4145">
        <v>616</v>
      </c>
      <c r="E4145" s="1" t="s">
        <v>4703</v>
      </c>
      <c r="F4145">
        <v>0</v>
      </c>
      <c r="H4145">
        <v>0</v>
      </c>
      <c r="I4145">
        <f>Tabla1[[#This Row],[VENTAS]]+Tabla1[[#This Row],[FISICO]]-Tabla1[[#This Row],[SISTEMA]]</f>
        <v>0</v>
      </c>
    </row>
    <row r="4146" spans="1:10" hidden="1" x14ac:dyDescent="0.25">
      <c r="A4146">
        <v>30101</v>
      </c>
      <c r="B4146" s="1" t="s">
        <v>6</v>
      </c>
      <c r="C4146" s="1" t="s">
        <v>32</v>
      </c>
      <c r="D4146" s="18">
        <v>617</v>
      </c>
      <c r="E4146" s="19" t="s">
        <v>4704</v>
      </c>
      <c r="F4146">
        <v>6</v>
      </c>
      <c r="H4146">
        <v>0</v>
      </c>
      <c r="I4146">
        <f>Tabla1[[#This Row],[VENTAS]]+Tabla1[[#This Row],[FISICO]]-Tabla1[[#This Row],[SISTEMA]]</f>
        <v>-6</v>
      </c>
      <c r="J4146" s="18"/>
    </row>
    <row r="4147" spans="1:10" hidden="1" x14ac:dyDescent="0.25">
      <c r="A4147">
        <v>30101</v>
      </c>
      <c r="B4147" s="1" t="s">
        <v>6</v>
      </c>
      <c r="C4147" s="1" t="s">
        <v>32</v>
      </c>
      <c r="D4147">
        <v>618</v>
      </c>
      <c r="E4147" s="1" t="s">
        <v>4705</v>
      </c>
      <c r="F4147">
        <v>0</v>
      </c>
      <c r="H4147">
        <v>0</v>
      </c>
      <c r="I4147">
        <f>Tabla1[[#This Row],[VENTAS]]+Tabla1[[#This Row],[FISICO]]-Tabla1[[#This Row],[SISTEMA]]</f>
        <v>0</v>
      </c>
    </row>
    <row r="4148" spans="1:10" hidden="1" x14ac:dyDescent="0.25">
      <c r="A4148">
        <v>30101</v>
      </c>
      <c r="B4148" s="1" t="s">
        <v>6</v>
      </c>
      <c r="C4148" s="1" t="s">
        <v>32</v>
      </c>
      <c r="D4148" s="18">
        <v>619</v>
      </c>
      <c r="E4148" s="19" t="s">
        <v>4706</v>
      </c>
      <c r="F4148">
        <v>38</v>
      </c>
      <c r="H4148">
        <v>0</v>
      </c>
      <c r="I4148">
        <f>Tabla1[[#This Row],[VENTAS]]+Tabla1[[#This Row],[FISICO]]-Tabla1[[#This Row],[SISTEMA]]</f>
        <v>-38</v>
      </c>
      <c r="J4148" s="18"/>
    </row>
    <row r="4149" spans="1:10" hidden="1" x14ac:dyDescent="0.25">
      <c r="A4149">
        <v>30101</v>
      </c>
      <c r="B4149" s="1" t="s">
        <v>6</v>
      </c>
      <c r="C4149" s="1" t="s">
        <v>32</v>
      </c>
      <c r="D4149" s="18">
        <v>620</v>
      </c>
      <c r="E4149" s="19" t="s">
        <v>4707</v>
      </c>
      <c r="F4149">
        <v>14</v>
      </c>
      <c r="H4149">
        <v>0</v>
      </c>
      <c r="I4149">
        <f>Tabla1[[#This Row],[VENTAS]]+Tabla1[[#This Row],[FISICO]]-Tabla1[[#This Row],[SISTEMA]]</f>
        <v>-14</v>
      </c>
      <c r="J4149" s="18"/>
    </row>
    <row r="4150" spans="1:10" hidden="1" x14ac:dyDescent="0.25">
      <c r="A4150">
        <v>30101</v>
      </c>
      <c r="B4150" s="1" t="s">
        <v>6</v>
      </c>
      <c r="C4150" s="1" t="s">
        <v>32</v>
      </c>
      <c r="D4150">
        <v>621</v>
      </c>
      <c r="E4150" s="1" t="s">
        <v>4708</v>
      </c>
      <c r="F4150">
        <v>0</v>
      </c>
      <c r="H4150">
        <v>0</v>
      </c>
      <c r="I4150">
        <f>Tabla1[[#This Row],[VENTAS]]+Tabla1[[#This Row],[FISICO]]-Tabla1[[#This Row],[SISTEMA]]</f>
        <v>0</v>
      </c>
    </row>
    <row r="4151" spans="1:10" hidden="1" x14ac:dyDescent="0.25">
      <c r="A4151">
        <v>30101</v>
      </c>
      <c r="B4151" s="1" t="s">
        <v>6</v>
      </c>
      <c r="C4151" s="1" t="s">
        <v>32</v>
      </c>
      <c r="D4151" s="18">
        <v>622</v>
      </c>
      <c r="E4151" s="19" t="s">
        <v>4709</v>
      </c>
      <c r="F4151">
        <v>34</v>
      </c>
      <c r="H4151">
        <v>0</v>
      </c>
      <c r="I4151">
        <f>Tabla1[[#This Row],[VENTAS]]+Tabla1[[#This Row],[FISICO]]-Tabla1[[#This Row],[SISTEMA]]</f>
        <v>-34</v>
      </c>
      <c r="J4151" s="18"/>
    </row>
    <row r="4152" spans="1:10" hidden="1" x14ac:dyDescent="0.25">
      <c r="A4152">
        <v>30101</v>
      </c>
      <c r="B4152" s="1" t="s">
        <v>6</v>
      </c>
      <c r="C4152" s="1" t="s">
        <v>32</v>
      </c>
      <c r="D4152" s="18">
        <v>623</v>
      </c>
      <c r="E4152" s="19" t="s">
        <v>4710</v>
      </c>
      <c r="F4152">
        <v>2</v>
      </c>
      <c r="H4152">
        <v>0</v>
      </c>
      <c r="I4152">
        <f>Tabla1[[#This Row],[VENTAS]]+Tabla1[[#This Row],[FISICO]]-Tabla1[[#This Row],[SISTEMA]]</f>
        <v>-2</v>
      </c>
      <c r="J4152" s="18"/>
    </row>
    <row r="4153" spans="1:10" hidden="1" x14ac:dyDescent="0.25">
      <c r="A4153">
        <v>30101</v>
      </c>
      <c r="B4153" s="1" t="s">
        <v>6</v>
      </c>
      <c r="C4153" s="1" t="s">
        <v>32</v>
      </c>
      <c r="D4153" s="18">
        <v>624</v>
      </c>
      <c r="E4153" s="19" t="s">
        <v>4711</v>
      </c>
      <c r="F4153">
        <v>16</v>
      </c>
      <c r="H4153">
        <v>0</v>
      </c>
      <c r="I4153">
        <f>Tabla1[[#This Row],[VENTAS]]+Tabla1[[#This Row],[FISICO]]-Tabla1[[#This Row],[SISTEMA]]</f>
        <v>-16</v>
      </c>
      <c r="J4153" s="18"/>
    </row>
    <row r="4154" spans="1:10" hidden="1" x14ac:dyDescent="0.25">
      <c r="A4154">
        <v>30101</v>
      </c>
      <c r="B4154" s="1" t="s">
        <v>6</v>
      </c>
      <c r="C4154" s="1" t="s">
        <v>32</v>
      </c>
      <c r="D4154">
        <v>625</v>
      </c>
      <c r="E4154" s="1" t="s">
        <v>4712</v>
      </c>
      <c r="F4154">
        <v>0</v>
      </c>
      <c r="H4154">
        <v>0</v>
      </c>
      <c r="I4154">
        <f>Tabla1[[#This Row],[VENTAS]]+Tabla1[[#This Row],[FISICO]]-Tabla1[[#This Row],[SISTEMA]]</f>
        <v>0</v>
      </c>
    </row>
    <row r="4155" spans="1:10" hidden="1" x14ac:dyDescent="0.25">
      <c r="A4155">
        <v>30101</v>
      </c>
      <c r="B4155" s="1" t="s">
        <v>6</v>
      </c>
      <c r="C4155" s="1" t="s">
        <v>32</v>
      </c>
      <c r="D4155">
        <v>626</v>
      </c>
      <c r="E4155" s="1" t="s">
        <v>4713</v>
      </c>
      <c r="F4155">
        <v>0</v>
      </c>
      <c r="H4155">
        <v>0</v>
      </c>
      <c r="I4155">
        <f>Tabla1[[#This Row],[VENTAS]]+Tabla1[[#This Row],[FISICO]]-Tabla1[[#This Row],[SISTEMA]]</f>
        <v>0</v>
      </c>
    </row>
    <row r="4156" spans="1:10" hidden="1" x14ac:dyDescent="0.25">
      <c r="A4156">
        <v>30101</v>
      </c>
      <c r="B4156" s="1" t="s">
        <v>6</v>
      </c>
      <c r="C4156" s="1" t="s">
        <v>32</v>
      </c>
      <c r="D4156">
        <v>627</v>
      </c>
      <c r="E4156" s="1" t="s">
        <v>4714</v>
      </c>
      <c r="F4156">
        <v>0</v>
      </c>
      <c r="H4156">
        <v>0</v>
      </c>
      <c r="I4156">
        <f>Tabla1[[#This Row],[VENTAS]]+Tabla1[[#This Row],[FISICO]]-Tabla1[[#This Row],[SISTEMA]]</f>
        <v>0</v>
      </c>
    </row>
    <row r="4157" spans="1:10" hidden="1" x14ac:dyDescent="0.25">
      <c r="A4157">
        <v>30101</v>
      </c>
      <c r="B4157" s="1" t="s">
        <v>6</v>
      </c>
      <c r="C4157" s="1" t="s">
        <v>32</v>
      </c>
      <c r="D4157">
        <v>628</v>
      </c>
      <c r="E4157" s="1" t="s">
        <v>4715</v>
      </c>
      <c r="F4157">
        <v>0</v>
      </c>
      <c r="H4157">
        <v>0</v>
      </c>
      <c r="I4157">
        <f>Tabla1[[#This Row],[VENTAS]]+Tabla1[[#This Row],[FISICO]]-Tabla1[[#This Row],[SISTEMA]]</f>
        <v>0</v>
      </c>
    </row>
    <row r="4158" spans="1:10" hidden="1" x14ac:dyDescent="0.25">
      <c r="A4158">
        <v>30101</v>
      </c>
      <c r="B4158" s="1" t="s">
        <v>6</v>
      </c>
      <c r="C4158" s="1" t="s">
        <v>32</v>
      </c>
      <c r="D4158">
        <v>629</v>
      </c>
      <c r="E4158" s="1" t="s">
        <v>4716</v>
      </c>
      <c r="F4158">
        <v>0</v>
      </c>
      <c r="H4158">
        <v>0</v>
      </c>
      <c r="I4158">
        <f>Tabla1[[#This Row],[VENTAS]]+Tabla1[[#This Row],[FISICO]]-Tabla1[[#This Row],[SISTEMA]]</f>
        <v>0</v>
      </c>
    </row>
    <row r="4159" spans="1:10" hidden="1" x14ac:dyDescent="0.25">
      <c r="A4159">
        <v>30101</v>
      </c>
      <c r="B4159" s="1" t="s">
        <v>6</v>
      </c>
      <c r="C4159" s="1" t="s">
        <v>32</v>
      </c>
      <c r="D4159">
        <v>630</v>
      </c>
      <c r="E4159" s="1" t="s">
        <v>4717</v>
      </c>
      <c r="F4159">
        <v>0</v>
      </c>
      <c r="H4159">
        <v>0</v>
      </c>
      <c r="I4159">
        <f>Tabla1[[#This Row],[VENTAS]]+Tabla1[[#This Row],[FISICO]]-Tabla1[[#This Row],[SISTEMA]]</f>
        <v>0</v>
      </c>
    </row>
    <row r="4160" spans="1:10" hidden="1" x14ac:dyDescent="0.25">
      <c r="A4160">
        <v>30101</v>
      </c>
      <c r="B4160" s="1" t="s">
        <v>6</v>
      </c>
      <c r="C4160" s="1" t="s">
        <v>32</v>
      </c>
      <c r="D4160">
        <v>631</v>
      </c>
      <c r="E4160" s="1" t="s">
        <v>4718</v>
      </c>
      <c r="F4160">
        <v>0</v>
      </c>
      <c r="H4160">
        <v>0</v>
      </c>
      <c r="I4160">
        <f>Tabla1[[#This Row],[VENTAS]]+Tabla1[[#This Row],[FISICO]]-Tabla1[[#This Row],[SISTEMA]]</f>
        <v>0</v>
      </c>
    </row>
    <row r="4161" spans="1:10" hidden="1" x14ac:dyDescent="0.25">
      <c r="A4161">
        <v>30101</v>
      </c>
      <c r="B4161" s="1" t="s">
        <v>6</v>
      </c>
      <c r="C4161" s="1" t="s">
        <v>32</v>
      </c>
      <c r="D4161">
        <v>632</v>
      </c>
      <c r="E4161" s="1" t="s">
        <v>4719</v>
      </c>
      <c r="F4161">
        <v>0</v>
      </c>
      <c r="H4161">
        <v>0</v>
      </c>
      <c r="I4161">
        <f>Tabla1[[#This Row],[VENTAS]]+Tabla1[[#This Row],[FISICO]]-Tabla1[[#This Row],[SISTEMA]]</f>
        <v>0</v>
      </c>
    </row>
    <row r="4162" spans="1:10" hidden="1" x14ac:dyDescent="0.25">
      <c r="A4162">
        <v>30101</v>
      </c>
      <c r="B4162" s="1" t="s">
        <v>6</v>
      </c>
      <c r="C4162" s="1" t="s">
        <v>32</v>
      </c>
      <c r="D4162">
        <v>633</v>
      </c>
      <c r="E4162" s="1" t="s">
        <v>4720</v>
      </c>
      <c r="F4162">
        <v>0</v>
      </c>
      <c r="H4162">
        <v>0</v>
      </c>
      <c r="I4162">
        <f>Tabla1[[#This Row],[VENTAS]]+Tabla1[[#This Row],[FISICO]]-Tabla1[[#This Row],[SISTEMA]]</f>
        <v>0</v>
      </c>
    </row>
    <row r="4163" spans="1:10" hidden="1" x14ac:dyDescent="0.25">
      <c r="A4163">
        <v>30101</v>
      </c>
      <c r="B4163" s="1" t="s">
        <v>6</v>
      </c>
      <c r="C4163" s="1" t="s">
        <v>32</v>
      </c>
      <c r="D4163">
        <v>634</v>
      </c>
      <c r="E4163" s="1" t="s">
        <v>4721</v>
      </c>
      <c r="F4163">
        <v>0</v>
      </c>
      <c r="H4163">
        <v>0</v>
      </c>
      <c r="I4163">
        <f>Tabla1[[#This Row],[VENTAS]]+Tabla1[[#This Row],[FISICO]]-Tabla1[[#This Row],[SISTEMA]]</f>
        <v>0</v>
      </c>
    </row>
    <row r="4164" spans="1:10" hidden="1" x14ac:dyDescent="0.25">
      <c r="A4164">
        <v>30101</v>
      </c>
      <c r="B4164" s="1" t="s">
        <v>6</v>
      </c>
      <c r="C4164" s="1" t="s">
        <v>32</v>
      </c>
      <c r="D4164">
        <v>635</v>
      </c>
      <c r="E4164" s="1" t="s">
        <v>4722</v>
      </c>
      <c r="F4164">
        <v>0</v>
      </c>
      <c r="H4164">
        <v>0</v>
      </c>
      <c r="I4164">
        <f>Tabla1[[#This Row],[VENTAS]]+Tabla1[[#This Row],[FISICO]]-Tabla1[[#This Row],[SISTEMA]]</f>
        <v>0</v>
      </c>
    </row>
    <row r="4165" spans="1:10" hidden="1" x14ac:dyDescent="0.25">
      <c r="A4165">
        <v>30101</v>
      </c>
      <c r="B4165" s="1" t="s">
        <v>6</v>
      </c>
      <c r="C4165" s="1" t="s">
        <v>32</v>
      </c>
      <c r="D4165" s="18">
        <v>636</v>
      </c>
      <c r="E4165" s="19" t="s">
        <v>4723</v>
      </c>
      <c r="F4165">
        <v>11</v>
      </c>
      <c r="H4165">
        <v>0</v>
      </c>
      <c r="I4165">
        <f>Tabla1[[#This Row],[VENTAS]]+Tabla1[[#This Row],[FISICO]]-Tabla1[[#This Row],[SISTEMA]]</f>
        <v>-11</v>
      </c>
      <c r="J4165" s="18"/>
    </row>
    <row r="4166" spans="1:10" hidden="1" x14ac:dyDescent="0.25">
      <c r="A4166">
        <v>30101</v>
      </c>
      <c r="B4166" s="1" t="s">
        <v>6</v>
      </c>
      <c r="C4166" s="1" t="s">
        <v>32</v>
      </c>
      <c r="D4166">
        <v>637</v>
      </c>
      <c r="E4166" s="1" t="s">
        <v>4724</v>
      </c>
      <c r="F4166">
        <v>0</v>
      </c>
      <c r="H4166">
        <v>0</v>
      </c>
      <c r="I4166">
        <f>Tabla1[[#This Row],[VENTAS]]+Tabla1[[#This Row],[FISICO]]-Tabla1[[#This Row],[SISTEMA]]</f>
        <v>0</v>
      </c>
    </row>
    <row r="4167" spans="1:10" hidden="1" x14ac:dyDescent="0.25">
      <c r="A4167">
        <v>30101</v>
      </c>
      <c r="B4167" s="1" t="s">
        <v>6</v>
      </c>
      <c r="C4167" s="1" t="s">
        <v>32</v>
      </c>
      <c r="D4167">
        <v>638</v>
      </c>
      <c r="E4167" s="1" t="s">
        <v>4725</v>
      </c>
      <c r="F4167">
        <v>0</v>
      </c>
      <c r="H4167">
        <v>0</v>
      </c>
      <c r="I4167">
        <f>Tabla1[[#This Row],[VENTAS]]+Tabla1[[#This Row],[FISICO]]-Tabla1[[#This Row],[SISTEMA]]</f>
        <v>0</v>
      </c>
    </row>
    <row r="4168" spans="1:10" hidden="1" x14ac:dyDescent="0.25">
      <c r="A4168">
        <v>30101</v>
      </c>
      <c r="B4168" s="1" t="s">
        <v>6</v>
      </c>
      <c r="C4168" s="1" t="s">
        <v>32</v>
      </c>
      <c r="D4168" s="18">
        <v>639</v>
      </c>
      <c r="E4168" s="19" t="s">
        <v>4726</v>
      </c>
      <c r="F4168">
        <v>8</v>
      </c>
      <c r="H4168">
        <v>0</v>
      </c>
      <c r="I4168">
        <f>Tabla1[[#This Row],[VENTAS]]+Tabla1[[#This Row],[FISICO]]-Tabla1[[#This Row],[SISTEMA]]</f>
        <v>-8</v>
      </c>
      <c r="J4168" s="18"/>
    </row>
    <row r="4169" spans="1:10" hidden="1" x14ac:dyDescent="0.25">
      <c r="A4169">
        <v>30101</v>
      </c>
      <c r="B4169" s="1" t="s">
        <v>6</v>
      </c>
      <c r="C4169" s="1" t="s">
        <v>32</v>
      </c>
      <c r="D4169">
        <v>640</v>
      </c>
      <c r="E4169" s="1" t="s">
        <v>4727</v>
      </c>
      <c r="F4169">
        <v>0</v>
      </c>
      <c r="H4169">
        <v>0</v>
      </c>
      <c r="I4169">
        <f>Tabla1[[#This Row],[VENTAS]]+Tabla1[[#This Row],[FISICO]]-Tabla1[[#This Row],[SISTEMA]]</f>
        <v>0</v>
      </c>
    </row>
    <row r="4170" spans="1:10" hidden="1" x14ac:dyDescent="0.25">
      <c r="A4170">
        <v>30101</v>
      </c>
      <c r="B4170" s="1" t="s">
        <v>6</v>
      </c>
      <c r="C4170" s="1" t="s">
        <v>32</v>
      </c>
      <c r="D4170">
        <v>641</v>
      </c>
      <c r="E4170" s="1" t="s">
        <v>4728</v>
      </c>
      <c r="F4170">
        <v>0</v>
      </c>
      <c r="H4170">
        <v>0</v>
      </c>
      <c r="I4170">
        <f>Tabla1[[#This Row],[VENTAS]]+Tabla1[[#This Row],[FISICO]]-Tabla1[[#This Row],[SISTEMA]]</f>
        <v>0</v>
      </c>
    </row>
    <row r="4171" spans="1:10" hidden="1" x14ac:dyDescent="0.25">
      <c r="A4171">
        <v>30101</v>
      </c>
      <c r="B4171" s="1" t="s">
        <v>6</v>
      </c>
      <c r="C4171" s="1" t="s">
        <v>32</v>
      </c>
      <c r="D4171">
        <v>1619</v>
      </c>
      <c r="E4171" s="1" t="s">
        <v>4729</v>
      </c>
      <c r="F4171">
        <v>0</v>
      </c>
      <c r="H4171">
        <v>0</v>
      </c>
      <c r="I4171">
        <f>Tabla1[[#This Row],[VENTAS]]+Tabla1[[#This Row],[FISICO]]-Tabla1[[#This Row],[SISTEMA]]</f>
        <v>0</v>
      </c>
    </row>
    <row r="4172" spans="1:10" hidden="1" x14ac:dyDescent="0.25">
      <c r="A4172">
        <v>30101</v>
      </c>
      <c r="B4172" s="1" t="s">
        <v>6</v>
      </c>
      <c r="C4172" s="1" t="s">
        <v>32</v>
      </c>
      <c r="D4172">
        <v>1622</v>
      </c>
      <c r="E4172" s="1" t="s">
        <v>4730</v>
      </c>
      <c r="F4172">
        <v>0</v>
      </c>
      <c r="H4172">
        <v>0</v>
      </c>
      <c r="I4172">
        <f>Tabla1[[#This Row],[VENTAS]]+Tabla1[[#This Row],[FISICO]]-Tabla1[[#This Row],[SISTEMA]]</f>
        <v>0</v>
      </c>
    </row>
    <row r="4173" spans="1:10" hidden="1" x14ac:dyDescent="0.25">
      <c r="A4173">
        <v>30101</v>
      </c>
      <c r="B4173" s="1" t="s">
        <v>6</v>
      </c>
      <c r="C4173" s="1" t="s">
        <v>32</v>
      </c>
      <c r="D4173">
        <v>1626</v>
      </c>
      <c r="E4173" s="1" t="s">
        <v>4731</v>
      </c>
      <c r="F4173">
        <v>0</v>
      </c>
      <c r="H4173">
        <v>0</v>
      </c>
      <c r="I4173">
        <f>Tabla1[[#This Row],[VENTAS]]+Tabla1[[#This Row],[FISICO]]-Tabla1[[#This Row],[SISTEMA]]</f>
        <v>0</v>
      </c>
    </row>
    <row r="4174" spans="1:10" hidden="1" x14ac:dyDescent="0.25">
      <c r="A4174" s="30">
        <v>30101</v>
      </c>
      <c r="B4174" s="31" t="s">
        <v>6</v>
      </c>
      <c r="C4174" s="31" t="s">
        <v>32</v>
      </c>
      <c r="D4174" s="30">
        <v>1730</v>
      </c>
      <c r="E4174" s="31" t="s">
        <v>4732</v>
      </c>
      <c r="F4174" s="30">
        <v>0</v>
      </c>
      <c r="G4174" s="30">
        <v>4</v>
      </c>
      <c r="H4174" s="30">
        <v>0</v>
      </c>
      <c r="I4174" s="30">
        <f>Tabla1[[#This Row],[VENTAS]]+Tabla1[[#This Row],[FISICO]]-Tabla1[[#This Row],[SISTEMA]]</f>
        <v>4</v>
      </c>
      <c r="J4174" s="30"/>
    </row>
    <row r="4175" spans="1:10" hidden="1" x14ac:dyDescent="0.25">
      <c r="A4175">
        <v>30101</v>
      </c>
      <c r="B4175" s="1" t="s">
        <v>6</v>
      </c>
      <c r="C4175" s="1" t="s">
        <v>32</v>
      </c>
      <c r="D4175">
        <v>1744</v>
      </c>
      <c r="E4175" s="1" t="s">
        <v>4733</v>
      </c>
      <c r="F4175">
        <v>0</v>
      </c>
      <c r="H4175">
        <v>0</v>
      </c>
      <c r="I4175">
        <f>Tabla1[[#This Row],[VENTAS]]+Tabla1[[#This Row],[FISICO]]-Tabla1[[#This Row],[SISTEMA]]</f>
        <v>0</v>
      </c>
    </row>
    <row r="4176" spans="1:10" hidden="1" x14ac:dyDescent="0.25">
      <c r="A4176">
        <v>30101</v>
      </c>
      <c r="B4176" s="1" t="s">
        <v>6</v>
      </c>
      <c r="C4176" s="1" t="s">
        <v>32</v>
      </c>
      <c r="D4176">
        <v>1997</v>
      </c>
      <c r="E4176" s="1" t="s">
        <v>4734</v>
      </c>
      <c r="F4176">
        <v>0</v>
      </c>
      <c r="H4176">
        <v>0</v>
      </c>
      <c r="I4176">
        <f>Tabla1[[#This Row],[VENTAS]]+Tabla1[[#This Row],[FISICO]]-Tabla1[[#This Row],[SISTEMA]]</f>
        <v>0</v>
      </c>
    </row>
    <row r="4177" spans="1:10" hidden="1" x14ac:dyDescent="0.25">
      <c r="A4177">
        <v>30101</v>
      </c>
      <c r="B4177" s="1" t="s">
        <v>6</v>
      </c>
      <c r="C4177" s="1" t="s">
        <v>32</v>
      </c>
      <c r="D4177">
        <v>2296</v>
      </c>
      <c r="E4177" s="1" t="s">
        <v>4735</v>
      </c>
      <c r="F4177">
        <v>0</v>
      </c>
      <c r="H4177">
        <v>0</v>
      </c>
      <c r="I4177">
        <f>Tabla1[[#This Row],[VENTAS]]+Tabla1[[#This Row],[FISICO]]-Tabla1[[#This Row],[SISTEMA]]</f>
        <v>0</v>
      </c>
    </row>
    <row r="4178" spans="1:10" hidden="1" x14ac:dyDescent="0.25">
      <c r="A4178">
        <v>30101</v>
      </c>
      <c r="B4178" s="1" t="s">
        <v>6</v>
      </c>
      <c r="C4178" s="1" t="s">
        <v>32</v>
      </c>
      <c r="D4178">
        <v>2298</v>
      </c>
      <c r="E4178" s="1" t="s">
        <v>4736</v>
      </c>
      <c r="F4178">
        <v>0</v>
      </c>
      <c r="H4178">
        <v>0</v>
      </c>
      <c r="I4178">
        <f>Tabla1[[#This Row],[VENTAS]]+Tabla1[[#This Row],[FISICO]]-Tabla1[[#This Row],[SISTEMA]]</f>
        <v>0</v>
      </c>
    </row>
    <row r="4179" spans="1:10" hidden="1" x14ac:dyDescent="0.25">
      <c r="A4179">
        <v>30101</v>
      </c>
      <c r="B4179" s="1" t="s">
        <v>6</v>
      </c>
      <c r="C4179" s="1" t="s">
        <v>32</v>
      </c>
      <c r="D4179">
        <v>2299</v>
      </c>
      <c r="E4179" s="1" t="s">
        <v>4737</v>
      </c>
      <c r="F4179">
        <v>0</v>
      </c>
      <c r="H4179">
        <v>0</v>
      </c>
      <c r="I4179">
        <f>Tabla1[[#This Row],[VENTAS]]+Tabla1[[#This Row],[FISICO]]-Tabla1[[#This Row],[SISTEMA]]</f>
        <v>0</v>
      </c>
    </row>
    <row r="4180" spans="1:10" hidden="1" x14ac:dyDescent="0.25">
      <c r="A4180">
        <v>30101</v>
      </c>
      <c r="B4180" s="1" t="s">
        <v>6</v>
      </c>
      <c r="C4180" s="1" t="s">
        <v>32</v>
      </c>
      <c r="D4180" s="18">
        <v>2300</v>
      </c>
      <c r="E4180" s="19" t="s">
        <v>4738</v>
      </c>
      <c r="F4180">
        <v>13</v>
      </c>
      <c r="H4180">
        <v>0</v>
      </c>
      <c r="I4180">
        <f>Tabla1[[#This Row],[VENTAS]]+Tabla1[[#This Row],[FISICO]]-Tabla1[[#This Row],[SISTEMA]]</f>
        <v>-13</v>
      </c>
      <c r="J4180" s="18"/>
    </row>
    <row r="4181" spans="1:10" hidden="1" x14ac:dyDescent="0.25">
      <c r="A4181">
        <v>30101</v>
      </c>
      <c r="B4181" s="1" t="s">
        <v>6</v>
      </c>
      <c r="C4181" s="1" t="s">
        <v>32</v>
      </c>
      <c r="D4181">
        <v>2301</v>
      </c>
      <c r="E4181" s="1" t="s">
        <v>4739</v>
      </c>
      <c r="F4181">
        <v>0</v>
      </c>
      <c r="H4181">
        <v>0</v>
      </c>
      <c r="I4181">
        <f>Tabla1[[#This Row],[VENTAS]]+Tabla1[[#This Row],[FISICO]]-Tabla1[[#This Row],[SISTEMA]]</f>
        <v>0</v>
      </c>
    </row>
    <row r="4182" spans="1:10" hidden="1" x14ac:dyDescent="0.25">
      <c r="A4182">
        <v>30101</v>
      </c>
      <c r="B4182" s="1" t="s">
        <v>6</v>
      </c>
      <c r="C4182" s="1" t="s">
        <v>32</v>
      </c>
      <c r="D4182">
        <v>2305</v>
      </c>
      <c r="E4182" s="1" t="s">
        <v>4740</v>
      </c>
      <c r="F4182">
        <v>0</v>
      </c>
      <c r="H4182">
        <v>0</v>
      </c>
      <c r="I4182">
        <f>Tabla1[[#This Row],[VENTAS]]+Tabla1[[#This Row],[FISICO]]-Tabla1[[#This Row],[SISTEMA]]</f>
        <v>0</v>
      </c>
    </row>
    <row r="4183" spans="1:10" hidden="1" x14ac:dyDescent="0.25">
      <c r="A4183">
        <v>30101</v>
      </c>
      <c r="B4183" s="1" t="s">
        <v>6</v>
      </c>
      <c r="C4183" s="1" t="s">
        <v>32</v>
      </c>
      <c r="D4183">
        <v>2331</v>
      </c>
      <c r="E4183" s="1" t="s">
        <v>4741</v>
      </c>
      <c r="F4183">
        <v>0</v>
      </c>
      <c r="H4183">
        <v>0</v>
      </c>
      <c r="I4183">
        <f>Tabla1[[#This Row],[VENTAS]]+Tabla1[[#This Row],[FISICO]]-Tabla1[[#This Row],[SISTEMA]]</f>
        <v>0</v>
      </c>
    </row>
    <row r="4184" spans="1:10" hidden="1" x14ac:dyDescent="0.25">
      <c r="A4184">
        <v>30101</v>
      </c>
      <c r="B4184" s="1" t="s">
        <v>6</v>
      </c>
      <c r="C4184" s="1" t="s">
        <v>32</v>
      </c>
      <c r="D4184">
        <v>2332</v>
      </c>
      <c r="E4184" s="1" t="s">
        <v>4742</v>
      </c>
      <c r="F4184">
        <v>0</v>
      </c>
      <c r="H4184">
        <v>0</v>
      </c>
      <c r="I4184">
        <f>Tabla1[[#This Row],[VENTAS]]+Tabla1[[#This Row],[FISICO]]-Tabla1[[#This Row],[SISTEMA]]</f>
        <v>0</v>
      </c>
    </row>
    <row r="4185" spans="1:10" hidden="1" x14ac:dyDescent="0.25">
      <c r="A4185">
        <v>30101</v>
      </c>
      <c r="B4185" s="1" t="s">
        <v>6</v>
      </c>
      <c r="C4185" s="1" t="s">
        <v>32</v>
      </c>
      <c r="D4185" s="18">
        <v>2372</v>
      </c>
      <c r="E4185" s="19" t="s">
        <v>4743</v>
      </c>
      <c r="F4185">
        <v>11</v>
      </c>
      <c r="H4185">
        <v>0</v>
      </c>
      <c r="I4185">
        <f>Tabla1[[#This Row],[VENTAS]]+Tabla1[[#This Row],[FISICO]]-Tabla1[[#This Row],[SISTEMA]]</f>
        <v>-11</v>
      </c>
      <c r="J4185" s="18"/>
    </row>
    <row r="4186" spans="1:10" hidden="1" x14ac:dyDescent="0.25">
      <c r="A4186">
        <v>30101</v>
      </c>
      <c r="B4186" s="1" t="s">
        <v>6</v>
      </c>
      <c r="C4186" s="1" t="s">
        <v>32</v>
      </c>
      <c r="D4186" s="18">
        <v>2373</v>
      </c>
      <c r="E4186" s="19" t="s">
        <v>4744</v>
      </c>
      <c r="F4186">
        <v>40</v>
      </c>
      <c r="H4186">
        <v>0</v>
      </c>
      <c r="I4186">
        <f>Tabla1[[#This Row],[VENTAS]]+Tabla1[[#This Row],[FISICO]]-Tabla1[[#This Row],[SISTEMA]]</f>
        <v>-40</v>
      </c>
      <c r="J4186" s="18"/>
    </row>
    <row r="4187" spans="1:10" hidden="1" x14ac:dyDescent="0.25">
      <c r="A4187">
        <v>30101</v>
      </c>
      <c r="B4187" s="1" t="s">
        <v>6</v>
      </c>
      <c r="C4187" s="1" t="s">
        <v>32</v>
      </c>
      <c r="D4187">
        <v>2374</v>
      </c>
      <c r="E4187" s="1" t="s">
        <v>4745</v>
      </c>
      <c r="F4187">
        <v>0</v>
      </c>
      <c r="H4187">
        <v>0</v>
      </c>
      <c r="I4187">
        <f>Tabla1[[#This Row],[VENTAS]]+Tabla1[[#This Row],[FISICO]]-Tabla1[[#This Row],[SISTEMA]]</f>
        <v>0</v>
      </c>
    </row>
    <row r="4188" spans="1:10" hidden="1" x14ac:dyDescent="0.25">
      <c r="A4188">
        <v>30101</v>
      </c>
      <c r="B4188" s="1" t="s">
        <v>6</v>
      </c>
      <c r="C4188" s="1" t="s">
        <v>32</v>
      </c>
      <c r="D4188">
        <v>2379</v>
      </c>
      <c r="E4188" s="1" t="s">
        <v>4746</v>
      </c>
      <c r="F4188">
        <v>0</v>
      </c>
      <c r="H4188">
        <v>0</v>
      </c>
      <c r="I4188">
        <f>Tabla1[[#This Row],[VENTAS]]+Tabla1[[#This Row],[FISICO]]-Tabla1[[#This Row],[SISTEMA]]</f>
        <v>0</v>
      </c>
    </row>
    <row r="4189" spans="1:10" hidden="1" x14ac:dyDescent="0.25">
      <c r="A4189">
        <v>30101</v>
      </c>
      <c r="B4189" s="1" t="s">
        <v>6</v>
      </c>
      <c r="C4189" s="1" t="s">
        <v>32</v>
      </c>
      <c r="D4189" s="18">
        <v>2531</v>
      </c>
      <c r="E4189" s="19" t="s">
        <v>4747</v>
      </c>
      <c r="F4189">
        <v>12</v>
      </c>
      <c r="H4189">
        <v>0</v>
      </c>
      <c r="I4189">
        <f>Tabla1[[#This Row],[VENTAS]]+Tabla1[[#This Row],[FISICO]]-Tabla1[[#This Row],[SISTEMA]]</f>
        <v>-12</v>
      </c>
      <c r="J4189" s="18"/>
    </row>
    <row r="4190" spans="1:10" hidden="1" x14ac:dyDescent="0.25">
      <c r="A4190">
        <v>30101</v>
      </c>
      <c r="B4190" s="1" t="s">
        <v>6</v>
      </c>
      <c r="C4190" s="1" t="s">
        <v>32</v>
      </c>
      <c r="D4190" s="18">
        <v>2532</v>
      </c>
      <c r="E4190" s="19" t="s">
        <v>4748</v>
      </c>
      <c r="F4190">
        <v>11</v>
      </c>
      <c r="H4190">
        <v>0</v>
      </c>
      <c r="I4190">
        <f>Tabla1[[#This Row],[VENTAS]]+Tabla1[[#This Row],[FISICO]]-Tabla1[[#This Row],[SISTEMA]]</f>
        <v>-11</v>
      </c>
      <c r="J4190" s="18"/>
    </row>
    <row r="4191" spans="1:10" hidden="1" x14ac:dyDescent="0.25">
      <c r="A4191">
        <v>30101</v>
      </c>
      <c r="B4191" s="1" t="s">
        <v>6</v>
      </c>
      <c r="C4191" s="1" t="s">
        <v>32</v>
      </c>
      <c r="D4191">
        <v>2534</v>
      </c>
      <c r="E4191" s="1" t="s">
        <v>4749</v>
      </c>
      <c r="F4191">
        <v>0</v>
      </c>
      <c r="H4191">
        <v>0</v>
      </c>
      <c r="I4191">
        <f>Tabla1[[#This Row],[VENTAS]]+Tabla1[[#This Row],[FISICO]]-Tabla1[[#This Row],[SISTEMA]]</f>
        <v>0</v>
      </c>
    </row>
    <row r="4192" spans="1:10" hidden="1" x14ac:dyDescent="0.25">
      <c r="A4192">
        <v>30101</v>
      </c>
      <c r="B4192" s="1" t="s">
        <v>6</v>
      </c>
      <c r="C4192" s="1" t="s">
        <v>32</v>
      </c>
      <c r="D4192">
        <v>2536</v>
      </c>
      <c r="E4192" s="1" t="s">
        <v>4750</v>
      </c>
      <c r="F4192">
        <v>0</v>
      </c>
      <c r="H4192">
        <v>0</v>
      </c>
      <c r="I4192">
        <f>Tabla1[[#This Row],[VENTAS]]+Tabla1[[#This Row],[FISICO]]-Tabla1[[#This Row],[SISTEMA]]</f>
        <v>0</v>
      </c>
    </row>
    <row r="4193" spans="1:10" hidden="1" x14ac:dyDescent="0.25">
      <c r="A4193">
        <v>30101</v>
      </c>
      <c r="B4193" s="1" t="s">
        <v>6</v>
      </c>
      <c r="C4193" s="1" t="s">
        <v>32</v>
      </c>
      <c r="D4193">
        <v>2648</v>
      </c>
      <c r="E4193" s="1" t="s">
        <v>4751</v>
      </c>
      <c r="F4193">
        <v>0</v>
      </c>
      <c r="H4193">
        <v>0</v>
      </c>
      <c r="I4193">
        <f>Tabla1[[#This Row],[VENTAS]]+Tabla1[[#This Row],[FISICO]]-Tabla1[[#This Row],[SISTEMA]]</f>
        <v>0</v>
      </c>
    </row>
    <row r="4194" spans="1:10" hidden="1" x14ac:dyDescent="0.25">
      <c r="A4194">
        <v>30101</v>
      </c>
      <c r="B4194" s="1" t="s">
        <v>6</v>
      </c>
      <c r="C4194" s="1" t="s">
        <v>32</v>
      </c>
      <c r="D4194">
        <v>2876</v>
      </c>
      <c r="E4194" s="1" t="s">
        <v>4752</v>
      </c>
      <c r="F4194">
        <v>0</v>
      </c>
      <c r="H4194">
        <v>0</v>
      </c>
      <c r="I4194">
        <f>Tabla1[[#This Row],[VENTAS]]+Tabla1[[#This Row],[FISICO]]-Tabla1[[#This Row],[SISTEMA]]</f>
        <v>0</v>
      </c>
    </row>
    <row r="4195" spans="1:10" hidden="1" x14ac:dyDescent="0.25">
      <c r="A4195">
        <v>30101</v>
      </c>
      <c r="B4195" s="1" t="s">
        <v>6</v>
      </c>
      <c r="C4195" s="1" t="s">
        <v>32</v>
      </c>
      <c r="D4195" s="18">
        <v>2877</v>
      </c>
      <c r="E4195" s="19" t="s">
        <v>4753</v>
      </c>
      <c r="F4195">
        <v>4</v>
      </c>
      <c r="H4195">
        <v>0</v>
      </c>
      <c r="I4195">
        <f>Tabla1[[#This Row],[VENTAS]]+Tabla1[[#This Row],[FISICO]]-Tabla1[[#This Row],[SISTEMA]]</f>
        <v>-4</v>
      </c>
      <c r="J4195" s="18"/>
    </row>
    <row r="4196" spans="1:10" hidden="1" x14ac:dyDescent="0.25">
      <c r="A4196">
        <v>30101</v>
      </c>
      <c r="B4196" s="1" t="s">
        <v>6</v>
      </c>
      <c r="C4196" s="1" t="s">
        <v>32</v>
      </c>
      <c r="D4196">
        <v>2878</v>
      </c>
      <c r="E4196" s="1" t="s">
        <v>4754</v>
      </c>
      <c r="F4196">
        <v>0</v>
      </c>
      <c r="H4196">
        <v>0</v>
      </c>
      <c r="I4196">
        <f>Tabla1[[#This Row],[VENTAS]]+Tabla1[[#This Row],[FISICO]]-Tabla1[[#This Row],[SISTEMA]]</f>
        <v>0</v>
      </c>
    </row>
    <row r="4197" spans="1:10" hidden="1" x14ac:dyDescent="0.25">
      <c r="A4197">
        <v>30101</v>
      </c>
      <c r="B4197" s="1" t="s">
        <v>6</v>
      </c>
      <c r="C4197" s="1" t="s">
        <v>32</v>
      </c>
      <c r="D4197">
        <v>2879</v>
      </c>
      <c r="E4197" s="1" t="s">
        <v>4755</v>
      </c>
      <c r="F4197">
        <v>0</v>
      </c>
      <c r="H4197">
        <v>0</v>
      </c>
      <c r="I4197">
        <f>Tabla1[[#This Row],[VENTAS]]+Tabla1[[#This Row],[FISICO]]-Tabla1[[#This Row],[SISTEMA]]</f>
        <v>0</v>
      </c>
    </row>
    <row r="4198" spans="1:10" hidden="1" x14ac:dyDescent="0.25">
      <c r="A4198">
        <v>30101</v>
      </c>
      <c r="B4198" s="1" t="s">
        <v>6</v>
      </c>
      <c r="C4198" s="1" t="s">
        <v>32</v>
      </c>
      <c r="D4198">
        <v>2880</v>
      </c>
      <c r="E4198" s="1" t="s">
        <v>4756</v>
      </c>
      <c r="F4198">
        <v>0</v>
      </c>
      <c r="H4198">
        <v>0</v>
      </c>
      <c r="I4198">
        <f>Tabla1[[#This Row],[VENTAS]]+Tabla1[[#This Row],[FISICO]]-Tabla1[[#This Row],[SISTEMA]]</f>
        <v>0</v>
      </c>
    </row>
    <row r="4199" spans="1:10" hidden="1" x14ac:dyDescent="0.25">
      <c r="A4199">
        <v>30101</v>
      </c>
      <c r="B4199" s="1" t="s">
        <v>6</v>
      </c>
      <c r="C4199" s="1" t="s">
        <v>32</v>
      </c>
      <c r="D4199" s="18">
        <v>2883</v>
      </c>
      <c r="E4199" s="19" t="s">
        <v>4757</v>
      </c>
      <c r="F4199">
        <v>36</v>
      </c>
      <c r="H4199">
        <v>0</v>
      </c>
      <c r="I4199">
        <f>Tabla1[[#This Row],[VENTAS]]+Tabla1[[#This Row],[FISICO]]-Tabla1[[#This Row],[SISTEMA]]</f>
        <v>-36</v>
      </c>
      <c r="J4199" s="18"/>
    </row>
    <row r="4200" spans="1:10" hidden="1" x14ac:dyDescent="0.25">
      <c r="A4200">
        <v>30101</v>
      </c>
      <c r="B4200" s="1" t="s">
        <v>6</v>
      </c>
      <c r="C4200" s="1" t="s">
        <v>32</v>
      </c>
      <c r="D4200" s="18">
        <v>2895</v>
      </c>
      <c r="E4200" s="19" t="s">
        <v>4758</v>
      </c>
      <c r="F4200">
        <v>2</v>
      </c>
      <c r="H4200">
        <v>0</v>
      </c>
      <c r="I4200">
        <f>Tabla1[[#This Row],[VENTAS]]+Tabla1[[#This Row],[FISICO]]-Tabla1[[#This Row],[SISTEMA]]</f>
        <v>-2</v>
      </c>
      <c r="J4200" s="18"/>
    </row>
    <row r="4201" spans="1:10" hidden="1" x14ac:dyDescent="0.25">
      <c r="A4201">
        <v>30101</v>
      </c>
      <c r="B4201" s="1" t="s">
        <v>6</v>
      </c>
      <c r="C4201" s="1" t="s">
        <v>32</v>
      </c>
      <c r="D4201" s="18">
        <v>2896</v>
      </c>
      <c r="E4201" s="19" t="s">
        <v>4759</v>
      </c>
      <c r="F4201">
        <v>15</v>
      </c>
      <c r="H4201">
        <v>0</v>
      </c>
      <c r="I4201">
        <f>Tabla1[[#This Row],[VENTAS]]+Tabla1[[#This Row],[FISICO]]-Tabla1[[#This Row],[SISTEMA]]</f>
        <v>-15</v>
      </c>
      <c r="J4201" s="18"/>
    </row>
    <row r="4202" spans="1:10" hidden="1" x14ac:dyDescent="0.25">
      <c r="A4202">
        <v>30101</v>
      </c>
      <c r="B4202" s="1" t="s">
        <v>6</v>
      </c>
      <c r="C4202" s="1" t="s">
        <v>32</v>
      </c>
      <c r="D4202">
        <v>2897</v>
      </c>
      <c r="E4202" s="1" t="s">
        <v>4760</v>
      </c>
      <c r="F4202">
        <v>0</v>
      </c>
      <c r="H4202">
        <v>0</v>
      </c>
      <c r="I4202">
        <f>Tabla1[[#This Row],[VENTAS]]+Tabla1[[#This Row],[FISICO]]-Tabla1[[#This Row],[SISTEMA]]</f>
        <v>0</v>
      </c>
    </row>
    <row r="4203" spans="1:10" hidden="1" x14ac:dyDescent="0.25">
      <c r="A4203">
        <v>30101</v>
      </c>
      <c r="B4203" s="1" t="s">
        <v>6</v>
      </c>
      <c r="C4203" s="1" t="s">
        <v>32</v>
      </c>
      <c r="D4203" s="18">
        <v>2954</v>
      </c>
      <c r="E4203" s="19" t="s">
        <v>4761</v>
      </c>
      <c r="F4203">
        <v>2</v>
      </c>
      <c r="H4203">
        <v>0</v>
      </c>
      <c r="I4203">
        <f>Tabla1[[#This Row],[VENTAS]]+Tabla1[[#This Row],[FISICO]]-Tabla1[[#This Row],[SISTEMA]]</f>
        <v>-2</v>
      </c>
      <c r="J4203" s="18"/>
    </row>
    <row r="4204" spans="1:10" hidden="1" x14ac:dyDescent="0.25">
      <c r="A4204">
        <v>30101</v>
      </c>
      <c r="B4204" s="1" t="s">
        <v>6</v>
      </c>
      <c r="C4204" s="1" t="s">
        <v>32</v>
      </c>
      <c r="D4204" s="18">
        <v>2955</v>
      </c>
      <c r="E4204" s="19" t="s">
        <v>4762</v>
      </c>
      <c r="F4204">
        <v>2</v>
      </c>
      <c r="H4204">
        <v>0</v>
      </c>
      <c r="I4204">
        <f>Tabla1[[#This Row],[VENTAS]]+Tabla1[[#This Row],[FISICO]]-Tabla1[[#This Row],[SISTEMA]]</f>
        <v>-2</v>
      </c>
      <c r="J4204" s="18"/>
    </row>
    <row r="4205" spans="1:10" hidden="1" x14ac:dyDescent="0.25">
      <c r="A4205">
        <v>30101</v>
      </c>
      <c r="B4205" s="1" t="s">
        <v>6</v>
      </c>
      <c r="C4205" s="1" t="s">
        <v>32</v>
      </c>
      <c r="D4205">
        <v>3051</v>
      </c>
      <c r="E4205" s="1" t="s">
        <v>4763</v>
      </c>
      <c r="F4205">
        <v>0</v>
      </c>
      <c r="H4205">
        <v>0</v>
      </c>
      <c r="I4205">
        <f>Tabla1[[#This Row],[VENTAS]]+Tabla1[[#This Row],[FISICO]]-Tabla1[[#This Row],[SISTEMA]]</f>
        <v>0</v>
      </c>
    </row>
    <row r="4206" spans="1:10" hidden="1" x14ac:dyDescent="0.25">
      <c r="A4206">
        <v>30101</v>
      </c>
      <c r="B4206" s="1" t="s">
        <v>6</v>
      </c>
      <c r="C4206" s="1" t="s">
        <v>32</v>
      </c>
      <c r="D4206">
        <v>3057</v>
      </c>
      <c r="E4206" s="1" t="s">
        <v>4764</v>
      </c>
      <c r="F4206">
        <v>0</v>
      </c>
      <c r="H4206">
        <v>0</v>
      </c>
      <c r="I4206">
        <f>Tabla1[[#This Row],[VENTAS]]+Tabla1[[#This Row],[FISICO]]-Tabla1[[#This Row],[SISTEMA]]</f>
        <v>0</v>
      </c>
    </row>
    <row r="4207" spans="1:10" hidden="1" x14ac:dyDescent="0.25">
      <c r="A4207">
        <v>30101</v>
      </c>
      <c r="B4207" s="1" t="s">
        <v>6</v>
      </c>
      <c r="C4207" s="1" t="s">
        <v>32</v>
      </c>
      <c r="D4207" s="18">
        <v>3189</v>
      </c>
      <c r="E4207" s="19" t="s">
        <v>4765</v>
      </c>
      <c r="F4207">
        <v>13</v>
      </c>
      <c r="H4207">
        <v>0</v>
      </c>
      <c r="I4207">
        <f>Tabla1[[#This Row],[VENTAS]]+Tabla1[[#This Row],[FISICO]]-Tabla1[[#This Row],[SISTEMA]]</f>
        <v>-13</v>
      </c>
      <c r="J4207" s="18"/>
    </row>
    <row r="4208" spans="1:10" hidden="1" x14ac:dyDescent="0.25">
      <c r="A4208">
        <v>30101</v>
      </c>
      <c r="B4208" s="1" t="s">
        <v>6</v>
      </c>
      <c r="C4208" s="1" t="s">
        <v>32</v>
      </c>
      <c r="D4208">
        <v>3190</v>
      </c>
      <c r="E4208" s="1" t="s">
        <v>4766</v>
      </c>
      <c r="F4208">
        <v>0</v>
      </c>
      <c r="H4208">
        <v>0</v>
      </c>
      <c r="I4208">
        <f>Tabla1[[#This Row],[VENTAS]]+Tabla1[[#This Row],[FISICO]]-Tabla1[[#This Row],[SISTEMA]]</f>
        <v>0</v>
      </c>
    </row>
    <row r="4209" spans="1:10" hidden="1" x14ac:dyDescent="0.25">
      <c r="A4209">
        <v>30101</v>
      </c>
      <c r="B4209" s="1" t="s">
        <v>6</v>
      </c>
      <c r="C4209" s="1" t="s">
        <v>32</v>
      </c>
      <c r="D4209" s="18">
        <v>3191</v>
      </c>
      <c r="E4209" s="19" t="s">
        <v>4767</v>
      </c>
      <c r="F4209">
        <v>21</v>
      </c>
      <c r="H4209">
        <v>0</v>
      </c>
      <c r="I4209">
        <f>Tabla1[[#This Row],[VENTAS]]+Tabla1[[#This Row],[FISICO]]-Tabla1[[#This Row],[SISTEMA]]</f>
        <v>-21</v>
      </c>
      <c r="J4209" s="18"/>
    </row>
    <row r="4210" spans="1:10" hidden="1" x14ac:dyDescent="0.25">
      <c r="A4210">
        <v>30101</v>
      </c>
      <c r="B4210" s="1" t="s">
        <v>6</v>
      </c>
      <c r="C4210" s="1" t="s">
        <v>32</v>
      </c>
      <c r="D4210">
        <v>3192</v>
      </c>
      <c r="E4210" s="1" t="s">
        <v>4768</v>
      </c>
      <c r="F4210">
        <v>0</v>
      </c>
      <c r="H4210">
        <v>0</v>
      </c>
      <c r="I4210">
        <f>Tabla1[[#This Row],[VENTAS]]+Tabla1[[#This Row],[FISICO]]-Tabla1[[#This Row],[SISTEMA]]</f>
        <v>0</v>
      </c>
    </row>
    <row r="4211" spans="1:10" hidden="1" x14ac:dyDescent="0.25">
      <c r="A4211">
        <v>30101</v>
      </c>
      <c r="B4211" s="1" t="s">
        <v>6</v>
      </c>
      <c r="C4211" s="1" t="s">
        <v>32</v>
      </c>
      <c r="D4211">
        <v>3193</v>
      </c>
      <c r="E4211" s="1" t="s">
        <v>4769</v>
      </c>
      <c r="F4211">
        <v>0</v>
      </c>
      <c r="H4211">
        <v>0</v>
      </c>
      <c r="I4211">
        <f>Tabla1[[#This Row],[VENTAS]]+Tabla1[[#This Row],[FISICO]]-Tabla1[[#This Row],[SISTEMA]]</f>
        <v>0</v>
      </c>
    </row>
    <row r="4212" spans="1:10" hidden="1" x14ac:dyDescent="0.25">
      <c r="A4212">
        <v>30101</v>
      </c>
      <c r="B4212" s="1" t="s">
        <v>6</v>
      </c>
      <c r="C4212" s="1" t="s">
        <v>32</v>
      </c>
      <c r="D4212">
        <v>3195</v>
      </c>
      <c r="E4212" s="1" t="s">
        <v>4770</v>
      </c>
      <c r="F4212">
        <v>0</v>
      </c>
      <c r="H4212">
        <v>0</v>
      </c>
      <c r="I4212">
        <f>Tabla1[[#This Row],[VENTAS]]+Tabla1[[#This Row],[FISICO]]-Tabla1[[#This Row],[SISTEMA]]</f>
        <v>0</v>
      </c>
    </row>
    <row r="4213" spans="1:10" hidden="1" x14ac:dyDescent="0.25">
      <c r="A4213">
        <v>30101</v>
      </c>
      <c r="B4213" s="1" t="s">
        <v>6</v>
      </c>
      <c r="C4213" s="1" t="s">
        <v>32</v>
      </c>
      <c r="D4213">
        <v>3197</v>
      </c>
      <c r="E4213" s="1" t="s">
        <v>4771</v>
      </c>
      <c r="F4213">
        <v>0</v>
      </c>
      <c r="H4213">
        <v>0</v>
      </c>
      <c r="I4213">
        <f>Tabla1[[#This Row],[VENTAS]]+Tabla1[[#This Row],[FISICO]]-Tabla1[[#This Row],[SISTEMA]]</f>
        <v>0</v>
      </c>
    </row>
    <row r="4214" spans="1:10" hidden="1" x14ac:dyDescent="0.25">
      <c r="A4214">
        <v>30101</v>
      </c>
      <c r="B4214" s="1" t="s">
        <v>6</v>
      </c>
      <c r="C4214" s="1" t="s">
        <v>32</v>
      </c>
      <c r="D4214" s="18">
        <v>3198</v>
      </c>
      <c r="E4214" s="19" t="s">
        <v>4772</v>
      </c>
      <c r="F4214">
        <v>5</v>
      </c>
      <c r="H4214">
        <v>0</v>
      </c>
      <c r="I4214">
        <f>Tabla1[[#This Row],[VENTAS]]+Tabla1[[#This Row],[FISICO]]-Tabla1[[#This Row],[SISTEMA]]</f>
        <v>-5</v>
      </c>
      <c r="J4214" s="18"/>
    </row>
    <row r="4215" spans="1:10" hidden="1" x14ac:dyDescent="0.25">
      <c r="A4215">
        <v>30101</v>
      </c>
      <c r="B4215" s="1" t="s">
        <v>6</v>
      </c>
      <c r="C4215" s="1" t="s">
        <v>32</v>
      </c>
      <c r="D4215">
        <v>3199</v>
      </c>
      <c r="E4215" s="1" t="s">
        <v>4773</v>
      </c>
      <c r="F4215">
        <v>0</v>
      </c>
      <c r="H4215">
        <v>0</v>
      </c>
      <c r="I4215">
        <f>Tabla1[[#This Row],[VENTAS]]+Tabla1[[#This Row],[FISICO]]-Tabla1[[#This Row],[SISTEMA]]</f>
        <v>0</v>
      </c>
    </row>
    <row r="4216" spans="1:10" hidden="1" x14ac:dyDescent="0.25">
      <c r="A4216">
        <v>30101</v>
      </c>
      <c r="B4216" s="1" t="s">
        <v>6</v>
      </c>
      <c r="C4216" s="1" t="s">
        <v>32</v>
      </c>
      <c r="D4216">
        <v>3202</v>
      </c>
      <c r="E4216" s="1" t="s">
        <v>4774</v>
      </c>
      <c r="F4216">
        <v>0</v>
      </c>
      <c r="H4216">
        <v>0</v>
      </c>
      <c r="I4216">
        <f>Tabla1[[#This Row],[VENTAS]]+Tabla1[[#This Row],[FISICO]]-Tabla1[[#This Row],[SISTEMA]]</f>
        <v>0</v>
      </c>
    </row>
    <row r="4217" spans="1:10" hidden="1" x14ac:dyDescent="0.25">
      <c r="A4217">
        <v>30101</v>
      </c>
      <c r="B4217" s="1" t="s">
        <v>6</v>
      </c>
      <c r="C4217" s="1" t="s">
        <v>32</v>
      </c>
      <c r="D4217" s="18">
        <v>3208</v>
      </c>
      <c r="E4217" s="19" t="s">
        <v>4775</v>
      </c>
      <c r="F4217">
        <v>24</v>
      </c>
      <c r="H4217">
        <v>0</v>
      </c>
      <c r="I4217">
        <f>Tabla1[[#This Row],[VENTAS]]+Tabla1[[#This Row],[FISICO]]-Tabla1[[#This Row],[SISTEMA]]</f>
        <v>-24</v>
      </c>
      <c r="J4217" s="18"/>
    </row>
    <row r="4218" spans="1:10" hidden="1" x14ac:dyDescent="0.25">
      <c r="A4218">
        <v>30101</v>
      </c>
      <c r="B4218" s="1" t="s">
        <v>6</v>
      </c>
      <c r="C4218" s="1" t="s">
        <v>32</v>
      </c>
      <c r="D4218">
        <v>3210</v>
      </c>
      <c r="E4218" s="1" t="s">
        <v>4776</v>
      </c>
      <c r="F4218">
        <v>0</v>
      </c>
      <c r="H4218">
        <v>0</v>
      </c>
      <c r="I4218">
        <f>Tabla1[[#This Row],[VENTAS]]+Tabla1[[#This Row],[FISICO]]-Tabla1[[#This Row],[SISTEMA]]</f>
        <v>0</v>
      </c>
    </row>
    <row r="4219" spans="1:10" hidden="1" x14ac:dyDescent="0.25">
      <c r="A4219">
        <v>30101</v>
      </c>
      <c r="B4219" s="1" t="s">
        <v>6</v>
      </c>
      <c r="C4219" s="1" t="s">
        <v>32</v>
      </c>
      <c r="D4219">
        <v>3211</v>
      </c>
      <c r="E4219" s="1" t="s">
        <v>4777</v>
      </c>
      <c r="F4219">
        <v>0</v>
      </c>
      <c r="H4219">
        <v>0</v>
      </c>
      <c r="I4219">
        <f>Tabla1[[#This Row],[VENTAS]]+Tabla1[[#This Row],[FISICO]]-Tabla1[[#This Row],[SISTEMA]]</f>
        <v>0</v>
      </c>
    </row>
    <row r="4220" spans="1:10" hidden="1" x14ac:dyDescent="0.25">
      <c r="A4220">
        <v>30101</v>
      </c>
      <c r="B4220" s="1" t="s">
        <v>6</v>
      </c>
      <c r="C4220" s="1" t="s">
        <v>32</v>
      </c>
      <c r="D4220" s="18">
        <v>3227</v>
      </c>
      <c r="E4220" s="19" t="s">
        <v>4778</v>
      </c>
      <c r="F4220">
        <v>13</v>
      </c>
      <c r="H4220">
        <v>0</v>
      </c>
      <c r="I4220">
        <f>Tabla1[[#This Row],[VENTAS]]+Tabla1[[#This Row],[FISICO]]-Tabla1[[#This Row],[SISTEMA]]</f>
        <v>-13</v>
      </c>
      <c r="J4220" s="18"/>
    </row>
    <row r="4221" spans="1:10" hidden="1" x14ac:dyDescent="0.25">
      <c r="A4221">
        <v>30101</v>
      </c>
      <c r="B4221" s="1" t="s">
        <v>6</v>
      </c>
      <c r="C4221" s="1" t="s">
        <v>32</v>
      </c>
      <c r="D4221">
        <v>3501</v>
      </c>
      <c r="E4221" s="1" t="s">
        <v>4779</v>
      </c>
      <c r="F4221">
        <v>0</v>
      </c>
      <c r="H4221">
        <v>0</v>
      </c>
      <c r="I4221">
        <f>Tabla1[[#This Row],[VENTAS]]+Tabla1[[#This Row],[FISICO]]-Tabla1[[#This Row],[SISTEMA]]</f>
        <v>0</v>
      </c>
    </row>
    <row r="4222" spans="1:10" hidden="1" x14ac:dyDescent="0.25">
      <c r="A4222">
        <v>30101</v>
      </c>
      <c r="B4222" s="1" t="s">
        <v>6</v>
      </c>
      <c r="C4222" s="1" t="s">
        <v>32</v>
      </c>
      <c r="D4222">
        <v>3727</v>
      </c>
      <c r="E4222" s="1" t="s">
        <v>4780</v>
      </c>
      <c r="F4222">
        <v>0</v>
      </c>
      <c r="H4222">
        <v>0</v>
      </c>
      <c r="I4222">
        <f>Tabla1[[#This Row],[VENTAS]]+Tabla1[[#This Row],[FISICO]]-Tabla1[[#This Row],[SISTEMA]]</f>
        <v>0</v>
      </c>
    </row>
    <row r="4223" spans="1:10" hidden="1" x14ac:dyDescent="0.25">
      <c r="A4223">
        <v>30101</v>
      </c>
      <c r="B4223" s="1" t="s">
        <v>6</v>
      </c>
      <c r="C4223" s="1" t="s">
        <v>32</v>
      </c>
      <c r="D4223" s="18">
        <v>3728</v>
      </c>
      <c r="E4223" s="19" t="s">
        <v>4781</v>
      </c>
      <c r="F4223">
        <v>35</v>
      </c>
      <c r="H4223">
        <v>0</v>
      </c>
      <c r="I4223">
        <f>Tabla1[[#This Row],[VENTAS]]+Tabla1[[#This Row],[FISICO]]-Tabla1[[#This Row],[SISTEMA]]</f>
        <v>-35</v>
      </c>
      <c r="J4223" s="18"/>
    </row>
    <row r="4224" spans="1:10" hidden="1" x14ac:dyDescent="0.25">
      <c r="A4224">
        <v>30101</v>
      </c>
      <c r="B4224" s="1" t="s">
        <v>6</v>
      </c>
      <c r="C4224" s="1" t="s">
        <v>32</v>
      </c>
      <c r="D4224" s="18">
        <v>3729</v>
      </c>
      <c r="E4224" s="19" t="s">
        <v>4782</v>
      </c>
      <c r="F4224">
        <v>6</v>
      </c>
      <c r="H4224">
        <v>0</v>
      </c>
      <c r="I4224">
        <f>Tabla1[[#This Row],[VENTAS]]+Tabla1[[#This Row],[FISICO]]-Tabla1[[#This Row],[SISTEMA]]</f>
        <v>-6</v>
      </c>
      <c r="J4224" s="18"/>
    </row>
    <row r="4225" spans="1:10" hidden="1" x14ac:dyDescent="0.25">
      <c r="A4225">
        <v>30101</v>
      </c>
      <c r="B4225" s="1" t="s">
        <v>6</v>
      </c>
      <c r="C4225" s="1" t="s">
        <v>32</v>
      </c>
      <c r="D4225">
        <v>3730</v>
      </c>
      <c r="E4225" s="1" t="s">
        <v>4783</v>
      </c>
      <c r="F4225">
        <v>0</v>
      </c>
      <c r="H4225">
        <v>0</v>
      </c>
      <c r="I4225">
        <f>Tabla1[[#This Row],[VENTAS]]+Tabla1[[#This Row],[FISICO]]-Tabla1[[#This Row],[SISTEMA]]</f>
        <v>0</v>
      </c>
    </row>
    <row r="4226" spans="1:10" hidden="1" x14ac:dyDescent="0.25">
      <c r="A4226">
        <v>30101</v>
      </c>
      <c r="B4226" s="1" t="s">
        <v>6</v>
      </c>
      <c r="C4226" s="1" t="s">
        <v>32</v>
      </c>
      <c r="D4226" s="18">
        <v>3731</v>
      </c>
      <c r="E4226" s="19" t="s">
        <v>4784</v>
      </c>
      <c r="F4226">
        <v>23</v>
      </c>
      <c r="H4226">
        <v>0</v>
      </c>
      <c r="I4226">
        <f>Tabla1[[#This Row],[VENTAS]]+Tabla1[[#This Row],[FISICO]]-Tabla1[[#This Row],[SISTEMA]]</f>
        <v>-23</v>
      </c>
      <c r="J4226" s="18"/>
    </row>
    <row r="4227" spans="1:10" hidden="1" x14ac:dyDescent="0.25">
      <c r="A4227">
        <v>30101</v>
      </c>
      <c r="B4227" s="1" t="s">
        <v>6</v>
      </c>
      <c r="C4227" s="1" t="s">
        <v>32</v>
      </c>
      <c r="D4227">
        <v>3732</v>
      </c>
      <c r="E4227" s="1" t="s">
        <v>4785</v>
      </c>
      <c r="F4227">
        <v>0</v>
      </c>
      <c r="H4227">
        <v>0</v>
      </c>
      <c r="I4227">
        <f>Tabla1[[#This Row],[VENTAS]]+Tabla1[[#This Row],[FISICO]]-Tabla1[[#This Row],[SISTEMA]]</f>
        <v>0</v>
      </c>
    </row>
    <row r="4228" spans="1:10" hidden="1" x14ac:dyDescent="0.25">
      <c r="A4228">
        <v>30101</v>
      </c>
      <c r="B4228" s="1" t="s">
        <v>6</v>
      </c>
      <c r="C4228" s="1" t="s">
        <v>32</v>
      </c>
      <c r="D4228">
        <v>3733</v>
      </c>
      <c r="E4228" s="1" t="s">
        <v>4786</v>
      </c>
      <c r="F4228">
        <v>0</v>
      </c>
      <c r="H4228">
        <v>0</v>
      </c>
      <c r="I4228">
        <f>Tabla1[[#This Row],[VENTAS]]+Tabla1[[#This Row],[FISICO]]-Tabla1[[#This Row],[SISTEMA]]</f>
        <v>0</v>
      </c>
    </row>
    <row r="4229" spans="1:10" hidden="1" x14ac:dyDescent="0.25">
      <c r="A4229">
        <v>30101</v>
      </c>
      <c r="B4229" s="1" t="s">
        <v>6</v>
      </c>
      <c r="C4229" s="1" t="s">
        <v>32</v>
      </c>
      <c r="D4229">
        <v>3741</v>
      </c>
      <c r="E4229" s="1" t="s">
        <v>4787</v>
      </c>
      <c r="F4229">
        <v>0</v>
      </c>
      <c r="H4229">
        <v>0</v>
      </c>
      <c r="I4229">
        <f>Tabla1[[#This Row],[VENTAS]]+Tabla1[[#This Row],[FISICO]]-Tabla1[[#This Row],[SISTEMA]]</f>
        <v>0</v>
      </c>
    </row>
    <row r="4230" spans="1:10" hidden="1" x14ac:dyDescent="0.25">
      <c r="A4230">
        <v>30101</v>
      </c>
      <c r="B4230" s="1" t="s">
        <v>6</v>
      </c>
      <c r="C4230" s="1" t="s">
        <v>32</v>
      </c>
      <c r="D4230">
        <v>3769</v>
      </c>
      <c r="E4230" s="1" t="s">
        <v>4788</v>
      </c>
      <c r="F4230">
        <v>0</v>
      </c>
      <c r="H4230">
        <v>0</v>
      </c>
      <c r="I4230">
        <f>Tabla1[[#This Row],[VENTAS]]+Tabla1[[#This Row],[FISICO]]-Tabla1[[#This Row],[SISTEMA]]</f>
        <v>0</v>
      </c>
    </row>
    <row r="4231" spans="1:10" hidden="1" x14ac:dyDescent="0.25">
      <c r="A4231">
        <v>30101</v>
      </c>
      <c r="B4231" s="1" t="s">
        <v>6</v>
      </c>
      <c r="C4231" s="1" t="s">
        <v>32</v>
      </c>
      <c r="D4231" s="18">
        <v>3771</v>
      </c>
      <c r="E4231" s="19" t="s">
        <v>4789</v>
      </c>
      <c r="F4231">
        <v>19</v>
      </c>
      <c r="H4231">
        <v>0</v>
      </c>
      <c r="I4231">
        <f>Tabla1[[#This Row],[VENTAS]]+Tabla1[[#This Row],[FISICO]]-Tabla1[[#This Row],[SISTEMA]]</f>
        <v>-19</v>
      </c>
      <c r="J4231" s="18"/>
    </row>
    <row r="4232" spans="1:10" hidden="1" x14ac:dyDescent="0.25">
      <c r="A4232">
        <v>30101</v>
      </c>
      <c r="B4232" s="1" t="s">
        <v>6</v>
      </c>
      <c r="C4232" s="1" t="s">
        <v>32</v>
      </c>
      <c r="D4232">
        <v>3782</v>
      </c>
      <c r="E4232" s="1" t="s">
        <v>4790</v>
      </c>
      <c r="F4232">
        <v>0</v>
      </c>
      <c r="H4232">
        <v>0</v>
      </c>
      <c r="I4232">
        <f>Tabla1[[#This Row],[VENTAS]]+Tabla1[[#This Row],[FISICO]]-Tabla1[[#This Row],[SISTEMA]]</f>
        <v>0</v>
      </c>
    </row>
    <row r="4233" spans="1:10" hidden="1" x14ac:dyDescent="0.25">
      <c r="A4233">
        <v>30101</v>
      </c>
      <c r="B4233" s="1" t="s">
        <v>6</v>
      </c>
      <c r="C4233" s="1" t="s">
        <v>32</v>
      </c>
      <c r="D4233">
        <v>3783</v>
      </c>
      <c r="E4233" s="1" t="s">
        <v>4791</v>
      </c>
      <c r="F4233">
        <v>0</v>
      </c>
      <c r="H4233">
        <v>0</v>
      </c>
      <c r="I4233">
        <f>Tabla1[[#This Row],[VENTAS]]+Tabla1[[#This Row],[FISICO]]-Tabla1[[#This Row],[SISTEMA]]</f>
        <v>0</v>
      </c>
    </row>
    <row r="4234" spans="1:10" hidden="1" x14ac:dyDescent="0.25">
      <c r="A4234">
        <v>30101</v>
      </c>
      <c r="B4234" s="1" t="s">
        <v>6</v>
      </c>
      <c r="C4234" s="1" t="s">
        <v>32</v>
      </c>
      <c r="D4234">
        <v>3882</v>
      </c>
      <c r="E4234" s="1" t="s">
        <v>4792</v>
      </c>
      <c r="F4234">
        <v>0</v>
      </c>
      <c r="H4234">
        <v>0</v>
      </c>
      <c r="I4234">
        <f>Tabla1[[#This Row],[VENTAS]]+Tabla1[[#This Row],[FISICO]]-Tabla1[[#This Row],[SISTEMA]]</f>
        <v>0</v>
      </c>
    </row>
    <row r="4235" spans="1:10" hidden="1" x14ac:dyDescent="0.25">
      <c r="A4235">
        <v>30101</v>
      </c>
      <c r="B4235" s="1" t="s">
        <v>6</v>
      </c>
      <c r="C4235" s="1" t="s">
        <v>32</v>
      </c>
      <c r="D4235">
        <v>3890</v>
      </c>
      <c r="E4235" s="1" t="s">
        <v>4793</v>
      </c>
      <c r="F4235">
        <v>0</v>
      </c>
      <c r="H4235">
        <v>0</v>
      </c>
      <c r="I4235">
        <f>Tabla1[[#This Row],[VENTAS]]+Tabla1[[#This Row],[FISICO]]-Tabla1[[#This Row],[SISTEMA]]</f>
        <v>0</v>
      </c>
    </row>
    <row r="4236" spans="1:10" hidden="1" x14ac:dyDescent="0.25">
      <c r="A4236">
        <v>30101</v>
      </c>
      <c r="B4236" s="1" t="s">
        <v>6</v>
      </c>
      <c r="C4236" s="1" t="s">
        <v>32</v>
      </c>
      <c r="D4236">
        <v>3909</v>
      </c>
      <c r="E4236" s="1" t="s">
        <v>4794</v>
      </c>
      <c r="F4236">
        <v>0</v>
      </c>
      <c r="H4236">
        <v>0</v>
      </c>
      <c r="I4236">
        <f>Tabla1[[#This Row],[VENTAS]]+Tabla1[[#This Row],[FISICO]]-Tabla1[[#This Row],[SISTEMA]]</f>
        <v>0</v>
      </c>
    </row>
    <row r="4237" spans="1:10" hidden="1" x14ac:dyDescent="0.25">
      <c r="A4237">
        <v>30101</v>
      </c>
      <c r="B4237" s="1" t="s">
        <v>6</v>
      </c>
      <c r="C4237" s="1" t="s">
        <v>32</v>
      </c>
      <c r="D4237">
        <v>3910</v>
      </c>
      <c r="E4237" s="1" t="s">
        <v>4795</v>
      </c>
      <c r="F4237">
        <v>0</v>
      </c>
      <c r="H4237">
        <v>0</v>
      </c>
      <c r="I4237">
        <f>Tabla1[[#This Row],[VENTAS]]+Tabla1[[#This Row],[FISICO]]-Tabla1[[#This Row],[SISTEMA]]</f>
        <v>0</v>
      </c>
    </row>
    <row r="4238" spans="1:10" hidden="1" x14ac:dyDescent="0.25">
      <c r="A4238">
        <v>30101</v>
      </c>
      <c r="B4238" s="1" t="s">
        <v>6</v>
      </c>
      <c r="C4238" s="1" t="s">
        <v>32</v>
      </c>
      <c r="D4238">
        <v>3911</v>
      </c>
      <c r="E4238" s="1" t="s">
        <v>4796</v>
      </c>
      <c r="F4238">
        <v>0</v>
      </c>
      <c r="H4238">
        <v>0</v>
      </c>
      <c r="I4238">
        <f>Tabla1[[#This Row],[VENTAS]]+Tabla1[[#This Row],[FISICO]]-Tabla1[[#This Row],[SISTEMA]]</f>
        <v>0</v>
      </c>
    </row>
    <row r="4239" spans="1:10" hidden="1" x14ac:dyDescent="0.25">
      <c r="A4239">
        <v>30101</v>
      </c>
      <c r="B4239" s="1" t="s">
        <v>6</v>
      </c>
      <c r="C4239" s="1" t="s">
        <v>32</v>
      </c>
      <c r="D4239">
        <v>3912</v>
      </c>
      <c r="E4239" s="1" t="s">
        <v>4797</v>
      </c>
      <c r="F4239">
        <v>0</v>
      </c>
      <c r="H4239">
        <v>0</v>
      </c>
      <c r="I4239">
        <f>Tabla1[[#This Row],[VENTAS]]+Tabla1[[#This Row],[FISICO]]-Tabla1[[#This Row],[SISTEMA]]</f>
        <v>0</v>
      </c>
    </row>
    <row r="4240" spans="1:10" hidden="1" x14ac:dyDescent="0.25">
      <c r="A4240">
        <v>30101</v>
      </c>
      <c r="B4240" s="1" t="s">
        <v>6</v>
      </c>
      <c r="C4240" s="1" t="s">
        <v>32</v>
      </c>
      <c r="D4240">
        <v>3913</v>
      </c>
      <c r="E4240" s="1" t="s">
        <v>4798</v>
      </c>
      <c r="F4240">
        <v>0</v>
      </c>
      <c r="H4240">
        <v>0</v>
      </c>
      <c r="I4240">
        <f>Tabla1[[#This Row],[VENTAS]]+Tabla1[[#This Row],[FISICO]]-Tabla1[[#This Row],[SISTEMA]]</f>
        <v>0</v>
      </c>
    </row>
    <row r="4241" spans="1:10" hidden="1" x14ac:dyDescent="0.25">
      <c r="A4241">
        <v>30101</v>
      </c>
      <c r="B4241" s="1" t="s">
        <v>6</v>
      </c>
      <c r="C4241" s="1" t="s">
        <v>32</v>
      </c>
      <c r="D4241">
        <v>3914</v>
      </c>
      <c r="E4241" s="1" t="s">
        <v>4799</v>
      </c>
      <c r="F4241">
        <v>0</v>
      </c>
      <c r="H4241">
        <v>0</v>
      </c>
      <c r="I4241">
        <f>Tabla1[[#This Row],[VENTAS]]+Tabla1[[#This Row],[FISICO]]-Tabla1[[#This Row],[SISTEMA]]</f>
        <v>0</v>
      </c>
    </row>
    <row r="4242" spans="1:10" hidden="1" x14ac:dyDescent="0.25">
      <c r="A4242">
        <v>30101</v>
      </c>
      <c r="B4242" s="1" t="s">
        <v>6</v>
      </c>
      <c r="C4242" s="1" t="s">
        <v>32</v>
      </c>
      <c r="D4242">
        <v>3915</v>
      </c>
      <c r="E4242" s="1" t="s">
        <v>4800</v>
      </c>
      <c r="F4242">
        <v>0</v>
      </c>
      <c r="H4242">
        <v>0</v>
      </c>
      <c r="I4242">
        <f>Tabla1[[#This Row],[VENTAS]]+Tabla1[[#This Row],[FISICO]]-Tabla1[[#This Row],[SISTEMA]]</f>
        <v>0</v>
      </c>
    </row>
    <row r="4243" spans="1:10" hidden="1" x14ac:dyDescent="0.25">
      <c r="A4243">
        <v>30101</v>
      </c>
      <c r="B4243" s="1" t="s">
        <v>6</v>
      </c>
      <c r="C4243" s="1" t="s">
        <v>32</v>
      </c>
      <c r="D4243">
        <v>3916</v>
      </c>
      <c r="E4243" s="1" t="s">
        <v>4801</v>
      </c>
      <c r="F4243">
        <v>0</v>
      </c>
      <c r="H4243">
        <v>0</v>
      </c>
      <c r="I4243">
        <f>Tabla1[[#This Row],[VENTAS]]+Tabla1[[#This Row],[FISICO]]-Tabla1[[#This Row],[SISTEMA]]</f>
        <v>0</v>
      </c>
    </row>
    <row r="4244" spans="1:10" hidden="1" x14ac:dyDescent="0.25">
      <c r="A4244">
        <v>30101</v>
      </c>
      <c r="B4244" s="1" t="s">
        <v>6</v>
      </c>
      <c r="C4244" s="1" t="s">
        <v>32</v>
      </c>
      <c r="D4244">
        <v>3921</v>
      </c>
      <c r="E4244" s="1" t="s">
        <v>4802</v>
      </c>
      <c r="F4244">
        <v>0</v>
      </c>
      <c r="H4244">
        <v>0</v>
      </c>
      <c r="I4244">
        <f>Tabla1[[#This Row],[VENTAS]]+Tabla1[[#This Row],[FISICO]]-Tabla1[[#This Row],[SISTEMA]]</f>
        <v>0</v>
      </c>
    </row>
    <row r="4245" spans="1:10" hidden="1" x14ac:dyDescent="0.25">
      <c r="A4245">
        <v>30101</v>
      </c>
      <c r="B4245" s="1" t="s">
        <v>6</v>
      </c>
      <c r="C4245" s="1" t="s">
        <v>32</v>
      </c>
      <c r="D4245">
        <v>3960</v>
      </c>
      <c r="E4245" s="1" t="s">
        <v>4803</v>
      </c>
      <c r="F4245">
        <v>0</v>
      </c>
      <c r="H4245">
        <v>0</v>
      </c>
      <c r="I4245">
        <f>Tabla1[[#This Row],[VENTAS]]+Tabla1[[#This Row],[FISICO]]-Tabla1[[#This Row],[SISTEMA]]</f>
        <v>0</v>
      </c>
    </row>
    <row r="4246" spans="1:10" hidden="1" x14ac:dyDescent="0.25">
      <c r="A4246">
        <v>30101</v>
      </c>
      <c r="B4246" s="1" t="s">
        <v>6</v>
      </c>
      <c r="C4246" s="1" t="s">
        <v>32</v>
      </c>
      <c r="D4246">
        <v>3961</v>
      </c>
      <c r="E4246" s="1" t="s">
        <v>4804</v>
      </c>
      <c r="F4246">
        <v>0</v>
      </c>
      <c r="H4246">
        <v>0</v>
      </c>
      <c r="I4246">
        <f>Tabla1[[#This Row],[VENTAS]]+Tabla1[[#This Row],[FISICO]]-Tabla1[[#This Row],[SISTEMA]]</f>
        <v>0</v>
      </c>
    </row>
    <row r="4247" spans="1:10" hidden="1" x14ac:dyDescent="0.25">
      <c r="A4247">
        <v>30101</v>
      </c>
      <c r="B4247" s="1" t="s">
        <v>6</v>
      </c>
      <c r="C4247" s="1" t="s">
        <v>32</v>
      </c>
      <c r="D4247">
        <v>3962</v>
      </c>
      <c r="E4247" s="1" t="s">
        <v>4805</v>
      </c>
      <c r="F4247">
        <v>0</v>
      </c>
      <c r="H4247">
        <v>0</v>
      </c>
      <c r="I4247">
        <f>Tabla1[[#This Row],[VENTAS]]+Tabla1[[#This Row],[FISICO]]-Tabla1[[#This Row],[SISTEMA]]</f>
        <v>0</v>
      </c>
    </row>
    <row r="4248" spans="1:10" hidden="1" x14ac:dyDescent="0.25">
      <c r="A4248">
        <v>30101</v>
      </c>
      <c r="B4248" s="1" t="s">
        <v>6</v>
      </c>
      <c r="C4248" s="1" t="s">
        <v>32</v>
      </c>
      <c r="D4248">
        <v>3964</v>
      </c>
      <c r="E4248" s="1" t="s">
        <v>4806</v>
      </c>
      <c r="F4248">
        <v>0</v>
      </c>
      <c r="H4248">
        <v>0</v>
      </c>
      <c r="I4248">
        <f>Tabla1[[#This Row],[VENTAS]]+Tabla1[[#This Row],[FISICO]]-Tabla1[[#This Row],[SISTEMA]]</f>
        <v>0</v>
      </c>
    </row>
    <row r="4249" spans="1:10" hidden="1" x14ac:dyDescent="0.25">
      <c r="A4249">
        <v>30101</v>
      </c>
      <c r="B4249" s="1" t="s">
        <v>6</v>
      </c>
      <c r="C4249" s="1" t="s">
        <v>32</v>
      </c>
      <c r="D4249">
        <v>3966</v>
      </c>
      <c r="E4249" s="1" t="s">
        <v>4807</v>
      </c>
      <c r="F4249">
        <v>0</v>
      </c>
      <c r="H4249">
        <v>0</v>
      </c>
      <c r="I4249">
        <f>Tabla1[[#This Row],[VENTAS]]+Tabla1[[#This Row],[FISICO]]-Tabla1[[#This Row],[SISTEMA]]</f>
        <v>0</v>
      </c>
    </row>
    <row r="4250" spans="1:10" hidden="1" x14ac:dyDescent="0.25">
      <c r="A4250">
        <v>30101</v>
      </c>
      <c r="B4250" s="1" t="s">
        <v>6</v>
      </c>
      <c r="C4250" s="1" t="s">
        <v>32</v>
      </c>
      <c r="D4250">
        <v>3969</v>
      </c>
      <c r="E4250" s="1" t="s">
        <v>4808</v>
      </c>
      <c r="F4250">
        <v>0</v>
      </c>
      <c r="H4250">
        <v>0</v>
      </c>
      <c r="I4250">
        <f>Tabla1[[#This Row],[VENTAS]]+Tabla1[[#This Row],[FISICO]]-Tabla1[[#This Row],[SISTEMA]]</f>
        <v>0</v>
      </c>
    </row>
    <row r="4251" spans="1:10" hidden="1" x14ac:dyDescent="0.25">
      <c r="A4251">
        <v>30101</v>
      </c>
      <c r="B4251" s="1" t="s">
        <v>6</v>
      </c>
      <c r="C4251" s="1" t="s">
        <v>32</v>
      </c>
      <c r="D4251" s="18">
        <v>3972</v>
      </c>
      <c r="E4251" s="19" t="s">
        <v>4809</v>
      </c>
      <c r="F4251">
        <v>11</v>
      </c>
      <c r="H4251">
        <v>0</v>
      </c>
      <c r="I4251">
        <f>Tabla1[[#This Row],[VENTAS]]+Tabla1[[#This Row],[FISICO]]-Tabla1[[#This Row],[SISTEMA]]</f>
        <v>-11</v>
      </c>
      <c r="J4251" s="18"/>
    </row>
    <row r="4252" spans="1:10" hidden="1" x14ac:dyDescent="0.25">
      <c r="A4252">
        <v>30101</v>
      </c>
      <c r="B4252" s="1" t="s">
        <v>6</v>
      </c>
      <c r="C4252" s="1" t="s">
        <v>32</v>
      </c>
      <c r="D4252" s="18">
        <v>3974</v>
      </c>
      <c r="E4252" s="19" t="s">
        <v>4810</v>
      </c>
      <c r="F4252">
        <v>2</v>
      </c>
      <c r="H4252">
        <v>0</v>
      </c>
      <c r="I4252">
        <f>Tabla1[[#This Row],[VENTAS]]+Tabla1[[#This Row],[FISICO]]-Tabla1[[#This Row],[SISTEMA]]</f>
        <v>-2</v>
      </c>
      <c r="J4252" s="18"/>
    </row>
    <row r="4253" spans="1:10" hidden="1" x14ac:dyDescent="0.25">
      <c r="A4253">
        <v>30101</v>
      </c>
      <c r="B4253" s="1" t="s">
        <v>6</v>
      </c>
      <c r="C4253" s="1" t="s">
        <v>32</v>
      </c>
      <c r="D4253" s="18">
        <v>4343</v>
      </c>
      <c r="E4253" s="19" t="s">
        <v>4811</v>
      </c>
      <c r="F4253">
        <v>47</v>
      </c>
      <c r="H4253">
        <v>0</v>
      </c>
      <c r="I4253">
        <f>Tabla1[[#This Row],[VENTAS]]+Tabla1[[#This Row],[FISICO]]-Tabla1[[#This Row],[SISTEMA]]</f>
        <v>-47</v>
      </c>
      <c r="J4253" s="18"/>
    </row>
    <row r="4254" spans="1:10" hidden="1" x14ac:dyDescent="0.25">
      <c r="A4254">
        <v>30101</v>
      </c>
      <c r="B4254" s="1" t="s">
        <v>6</v>
      </c>
      <c r="C4254" s="1" t="s">
        <v>32</v>
      </c>
      <c r="D4254" s="18">
        <v>4344</v>
      </c>
      <c r="E4254" s="19" t="s">
        <v>4812</v>
      </c>
      <c r="F4254">
        <v>23</v>
      </c>
      <c r="H4254">
        <v>0</v>
      </c>
      <c r="I4254">
        <f>Tabla1[[#This Row],[VENTAS]]+Tabla1[[#This Row],[FISICO]]-Tabla1[[#This Row],[SISTEMA]]</f>
        <v>-23</v>
      </c>
      <c r="J4254" s="18"/>
    </row>
    <row r="4255" spans="1:10" hidden="1" x14ac:dyDescent="0.25">
      <c r="A4255">
        <v>30101</v>
      </c>
      <c r="B4255" s="1" t="s">
        <v>6</v>
      </c>
      <c r="C4255" s="1" t="s">
        <v>32</v>
      </c>
      <c r="D4255">
        <v>4345</v>
      </c>
      <c r="E4255" s="1" t="s">
        <v>4813</v>
      </c>
      <c r="F4255">
        <v>0</v>
      </c>
      <c r="H4255">
        <v>0</v>
      </c>
      <c r="I4255">
        <f>Tabla1[[#This Row],[VENTAS]]+Tabla1[[#This Row],[FISICO]]-Tabla1[[#This Row],[SISTEMA]]</f>
        <v>0</v>
      </c>
    </row>
    <row r="4256" spans="1:10" hidden="1" x14ac:dyDescent="0.25">
      <c r="A4256">
        <v>30101</v>
      </c>
      <c r="B4256" s="1" t="s">
        <v>6</v>
      </c>
      <c r="C4256" s="1" t="s">
        <v>32</v>
      </c>
      <c r="D4256" s="18">
        <v>4346</v>
      </c>
      <c r="E4256" s="19" t="s">
        <v>4814</v>
      </c>
      <c r="F4256">
        <v>45</v>
      </c>
      <c r="H4256">
        <v>0</v>
      </c>
      <c r="I4256">
        <f>Tabla1[[#This Row],[VENTAS]]+Tabla1[[#This Row],[FISICO]]-Tabla1[[#This Row],[SISTEMA]]</f>
        <v>-45</v>
      </c>
      <c r="J4256" s="18"/>
    </row>
    <row r="4257" spans="1:10" hidden="1" x14ac:dyDescent="0.25">
      <c r="A4257">
        <v>30101</v>
      </c>
      <c r="B4257" s="1" t="s">
        <v>6</v>
      </c>
      <c r="C4257" s="1" t="s">
        <v>32</v>
      </c>
      <c r="D4257" s="18">
        <v>4347</v>
      </c>
      <c r="E4257" s="19" t="s">
        <v>4815</v>
      </c>
      <c r="F4257">
        <v>27</v>
      </c>
      <c r="H4257">
        <v>0</v>
      </c>
      <c r="I4257">
        <f>Tabla1[[#This Row],[VENTAS]]+Tabla1[[#This Row],[FISICO]]-Tabla1[[#This Row],[SISTEMA]]</f>
        <v>-27</v>
      </c>
      <c r="J4257" s="18"/>
    </row>
    <row r="4258" spans="1:10" hidden="1" x14ac:dyDescent="0.25">
      <c r="A4258">
        <v>30101</v>
      </c>
      <c r="B4258" s="1" t="s">
        <v>6</v>
      </c>
      <c r="C4258" s="1" t="s">
        <v>32</v>
      </c>
      <c r="D4258">
        <v>5208</v>
      </c>
      <c r="E4258" s="1" t="s">
        <v>4816</v>
      </c>
      <c r="F4258">
        <v>0</v>
      </c>
      <c r="H4258">
        <v>0</v>
      </c>
      <c r="I4258">
        <f>Tabla1[[#This Row],[VENTAS]]+Tabla1[[#This Row],[FISICO]]-Tabla1[[#This Row],[SISTEMA]]</f>
        <v>0</v>
      </c>
    </row>
    <row r="4259" spans="1:10" hidden="1" x14ac:dyDescent="0.25">
      <c r="A4259">
        <v>30101</v>
      </c>
      <c r="B4259" s="1" t="s">
        <v>6</v>
      </c>
      <c r="C4259" s="1" t="s">
        <v>32</v>
      </c>
      <c r="D4259">
        <v>5274</v>
      </c>
      <c r="E4259" s="1" t="s">
        <v>4817</v>
      </c>
      <c r="F4259">
        <v>0</v>
      </c>
      <c r="H4259">
        <v>0</v>
      </c>
      <c r="I4259">
        <f>Tabla1[[#This Row],[VENTAS]]+Tabla1[[#This Row],[FISICO]]-Tabla1[[#This Row],[SISTEMA]]</f>
        <v>0</v>
      </c>
    </row>
    <row r="4260" spans="1:10" hidden="1" x14ac:dyDescent="0.25">
      <c r="A4260">
        <v>30101</v>
      </c>
      <c r="B4260" s="1" t="s">
        <v>6</v>
      </c>
      <c r="C4260" s="1" t="s">
        <v>32</v>
      </c>
      <c r="D4260">
        <v>5304</v>
      </c>
      <c r="E4260" s="1" t="s">
        <v>4818</v>
      </c>
      <c r="F4260">
        <v>0</v>
      </c>
      <c r="H4260">
        <v>0</v>
      </c>
      <c r="I4260">
        <f>Tabla1[[#This Row],[VENTAS]]+Tabla1[[#This Row],[FISICO]]-Tabla1[[#This Row],[SISTEMA]]</f>
        <v>0</v>
      </c>
    </row>
    <row r="4261" spans="1:10" hidden="1" x14ac:dyDescent="0.25">
      <c r="A4261">
        <v>30101</v>
      </c>
      <c r="B4261" s="1" t="s">
        <v>6</v>
      </c>
      <c r="C4261" s="1" t="s">
        <v>32</v>
      </c>
      <c r="D4261" s="18">
        <v>5408</v>
      </c>
      <c r="E4261" s="19" t="s">
        <v>4819</v>
      </c>
      <c r="F4261">
        <v>4</v>
      </c>
      <c r="H4261">
        <v>0</v>
      </c>
      <c r="I4261">
        <f>Tabla1[[#This Row],[VENTAS]]+Tabla1[[#This Row],[FISICO]]-Tabla1[[#This Row],[SISTEMA]]</f>
        <v>-4</v>
      </c>
      <c r="J4261" s="18"/>
    </row>
    <row r="4262" spans="1:10" hidden="1" x14ac:dyDescent="0.25">
      <c r="A4262">
        <v>30101</v>
      </c>
      <c r="B4262" s="1" t="s">
        <v>6</v>
      </c>
      <c r="C4262" s="1" t="s">
        <v>32</v>
      </c>
      <c r="D4262">
        <v>6174</v>
      </c>
      <c r="E4262" s="1" t="s">
        <v>4820</v>
      </c>
      <c r="F4262">
        <v>0</v>
      </c>
      <c r="H4262">
        <v>0</v>
      </c>
      <c r="I4262">
        <f>Tabla1[[#This Row],[VENTAS]]+Tabla1[[#This Row],[FISICO]]-Tabla1[[#This Row],[SISTEMA]]</f>
        <v>0</v>
      </c>
    </row>
    <row r="4263" spans="1:10" hidden="1" x14ac:dyDescent="0.25">
      <c r="A4263">
        <v>30101</v>
      </c>
      <c r="B4263" s="1" t="s">
        <v>6</v>
      </c>
      <c r="C4263" s="1" t="s">
        <v>32</v>
      </c>
      <c r="D4263">
        <v>6191</v>
      </c>
      <c r="E4263" s="1" t="s">
        <v>4821</v>
      </c>
      <c r="F4263">
        <v>0</v>
      </c>
      <c r="H4263">
        <v>0</v>
      </c>
      <c r="I4263">
        <f>Tabla1[[#This Row],[VENTAS]]+Tabla1[[#This Row],[FISICO]]-Tabla1[[#This Row],[SISTEMA]]</f>
        <v>0</v>
      </c>
    </row>
    <row r="4264" spans="1:10" hidden="1" x14ac:dyDescent="0.25">
      <c r="A4264">
        <v>30101</v>
      </c>
      <c r="B4264" s="1" t="s">
        <v>6</v>
      </c>
      <c r="C4264" s="1" t="s">
        <v>32</v>
      </c>
      <c r="D4264">
        <v>6192</v>
      </c>
      <c r="E4264" s="1" t="s">
        <v>4822</v>
      </c>
      <c r="F4264">
        <v>0</v>
      </c>
      <c r="H4264">
        <v>0</v>
      </c>
      <c r="I4264">
        <f>Tabla1[[#This Row],[VENTAS]]+Tabla1[[#This Row],[FISICO]]-Tabla1[[#This Row],[SISTEMA]]</f>
        <v>0</v>
      </c>
    </row>
    <row r="4265" spans="1:10" hidden="1" x14ac:dyDescent="0.25">
      <c r="A4265">
        <v>30101</v>
      </c>
      <c r="B4265" s="1" t="s">
        <v>6</v>
      </c>
      <c r="C4265" s="1" t="s">
        <v>32</v>
      </c>
      <c r="D4265">
        <v>6194</v>
      </c>
      <c r="E4265" s="1" t="s">
        <v>4823</v>
      </c>
      <c r="F4265">
        <v>0</v>
      </c>
      <c r="H4265">
        <v>0</v>
      </c>
      <c r="I4265">
        <f>Tabla1[[#This Row],[VENTAS]]+Tabla1[[#This Row],[FISICO]]-Tabla1[[#This Row],[SISTEMA]]</f>
        <v>0</v>
      </c>
    </row>
    <row r="4266" spans="1:10" hidden="1" x14ac:dyDescent="0.25">
      <c r="A4266">
        <v>30101</v>
      </c>
      <c r="B4266" s="1" t="s">
        <v>6</v>
      </c>
      <c r="C4266" s="1" t="s">
        <v>32</v>
      </c>
      <c r="D4266">
        <v>6196</v>
      </c>
      <c r="E4266" s="1" t="s">
        <v>4824</v>
      </c>
      <c r="F4266">
        <v>0</v>
      </c>
      <c r="H4266">
        <v>0</v>
      </c>
      <c r="I4266">
        <f>Tabla1[[#This Row],[VENTAS]]+Tabla1[[#This Row],[FISICO]]-Tabla1[[#This Row],[SISTEMA]]</f>
        <v>0</v>
      </c>
    </row>
    <row r="4267" spans="1:10" hidden="1" x14ac:dyDescent="0.25">
      <c r="A4267">
        <v>30101</v>
      </c>
      <c r="B4267" s="1" t="s">
        <v>6</v>
      </c>
      <c r="C4267" s="1" t="s">
        <v>32</v>
      </c>
      <c r="D4267" s="18">
        <v>6197</v>
      </c>
      <c r="E4267" s="19" t="s">
        <v>4825</v>
      </c>
      <c r="F4267">
        <v>23</v>
      </c>
      <c r="H4267">
        <v>0</v>
      </c>
      <c r="I4267">
        <f>Tabla1[[#This Row],[VENTAS]]+Tabla1[[#This Row],[FISICO]]-Tabla1[[#This Row],[SISTEMA]]</f>
        <v>-23</v>
      </c>
      <c r="J4267" s="18"/>
    </row>
    <row r="4268" spans="1:10" hidden="1" x14ac:dyDescent="0.25">
      <c r="A4268">
        <v>30101</v>
      </c>
      <c r="B4268" s="1" t="s">
        <v>6</v>
      </c>
      <c r="C4268" s="1" t="s">
        <v>32</v>
      </c>
      <c r="D4268">
        <v>6198</v>
      </c>
      <c r="E4268" s="1" t="s">
        <v>4826</v>
      </c>
      <c r="F4268">
        <v>0</v>
      </c>
      <c r="H4268">
        <v>0</v>
      </c>
      <c r="I4268">
        <f>Tabla1[[#This Row],[VENTAS]]+Tabla1[[#This Row],[FISICO]]-Tabla1[[#This Row],[SISTEMA]]</f>
        <v>0</v>
      </c>
    </row>
    <row r="4269" spans="1:10" hidden="1" x14ac:dyDescent="0.25">
      <c r="A4269">
        <v>30101</v>
      </c>
      <c r="B4269" s="1" t="s">
        <v>6</v>
      </c>
      <c r="C4269" s="1" t="s">
        <v>32</v>
      </c>
      <c r="D4269" s="18">
        <v>6340</v>
      </c>
      <c r="E4269" s="19" t="s">
        <v>4827</v>
      </c>
      <c r="F4269">
        <v>112</v>
      </c>
      <c r="H4269">
        <v>0</v>
      </c>
      <c r="I4269">
        <f>Tabla1[[#This Row],[VENTAS]]+Tabla1[[#This Row],[FISICO]]-Tabla1[[#This Row],[SISTEMA]]</f>
        <v>-112</v>
      </c>
      <c r="J4269" s="18"/>
    </row>
    <row r="4270" spans="1:10" hidden="1" x14ac:dyDescent="0.25">
      <c r="A4270">
        <v>30101</v>
      </c>
      <c r="B4270" s="1" t="s">
        <v>6</v>
      </c>
      <c r="C4270" s="1" t="s">
        <v>32</v>
      </c>
      <c r="D4270" s="18">
        <v>6341</v>
      </c>
      <c r="E4270" s="19" t="s">
        <v>4828</v>
      </c>
      <c r="F4270">
        <v>32</v>
      </c>
      <c r="H4270">
        <v>0</v>
      </c>
      <c r="I4270">
        <f>Tabla1[[#This Row],[VENTAS]]+Tabla1[[#This Row],[FISICO]]-Tabla1[[#This Row],[SISTEMA]]</f>
        <v>-32</v>
      </c>
      <c r="J4270" s="18"/>
    </row>
    <row r="4271" spans="1:10" hidden="1" x14ac:dyDescent="0.25">
      <c r="A4271">
        <v>30101</v>
      </c>
      <c r="B4271" s="1" t="s">
        <v>6</v>
      </c>
      <c r="C4271" s="1" t="s">
        <v>32</v>
      </c>
      <c r="D4271">
        <v>6342</v>
      </c>
      <c r="E4271" s="1" t="s">
        <v>4829</v>
      </c>
      <c r="F4271">
        <v>0</v>
      </c>
      <c r="H4271">
        <v>0</v>
      </c>
      <c r="I4271">
        <f>Tabla1[[#This Row],[VENTAS]]+Tabla1[[#This Row],[FISICO]]-Tabla1[[#This Row],[SISTEMA]]</f>
        <v>0</v>
      </c>
    </row>
    <row r="4272" spans="1:10" hidden="1" x14ac:dyDescent="0.25">
      <c r="A4272">
        <v>30101</v>
      </c>
      <c r="B4272" s="1" t="s">
        <v>6</v>
      </c>
      <c r="C4272" s="1" t="s">
        <v>32</v>
      </c>
      <c r="D4272">
        <v>6343</v>
      </c>
      <c r="E4272" s="1" t="s">
        <v>4830</v>
      </c>
      <c r="F4272">
        <v>0</v>
      </c>
      <c r="H4272">
        <v>0</v>
      </c>
      <c r="I4272">
        <f>Tabla1[[#This Row],[VENTAS]]+Tabla1[[#This Row],[FISICO]]-Tabla1[[#This Row],[SISTEMA]]</f>
        <v>0</v>
      </c>
    </row>
    <row r="4273" spans="1:10" hidden="1" x14ac:dyDescent="0.25">
      <c r="A4273">
        <v>30101</v>
      </c>
      <c r="B4273" s="1" t="s">
        <v>6</v>
      </c>
      <c r="C4273" s="1" t="s">
        <v>32</v>
      </c>
      <c r="D4273">
        <v>6344</v>
      </c>
      <c r="E4273" s="1" t="s">
        <v>4831</v>
      </c>
      <c r="F4273">
        <v>0</v>
      </c>
      <c r="H4273">
        <v>0</v>
      </c>
      <c r="I4273">
        <f>Tabla1[[#This Row],[VENTAS]]+Tabla1[[#This Row],[FISICO]]-Tabla1[[#This Row],[SISTEMA]]</f>
        <v>0</v>
      </c>
    </row>
    <row r="4274" spans="1:10" hidden="1" x14ac:dyDescent="0.25">
      <c r="A4274">
        <v>30101</v>
      </c>
      <c r="B4274" s="1" t="s">
        <v>6</v>
      </c>
      <c r="C4274" s="1" t="s">
        <v>32</v>
      </c>
      <c r="D4274" s="18">
        <v>6346</v>
      </c>
      <c r="E4274" s="19" t="s">
        <v>4832</v>
      </c>
      <c r="F4274">
        <v>22</v>
      </c>
      <c r="H4274">
        <v>0</v>
      </c>
      <c r="I4274">
        <f>Tabla1[[#This Row],[VENTAS]]+Tabla1[[#This Row],[FISICO]]-Tabla1[[#This Row],[SISTEMA]]</f>
        <v>-22</v>
      </c>
      <c r="J4274" s="18"/>
    </row>
    <row r="4275" spans="1:10" hidden="1" x14ac:dyDescent="0.25">
      <c r="A4275">
        <v>30101</v>
      </c>
      <c r="B4275" s="1" t="s">
        <v>6</v>
      </c>
      <c r="C4275" s="1" t="s">
        <v>32</v>
      </c>
      <c r="D4275">
        <v>6353</v>
      </c>
      <c r="E4275" s="1" t="s">
        <v>4833</v>
      </c>
      <c r="F4275">
        <v>0</v>
      </c>
      <c r="H4275">
        <v>0</v>
      </c>
      <c r="I4275">
        <f>Tabla1[[#This Row],[VENTAS]]+Tabla1[[#This Row],[FISICO]]-Tabla1[[#This Row],[SISTEMA]]</f>
        <v>0</v>
      </c>
    </row>
    <row r="4276" spans="1:10" hidden="1" x14ac:dyDescent="0.25">
      <c r="A4276">
        <v>30101</v>
      </c>
      <c r="B4276" s="1" t="s">
        <v>6</v>
      </c>
      <c r="C4276" s="1" t="s">
        <v>32</v>
      </c>
      <c r="D4276">
        <v>6507</v>
      </c>
      <c r="E4276" s="1" t="s">
        <v>4834</v>
      </c>
      <c r="F4276">
        <v>0</v>
      </c>
      <c r="H4276">
        <v>0</v>
      </c>
      <c r="I4276">
        <f>Tabla1[[#This Row],[VENTAS]]+Tabla1[[#This Row],[FISICO]]-Tabla1[[#This Row],[SISTEMA]]</f>
        <v>0</v>
      </c>
    </row>
    <row r="4277" spans="1:10" hidden="1" x14ac:dyDescent="0.25">
      <c r="A4277">
        <v>30101</v>
      </c>
      <c r="B4277" s="1" t="s">
        <v>6</v>
      </c>
      <c r="C4277" s="1" t="s">
        <v>32</v>
      </c>
      <c r="D4277" s="18">
        <v>6513</v>
      </c>
      <c r="E4277" s="19" t="s">
        <v>4835</v>
      </c>
      <c r="F4277">
        <v>24</v>
      </c>
      <c r="H4277">
        <v>0</v>
      </c>
      <c r="I4277">
        <f>Tabla1[[#This Row],[VENTAS]]+Tabla1[[#This Row],[FISICO]]-Tabla1[[#This Row],[SISTEMA]]</f>
        <v>-24</v>
      </c>
      <c r="J4277" s="18"/>
    </row>
    <row r="4278" spans="1:10" hidden="1" x14ac:dyDescent="0.25">
      <c r="A4278">
        <v>30101</v>
      </c>
      <c r="B4278" s="1" t="s">
        <v>6</v>
      </c>
      <c r="C4278" s="1" t="s">
        <v>32</v>
      </c>
      <c r="D4278">
        <v>6831</v>
      </c>
      <c r="E4278" s="1" t="s">
        <v>4836</v>
      </c>
      <c r="F4278">
        <v>0</v>
      </c>
      <c r="H4278">
        <v>0</v>
      </c>
      <c r="I4278">
        <f>Tabla1[[#This Row],[VENTAS]]+Tabla1[[#This Row],[FISICO]]-Tabla1[[#This Row],[SISTEMA]]</f>
        <v>0</v>
      </c>
    </row>
    <row r="4279" spans="1:10" hidden="1" x14ac:dyDescent="0.25">
      <c r="A4279">
        <v>30101</v>
      </c>
      <c r="B4279" s="1" t="s">
        <v>6</v>
      </c>
      <c r="C4279" s="1" t="s">
        <v>32</v>
      </c>
      <c r="D4279" s="18">
        <v>6833</v>
      </c>
      <c r="E4279" s="19" t="s">
        <v>4837</v>
      </c>
      <c r="F4279">
        <v>6</v>
      </c>
      <c r="H4279">
        <v>0</v>
      </c>
      <c r="I4279">
        <f>Tabla1[[#This Row],[VENTAS]]+Tabla1[[#This Row],[FISICO]]-Tabla1[[#This Row],[SISTEMA]]</f>
        <v>-6</v>
      </c>
      <c r="J4279" s="18"/>
    </row>
    <row r="4280" spans="1:10" hidden="1" x14ac:dyDescent="0.25">
      <c r="A4280">
        <v>30101</v>
      </c>
      <c r="B4280" s="1" t="s">
        <v>6</v>
      </c>
      <c r="C4280" s="1" t="s">
        <v>32</v>
      </c>
      <c r="D4280">
        <v>6834</v>
      </c>
      <c r="E4280" s="1" t="s">
        <v>4838</v>
      </c>
      <c r="F4280">
        <v>0</v>
      </c>
      <c r="H4280">
        <v>0</v>
      </c>
      <c r="I4280">
        <f>Tabla1[[#This Row],[VENTAS]]+Tabla1[[#This Row],[FISICO]]-Tabla1[[#This Row],[SISTEMA]]</f>
        <v>0</v>
      </c>
    </row>
    <row r="4281" spans="1:10" hidden="1" x14ac:dyDescent="0.25">
      <c r="A4281">
        <v>30101</v>
      </c>
      <c r="B4281" s="1" t="s">
        <v>6</v>
      </c>
      <c r="C4281" s="1" t="s">
        <v>32</v>
      </c>
      <c r="D4281">
        <v>6835</v>
      </c>
      <c r="E4281" s="1" t="s">
        <v>4839</v>
      </c>
      <c r="F4281">
        <v>0</v>
      </c>
      <c r="H4281">
        <v>0</v>
      </c>
      <c r="I4281">
        <f>Tabla1[[#This Row],[VENTAS]]+Tabla1[[#This Row],[FISICO]]-Tabla1[[#This Row],[SISTEMA]]</f>
        <v>0</v>
      </c>
    </row>
    <row r="4282" spans="1:10" hidden="1" x14ac:dyDescent="0.25">
      <c r="A4282">
        <v>30101</v>
      </c>
      <c r="B4282" s="1" t="s">
        <v>6</v>
      </c>
      <c r="C4282" s="1" t="s">
        <v>32</v>
      </c>
      <c r="D4282">
        <v>6839</v>
      </c>
      <c r="E4282" s="1" t="s">
        <v>4840</v>
      </c>
      <c r="F4282">
        <v>0</v>
      </c>
      <c r="H4282">
        <v>0</v>
      </c>
      <c r="I4282">
        <f>Tabla1[[#This Row],[VENTAS]]+Tabla1[[#This Row],[FISICO]]-Tabla1[[#This Row],[SISTEMA]]</f>
        <v>0</v>
      </c>
    </row>
    <row r="4283" spans="1:10" hidden="1" x14ac:dyDescent="0.25">
      <c r="A4283">
        <v>30101</v>
      </c>
      <c r="B4283" s="1" t="s">
        <v>6</v>
      </c>
      <c r="C4283" s="1" t="s">
        <v>32</v>
      </c>
      <c r="D4283" s="18">
        <v>6906</v>
      </c>
      <c r="E4283" s="19" t="s">
        <v>4841</v>
      </c>
      <c r="F4283">
        <v>44</v>
      </c>
      <c r="H4283">
        <v>0</v>
      </c>
      <c r="I4283">
        <f>Tabla1[[#This Row],[VENTAS]]+Tabla1[[#This Row],[FISICO]]-Tabla1[[#This Row],[SISTEMA]]</f>
        <v>-44</v>
      </c>
      <c r="J4283" s="18"/>
    </row>
    <row r="4284" spans="1:10" hidden="1" x14ac:dyDescent="0.25">
      <c r="A4284">
        <v>30101</v>
      </c>
      <c r="B4284" s="1" t="s">
        <v>6</v>
      </c>
      <c r="C4284" s="1" t="s">
        <v>32</v>
      </c>
      <c r="D4284" s="18">
        <v>6907</v>
      </c>
      <c r="E4284" s="19" t="s">
        <v>4842</v>
      </c>
      <c r="F4284">
        <v>42</v>
      </c>
      <c r="H4284">
        <v>0</v>
      </c>
      <c r="I4284">
        <f>Tabla1[[#This Row],[VENTAS]]+Tabla1[[#This Row],[FISICO]]-Tabla1[[#This Row],[SISTEMA]]</f>
        <v>-42</v>
      </c>
      <c r="J4284" s="18"/>
    </row>
    <row r="4285" spans="1:10" hidden="1" x14ac:dyDescent="0.25">
      <c r="A4285">
        <v>30101</v>
      </c>
      <c r="B4285" s="1" t="s">
        <v>6</v>
      </c>
      <c r="C4285" s="1" t="s">
        <v>32</v>
      </c>
      <c r="D4285" s="18">
        <v>6908</v>
      </c>
      <c r="E4285" s="19" t="s">
        <v>4843</v>
      </c>
      <c r="F4285">
        <v>53</v>
      </c>
      <c r="H4285">
        <v>0</v>
      </c>
      <c r="I4285">
        <f>Tabla1[[#This Row],[VENTAS]]+Tabla1[[#This Row],[FISICO]]-Tabla1[[#This Row],[SISTEMA]]</f>
        <v>-53</v>
      </c>
      <c r="J4285" s="18"/>
    </row>
    <row r="4286" spans="1:10" hidden="1" x14ac:dyDescent="0.25">
      <c r="A4286">
        <v>30101</v>
      </c>
      <c r="B4286" s="1" t="s">
        <v>6</v>
      </c>
      <c r="C4286" s="1" t="s">
        <v>32</v>
      </c>
      <c r="D4286">
        <v>7062</v>
      </c>
      <c r="E4286" s="1" t="s">
        <v>4844</v>
      </c>
      <c r="F4286">
        <v>0</v>
      </c>
      <c r="H4286">
        <v>0</v>
      </c>
      <c r="I4286">
        <f>Tabla1[[#This Row],[VENTAS]]+Tabla1[[#This Row],[FISICO]]-Tabla1[[#This Row],[SISTEMA]]</f>
        <v>0</v>
      </c>
    </row>
    <row r="4287" spans="1:10" hidden="1" x14ac:dyDescent="0.25">
      <c r="A4287">
        <v>30101</v>
      </c>
      <c r="B4287" s="1" t="s">
        <v>6</v>
      </c>
      <c r="C4287" s="1" t="s">
        <v>32</v>
      </c>
      <c r="D4287">
        <v>7063</v>
      </c>
      <c r="E4287" s="1" t="s">
        <v>4845</v>
      </c>
      <c r="F4287">
        <v>0</v>
      </c>
      <c r="H4287">
        <v>0</v>
      </c>
      <c r="I4287">
        <f>Tabla1[[#This Row],[VENTAS]]+Tabla1[[#This Row],[FISICO]]-Tabla1[[#This Row],[SISTEMA]]</f>
        <v>0</v>
      </c>
    </row>
    <row r="4288" spans="1:10" hidden="1" x14ac:dyDescent="0.25">
      <c r="A4288">
        <v>30101</v>
      </c>
      <c r="B4288" s="1" t="s">
        <v>6</v>
      </c>
      <c r="C4288" s="1" t="s">
        <v>32</v>
      </c>
      <c r="D4288">
        <v>7165</v>
      </c>
      <c r="E4288" s="1" t="s">
        <v>4846</v>
      </c>
      <c r="F4288">
        <v>0</v>
      </c>
      <c r="H4288">
        <v>0</v>
      </c>
      <c r="I4288">
        <f>Tabla1[[#This Row],[VENTAS]]+Tabla1[[#This Row],[FISICO]]-Tabla1[[#This Row],[SISTEMA]]</f>
        <v>0</v>
      </c>
    </row>
    <row r="4289" spans="1:10" hidden="1" x14ac:dyDescent="0.25">
      <c r="A4289">
        <v>30101</v>
      </c>
      <c r="B4289" s="1" t="s">
        <v>6</v>
      </c>
      <c r="C4289" s="1" t="s">
        <v>32</v>
      </c>
      <c r="D4289">
        <v>7166</v>
      </c>
      <c r="E4289" s="1" t="s">
        <v>4847</v>
      </c>
      <c r="F4289">
        <v>0</v>
      </c>
      <c r="H4289">
        <v>0</v>
      </c>
      <c r="I4289">
        <f>Tabla1[[#This Row],[VENTAS]]+Tabla1[[#This Row],[FISICO]]-Tabla1[[#This Row],[SISTEMA]]</f>
        <v>0</v>
      </c>
    </row>
    <row r="4290" spans="1:10" hidden="1" x14ac:dyDescent="0.25">
      <c r="A4290">
        <v>30101</v>
      </c>
      <c r="B4290" s="1" t="s">
        <v>6</v>
      </c>
      <c r="C4290" s="1" t="s">
        <v>32</v>
      </c>
      <c r="D4290">
        <v>7167</v>
      </c>
      <c r="E4290" s="1" t="s">
        <v>4848</v>
      </c>
      <c r="F4290">
        <v>0</v>
      </c>
      <c r="H4290">
        <v>0</v>
      </c>
      <c r="I4290">
        <f>Tabla1[[#This Row],[VENTAS]]+Tabla1[[#This Row],[FISICO]]-Tabla1[[#This Row],[SISTEMA]]</f>
        <v>0</v>
      </c>
    </row>
    <row r="4291" spans="1:10" hidden="1" x14ac:dyDescent="0.25">
      <c r="A4291">
        <v>30101</v>
      </c>
      <c r="B4291" s="1" t="s">
        <v>6</v>
      </c>
      <c r="C4291" s="1" t="s">
        <v>32</v>
      </c>
      <c r="D4291">
        <v>7527</v>
      </c>
      <c r="E4291" s="1" t="s">
        <v>4849</v>
      </c>
      <c r="F4291">
        <v>0</v>
      </c>
      <c r="H4291">
        <v>0</v>
      </c>
      <c r="I4291">
        <f>Tabla1[[#This Row],[VENTAS]]+Tabla1[[#This Row],[FISICO]]-Tabla1[[#This Row],[SISTEMA]]</f>
        <v>0</v>
      </c>
    </row>
    <row r="4292" spans="1:10" hidden="1" x14ac:dyDescent="0.25">
      <c r="A4292">
        <v>30101</v>
      </c>
      <c r="B4292" s="1" t="s">
        <v>6</v>
      </c>
      <c r="C4292" s="1" t="s">
        <v>32</v>
      </c>
      <c r="D4292" s="18">
        <v>7669</v>
      </c>
      <c r="E4292" s="19" t="s">
        <v>4850</v>
      </c>
      <c r="F4292">
        <v>1</v>
      </c>
      <c r="H4292">
        <v>0</v>
      </c>
      <c r="I4292">
        <f>Tabla1[[#This Row],[VENTAS]]+Tabla1[[#This Row],[FISICO]]-Tabla1[[#This Row],[SISTEMA]]</f>
        <v>-1</v>
      </c>
      <c r="J4292" s="18"/>
    </row>
    <row r="4293" spans="1:10" hidden="1" x14ac:dyDescent="0.25">
      <c r="A4293">
        <v>30101</v>
      </c>
      <c r="B4293" s="1" t="s">
        <v>6</v>
      </c>
      <c r="C4293" s="1" t="s">
        <v>32</v>
      </c>
      <c r="D4293" s="18">
        <v>7680</v>
      </c>
      <c r="E4293" s="19" t="s">
        <v>4851</v>
      </c>
      <c r="F4293">
        <v>6</v>
      </c>
      <c r="H4293">
        <v>0</v>
      </c>
      <c r="I4293">
        <f>Tabla1[[#This Row],[VENTAS]]+Tabla1[[#This Row],[FISICO]]-Tabla1[[#This Row],[SISTEMA]]</f>
        <v>-6</v>
      </c>
      <c r="J4293" s="18"/>
    </row>
    <row r="4294" spans="1:10" hidden="1" x14ac:dyDescent="0.25">
      <c r="A4294">
        <v>30101</v>
      </c>
      <c r="B4294" s="1" t="s">
        <v>6</v>
      </c>
      <c r="C4294" s="1" t="s">
        <v>32</v>
      </c>
      <c r="D4294">
        <v>7789</v>
      </c>
      <c r="E4294" s="1" t="s">
        <v>4852</v>
      </c>
      <c r="F4294">
        <v>0</v>
      </c>
      <c r="H4294">
        <v>0</v>
      </c>
      <c r="I4294">
        <f>Tabla1[[#This Row],[VENTAS]]+Tabla1[[#This Row],[FISICO]]-Tabla1[[#This Row],[SISTEMA]]</f>
        <v>0</v>
      </c>
    </row>
    <row r="4295" spans="1:10" hidden="1" x14ac:dyDescent="0.25">
      <c r="A4295">
        <v>30101</v>
      </c>
      <c r="B4295" s="1" t="s">
        <v>6</v>
      </c>
      <c r="C4295" s="1" t="s">
        <v>32</v>
      </c>
      <c r="D4295">
        <v>8170</v>
      </c>
      <c r="E4295" s="1" t="s">
        <v>4853</v>
      </c>
      <c r="F4295">
        <v>0</v>
      </c>
      <c r="H4295">
        <v>0</v>
      </c>
      <c r="I4295">
        <f>Tabla1[[#This Row],[VENTAS]]+Tabla1[[#This Row],[FISICO]]-Tabla1[[#This Row],[SISTEMA]]</f>
        <v>0</v>
      </c>
    </row>
    <row r="4296" spans="1:10" hidden="1" x14ac:dyDescent="0.25">
      <c r="A4296">
        <v>30101</v>
      </c>
      <c r="B4296" s="1" t="s">
        <v>6</v>
      </c>
      <c r="C4296" s="1" t="s">
        <v>32</v>
      </c>
      <c r="D4296">
        <v>8243</v>
      </c>
      <c r="E4296" s="1" t="s">
        <v>4854</v>
      </c>
      <c r="F4296">
        <v>0</v>
      </c>
      <c r="H4296">
        <v>0</v>
      </c>
      <c r="I4296">
        <f>Tabla1[[#This Row],[VENTAS]]+Tabla1[[#This Row],[FISICO]]-Tabla1[[#This Row],[SISTEMA]]</f>
        <v>0</v>
      </c>
    </row>
    <row r="4297" spans="1:10" hidden="1" x14ac:dyDescent="0.25">
      <c r="A4297">
        <v>30101</v>
      </c>
      <c r="B4297" s="1" t="s">
        <v>6</v>
      </c>
      <c r="C4297" s="1" t="s">
        <v>32</v>
      </c>
      <c r="D4297" s="18">
        <v>8245</v>
      </c>
      <c r="E4297" s="19" t="s">
        <v>4855</v>
      </c>
      <c r="F4297">
        <v>10</v>
      </c>
      <c r="H4297">
        <v>0</v>
      </c>
      <c r="I4297">
        <f>Tabla1[[#This Row],[VENTAS]]+Tabla1[[#This Row],[FISICO]]-Tabla1[[#This Row],[SISTEMA]]</f>
        <v>-10</v>
      </c>
      <c r="J4297" s="18"/>
    </row>
    <row r="4298" spans="1:10" hidden="1" x14ac:dyDescent="0.25">
      <c r="A4298">
        <v>30101</v>
      </c>
      <c r="B4298" s="1" t="s">
        <v>6</v>
      </c>
      <c r="C4298" s="1" t="s">
        <v>32</v>
      </c>
      <c r="D4298">
        <v>8282</v>
      </c>
      <c r="E4298" s="1" t="s">
        <v>4856</v>
      </c>
      <c r="F4298">
        <v>0</v>
      </c>
      <c r="H4298">
        <v>0</v>
      </c>
      <c r="I4298">
        <f>Tabla1[[#This Row],[VENTAS]]+Tabla1[[#This Row],[FISICO]]-Tabla1[[#This Row],[SISTEMA]]</f>
        <v>0</v>
      </c>
    </row>
    <row r="4299" spans="1:10" hidden="1" x14ac:dyDescent="0.25">
      <c r="A4299">
        <v>30101</v>
      </c>
      <c r="B4299" s="1" t="s">
        <v>6</v>
      </c>
      <c r="C4299" s="1" t="s">
        <v>32</v>
      </c>
      <c r="D4299">
        <v>8283</v>
      </c>
      <c r="E4299" s="1" t="s">
        <v>4857</v>
      </c>
      <c r="F4299">
        <v>0</v>
      </c>
      <c r="H4299">
        <v>0</v>
      </c>
      <c r="I4299">
        <f>Tabla1[[#This Row],[VENTAS]]+Tabla1[[#This Row],[FISICO]]-Tabla1[[#This Row],[SISTEMA]]</f>
        <v>0</v>
      </c>
    </row>
    <row r="4300" spans="1:10" hidden="1" x14ac:dyDescent="0.25">
      <c r="A4300">
        <v>30101</v>
      </c>
      <c r="B4300" s="1" t="s">
        <v>6</v>
      </c>
      <c r="C4300" s="1" t="s">
        <v>32</v>
      </c>
      <c r="D4300">
        <v>8284</v>
      </c>
      <c r="E4300" s="1" t="s">
        <v>4858</v>
      </c>
      <c r="F4300">
        <v>0</v>
      </c>
      <c r="H4300">
        <v>0</v>
      </c>
      <c r="I4300">
        <f>Tabla1[[#This Row],[VENTAS]]+Tabla1[[#This Row],[FISICO]]-Tabla1[[#This Row],[SISTEMA]]</f>
        <v>0</v>
      </c>
    </row>
    <row r="4301" spans="1:10" hidden="1" x14ac:dyDescent="0.25">
      <c r="A4301">
        <v>30101</v>
      </c>
      <c r="B4301" s="1" t="s">
        <v>6</v>
      </c>
      <c r="C4301" s="1" t="s">
        <v>32</v>
      </c>
      <c r="D4301">
        <v>8349</v>
      </c>
      <c r="E4301" s="1" t="s">
        <v>4859</v>
      </c>
      <c r="F4301">
        <v>0</v>
      </c>
      <c r="H4301">
        <v>0</v>
      </c>
      <c r="I4301">
        <f>Tabla1[[#This Row],[VENTAS]]+Tabla1[[#This Row],[FISICO]]-Tabla1[[#This Row],[SISTEMA]]</f>
        <v>0</v>
      </c>
    </row>
    <row r="4302" spans="1:10" hidden="1" x14ac:dyDescent="0.25">
      <c r="A4302">
        <v>30101</v>
      </c>
      <c r="B4302" s="1" t="s">
        <v>6</v>
      </c>
      <c r="C4302" s="1" t="s">
        <v>32</v>
      </c>
      <c r="D4302">
        <v>8352</v>
      </c>
      <c r="E4302" s="1" t="s">
        <v>4860</v>
      </c>
      <c r="F4302">
        <v>0</v>
      </c>
      <c r="H4302">
        <v>0</v>
      </c>
      <c r="I4302">
        <f>Tabla1[[#This Row],[VENTAS]]+Tabla1[[#This Row],[FISICO]]-Tabla1[[#This Row],[SISTEMA]]</f>
        <v>0</v>
      </c>
    </row>
    <row r="4303" spans="1:10" hidden="1" x14ac:dyDescent="0.25">
      <c r="A4303">
        <v>30101</v>
      </c>
      <c r="B4303" s="1" t="s">
        <v>6</v>
      </c>
      <c r="C4303" s="1" t="s">
        <v>32</v>
      </c>
      <c r="D4303" s="18">
        <v>8395</v>
      </c>
      <c r="E4303" s="19" t="s">
        <v>4861</v>
      </c>
      <c r="F4303">
        <v>21</v>
      </c>
      <c r="H4303">
        <v>0</v>
      </c>
      <c r="I4303">
        <f>Tabla1[[#This Row],[VENTAS]]+Tabla1[[#This Row],[FISICO]]-Tabla1[[#This Row],[SISTEMA]]</f>
        <v>-21</v>
      </c>
      <c r="J4303" s="18"/>
    </row>
    <row r="4304" spans="1:10" hidden="1" x14ac:dyDescent="0.25">
      <c r="A4304">
        <v>30101</v>
      </c>
      <c r="B4304" s="1" t="s">
        <v>6</v>
      </c>
      <c r="C4304" s="1" t="s">
        <v>32</v>
      </c>
      <c r="D4304" s="18">
        <v>8398</v>
      </c>
      <c r="E4304" s="19" t="s">
        <v>4862</v>
      </c>
      <c r="F4304">
        <v>23</v>
      </c>
      <c r="H4304">
        <v>0</v>
      </c>
      <c r="I4304">
        <f>Tabla1[[#This Row],[VENTAS]]+Tabla1[[#This Row],[FISICO]]-Tabla1[[#This Row],[SISTEMA]]</f>
        <v>-23</v>
      </c>
      <c r="J4304" s="18"/>
    </row>
    <row r="4305" spans="1:10" hidden="1" x14ac:dyDescent="0.25">
      <c r="A4305">
        <v>30101</v>
      </c>
      <c r="B4305" s="1" t="s">
        <v>6</v>
      </c>
      <c r="C4305" s="1" t="s">
        <v>32</v>
      </c>
      <c r="D4305" s="18">
        <v>8399</v>
      </c>
      <c r="E4305" s="19" t="s">
        <v>4863</v>
      </c>
      <c r="F4305">
        <v>15</v>
      </c>
      <c r="H4305">
        <v>0</v>
      </c>
      <c r="I4305">
        <f>Tabla1[[#This Row],[VENTAS]]+Tabla1[[#This Row],[FISICO]]-Tabla1[[#This Row],[SISTEMA]]</f>
        <v>-15</v>
      </c>
      <c r="J4305" s="18"/>
    </row>
    <row r="4306" spans="1:10" hidden="1" x14ac:dyDescent="0.25">
      <c r="A4306">
        <v>30101</v>
      </c>
      <c r="B4306" s="1" t="s">
        <v>6</v>
      </c>
      <c r="C4306" s="1" t="s">
        <v>32</v>
      </c>
      <c r="D4306">
        <v>8400</v>
      </c>
      <c r="E4306" s="1" t="s">
        <v>4864</v>
      </c>
      <c r="F4306">
        <v>0</v>
      </c>
      <c r="H4306">
        <v>0</v>
      </c>
      <c r="I4306">
        <f>Tabla1[[#This Row],[VENTAS]]+Tabla1[[#This Row],[FISICO]]-Tabla1[[#This Row],[SISTEMA]]</f>
        <v>0</v>
      </c>
    </row>
    <row r="4307" spans="1:10" hidden="1" x14ac:dyDescent="0.25">
      <c r="A4307">
        <v>30101</v>
      </c>
      <c r="B4307" s="1" t="s">
        <v>6</v>
      </c>
      <c r="C4307" s="1" t="s">
        <v>32</v>
      </c>
      <c r="D4307" s="18">
        <v>8495</v>
      </c>
      <c r="E4307" s="19" t="s">
        <v>4865</v>
      </c>
      <c r="F4307">
        <v>9</v>
      </c>
      <c r="H4307">
        <v>0</v>
      </c>
      <c r="I4307">
        <f>Tabla1[[#This Row],[VENTAS]]+Tabla1[[#This Row],[FISICO]]-Tabla1[[#This Row],[SISTEMA]]</f>
        <v>-9</v>
      </c>
      <c r="J4307" s="18"/>
    </row>
    <row r="4308" spans="1:10" hidden="1" x14ac:dyDescent="0.25">
      <c r="A4308">
        <v>30101</v>
      </c>
      <c r="B4308" s="1" t="s">
        <v>6</v>
      </c>
      <c r="C4308" s="1" t="s">
        <v>32</v>
      </c>
      <c r="D4308">
        <v>8921</v>
      </c>
      <c r="E4308" s="1" t="s">
        <v>4866</v>
      </c>
      <c r="F4308">
        <v>0</v>
      </c>
      <c r="H4308">
        <v>0</v>
      </c>
      <c r="I4308">
        <f>Tabla1[[#This Row],[VENTAS]]+Tabla1[[#This Row],[FISICO]]-Tabla1[[#This Row],[SISTEMA]]</f>
        <v>0</v>
      </c>
    </row>
    <row r="4309" spans="1:10" hidden="1" x14ac:dyDescent="0.25">
      <c r="A4309">
        <v>30101</v>
      </c>
      <c r="B4309" s="1" t="s">
        <v>6</v>
      </c>
      <c r="C4309" s="1" t="s">
        <v>32</v>
      </c>
      <c r="D4309">
        <v>8945</v>
      </c>
      <c r="E4309" s="1" t="s">
        <v>4867</v>
      </c>
      <c r="F4309">
        <v>0</v>
      </c>
      <c r="H4309">
        <v>0</v>
      </c>
      <c r="I4309">
        <f>Tabla1[[#This Row],[VENTAS]]+Tabla1[[#This Row],[FISICO]]-Tabla1[[#This Row],[SISTEMA]]</f>
        <v>0</v>
      </c>
    </row>
    <row r="4310" spans="1:10" hidden="1" x14ac:dyDescent="0.25">
      <c r="A4310">
        <v>30101</v>
      </c>
      <c r="B4310" s="1" t="s">
        <v>6</v>
      </c>
      <c r="C4310" s="1" t="s">
        <v>32</v>
      </c>
      <c r="D4310">
        <v>8946</v>
      </c>
      <c r="E4310" s="1" t="s">
        <v>4868</v>
      </c>
      <c r="F4310">
        <v>0</v>
      </c>
      <c r="H4310">
        <v>0</v>
      </c>
      <c r="I4310">
        <f>Tabla1[[#This Row],[VENTAS]]+Tabla1[[#This Row],[FISICO]]-Tabla1[[#This Row],[SISTEMA]]</f>
        <v>0</v>
      </c>
    </row>
    <row r="4311" spans="1:10" hidden="1" x14ac:dyDescent="0.25">
      <c r="A4311">
        <v>30101</v>
      </c>
      <c r="B4311" s="1" t="s">
        <v>6</v>
      </c>
      <c r="C4311" s="1" t="s">
        <v>32</v>
      </c>
      <c r="D4311">
        <v>8947</v>
      </c>
      <c r="E4311" s="1" t="s">
        <v>4869</v>
      </c>
      <c r="F4311">
        <v>0</v>
      </c>
      <c r="H4311">
        <v>0</v>
      </c>
      <c r="I4311">
        <f>Tabla1[[#This Row],[VENTAS]]+Tabla1[[#This Row],[FISICO]]-Tabla1[[#This Row],[SISTEMA]]</f>
        <v>0</v>
      </c>
    </row>
    <row r="4312" spans="1:10" hidden="1" x14ac:dyDescent="0.25">
      <c r="A4312">
        <v>30101</v>
      </c>
      <c r="B4312" s="1" t="s">
        <v>6</v>
      </c>
      <c r="C4312" s="1" t="s">
        <v>32</v>
      </c>
      <c r="D4312">
        <v>9030</v>
      </c>
      <c r="E4312" s="1" t="s">
        <v>4870</v>
      </c>
      <c r="F4312">
        <v>0</v>
      </c>
      <c r="H4312">
        <v>0</v>
      </c>
      <c r="I4312">
        <f>Tabla1[[#This Row],[VENTAS]]+Tabla1[[#This Row],[FISICO]]-Tabla1[[#This Row],[SISTEMA]]</f>
        <v>0</v>
      </c>
    </row>
    <row r="4313" spans="1:10" hidden="1" x14ac:dyDescent="0.25">
      <c r="A4313">
        <v>30101</v>
      </c>
      <c r="B4313" s="1" t="s">
        <v>6</v>
      </c>
      <c r="C4313" s="1" t="s">
        <v>32</v>
      </c>
      <c r="D4313">
        <v>9033</v>
      </c>
      <c r="E4313" s="1" t="s">
        <v>4871</v>
      </c>
      <c r="F4313">
        <v>0</v>
      </c>
      <c r="H4313">
        <v>0</v>
      </c>
      <c r="I4313">
        <f>Tabla1[[#This Row],[VENTAS]]+Tabla1[[#This Row],[FISICO]]-Tabla1[[#This Row],[SISTEMA]]</f>
        <v>0</v>
      </c>
    </row>
    <row r="4314" spans="1:10" hidden="1" x14ac:dyDescent="0.25">
      <c r="A4314">
        <v>30101</v>
      </c>
      <c r="B4314" s="1" t="s">
        <v>6</v>
      </c>
      <c r="C4314" s="1" t="s">
        <v>32</v>
      </c>
      <c r="D4314">
        <v>9319</v>
      </c>
      <c r="E4314" s="1" t="s">
        <v>4872</v>
      </c>
      <c r="F4314">
        <v>0</v>
      </c>
      <c r="H4314">
        <v>0</v>
      </c>
      <c r="I4314">
        <f>Tabla1[[#This Row],[VENTAS]]+Tabla1[[#This Row],[FISICO]]-Tabla1[[#This Row],[SISTEMA]]</f>
        <v>0</v>
      </c>
    </row>
    <row r="4315" spans="1:10" hidden="1" x14ac:dyDescent="0.25">
      <c r="A4315">
        <v>30101</v>
      </c>
      <c r="B4315" s="1" t="s">
        <v>6</v>
      </c>
      <c r="C4315" s="1" t="s">
        <v>32</v>
      </c>
      <c r="D4315">
        <v>9320</v>
      </c>
      <c r="E4315" s="1" t="s">
        <v>4873</v>
      </c>
      <c r="F4315">
        <v>0</v>
      </c>
      <c r="H4315">
        <v>0</v>
      </c>
      <c r="I4315">
        <f>Tabla1[[#This Row],[VENTAS]]+Tabla1[[#This Row],[FISICO]]-Tabla1[[#This Row],[SISTEMA]]</f>
        <v>0</v>
      </c>
    </row>
    <row r="4316" spans="1:10" hidden="1" x14ac:dyDescent="0.25">
      <c r="A4316">
        <v>30101</v>
      </c>
      <c r="B4316" s="1" t="s">
        <v>6</v>
      </c>
      <c r="C4316" s="1" t="s">
        <v>32</v>
      </c>
      <c r="D4316">
        <v>9430</v>
      </c>
      <c r="E4316" s="1" t="s">
        <v>4874</v>
      </c>
      <c r="F4316">
        <v>0</v>
      </c>
      <c r="H4316">
        <v>0</v>
      </c>
      <c r="I4316">
        <f>Tabla1[[#This Row],[VENTAS]]+Tabla1[[#This Row],[FISICO]]-Tabla1[[#This Row],[SISTEMA]]</f>
        <v>0</v>
      </c>
    </row>
    <row r="4317" spans="1:10" hidden="1" x14ac:dyDescent="0.25">
      <c r="A4317">
        <v>30101</v>
      </c>
      <c r="B4317" s="1" t="s">
        <v>6</v>
      </c>
      <c r="C4317" s="1" t="s">
        <v>32</v>
      </c>
      <c r="D4317" s="18">
        <v>9431</v>
      </c>
      <c r="E4317" s="19" t="s">
        <v>4875</v>
      </c>
      <c r="F4317">
        <v>62</v>
      </c>
      <c r="H4317">
        <v>0</v>
      </c>
      <c r="I4317">
        <f>Tabla1[[#This Row],[VENTAS]]+Tabla1[[#This Row],[FISICO]]-Tabla1[[#This Row],[SISTEMA]]</f>
        <v>-62</v>
      </c>
      <c r="J4317" s="18"/>
    </row>
    <row r="4318" spans="1:10" hidden="1" x14ac:dyDescent="0.25">
      <c r="A4318">
        <v>30101</v>
      </c>
      <c r="B4318" s="1" t="s">
        <v>6</v>
      </c>
      <c r="C4318" s="1" t="s">
        <v>32</v>
      </c>
      <c r="D4318">
        <v>9432</v>
      </c>
      <c r="E4318" s="1" t="s">
        <v>4876</v>
      </c>
      <c r="F4318">
        <v>0</v>
      </c>
      <c r="H4318">
        <v>0</v>
      </c>
      <c r="I4318">
        <f>Tabla1[[#This Row],[VENTAS]]+Tabla1[[#This Row],[FISICO]]-Tabla1[[#This Row],[SISTEMA]]</f>
        <v>0</v>
      </c>
    </row>
    <row r="4319" spans="1:10" hidden="1" x14ac:dyDescent="0.25">
      <c r="A4319">
        <v>30101</v>
      </c>
      <c r="B4319" s="1" t="s">
        <v>6</v>
      </c>
      <c r="C4319" s="1" t="s">
        <v>32</v>
      </c>
      <c r="D4319" s="18">
        <v>9433</v>
      </c>
      <c r="E4319" s="19" t="s">
        <v>4877</v>
      </c>
      <c r="F4319">
        <v>10</v>
      </c>
      <c r="H4319">
        <v>0</v>
      </c>
      <c r="I4319">
        <f>Tabla1[[#This Row],[VENTAS]]+Tabla1[[#This Row],[FISICO]]-Tabla1[[#This Row],[SISTEMA]]</f>
        <v>-10</v>
      </c>
      <c r="J4319" s="18"/>
    </row>
    <row r="4320" spans="1:10" hidden="1" x14ac:dyDescent="0.25">
      <c r="A4320">
        <v>30101</v>
      </c>
      <c r="B4320" s="1" t="s">
        <v>6</v>
      </c>
      <c r="C4320" s="1" t="s">
        <v>32</v>
      </c>
      <c r="D4320">
        <v>9515</v>
      </c>
      <c r="E4320" s="1" t="s">
        <v>4878</v>
      </c>
      <c r="F4320">
        <v>0</v>
      </c>
      <c r="H4320">
        <v>0</v>
      </c>
      <c r="I4320">
        <f>Tabla1[[#This Row],[VENTAS]]+Tabla1[[#This Row],[FISICO]]-Tabla1[[#This Row],[SISTEMA]]</f>
        <v>0</v>
      </c>
    </row>
    <row r="4321" spans="1:10" hidden="1" x14ac:dyDescent="0.25">
      <c r="A4321">
        <v>30101</v>
      </c>
      <c r="B4321" s="1" t="s">
        <v>6</v>
      </c>
      <c r="C4321" s="1" t="s">
        <v>32</v>
      </c>
      <c r="D4321" s="18">
        <v>9544</v>
      </c>
      <c r="E4321" s="19" t="s">
        <v>4879</v>
      </c>
      <c r="F4321">
        <v>29</v>
      </c>
      <c r="H4321">
        <v>0</v>
      </c>
      <c r="I4321">
        <f>Tabla1[[#This Row],[VENTAS]]+Tabla1[[#This Row],[FISICO]]-Tabla1[[#This Row],[SISTEMA]]</f>
        <v>-29</v>
      </c>
      <c r="J4321" s="18"/>
    </row>
    <row r="4322" spans="1:10" hidden="1" x14ac:dyDescent="0.25">
      <c r="A4322">
        <v>30101</v>
      </c>
      <c r="B4322" s="1" t="s">
        <v>6</v>
      </c>
      <c r="C4322" s="1" t="s">
        <v>32</v>
      </c>
      <c r="D4322" s="18">
        <v>9545</v>
      </c>
      <c r="E4322" s="19" t="s">
        <v>4880</v>
      </c>
      <c r="F4322">
        <v>15</v>
      </c>
      <c r="H4322">
        <v>0</v>
      </c>
      <c r="I4322">
        <f>Tabla1[[#This Row],[VENTAS]]+Tabla1[[#This Row],[FISICO]]-Tabla1[[#This Row],[SISTEMA]]</f>
        <v>-15</v>
      </c>
      <c r="J4322" s="18"/>
    </row>
    <row r="4323" spans="1:10" hidden="1" x14ac:dyDescent="0.25">
      <c r="A4323">
        <v>30101</v>
      </c>
      <c r="B4323" s="1" t="s">
        <v>6</v>
      </c>
      <c r="C4323" s="1" t="s">
        <v>32</v>
      </c>
      <c r="D4323">
        <v>9583</v>
      </c>
      <c r="E4323" s="1" t="s">
        <v>4881</v>
      </c>
      <c r="F4323">
        <v>0</v>
      </c>
      <c r="H4323">
        <v>0</v>
      </c>
      <c r="I4323">
        <f>Tabla1[[#This Row],[VENTAS]]+Tabla1[[#This Row],[FISICO]]-Tabla1[[#This Row],[SISTEMA]]</f>
        <v>0</v>
      </c>
    </row>
    <row r="4324" spans="1:10" hidden="1" x14ac:dyDescent="0.25">
      <c r="A4324">
        <v>30101</v>
      </c>
      <c r="B4324" s="1" t="s">
        <v>6</v>
      </c>
      <c r="C4324" s="1" t="s">
        <v>32</v>
      </c>
      <c r="D4324">
        <v>9593</v>
      </c>
      <c r="E4324" s="1" t="s">
        <v>4882</v>
      </c>
      <c r="F4324">
        <v>0</v>
      </c>
      <c r="H4324">
        <v>0</v>
      </c>
      <c r="I4324">
        <f>Tabla1[[#This Row],[VENTAS]]+Tabla1[[#This Row],[FISICO]]-Tabla1[[#This Row],[SISTEMA]]</f>
        <v>0</v>
      </c>
    </row>
    <row r="4325" spans="1:10" hidden="1" x14ac:dyDescent="0.25">
      <c r="A4325">
        <v>30101</v>
      </c>
      <c r="B4325" s="1" t="s">
        <v>6</v>
      </c>
      <c r="C4325" s="1" t="s">
        <v>32</v>
      </c>
      <c r="D4325" s="18">
        <v>9647</v>
      </c>
      <c r="E4325" s="19" t="s">
        <v>4883</v>
      </c>
      <c r="F4325">
        <v>167</v>
      </c>
      <c r="H4325">
        <v>0</v>
      </c>
      <c r="I4325">
        <f>Tabla1[[#This Row],[VENTAS]]+Tabla1[[#This Row],[FISICO]]-Tabla1[[#This Row],[SISTEMA]]</f>
        <v>-167</v>
      </c>
      <c r="J4325" s="18"/>
    </row>
    <row r="4326" spans="1:10" hidden="1" x14ac:dyDescent="0.25">
      <c r="A4326">
        <v>30101</v>
      </c>
      <c r="B4326" s="1" t="s">
        <v>6</v>
      </c>
      <c r="C4326" s="1" t="s">
        <v>32</v>
      </c>
      <c r="D4326">
        <v>9648</v>
      </c>
      <c r="E4326" s="1" t="s">
        <v>4884</v>
      </c>
      <c r="F4326">
        <v>0</v>
      </c>
      <c r="H4326">
        <v>0</v>
      </c>
      <c r="I4326">
        <f>Tabla1[[#This Row],[VENTAS]]+Tabla1[[#This Row],[FISICO]]-Tabla1[[#This Row],[SISTEMA]]</f>
        <v>0</v>
      </c>
    </row>
    <row r="4327" spans="1:10" hidden="1" x14ac:dyDescent="0.25">
      <c r="A4327">
        <v>30101</v>
      </c>
      <c r="B4327" s="1" t="s">
        <v>6</v>
      </c>
      <c r="C4327" s="1" t="s">
        <v>32</v>
      </c>
      <c r="D4327">
        <v>9669</v>
      </c>
      <c r="E4327" s="1" t="s">
        <v>4885</v>
      </c>
      <c r="F4327">
        <v>0</v>
      </c>
      <c r="H4327">
        <v>0</v>
      </c>
      <c r="I4327">
        <f>Tabla1[[#This Row],[VENTAS]]+Tabla1[[#This Row],[FISICO]]-Tabla1[[#This Row],[SISTEMA]]</f>
        <v>0</v>
      </c>
    </row>
    <row r="4328" spans="1:10" hidden="1" x14ac:dyDescent="0.25">
      <c r="A4328">
        <v>30101</v>
      </c>
      <c r="B4328" s="1" t="s">
        <v>6</v>
      </c>
      <c r="C4328" s="1" t="s">
        <v>32</v>
      </c>
      <c r="D4328" s="18">
        <v>9701</v>
      </c>
      <c r="E4328" s="19" t="s">
        <v>4886</v>
      </c>
      <c r="F4328">
        <v>16</v>
      </c>
      <c r="H4328">
        <v>0</v>
      </c>
      <c r="I4328">
        <f>Tabla1[[#This Row],[VENTAS]]+Tabla1[[#This Row],[FISICO]]-Tabla1[[#This Row],[SISTEMA]]</f>
        <v>-16</v>
      </c>
      <c r="J4328" s="18"/>
    </row>
    <row r="4329" spans="1:10" hidden="1" x14ac:dyDescent="0.25">
      <c r="A4329">
        <v>30101</v>
      </c>
      <c r="B4329" s="1" t="s">
        <v>6</v>
      </c>
      <c r="C4329" s="1" t="s">
        <v>32</v>
      </c>
      <c r="D4329">
        <v>9731</v>
      </c>
      <c r="E4329" s="1" t="s">
        <v>4887</v>
      </c>
      <c r="F4329">
        <v>0</v>
      </c>
      <c r="H4329">
        <v>0</v>
      </c>
      <c r="I4329">
        <f>Tabla1[[#This Row],[VENTAS]]+Tabla1[[#This Row],[FISICO]]-Tabla1[[#This Row],[SISTEMA]]</f>
        <v>0</v>
      </c>
    </row>
    <row r="4330" spans="1:10" hidden="1" x14ac:dyDescent="0.25">
      <c r="A4330">
        <v>30101</v>
      </c>
      <c r="B4330" s="1" t="s">
        <v>6</v>
      </c>
      <c r="C4330" s="1" t="s">
        <v>32</v>
      </c>
      <c r="D4330" s="18">
        <v>9732</v>
      </c>
      <c r="E4330" s="19" t="s">
        <v>4888</v>
      </c>
      <c r="F4330">
        <v>25</v>
      </c>
      <c r="H4330">
        <v>0</v>
      </c>
      <c r="I4330">
        <f>Tabla1[[#This Row],[VENTAS]]+Tabla1[[#This Row],[FISICO]]-Tabla1[[#This Row],[SISTEMA]]</f>
        <v>-25</v>
      </c>
      <c r="J4330" s="18"/>
    </row>
    <row r="4331" spans="1:10" hidden="1" x14ac:dyDescent="0.25">
      <c r="A4331">
        <v>30101</v>
      </c>
      <c r="B4331" s="1" t="s">
        <v>6</v>
      </c>
      <c r="C4331" s="1" t="s">
        <v>32</v>
      </c>
      <c r="D4331">
        <v>9766</v>
      </c>
      <c r="E4331" s="1" t="s">
        <v>4889</v>
      </c>
      <c r="F4331">
        <v>0</v>
      </c>
      <c r="H4331">
        <v>0</v>
      </c>
      <c r="I4331">
        <f>Tabla1[[#This Row],[VENTAS]]+Tabla1[[#This Row],[FISICO]]-Tabla1[[#This Row],[SISTEMA]]</f>
        <v>0</v>
      </c>
    </row>
    <row r="4332" spans="1:10" hidden="1" x14ac:dyDescent="0.25">
      <c r="A4332">
        <v>30101</v>
      </c>
      <c r="B4332" s="1" t="s">
        <v>6</v>
      </c>
      <c r="C4332" s="1" t="s">
        <v>32</v>
      </c>
      <c r="D4332" s="18">
        <v>9767</v>
      </c>
      <c r="E4332" s="19" t="s">
        <v>4890</v>
      </c>
      <c r="F4332">
        <v>17</v>
      </c>
      <c r="H4332">
        <v>0</v>
      </c>
      <c r="I4332">
        <f>Tabla1[[#This Row],[VENTAS]]+Tabla1[[#This Row],[FISICO]]-Tabla1[[#This Row],[SISTEMA]]</f>
        <v>-17</v>
      </c>
      <c r="J4332" s="18"/>
    </row>
    <row r="4333" spans="1:10" hidden="1" x14ac:dyDescent="0.25">
      <c r="A4333">
        <v>30101</v>
      </c>
      <c r="B4333" s="1" t="s">
        <v>6</v>
      </c>
      <c r="C4333" s="1" t="s">
        <v>32</v>
      </c>
      <c r="D4333">
        <v>9768</v>
      </c>
      <c r="E4333" s="1" t="s">
        <v>4891</v>
      </c>
      <c r="F4333">
        <v>0</v>
      </c>
      <c r="H4333">
        <v>0</v>
      </c>
      <c r="I4333">
        <f>Tabla1[[#This Row],[VENTAS]]+Tabla1[[#This Row],[FISICO]]-Tabla1[[#This Row],[SISTEMA]]</f>
        <v>0</v>
      </c>
    </row>
    <row r="4334" spans="1:10" hidden="1" x14ac:dyDescent="0.25">
      <c r="A4334">
        <v>30101</v>
      </c>
      <c r="B4334" s="1" t="s">
        <v>6</v>
      </c>
      <c r="C4334" s="1" t="s">
        <v>32</v>
      </c>
      <c r="D4334">
        <v>9841</v>
      </c>
      <c r="E4334" s="1" t="s">
        <v>4892</v>
      </c>
      <c r="F4334">
        <v>0</v>
      </c>
      <c r="H4334">
        <v>0</v>
      </c>
      <c r="I4334">
        <f>Tabla1[[#This Row],[VENTAS]]+Tabla1[[#This Row],[FISICO]]-Tabla1[[#This Row],[SISTEMA]]</f>
        <v>0</v>
      </c>
    </row>
    <row r="4335" spans="1:10" hidden="1" x14ac:dyDescent="0.25">
      <c r="A4335">
        <v>30101</v>
      </c>
      <c r="B4335" s="1" t="s">
        <v>6</v>
      </c>
      <c r="C4335" s="1" t="s">
        <v>32</v>
      </c>
      <c r="D4335">
        <v>9990</v>
      </c>
      <c r="E4335" s="1" t="s">
        <v>4893</v>
      </c>
      <c r="F4335">
        <v>0</v>
      </c>
      <c r="H4335">
        <v>0</v>
      </c>
      <c r="I4335">
        <f>Tabla1[[#This Row],[VENTAS]]+Tabla1[[#This Row],[FISICO]]-Tabla1[[#This Row],[SISTEMA]]</f>
        <v>0</v>
      </c>
    </row>
    <row r="4336" spans="1:10" hidden="1" x14ac:dyDescent="0.25">
      <c r="A4336">
        <v>30101</v>
      </c>
      <c r="B4336" s="1" t="s">
        <v>6</v>
      </c>
      <c r="C4336" s="1" t="s">
        <v>32</v>
      </c>
      <c r="D4336">
        <v>9991</v>
      </c>
      <c r="E4336" s="1" t="s">
        <v>4894</v>
      </c>
      <c r="F4336">
        <v>0</v>
      </c>
      <c r="H4336">
        <v>0</v>
      </c>
      <c r="I4336">
        <f>Tabla1[[#This Row],[VENTAS]]+Tabla1[[#This Row],[FISICO]]-Tabla1[[#This Row],[SISTEMA]]</f>
        <v>0</v>
      </c>
    </row>
    <row r="4337" spans="1:10" hidden="1" x14ac:dyDescent="0.25">
      <c r="A4337">
        <v>30101</v>
      </c>
      <c r="B4337" s="1" t="s">
        <v>6</v>
      </c>
      <c r="C4337" s="1" t="s">
        <v>32</v>
      </c>
      <c r="D4337">
        <v>10029</v>
      </c>
      <c r="E4337" s="1" t="s">
        <v>4895</v>
      </c>
      <c r="F4337">
        <v>0</v>
      </c>
      <c r="H4337">
        <v>0</v>
      </c>
      <c r="I4337">
        <f>Tabla1[[#This Row],[VENTAS]]+Tabla1[[#This Row],[FISICO]]-Tabla1[[#This Row],[SISTEMA]]</f>
        <v>0</v>
      </c>
    </row>
    <row r="4338" spans="1:10" hidden="1" x14ac:dyDescent="0.25">
      <c r="A4338">
        <v>30101</v>
      </c>
      <c r="B4338" s="1" t="s">
        <v>6</v>
      </c>
      <c r="C4338" s="1" t="s">
        <v>32</v>
      </c>
      <c r="D4338">
        <v>10030</v>
      </c>
      <c r="E4338" s="1" t="s">
        <v>4896</v>
      </c>
      <c r="F4338">
        <v>0</v>
      </c>
      <c r="H4338">
        <v>0</v>
      </c>
      <c r="I4338">
        <f>Tabla1[[#This Row],[VENTAS]]+Tabla1[[#This Row],[FISICO]]-Tabla1[[#This Row],[SISTEMA]]</f>
        <v>0</v>
      </c>
    </row>
    <row r="4339" spans="1:10" hidden="1" x14ac:dyDescent="0.25">
      <c r="A4339">
        <v>30101</v>
      </c>
      <c r="B4339" s="1" t="s">
        <v>6</v>
      </c>
      <c r="C4339" s="1" t="s">
        <v>32</v>
      </c>
      <c r="D4339">
        <v>10031</v>
      </c>
      <c r="E4339" s="1" t="s">
        <v>4897</v>
      </c>
      <c r="F4339">
        <v>0</v>
      </c>
      <c r="H4339">
        <v>0</v>
      </c>
      <c r="I4339">
        <f>Tabla1[[#This Row],[VENTAS]]+Tabla1[[#This Row],[FISICO]]-Tabla1[[#This Row],[SISTEMA]]</f>
        <v>0</v>
      </c>
    </row>
    <row r="4340" spans="1:10" hidden="1" x14ac:dyDescent="0.25">
      <c r="A4340">
        <v>30101</v>
      </c>
      <c r="B4340" s="1" t="s">
        <v>6</v>
      </c>
      <c r="C4340" s="1" t="s">
        <v>32</v>
      </c>
      <c r="D4340" s="18">
        <v>10032</v>
      </c>
      <c r="E4340" s="19" t="s">
        <v>4898</v>
      </c>
      <c r="F4340">
        <v>11</v>
      </c>
      <c r="H4340">
        <v>0</v>
      </c>
      <c r="I4340">
        <f>Tabla1[[#This Row],[VENTAS]]+Tabla1[[#This Row],[FISICO]]-Tabla1[[#This Row],[SISTEMA]]</f>
        <v>-11</v>
      </c>
      <c r="J4340" s="18"/>
    </row>
    <row r="4341" spans="1:10" hidden="1" x14ac:dyDescent="0.25">
      <c r="A4341">
        <v>30101</v>
      </c>
      <c r="B4341" s="1" t="s">
        <v>6</v>
      </c>
      <c r="C4341" s="1" t="s">
        <v>32</v>
      </c>
      <c r="D4341">
        <v>10091</v>
      </c>
      <c r="E4341" s="1" t="s">
        <v>4899</v>
      </c>
      <c r="F4341">
        <v>0</v>
      </c>
      <c r="H4341">
        <v>0</v>
      </c>
      <c r="I4341">
        <f>Tabla1[[#This Row],[VENTAS]]+Tabla1[[#This Row],[FISICO]]-Tabla1[[#This Row],[SISTEMA]]</f>
        <v>0</v>
      </c>
    </row>
    <row r="4342" spans="1:10" hidden="1" x14ac:dyDescent="0.25">
      <c r="A4342">
        <v>30101</v>
      </c>
      <c r="B4342" s="1" t="s">
        <v>6</v>
      </c>
      <c r="C4342" s="1" t="s">
        <v>32</v>
      </c>
      <c r="D4342" s="18">
        <v>10166</v>
      </c>
      <c r="E4342" s="19" t="s">
        <v>4900</v>
      </c>
      <c r="F4342">
        <v>33</v>
      </c>
      <c r="H4342">
        <v>0</v>
      </c>
      <c r="I4342">
        <f>Tabla1[[#This Row],[VENTAS]]+Tabla1[[#This Row],[FISICO]]-Tabla1[[#This Row],[SISTEMA]]</f>
        <v>-33</v>
      </c>
      <c r="J4342" s="18"/>
    </row>
    <row r="4343" spans="1:10" hidden="1" x14ac:dyDescent="0.25">
      <c r="A4343">
        <v>30101</v>
      </c>
      <c r="B4343" s="1" t="s">
        <v>6</v>
      </c>
      <c r="C4343" s="1" t="s">
        <v>32</v>
      </c>
      <c r="D4343">
        <v>10173</v>
      </c>
      <c r="E4343" s="1" t="s">
        <v>4901</v>
      </c>
      <c r="F4343">
        <v>0</v>
      </c>
      <c r="H4343">
        <v>0</v>
      </c>
      <c r="I4343">
        <f>Tabla1[[#This Row],[VENTAS]]+Tabla1[[#This Row],[FISICO]]-Tabla1[[#This Row],[SISTEMA]]</f>
        <v>0</v>
      </c>
    </row>
    <row r="4344" spans="1:10" hidden="1" x14ac:dyDescent="0.25">
      <c r="A4344">
        <v>30101</v>
      </c>
      <c r="B4344" s="1" t="s">
        <v>6</v>
      </c>
      <c r="C4344" s="1" t="s">
        <v>32</v>
      </c>
      <c r="D4344">
        <v>10175</v>
      </c>
      <c r="E4344" s="1" t="s">
        <v>4902</v>
      </c>
      <c r="F4344">
        <v>0</v>
      </c>
      <c r="H4344">
        <v>0</v>
      </c>
      <c r="I4344">
        <f>Tabla1[[#This Row],[VENTAS]]+Tabla1[[#This Row],[FISICO]]-Tabla1[[#This Row],[SISTEMA]]</f>
        <v>0</v>
      </c>
    </row>
    <row r="4345" spans="1:10" hidden="1" x14ac:dyDescent="0.25">
      <c r="A4345">
        <v>30101</v>
      </c>
      <c r="B4345" s="1" t="s">
        <v>6</v>
      </c>
      <c r="C4345" s="1" t="s">
        <v>32</v>
      </c>
      <c r="D4345">
        <v>10176</v>
      </c>
      <c r="E4345" s="1" t="s">
        <v>4903</v>
      </c>
      <c r="F4345">
        <v>0</v>
      </c>
      <c r="H4345">
        <v>0</v>
      </c>
      <c r="I4345">
        <f>Tabla1[[#This Row],[VENTAS]]+Tabla1[[#This Row],[FISICO]]-Tabla1[[#This Row],[SISTEMA]]</f>
        <v>0</v>
      </c>
    </row>
    <row r="4346" spans="1:10" hidden="1" x14ac:dyDescent="0.25">
      <c r="A4346">
        <v>30101</v>
      </c>
      <c r="B4346" s="1" t="s">
        <v>6</v>
      </c>
      <c r="C4346" s="1" t="s">
        <v>32</v>
      </c>
      <c r="D4346">
        <v>10177</v>
      </c>
      <c r="E4346" s="1" t="s">
        <v>4904</v>
      </c>
      <c r="F4346">
        <v>0</v>
      </c>
      <c r="H4346">
        <v>0</v>
      </c>
      <c r="I4346">
        <f>Tabla1[[#This Row],[VENTAS]]+Tabla1[[#This Row],[FISICO]]-Tabla1[[#This Row],[SISTEMA]]</f>
        <v>0</v>
      </c>
    </row>
    <row r="4347" spans="1:10" hidden="1" x14ac:dyDescent="0.25">
      <c r="A4347">
        <v>30101</v>
      </c>
      <c r="B4347" s="1" t="s">
        <v>6</v>
      </c>
      <c r="C4347" s="1" t="s">
        <v>32</v>
      </c>
      <c r="D4347">
        <v>10196</v>
      </c>
      <c r="E4347" s="1" t="s">
        <v>4905</v>
      </c>
      <c r="F4347">
        <v>31</v>
      </c>
      <c r="G4347">
        <v>31</v>
      </c>
      <c r="H4347">
        <v>0</v>
      </c>
      <c r="I4347">
        <f>Tabla1[[#This Row],[VENTAS]]+Tabla1[[#This Row],[FISICO]]-Tabla1[[#This Row],[SISTEMA]]</f>
        <v>0</v>
      </c>
    </row>
    <row r="4348" spans="1:10" hidden="1" x14ac:dyDescent="0.25">
      <c r="A4348">
        <v>30101</v>
      </c>
      <c r="B4348" s="1" t="s">
        <v>6</v>
      </c>
      <c r="C4348" s="1" t="s">
        <v>32</v>
      </c>
      <c r="D4348" s="18">
        <v>10466</v>
      </c>
      <c r="E4348" s="19" t="s">
        <v>4906</v>
      </c>
      <c r="F4348">
        <v>64</v>
      </c>
      <c r="H4348">
        <v>0</v>
      </c>
      <c r="I4348">
        <f>Tabla1[[#This Row],[VENTAS]]+Tabla1[[#This Row],[FISICO]]-Tabla1[[#This Row],[SISTEMA]]</f>
        <v>-64</v>
      </c>
      <c r="J4348" s="18"/>
    </row>
    <row r="4349" spans="1:10" hidden="1" x14ac:dyDescent="0.25">
      <c r="A4349">
        <v>30101</v>
      </c>
      <c r="B4349" s="1" t="s">
        <v>6</v>
      </c>
      <c r="C4349" s="1" t="s">
        <v>32</v>
      </c>
      <c r="D4349" s="18">
        <v>10467</v>
      </c>
      <c r="E4349" s="19" t="s">
        <v>4907</v>
      </c>
      <c r="F4349">
        <v>32</v>
      </c>
      <c r="H4349">
        <v>0</v>
      </c>
      <c r="I4349">
        <f>Tabla1[[#This Row],[VENTAS]]+Tabla1[[#This Row],[FISICO]]-Tabla1[[#This Row],[SISTEMA]]</f>
        <v>-32</v>
      </c>
      <c r="J4349" s="18"/>
    </row>
    <row r="4350" spans="1:10" hidden="1" x14ac:dyDescent="0.25">
      <c r="A4350">
        <v>30101</v>
      </c>
      <c r="B4350" s="1" t="s">
        <v>6</v>
      </c>
      <c r="C4350" s="1" t="s">
        <v>32</v>
      </c>
      <c r="D4350">
        <v>10520</v>
      </c>
      <c r="E4350" s="1" t="s">
        <v>4908</v>
      </c>
      <c r="F4350">
        <v>0</v>
      </c>
      <c r="H4350">
        <v>0</v>
      </c>
      <c r="I4350">
        <f>Tabla1[[#This Row],[VENTAS]]+Tabla1[[#This Row],[FISICO]]-Tabla1[[#This Row],[SISTEMA]]</f>
        <v>0</v>
      </c>
    </row>
    <row r="4351" spans="1:10" hidden="1" x14ac:dyDescent="0.25">
      <c r="A4351">
        <v>30101</v>
      </c>
      <c r="B4351" s="1" t="s">
        <v>6</v>
      </c>
      <c r="C4351" s="1" t="s">
        <v>32</v>
      </c>
      <c r="D4351" s="18">
        <v>10759</v>
      </c>
      <c r="E4351" s="19" t="s">
        <v>4909</v>
      </c>
      <c r="F4351">
        <v>29</v>
      </c>
      <c r="H4351">
        <v>0</v>
      </c>
      <c r="I4351">
        <f>Tabla1[[#This Row],[VENTAS]]+Tabla1[[#This Row],[FISICO]]-Tabla1[[#This Row],[SISTEMA]]</f>
        <v>-29</v>
      </c>
      <c r="J4351" s="18"/>
    </row>
    <row r="4352" spans="1:10" hidden="1" x14ac:dyDescent="0.25">
      <c r="A4352">
        <v>30101</v>
      </c>
      <c r="B4352" s="1" t="s">
        <v>6</v>
      </c>
      <c r="C4352" s="1" t="s">
        <v>32</v>
      </c>
      <c r="D4352">
        <v>10790</v>
      </c>
      <c r="E4352" s="1" t="s">
        <v>4910</v>
      </c>
      <c r="F4352">
        <v>0</v>
      </c>
      <c r="H4352">
        <v>0</v>
      </c>
      <c r="I4352">
        <f>Tabla1[[#This Row],[VENTAS]]+Tabla1[[#This Row],[FISICO]]-Tabla1[[#This Row],[SISTEMA]]</f>
        <v>0</v>
      </c>
    </row>
    <row r="4353" spans="1:10" hidden="1" x14ac:dyDescent="0.25">
      <c r="A4353">
        <v>30101</v>
      </c>
      <c r="B4353" s="1" t="s">
        <v>6</v>
      </c>
      <c r="C4353" s="1" t="s">
        <v>32</v>
      </c>
      <c r="D4353" s="18">
        <v>11598</v>
      </c>
      <c r="E4353" s="19" t="s">
        <v>4911</v>
      </c>
      <c r="F4353">
        <v>1</v>
      </c>
      <c r="H4353">
        <v>0</v>
      </c>
      <c r="I4353">
        <f>Tabla1[[#This Row],[VENTAS]]+Tabla1[[#This Row],[FISICO]]-Tabla1[[#This Row],[SISTEMA]]</f>
        <v>-1</v>
      </c>
      <c r="J4353" s="18"/>
    </row>
    <row r="4354" spans="1:10" hidden="1" x14ac:dyDescent="0.25">
      <c r="A4354">
        <v>30101</v>
      </c>
      <c r="B4354" s="1" t="s">
        <v>6</v>
      </c>
      <c r="C4354" s="1" t="s">
        <v>32</v>
      </c>
      <c r="D4354">
        <v>11599</v>
      </c>
      <c r="E4354" s="1" t="s">
        <v>4912</v>
      </c>
      <c r="F4354">
        <v>0</v>
      </c>
      <c r="H4354">
        <v>0</v>
      </c>
      <c r="I4354">
        <f>Tabla1[[#This Row],[VENTAS]]+Tabla1[[#This Row],[FISICO]]-Tabla1[[#This Row],[SISTEMA]]</f>
        <v>0</v>
      </c>
    </row>
    <row r="4355" spans="1:10" hidden="1" x14ac:dyDescent="0.25">
      <c r="A4355">
        <v>30101</v>
      </c>
      <c r="B4355" s="1" t="s">
        <v>6</v>
      </c>
      <c r="C4355" s="1" t="s">
        <v>32</v>
      </c>
      <c r="D4355" s="18">
        <v>11601</v>
      </c>
      <c r="E4355" s="19" t="s">
        <v>4913</v>
      </c>
      <c r="F4355">
        <v>8</v>
      </c>
      <c r="H4355">
        <v>0</v>
      </c>
      <c r="I4355">
        <f>Tabla1[[#This Row],[VENTAS]]+Tabla1[[#This Row],[FISICO]]-Tabla1[[#This Row],[SISTEMA]]</f>
        <v>-8</v>
      </c>
      <c r="J4355" s="18"/>
    </row>
    <row r="4356" spans="1:10" hidden="1" x14ac:dyDescent="0.25">
      <c r="A4356">
        <v>30101</v>
      </c>
      <c r="B4356" s="1" t="s">
        <v>6</v>
      </c>
      <c r="C4356" s="1" t="s">
        <v>32</v>
      </c>
      <c r="D4356" s="18">
        <v>11602</v>
      </c>
      <c r="E4356" s="19" t="s">
        <v>4914</v>
      </c>
      <c r="F4356">
        <v>6</v>
      </c>
      <c r="H4356">
        <v>0</v>
      </c>
      <c r="I4356">
        <f>Tabla1[[#This Row],[VENTAS]]+Tabla1[[#This Row],[FISICO]]-Tabla1[[#This Row],[SISTEMA]]</f>
        <v>-6</v>
      </c>
      <c r="J4356" s="18"/>
    </row>
    <row r="4357" spans="1:10" hidden="1" x14ac:dyDescent="0.25">
      <c r="A4357">
        <v>30101</v>
      </c>
      <c r="B4357" s="1" t="s">
        <v>6</v>
      </c>
      <c r="C4357" s="1" t="s">
        <v>32</v>
      </c>
      <c r="D4357" s="18">
        <v>11603</v>
      </c>
      <c r="E4357" s="19" t="s">
        <v>4915</v>
      </c>
      <c r="F4357">
        <v>14</v>
      </c>
      <c r="H4357">
        <v>0</v>
      </c>
      <c r="I4357">
        <f>Tabla1[[#This Row],[VENTAS]]+Tabla1[[#This Row],[FISICO]]-Tabla1[[#This Row],[SISTEMA]]</f>
        <v>-14</v>
      </c>
      <c r="J4357" s="18"/>
    </row>
    <row r="4358" spans="1:10" hidden="1" x14ac:dyDescent="0.25">
      <c r="A4358">
        <v>30101</v>
      </c>
      <c r="B4358" s="1" t="s">
        <v>6</v>
      </c>
      <c r="C4358" s="1" t="s">
        <v>32</v>
      </c>
      <c r="D4358" s="18">
        <v>11605</v>
      </c>
      <c r="E4358" s="19" t="s">
        <v>4916</v>
      </c>
      <c r="F4358">
        <v>41</v>
      </c>
      <c r="H4358">
        <v>0</v>
      </c>
      <c r="I4358">
        <f>Tabla1[[#This Row],[VENTAS]]+Tabla1[[#This Row],[FISICO]]-Tabla1[[#This Row],[SISTEMA]]</f>
        <v>-41</v>
      </c>
      <c r="J4358" s="18"/>
    </row>
    <row r="4359" spans="1:10" hidden="1" x14ac:dyDescent="0.25">
      <c r="A4359">
        <v>30101</v>
      </c>
      <c r="B4359" s="1" t="s">
        <v>6</v>
      </c>
      <c r="C4359" s="1" t="s">
        <v>32</v>
      </c>
      <c r="D4359">
        <v>11606</v>
      </c>
      <c r="E4359" s="1" t="s">
        <v>4917</v>
      </c>
      <c r="F4359">
        <v>0</v>
      </c>
      <c r="H4359">
        <v>0</v>
      </c>
      <c r="I4359">
        <f>Tabla1[[#This Row],[VENTAS]]+Tabla1[[#This Row],[FISICO]]-Tabla1[[#This Row],[SISTEMA]]</f>
        <v>0</v>
      </c>
    </row>
    <row r="4360" spans="1:10" hidden="1" x14ac:dyDescent="0.25">
      <c r="A4360">
        <v>30101</v>
      </c>
      <c r="B4360" s="1" t="s">
        <v>6</v>
      </c>
      <c r="C4360" s="1" t="s">
        <v>32</v>
      </c>
      <c r="D4360">
        <v>11607</v>
      </c>
      <c r="E4360" s="1" t="s">
        <v>4918</v>
      </c>
      <c r="F4360">
        <v>0</v>
      </c>
      <c r="H4360">
        <v>0</v>
      </c>
      <c r="I4360">
        <f>Tabla1[[#This Row],[VENTAS]]+Tabla1[[#This Row],[FISICO]]-Tabla1[[#This Row],[SISTEMA]]</f>
        <v>0</v>
      </c>
    </row>
    <row r="4361" spans="1:10" hidden="1" x14ac:dyDescent="0.25">
      <c r="A4361">
        <v>30101</v>
      </c>
      <c r="B4361" s="1" t="s">
        <v>6</v>
      </c>
      <c r="C4361" s="1" t="s">
        <v>32</v>
      </c>
      <c r="D4361" s="18">
        <v>11608</v>
      </c>
      <c r="E4361" s="19" t="s">
        <v>4919</v>
      </c>
      <c r="F4361">
        <v>24</v>
      </c>
      <c r="H4361">
        <v>0</v>
      </c>
      <c r="I4361">
        <f>Tabla1[[#This Row],[VENTAS]]+Tabla1[[#This Row],[FISICO]]-Tabla1[[#This Row],[SISTEMA]]</f>
        <v>-24</v>
      </c>
      <c r="J4361" s="18"/>
    </row>
    <row r="4362" spans="1:10" hidden="1" x14ac:dyDescent="0.25">
      <c r="A4362">
        <v>30101</v>
      </c>
      <c r="B4362" s="1" t="s">
        <v>6</v>
      </c>
      <c r="C4362" s="1" t="s">
        <v>32</v>
      </c>
      <c r="D4362" s="18">
        <v>11609</v>
      </c>
      <c r="E4362" s="19" t="s">
        <v>4920</v>
      </c>
      <c r="F4362">
        <v>2</v>
      </c>
      <c r="H4362">
        <v>0</v>
      </c>
      <c r="I4362">
        <f>Tabla1[[#This Row],[VENTAS]]+Tabla1[[#This Row],[FISICO]]-Tabla1[[#This Row],[SISTEMA]]</f>
        <v>-2</v>
      </c>
      <c r="J4362" s="18"/>
    </row>
    <row r="4363" spans="1:10" hidden="1" x14ac:dyDescent="0.25">
      <c r="A4363">
        <v>30101</v>
      </c>
      <c r="B4363" s="1" t="s">
        <v>6</v>
      </c>
      <c r="C4363" s="1" t="s">
        <v>32</v>
      </c>
      <c r="D4363">
        <v>11730</v>
      </c>
      <c r="E4363" s="1" t="s">
        <v>4921</v>
      </c>
      <c r="F4363">
        <v>0</v>
      </c>
      <c r="H4363">
        <v>0</v>
      </c>
      <c r="I4363">
        <f>Tabla1[[#This Row],[VENTAS]]+Tabla1[[#This Row],[FISICO]]-Tabla1[[#This Row],[SISTEMA]]</f>
        <v>0</v>
      </c>
    </row>
    <row r="4364" spans="1:10" hidden="1" x14ac:dyDescent="0.25">
      <c r="A4364">
        <v>30101</v>
      </c>
      <c r="B4364" s="1" t="s">
        <v>6</v>
      </c>
      <c r="C4364" s="1" t="s">
        <v>32</v>
      </c>
      <c r="D4364" s="18">
        <v>11737</v>
      </c>
      <c r="E4364" s="19" t="s">
        <v>4922</v>
      </c>
      <c r="F4364">
        <v>71</v>
      </c>
      <c r="H4364">
        <v>0</v>
      </c>
      <c r="I4364">
        <f>Tabla1[[#This Row],[VENTAS]]+Tabla1[[#This Row],[FISICO]]-Tabla1[[#This Row],[SISTEMA]]</f>
        <v>-71</v>
      </c>
      <c r="J4364" s="18"/>
    </row>
    <row r="4365" spans="1:10" hidden="1" x14ac:dyDescent="0.25">
      <c r="A4365">
        <v>30101</v>
      </c>
      <c r="B4365" s="1" t="s">
        <v>6</v>
      </c>
      <c r="C4365" s="1" t="s">
        <v>32</v>
      </c>
      <c r="D4365">
        <v>11852</v>
      </c>
      <c r="E4365" s="1" t="s">
        <v>4923</v>
      </c>
      <c r="F4365">
        <v>0</v>
      </c>
      <c r="H4365">
        <v>0</v>
      </c>
      <c r="I4365">
        <f>Tabla1[[#This Row],[VENTAS]]+Tabla1[[#This Row],[FISICO]]-Tabla1[[#This Row],[SISTEMA]]</f>
        <v>0</v>
      </c>
    </row>
    <row r="4366" spans="1:10" hidden="1" x14ac:dyDescent="0.25">
      <c r="A4366">
        <v>30101</v>
      </c>
      <c r="B4366" s="1" t="s">
        <v>6</v>
      </c>
      <c r="C4366" s="1" t="s">
        <v>32</v>
      </c>
      <c r="D4366">
        <v>11856</v>
      </c>
      <c r="E4366" s="1" t="s">
        <v>4924</v>
      </c>
      <c r="F4366">
        <v>0</v>
      </c>
      <c r="H4366">
        <v>0</v>
      </c>
      <c r="I4366">
        <f>Tabla1[[#This Row],[VENTAS]]+Tabla1[[#This Row],[FISICO]]-Tabla1[[#This Row],[SISTEMA]]</f>
        <v>0</v>
      </c>
    </row>
    <row r="4367" spans="1:10" hidden="1" x14ac:dyDescent="0.25">
      <c r="A4367">
        <v>30101</v>
      </c>
      <c r="B4367" s="1" t="s">
        <v>6</v>
      </c>
      <c r="C4367" s="1" t="s">
        <v>32</v>
      </c>
      <c r="D4367" s="18">
        <v>11952</v>
      </c>
      <c r="E4367" s="19" t="s">
        <v>4925</v>
      </c>
      <c r="F4367">
        <v>21</v>
      </c>
      <c r="H4367">
        <v>0</v>
      </c>
      <c r="I4367">
        <f>Tabla1[[#This Row],[VENTAS]]+Tabla1[[#This Row],[FISICO]]-Tabla1[[#This Row],[SISTEMA]]</f>
        <v>-21</v>
      </c>
      <c r="J4367" s="18"/>
    </row>
    <row r="4368" spans="1:10" hidden="1" x14ac:dyDescent="0.25">
      <c r="A4368">
        <v>30101</v>
      </c>
      <c r="B4368" s="1" t="s">
        <v>6</v>
      </c>
      <c r="C4368" s="1" t="s">
        <v>32</v>
      </c>
      <c r="D4368">
        <v>12433</v>
      </c>
      <c r="E4368" s="1" t="s">
        <v>4926</v>
      </c>
      <c r="F4368">
        <v>0</v>
      </c>
      <c r="H4368">
        <v>0</v>
      </c>
      <c r="I4368">
        <f>Tabla1[[#This Row],[VENTAS]]+Tabla1[[#This Row],[FISICO]]-Tabla1[[#This Row],[SISTEMA]]</f>
        <v>0</v>
      </c>
    </row>
    <row r="4369" spans="1:10" hidden="1" x14ac:dyDescent="0.25">
      <c r="A4369">
        <v>30101</v>
      </c>
      <c r="B4369" s="1" t="s">
        <v>6</v>
      </c>
      <c r="C4369" s="1" t="s">
        <v>32</v>
      </c>
      <c r="D4369">
        <v>12435</v>
      </c>
      <c r="E4369" s="1" t="s">
        <v>4927</v>
      </c>
      <c r="F4369">
        <v>0</v>
      </c>
      <c r="H4369">
        <v>0</v>
      </c>
      <c r="I4369">
        <f>Tabla1[[#This Row],[VENTAS]]+Tabla1[[#This Row],[FISICO]]-Tabla1[[#This Row],[SISTEMA]]</f>
        <v>0</v>
      </c>
    </row>
    <row r="4370" spans="1:10" hidden="1" x14ac:dyDescent="0.25">
      <c r="A4370">
        <v>30101</v>
      </c>
      <c r="B4370" s="1" t="s">
        <v>6</v>
      </c>
      <c r="C4370" s="1" t="s">
        <v>32</v>
      </c>
      <c r="D4370">
        <v>12719</v>
      </c>
      <c r="E4370" s="1" t="s">
        <v>4928</v>
      </c>
      <c r="F4370">
        <v>0</v>
      </c>
      <c r="H4370">
        <v>0</v>
      </c>
      <c r="I4370">
        <f>Tabla1[[#This Row],[VENTAS]]+Tabla1[[#This Row],[FISICO]]-Tabla1[[#This Row],[SISTEMA]]</f>
        <v>0</v>
      </c>
    </row>
    <row r="4371" spans="1:10" hidden="1" x14ac:dyDescent="0.25">
      <c r="A4371">
        <v>30101</v>
      </c>
      <c r="B4371" s="1" t="s">
        <v>6</v>
      </c>
      <c r="C4371" s="1" t="s">
        <v>32</v>
      </c>
      <c r="D4371">
        <v>13055</v>
      </c>
      <c r="E4371" s="1" t="s">
        <v>4929</v>
      </c>
      <c r="F4371">
        <v>0</v>
      </c>
      <c r="H4371">
        <v>0</v>
      </c>
      <c r="I4371">
        <f>Tabla1[[#This Row],[VENTAS]]+Tabla1[[#This Row],[FISICO]]-Tabla1[[#This Row],[SISTEMA]]</f>
        <v>0</v>
      </c>
    </row>
    <row r="4372" spans="1:10" hidden="1" x14ac:dyDescent="0.25">
      <c r="A4372">
        <v>30101</v>
      </c>
      <c r="B4372" s="1" t="s">
        <v>6</v>
      </c>
      <c r="C4372" s="1" t="s">
        <v>32</v>
      </c>
      <c r="D4372">
        <v>13214</v>
      </c>
      <c r="E4372" s="1" t="s">
        <v>4930</v>
      </c>
      <c r="F4372">
        <v>0</v>
      </c>
      <c r="H4372">
        <v>0</v>
      </c>
      <c r="I4372">
        <f>Tabla1[[#This Row],[VENTAS]]+Tabla1[[#This Row],[FISICO]]-Tabla1[[#This Row],[SISTEMA]]</f>
        <v>0</v>
      </c>
    </row>
    <row r="4373" spans="1:10" hidden="1" x14ac:dyDescent="0.25">
      <c r="A4373">
        <v>30101</v>
      </c>
      <c r="B4373" s="1" t="s">
        <v>6</v>
      </c>
      <c r="C4373" s="1" t="s">
        <v>32</v>
      </c>
      <c r="D4373">
        <v>13215</v>
      </c>
      <c r="E4373" s="1" t="s">
        <v>4931</v>
      </c>
      <c r="F4373">
        <v>0</v>
      </c>
      <c r="H4373">
        <v>0</v>
      </c>
      <c r="I4373">
        <f>Tabla1[[#This Row],[VENTAS]]+Tabla1[[#This Row],[FISICO]]-Tabla1[[#This Row],[SISTEMA]]</f>
        <v>0</v>
      </c>
    </row>
    <row r="4374" spans="1:10" hidden="1" x14ac:dyDescent="0.25">
      <c r="A4374">
        <v>30101</v>
      </c>
      <c r="B4374" s="1" t="s">
        <v>6</v>
      </c>
      <c r="C4374" s="1" t="s">
        <v>32</v>
      </c>
      <c r="D4374" s="18">
        <v>13224</v>
      </c>
      <c r="E4374" s="19" t="s">
        <v>4932</v>
      </c>
      <c r="F4374">
        <v>40</v>
      </c>
      <c r="H4374">
        <v>0</v>
      </c>
      <c r="I4374">
        <f>Tabla1[[#This Row],[VENTAS]]+Tabla1[[#This Row],[FISICO]]-Tabla1[[#This Row],[SISTEMA]]</f>
        <v>-40</v>
      </c>
      <c r="J4374" s="18"/>
    </row>
    <row r="4375" spans="1:10" hidden="1" x14ac:dyDescent="0.25">
      <c r="A4375">
        <v>30101</v>
      </c>
      <c r="B4375" s="1" t="s">
        <v>6</v>
      </c>
      <c r="C4375" s="1" t="s">
        <v>32</v>
      </c>
      <c r="D4375" s="18">
        <v>13225</v>
      </c>
      <c r="E4375" s="19" t="s">
        <v>4933</v>
      </c>
      <c r="F4375">
        <v>86</v>
      </c>
      <c r="H4375">
        <v>0</v>
      </c>
      <c r="I4375">
        <f>Tabla1[[#This Row],[VENTAS]]+Tabla1[[#This Row],[FISICO]]-Tabla1[[#This Row],[SISTEMA]]</f>
        <v>-86</v>
      </c>
      <c r="J4375" s="18"/>
    </row>
    <row r="4376" spans="1:10" hidden="1" x14ac:dyDescent="0.25">
      <c r="A4376">
        <v>30101</v>
      </c>
      <c r="B4376" s="1" t="s">
        <v>6</v>
      </c>
      <c r="C4376" s="1" t="s">
        <v>32</v>
      </c>
      <c r="D4376">
        <v>13227</v>
      </c>
      <c r="E4376" s="1" t="s">
        <v>4934</v>
      </c>
      <c r="F4376">
        <v>0</v>
      </c>
      <c r="H4376">
        <v>0</v>
      </c>
      <c r="I4376">
        <f>Tabla1[[#This Row],[VENTAS]]+Tabla1[[#This Row],[FISICO]]-Tabla1[[#This Row],[SISTEMA]]</f>
        <v>0</v>
      </c>
    </row>
    <row r="4377" spans="1:10" hidden="1" x14ac:dyDescent="0.25">
      <c r="A4377">
        <v>30101</v>
      </c>
      <c r="B4377" s="1" t="s">
        <v>6</v>
      </c>
      <c r="C4377" s="1" t="s">
        <v>32</v>
      </c>
      <c r="D4377">
        <v>13228</v>
      </c>
      <c r="E4377" s="1" t="s">
        <v>4935</v>
      </c>
      <c r="F4377">
        <v>0</v>
      </c>
      <c r="H4377">
        <v>0</v>
      </c>
      <c r="I4377">
        <f>Tabla1[[#This Row],[VENTAS]]+Tabla1[[#This Row],[FISICO]]-Tabla1[[#This Row],[SISTEMA]]</f>
        <v>0</v>
      </c>
    </row>
    <row r="4378" spans="1:10" hidden="1" x14ac:dyDescent="0.25">
      <c r="A4378">
        <v>30101</v>
      </c>
      <c r="B4378" s="1" t="s">
        <v>6</v>
      </c>
      <c r="C4378" s="1" t="s">
        <v>32</v>
      </c>
      <c r="D4378" s="18">
        <v>13259</v>
      </c>
      <c r="E4378" s="19" t="s">
        <v>4936</v>
      </c>
      <c r="F4378">
        <v>3</v>
      </c>
      <c r="H4378">
        <v>0</v>
      </c>
      <c r="I4378">
        <f>Tabla1[[#This Row],[VENTAS]]+Tabla1[[#This Row],[FISICO]]-Tabla1[[#This Row],[SISTEMA]]</f>
        <v>-3</v>
      </c>
      <c r="J4378" s="18"/>
    </row>
    <row r="4379" spans="1:10" hidden="1" x14ac:dyDescent="0.25">
      <c r="A4379">
        <v>30101</v>
      </c>
      <c r="B4379" s="1" t="s">
        <v>6</v>
      </c>
      <c r="C4379" s="1" t="s">
        <v>32</v>
      </c>
      <c r="D4379">
        <v>13260</v>
      </c>
      <c r="E4379" s="1" t="s">
        <v>4937</v>
      </c>
      <c r="F4379">
        <v>0</v>
      </c>
      <c r="H4379">
        <v>0</v>
      </c>
      <c r="I4379">
        <f>Tabla1[[#This Row],[VENTAS]]+Tabla1[[#This Row],[FISICO]]-Tabla1[[#This Row],[SISTEMA]]</f>
        <v>0</v>
      </c>
    </row>
    <row r="4380" spans="1:10" hidden="1" x14ac:dyDescent="0.25">
      <c r="A4380">
        <v>30101</v>
      </c>
      <c r="B4380" s="1" t="s">
        <v>6</v>
      </c>
      <c r="C4380" s="1" t="s">
        <v>32</v>
      </c>
      <c r="D4380">
        <v>13273</v>
      </c>
      <c r="E4380" s="1" t="s">
        <v>4938</v>
      </c>
      <c r="F4380">
        <v>0</v>
      </c>
      <c r="H4380">
        <v>0</v>
      </c>
      <c r="I4380">
        <f>Tabla1[[#This Row],[VENTAS]]+Tabla1[[#This Row],[FISICO]]-Tabla1[[#This Row],[SISTEMA]]</f>
        <v>0</v>
      </c>
    </row>
    <row r="4381" spans="1:10" hidden="1" x14ac:dyDescent="0.25">
      <c r="A4381">
        <v>30101</v>
      </c>
      <c r="B4381" s="1" t="s">
        <v>6</v>
      </c>
      <c r="C4381" s="1" t="s">
        <v>32</v>
      </c>
      <c r="D4381" s="18">
        <v>13444</v>
      </c>
      <c r="E4381" s="19" t="s">
        <v>4939</v>
      </c>
      <c r="F4381">
        <v>1</v>
      </c>
      <c r="H4381">
        <v>0</v>
      </c>
      <c r="I4381">
        <f>Tabla1[[#This Row],[VENTAS]]+Tabla1[[#This Row],[FISICO]]-Tabla1[[#This Row],[SISTEMA]]</f>
        <v>-1</v>
      </c>
      <c r="J4381" s="18"/>
    </row>
    <row r="4382" spans="1:10" hidden="1" x14ac:dyDescent="0.25">
      <c r="A4382">
        <v>30101</v>
      </c>
      <c r="B4382" s="1" t="s">
        <v>6</v>
      </c>
      <c r="C4382" s="1" t="s">
        <v>32</v>
      </c>
      <c r="D4382" s="18">
        <v>13453</v>
      </c>
      <c r="E4382" s="19" t="s">
        <v>4940</v>
      </c>
      <c r="F4382">
        <v>5038</v>
      </c>
      <c r="H4382">
        <v>0</v>
      </c>
      <c r="I4382">
        <f>Tabla1[[#This Row],[VENTAS]]+Tabla1[[#This Row],[FISICO]]-Tabla1[[#This Row],[SISTEMA]]</f>
        <v>-5038</v>
      </c>
      <c r="J4382" s="18"/>
    </row>
    <row r="4383" spans="1:10" hidden="1" x14ac:dyDescent="0.25">
      <c r="A4383">
        <v>30101</v>
      </c>
      <c r="B4383" s="1" t="s">
        <v>6</v>
      </c>
      <c r="C4383" s="1" t="s">
        <v>32</v>
      </c>
      <c r="D4383" s="18">
        <v>13457</v>
      </c>
      <c r="E4383" s="19" t="s">
        <v>4941</v>
      </c>
      <c r="F4383">
        <v>7</v>
      </c>
      <c r="H4383">
        <v>0</v>
      </c>
      <c r="I4383">
        <f>Tabla1[[#This Row],[VENTAS]]+Tabla1[[#This Row],[FISICO]]-Tabla1[[#This Row],[SISTEMA]]</f>
        <v>-7</v>
      </c>
      <c r="J4383" s="18"/>
    </row>
    <row r="4384" spans="1:10" hidden="1" x14ac:dyDescent="0.25">
      <c r="A4384">
        <v>30101</v>
      </c>
      <c r="B4384" s="1" t="s">
        <v>6</v>
      </c>
      <c r="C4384" s="1" t="s">
        <v>32</v>
      </c>
      <c r="D4384" s="18">
        <v>13458</v>
      </c>
      <c r="E4384" s="19" t="s">
        <v>4942</v>
      </c>
      <c r="F4384">
        <v>18</v>
      </c>
      <c r="H4384">
        <v>0</v>
      </c>
      <c r="I4384">
        <f>Tabla1[[#This Row],[VENTAS]]+Tabla1[[#This Row],[FISICO]]-Tabla1[[#This Row],[SISTEMA]]</f>
        <v>-18</v>
      </c>
      <c r="J4384" s="18"/>
    </row>
    <row r="4385" spans="1:10" hidden="1" x14ac:dyDescent="0.25">
      <c r="A4385">
        <v>30101</v>
      </c>
      <c r="B4385" s="1" t="s">
        <v>6</v>
      </c>
      <c r="C4385" s="1" t="s">
        <v>32</v>
      </c>
      <c r="D4385" s="18">
        <v>13527</v>
      </c>
      <c r="E4385" s="19" t="s">
        <v>4943</v>
      </c>
      <c r="F4385">
        <v>47</v>
      </c>
      <c r="H4385">
        <v>0</v>
      </c>
      <c r="I4385">
        <f>Tabla1[[#This Row],[VENTAS]]+Tabla1[[#This Row],[FISICO]]-Tabla1[[#This Row],[SISTEMA]]</f>
        <v>-47</v>
      </c>
      <c r="J4385" s="18"/>
    </row>
    <row r="4386" spans="1:10" hidden="1" x14ac:dyDescent="0.25">
      <c r="A4386">
        <v>30101</v>
      </c>
      <c r="B4386" s="1" t="s">
        <v>6</v>
      </c>
      <c r="C4386" s="1" t="s">
        <v>32</v>
      </c>
      <c r="D4386">
        <v>13588</v>
      </c>
      <c r="E4386" s="1" t="s">
        <v>4944</v>
      </c>
      <c r="F4386">
        <v>0</v>
      </c>
      <c r="H4386">
        <v>0</v>
      </c>
      <c r="I4386">
        <f>Tabla1[[#This Row],[VENTAS]]+Tabla1[[#This Row],[FISICO]]-Tabla1[[#This Row],[SISTEMA]]</f>
        <v>0</v>
      </c>
    </row>
    <row r="4387" spans="1:10" hidden="1" x14ac:dyDescent="0.25">
      <c r="A4387">
        <v>30101</v>
      </c>
      <c r="B4387" s="1" t="s">
        <v>6</v>
      </c>
      <c r="C4387" s="1" t="s">
        <v>32</v>
      </c>
      <c r="D4387" s="18">
        <v>14044</v>
      </c>
      <c r="E4387" s="19" t="s">
        <v>4945</v>
      </c>
      <c r="F4387">
        <v>21</v>
      </c>
      <c r="H4387">
        <v>0</v>
      </c>
      <c r="I4387">
        <f>Tabla1[[#This Row],[VENTAS]]+Tabla1[[#This Row],[FISICO]]-Tabla1[[#This Row],[SISTEMA]]</f>
        <v>-21</v>
      </c>
      <c r="J4387" s="18"/>
    </row>
    <row r="4388" spans="1:10" hidden="1" x14ac:dyDescent="0.25">
      <c r="A4388">
        <v>30101</v>
      </c>
      <c r="B4388" s="1" t="s">
        <v>6</v>
      </c>
      <c r="C4388" s="1" t="s">
        <v>32</v>
      </c>
      <c r="D4388" s="18">
        <v>14045</v>
      </c>
      <c r="E4388" s="19" t="s">
        <v>4946</v>
      </c>
      <c r="F4388">
        <v>12</v>
      </c>
      <c r="H4388">
        <v>0</v>
      </c>
      <c r="I4388">
        <f>Tabla1[[#This Row],[VENTAS]]+Tabla1[[#This Row],[FISICO]]-Tabla1[[#This Row],[SISTEMA]]</f>
        <v>-12</v>
      </c>
      <c r="J4388" s="18"/>
    </row>
    <row r="4389" spans="1:10" hidden="1" x14ac:dyDescent="0.25">
      <c r="A4389">
        <v>30101</v>
      </c>
      <c r="B4389" s="1" t="s">
        <v>6</v>
      </c>
      <c r="C4389" s="1" t="s">
        <v>32</v>
      </c>
      <c r="D4389">
        <v>14048</v>
      </c>
      <c r="E4389" s="1" t="s">
        <v>4947</v>
      </c>
      <c r="F4389">
        <v>0</v>
      </c>
      <c r="H4389">
        <v>0</v>
      </c>
      <c r="I4389">
        <f>Tabla1[[#This Row],[VENTAS]]+Tabla1[[#This Row],[FISICO]]-Tabla1[[#This Row],[SISTEMA]]</f>
        <v>0</v>
      </c>
    </row>
    <row r="4390" spans="1:10" hidden="1" x14ac:dyDescent="0.25">
      <c r="A4390">
        <v>30101</v>
      </c>
      <c r="B4390" s="1" t="s">
        <v>6</v>
      </c>
      <c r="C4390" s="1" t="s">
        <v>32</v>
      </c>
      <c r="D4390" s="18">
        <v>14064</v>
      </c>
      <c r="E4390" s="19" t="s">
        <v>4948</v>
      </c>
      <c r="F4390">
        <v>22</v>
      </c>
      <c r="H4390">
        <v>0</v>
      </c>
      <c r="I4390">
        <f>Tabla1[[#This Row],[VENTAS]]+Tabla1[[#This Row],[FISICO]]-Tabla1[[#This Row],[SISTEMA]]</f>
        <v>-22</v>
      </c>
      <c r="J4390" s="18"/>
    </row>
    <row r="4391" spans="1:10" hidden="1" x14ac:dyDescent="0.25">
      <c r="A4391">
        <v>30101</v>
      </c>
      <c r="B4391" s="1" t="s">
        <v>6</v>
      </c>
      <c r="C4391" s="1" t="s">
        <v>32</v>
      </c>
      <c r="D4391" s="18">
        <v>14144</v>
      </c>
      <c r="E4391" s="19" t="s">
        <v>4949</v>
      </c>
      <c r="F4391">
        <v>9</v>
      </c>
      <c r="H4391">
        <v>0</v>
      </c>
      <c r="I4391">
        <f>Tabla1[[#This Row],[VENTAS]]+Tabla1[[#This Row],[FISICO]]-Tabla1[[#This Row],[SISTEMA]]</f>
        <v>-9</v>
      </c>
      <c r="J4391" s="18"/>
    </row>
    <row r="4392" spans="1:10" hidden="1" x14ac:dyDescent="0.25">
      <c r="A4392">
        <v>30101</v>
      </c>
      <c r="B4392" s="1" t="s">
        <v>6</v>
      </c>
      <c r="C4392" s="1" t="s">
        <v>32</v>
      </c>
      <c r="D4392" s="18">
        <v>14145</v>
      </c>
      <c r="E4392" s="19" t="s">
        <v>4950</v>
      </c>
      <c r="F4392">
        <v>5</v>
      </c>
      <c r="H4392">
        <v>0</v>
      </c>
      <c r="I4392">
        <f>Tabla1[[#This Row],[VENTAS]]+Tabla1[[#This Row],[FISICO]]-Tabla1[[#This Row],[SISTEMA]]</f>
        <v>-5</v>
      </c>
      <c r="J4392" s="18"/>
    </row>
    <row r="4393" spans="1:10" hidden="1" x14ac:dyDescent="0.25">
      <c r="A4393">
        <v>30101</v>
      </c>
      <c r="B4393" s="1" t="s">
        <v>6</v>
      </c>
      <c r="C4393" s="1" t="s">
        <v>32</v>
      </c>
      <c r="D4393" s="18">
        <v>14146</v>
      </c>
      <c r="E4393" s="19" t="s">
        <v>4951</v>
      </c>
      <c r="F4393">
        <v>16</v>
      </c>
      <c r="H4393">
        <v>0</v>
      </c>
      <c r="I4393">
        <f>Tabla1[[#This Row],[VENTAS]]+Tabla1[[#This Row],[FISICO]]-Tabla1[[#This Row],[SISTEMA]]</f>
        <v>-16</v>
      </c>
      <c r="J4393" s="18"/>
    </row>
    <row r="4394" spans="1:10" hidden="1" x14ac:dyDescent="0.25">
      <c r="A4394" s="30">
        <v>30101</v>
      </c>
      <c r="B4394" s="31" t="s">
        <v>6</v>
      </c>
      <c r="C4394" s="31" t="s">
        <v>32</v>
      </c>
      <c r="D4394" s="30">
        <v>14237</v>
      </c>
      <c r="E4394" s="31" t="s">
        <v>4952</v>
      </c>
      <c r="F4394" s="30">
        <v>90</v>
      </c>
      <c r="G4394" s="30">
        <v>98</v>
      </c>
      <c r="H4394" s="30">
        <v>0</v>
      </c>
      <c r="I4394" s="30">
        <f>Tabla1[[#This Row],[VENTAS]]+Tabla1[[#This Row],[FISICO]]-Tabla1[[#This Row],[SISTEMA]]</f>
        <v>8</v>
      </c>
      <c r="J4394" s="30"/>
    </row>
    <row r="4395" spans="1:10" hidden="1" x14ac:dyDescent="0.25">
      <c r="A4395">
        <v>30101</v>
      </c>
      <c r="B4395" s="1" t="s">
        <v>6</v>
      </c>
      <c r="C4395" s="1" t="s">
        <v>32</v>
      </c>
      <c r="D4395" s="18">
        <v>14385</v>
      </c>
      <c r="E4395" s="19" t="s">
        <v>4953</v>
      </c>
      <c r="F4395">
        <v>11</v>
      </c>
      <c r="H4395">
        <v>0</v>
      </c>
      <c r="I4395">
        <f>Tabla1[[#This Row],[VENTAS]]+Tabla1[[#This Row],[FISICO]]-Tabla1[[#This Row],[SISTEMA]]</f>
        <v>-11</v>
      </c>
      <c r="J4395" s="18"/>
    </row>
    <row r="4396" spans="1:10" hidden="1" x14ac:dyDescent="0.25">
      <c r="A4396">
        <v>30101</v>
      </c>
      <c r="B4396" s="1" t="s">
        <v>6</v>
      </c>
      <c r="C4396" s="1" t="s">
        <v>32</v>
      </c>
      <c r="D4396" s="18">
        <v>14396</v>
      </c>
      <c r="E4396" s="19" t="s">
        <v>4954</v>
      </c>
      <c r="F4396">
        <v>33</v>
      </c>
      <c r="H4396">
        <v>0</v>
      </c>
      <c r="I4396">
        <f>Tabla1[[#This Row],[VENTAS]]+Tabla1[[#This Row],[FISICO]]-Tabla1[[#This Row],[SISTEMA]]</f>
        <v>-33</v>
      </c>
      <c r="J4396" s="18"/>
    </row>
    <row r="4397" spans="1:10" hidden="1" x14ac:dyDescent="0.25">
      <c r="A4397">
        <v>30101</v>
      </c>
      <c r="B4397" s="1" t="s">
        <v>6</v>
      </c>
      <c r="C4397" s="1" t="s">
        <v>32</v>
      </c>
      <c r="D4397" s="18">
        <v>14818</v>
      </c>
      <c r="E4397" s="19" t="s">
        <v>4955</v>
      </c>
      <c r="F4397">
        <v>1</v>
      </c>
      <c r="H4397">
        <v>0</v>
      </c>
      <c r="I4397">
        <f>Tabla1[[#This Row],[VENTAS]]+Tabla1[[#This Row],[FISICO]]-Tabla1[[#This Row],[SISTEMA]]</f>
        <v>-1</v>
      </c>
      <c r="J4397" s="18"/>
    </row>
    <row r="4398" spans="1:10" hidden="1" x14ac:dyDescent="0.25">
      <c r="A4398">
        <v>30101</v>
      </c>
      <c r="B4398" s="1" t="s">
        <v>6</v>
      </c>
      <c r="C4398" s="1" t="s">
        <v>32</v>
      </c>
      <c r="D4398">
        <v>14896</v>
      </c>
      <c r="E4398" s="1" t="s">
        <v>4956</v>
      </c>
      <c r="F4398">
        <v>0</v>
      </c>
      <c r="H4398">
        <v>0</v>
      </c>
      <c r="I4398">
        <f>Tabla1[[#This Row],[VENTAS]]+Tabla1[[#This Row],[FISICO]]-Tabla1[[#This Row],[SISTEMA]]</f>
        <v>0</v>
      </c>
    </row>
    <row r="4399" spans="1:10" hidden="1" x14ac:dyDescent="0.25">
      <c r="A4399">
        <v>30101</v>
      </c>
      <c r="B4399" s="1" t="s">
        <v>6</v>
      </c>
      <c r="C4399" s="1" t="s">
        <v>32</v>
      </c>
      <c r="D4399" s="18">
        <v>15024</v>
      </c>
      <c r="E4399" s="19" t="s">
        <v>4957</v>
      </c>
      <c r="F4399">
        <v>36</v>
      </c>
      <c r="H4399">
        <v>0</v>
      </c>
      <c r="I4399">
        <f>Tabla1[[#This Row],[VENTAS]]+Tabla1[[#This Row],[FISICO]]-Tabla1[[#This Row],[SISTEMA]]</f>
        <v>-36</v>
      </c>
      <c r="J4399" s="18"/>
    </row>
    <row r="4400" spans="1:10" hidden="1" x14ac:dyDescent="0.25">
      <c r="A4400">
        <v>30101</v>
      </c>
      <c r="B4400" s="1" t="s">
        <v>6</v>
      </c>
      <c r="C4400" s="1" t="s">
        <v>33</v>
      </c>
      <c r="D4400">
        <v>103</v>
      </c>
      <c r="E4400" s="1" t="s">
        <v>4958</v>
      </c>
      <c r="F4400">
        <v>5</v>
      </c>
      <c r="G4400">
        <v>5</v>
      </c>
      <c r="H4400">
        <v>0</v>
      </c>
      <c r="I4400">
        <f>Tabla1[[#This Row],[VENTAS]]+Tabla1[[#This Row],[FISICO]]-Tabla1[[#This Row],[SISTEMA]]</f>
        <v>0</v>
      </c>
    </row>
    <row r="4401" spans="1:9" hidden="1" x14ac:dyDescent="0.25">
      <c r="A4401">
        <v>30101</v>
      </c>
      <c r="B4401" s="1" t="s">
        <v>6</v>
      </c>
      <c r="C4401" s="1" t="s">
        <v>33</v>
      </c>
      <c r="D4401">
        <v>104</v>
      </c>
      <c r="E4401" s="1" t="s">
        <v>4959</v>
      </c>
      <c r="F4401">
        <v>2</v>
      </c>
      <c r="G4401">
        <v>2</v>
      </c>
      <c r="H4401">
        <v>0</v>
      </c>
      <c r="I4401">
        <f>Tabla1[[#This Row],[VENTAS]]+Tabla1[[#This Row],[FISICO]]-Tabla1[[#This Row],[SISTEMA]]</f>
        <v>0</v>
      </c>
    </row>
    <row r="4402" spans="1:9" hidden="1" x14ac:dyDescent="0.25">
      <c r="A4402">
        <v>30101</v>
      </c>
      <c r="B4402" s="1" t="s">
        <v>6</v>
      </c>
      <c r="C4402" s="1" t="s">
        <v>33</v>
      </c>
      <c r="D4402">
        <v>105</v>
      </c>
      <c r="E4402" s="1" t="s">
        <v>4960</v>
      </c>
      <c r="F4402">
        <v>11</v>
      </c>
      <c r="G4402">
        <v>7</v>
      </c>
      <c r="H4402">
        <v>4</v>
      </c>
      <c r="I4402">
        <f>Tabla1[[#This Row],[VENTAS]]+Tabla1[[#This Row],[FISICO]]-Tabla1[[#This Row],[SISTEMA]]</f>
        <v>0</v>
      </c>
    </row>
    <row r="4403" spans="1:9" hidden="1" x14ac:dyDescent="0.25">
      <c r="A4403">
        <v>30101</v>
      </c>
      <c r="B4403" s="1" t="s">
        <v>6</v>
      </c>
      <c r="C4403" s="1" t="s">
        <v>33</v>
      </c>
      <c r="D4403">
        <v>106</v>
      </c>
      <c r="E4403" s="1" t="s">
        <v>4961</v>
      </c>
      <c r="F4403">
        <v>0</v>
      </c>
      <c r="H4403">
        <v>0</v>
      </c>
      <c r="I4403">
        <f>Tabla1[[#This Row],[VENTAS]]+Tabla1[[#This Row],[FISICO]]-Tabla1[[#This Row],[SISTEMA]]</f>
        <v>0</v>
      </c>
    </row>
    <row r="4404" spans="1:9" hidden="1" x14ac:dyDescent="0.25">
      <c r="A4404">
        <v>30101</v>
      </c>
      <c r="B4404" s="1" t="s">
        <v>6</v>
      </c>
      <c r="C4404" s="1" t="s">
        <v>33</v>
      </c>
      <c r="D4404">
        <v>107</v>
      </c>
      <c r="E4404" s="1" t="s">
        <v>4962</v>
      </c>
      <c r="F4404">
        <v>0</v>
      </c>
      <c r="H4404">
        <v>0</v>
      </c>
      <c r="I4404">
        <f>Tabla1[[#This Row],[VENTAS]]+Tabla1[[#This Row],[FISICO]]-Tabla1[[#This Row],[SISTEMA]]</f>
        <v>0</v>
      </c>
    </row>
    <row r="4405" spans="1:9" hidden="1" x14ac:dyDescent="0.25">
      <c r="A4405">
        <v>30101</v>
      </c>
      <c r="B4405" s="1" t="s">
        <v>6</v>
      </c>
      <c r="C4405" s="1" t="s">
        <v>33</v>
      </c>
      <c r="D4405">
        <v>109</v>
      </c>
      <c r="E4405" s="1" t="s">
        <v>4963</v>
      </c>
      <c r="F4405">
        <v>0</v>
      </c>
      <c r="H4405">
        <v>0</v>
      </c>
      <c r="I4405">
        <f>Tabla1[[#This Row],[VENTAS]]+Tabla1[[#This Row],[FISICO]]-Tabla1[[#This Row],[SISTEMA]]</f>
        <v>0</v>
      </c>
    </row>
    <row r="4406" spans="1:9" hidden="1" x14ac:dyDescent="0.25">
      <c r="A4406">
        <v>30101</v>
      </c>
      <c r="B4406" s="1" t="s">
        <v>6</v>
      </c>
      <c r="C4406" s="1" t="s">
        <v>33</v>
      </c>
      <c r="D4406">
        <v>110</v>
      </c>
      <c r="E4406" s="1" t="s">
        <v>4964</v>
      </c>
      <c r="F4406">
        <v>0</v>
      </c>
      <c r="H4406">
        <v>0</v>
      </c>
      <c r="I4406">
        <f>Tabla1[[#This Row],[VENTAS]]+Tabla1[[#This Row],[FISICO]]-Tabla1[[#This Row],[SISTEMA]]</f>
        <v>0</v>
      </c>
    </row>
    <row r="4407" spans="1:9" hidden="1" x14ac:dyDescent="0.25">
      <c r="A4407">
        <v>30101</v>
      </c>
      <c r="B4407" s="1" t="s">
        <v>6</v>
      </c>
      <c r="C4407" s="1" t="s">
        <v>33</v>
      </c>
      <c r="D4407">
        <v>111</v>
      </c>
      <c r="E4407" s="1" t="s">
        <v>4965</v>
      </c>
      <c r="F4407">
        <v>0</v>
      </c>
      <c r="H4407">
        <v>0</v>
      </c>
      <c r="I4407">
        <f>Tabla1[[#This Row],[VENTAS]]+Tabla1[[#This Row],[FISICO]]-Tabla1[[#This Row],[SISTEMA]]</f>
        <v>0</v>
      </c>
    </row>
    <row r="4408" spans="1:9" hidden="1" x14ac:dyDescent="0.25">
      <c r="A4408">
        <v>30101</v>
      </c>
      <c r="B4408" s="1" t="s">
        <v>6</v>
      </c>
      <c r="C4408" s="1" t="s">
        <v>33</v>
      </c>
      <c r="D4408">
        <v>112</v>
      </c>
      <c r="E4408" s="1" t="s">
        <v>4966</v>
      </c>
      <c r="F4408">
        <v>0</v>
      </c>
      <c r="H4408">
        <v>0</v>
      </c>
      <c r="I4408">
        <f>Tabla1[[#This Row],[VENTAS]]+Tabla1[[#This Row],[FISICO]]-Tabla1[[#This Row],[SISTEMA]]</f>
        <v>0</v>
      </c>
    </row>
    <row r="4409" spans="1:9" hidden="1" x14ac:dyDescent="0.25">
      <c r="A4409">
        <v>30101</v>
      </c>
      <c r="B4409" s="1" t="s">
        <v>6</v>
      </c>
      <c r="C4409" s="1" t="s">
        <v>33</v>
      </c>
      <c r="D4409">
        <v>113</v>
      </c>
      <c r="E4409" s="1" t="s">
        <v>4967</v>
      </c>
      <c r="F4409">
        <v>0</v>
      </c>
      <c r="H4409">
        <v>0</v>
      </c>
      <c r="I4409">
        <f>Tabla1[[#This Row],[VENTAS]]+Tabla1[[#This Row],[FISICO]]-Tabla1[[#This Row],[SISTEMA]]</f>
        <v>0</v>
      </c>
    </row>
    <row r="4410" spans="1:9" hidden="1" x14ac:dyDescent="0.25">
      <c r="A4410">
        <v>30101</v>
      </c>
      <c r="B4410" s="1" t="s">
        <v>6</v>
      </c>
      <c r="C4410" s="1" t="s">
        <v>33</v>
      </c>
      <c r="D4410">
        <v>114</v>
      </c>
      <c r="E4410" s="1" t="s">
        <v>4968</v>
      </c>
      <c r="F4410">
        <v>0</v>
      </c>
      <c r="H4410">
        <v>0</v>
      </c>
      <c r="I4410">
        <f>Tabla1[[#This Row],[VENTAS]]+Tabla1[[#This Row],[FISICO]]-Tabla1[[#This Row],[SISTEMA]]</f>
        <v>0</v>
      </c>
    </row>
    <row r="4411" spans="1:9" hidden="1" x14ac:dyDescent="0.25">
      <c r="A4411">
        <v>30101</v>
      </c>
      <c r="B4411" s="1" t="s">
        <v>6</v>
      </c>
      <c r="C4411" s="1" t="s">
        <v>33</v>
      </c>
      <c r="D4411">
        <v>115</v>
      </c>
      <c r="E4411" s="1" t="s">
        <v>4969</v>
      </c>
      <c r="F4411">
        <v>0</v>
      </c>
      <c r="H4411">
        <v>0</v>
      </c>
      <c r="I4411">
        <f>Tabla1[[#This Row],[VENTAS]]+Tabla1[[#This Row],[FISICO]]-Tabla1[[#This Row],[SISTEMA]]</f>
        <v>0</v>
      </c>
    </row>
    <row r="4412" spans="1:9" hidden="1" x14ac:dyDescent="0.25">
      <c r="A4412">
        <v>30101</v>
      </c>
      <c r="B4412" s="1" t="s">
        <v>6</v>
      </c>
      <c r="C4412" s="1" t="s">
        <v>33</v>
      </c>
      <c r="D4412">
        <v>119</v>
      </c>
      <c r="E4412" s="1" t="s">
        <v>4970</v>
      </c>
      <c r="F4412">
        <v>0</v>
      </c>
      <c r="H4412">
        <v>0</v>
      </c>
      <c r="I4412">
        <f>Tabla1[[#This Row],[VENTAS]]+Tabla1[[#This Row],[FISICO]]-Tabla1[[#This Row],[SISTEMA]]</f>
        <v>0</v>
      </c>
    </row>
    <row r="4413" spans="1:9" hidden="1" x14ac:dyDescent="0.25">
      <c r="A4413">
        <v>30101</v>
      </c>
      <c r="B4413" s="1" t="s">
        <v>6</v>
      </c>
      <c r="C4413" s="1" t="s">
        <v>33</v>
      </c>
      <c r="D4413">
        <v>120</v>
      </c>
      <c r="E4413" s="1" t="s">
        <v>4971</v>
      </c>
      <c r="F4413">
        <v>0</v>
      </c>
      <c r="H4413">
        <v>0</v>
      </c>
      <c r="I4413">
        <f>Tabla1[[#This Row],[VENTAS]]+Tabla1[[#This Row],[FISICO]]-Tabla1[[#This Row],[SISTEMA]]</f>
        <v>0</v>
      </c>
    </row>
    <row r="4414" spans="1:9" hidden="1" x14ac:dyDescent="0.25">
      <c r="A4414">
        <v>30101</v>
      </c>
      <c r="B4414" s="1" t="s">
        <v>6</v>
      </c>
      <c r="C4414" s="1" t="s">
        <v>33</v>
      </c>
      <c r="D4414">
        <v>121</v>
      </c>
      <c r="E4414" s="1" t="s">
        <v>4972</v>
      </c>
      <c r="F4414">
        <v>0</v>
      </c>
      <c r="H4414">
        <v>0</v>
      </c>
      <c r="I4414">
        <f>Tabla1[[#This Row],[VENTAS]]+Tabla1[[#This Row],[FISICO]]-Tabla1[[#This Row],[SISTEMA]]</f>
        <v>0</v>
      </c>
    </row>
    <row r="4415" spans="1:9" hidden="1" x14ac:dyDescent="0.25">
      <c r="A4415">
        <v>30101</v>
      </c>
      <c r="B4415" s="1" t="s">
        <v>6</v>
      </c>
      <c r="C4415" s="1" t="s">
        <v>33</v>
      </c>
      <c r="D4415">
        <v>122</v>
      </c>
      <c r="E4415" s="1" t="s">
        <v>4973</v>
      </c>
      <c r="F4415">
        <v>0</v>
      </c>
      <c r="H4415">
        <v>0</v>
      </c>
      <c r="I4415">
        <f>Tabla1[[#This Row],[VENTAS]]+Tabla1[[#This Row],[FISICO]]-Tabla1[[#This Row],[SISTEMA]]</f>
        <v>0</v>
      </c>
    </row>
    <row r="4416" spans="1:9" hidden="1" x14ac:dyDescent="0.25">
      <c r="A4416">
        <v>30101</v>
      </c>
      <c r="B4416" s="1" t="s">
        <v>6</v>
      </c>
      <c r="C4416" s="1" t="s">
        <v>33</v>
      </c>
      <c r="D4416">
        <v>123</v>
      </c>
      <c r="E4416" s="1" t="s">
        <v>4974</v>
      </c>
      <c r="F4416">
        <v>3</v>
      </c>
      <c r="G4416">
        <v>3</v>
      </c>
      <c r="H4416">
        <v>0</v>
      </c>
      <c r="I4416">
        <f>Tabla1[[#This Row],[VENTAS]]+Tabla1[[#This Row],[FISICO]]-Tabla1[[#This Row],[SISTEMA]]</f>
        <v>0</v>
      </c>
    </row>
    <row r="4417" spans="1:9" hidden="1" x14ac:dyDescent="0.25">
      <c r="A4417">
        <v>30101</v>
      </c>
      <c r="B4417" s="1" t="s">
        <v>6</v>
      </c>
      <c r="C4417" s="1" t="s">
        <v>33</v>
      </c>
      <c r="D4417">
        <v>124</v>
      </c>
      <c r="E4417" s="1" t="s">
        <v>4975</v>
      </c>
      <c r="F4417">
        <v>3</v>
      </c>
      <c r="G4417">
        <v>3</v>
      </c>
      <c r="H4417">
        <v>0</v>
      </c>
      <c r="I4417">
        <f>Tabla1[[#This Row],[VENTAS]]+Tabla1[[#This Row],[FISICO]]-Tabla1[[#This Row],[SISTEMA]]</f>
        <v>0</v>
      </c>
    </row>
    <row r="4418" spans="1:9" hidden="1" x14ac:dyDescent="0.25">
      <c r="A4418">
        <v>30101</v>
      </c>
      <c r="B4418" s="1" t="s">
        <v>6</v>
      </c>
      <c r="C4418" s="1" t="s">
        <v>33</v>
      </c>
      <c r="D4418">
        <v>125</v>
      </c>
      <c r="E4418" s="1" t="s">
        <v>4976</v>
      </c>
      <c r="F4418">
        <v>0</v>
      </c>
      <c r="H4418">
        <v>0</v>
      </c>
      <c r="I4418">
        <f>Tabla1[[#This Row],[VENTAS]]+Tabla1[[#This Row],[FISICO]]-Tabla1[[#This Row],[SISTEMA]]</f>
        <v>0</v>
      </c>
    </row>
    <row r="4419" spans="1:9" hidden="1" x14ac:dyDescent="0.25">
      <c r="A4419">
        <v>30101</v>
      </c>
      <c r="B4419" s="1" t="s">
        <v>6</v>
      </c>
      <c r="C4419" s="1" t="s">
        <v>33</v>
      </c>
      <c r="D4419">
        <v>126</v>
      </c>
      <c r="E4419" s="1" t="s">
        <v>4977</v>
      </c>
      <c r="F4419">
        <v>0</v>
      </c>
      <c r="H4419">
        <v>0</v>
      </c>
      <c r="I4419">
        <f>Tabla1[[#This Row],[VENTAS]]+Tabla1[[#This Row],[FISICO]]-Tabla1[[#This Row],[SISTEMA]]</f>
        <v>0</v>
      </c>
    </row>
    <row r="4420" spans="1:9" hidden="1" x14ac:dyDescent="0.25">
      <c r="A4420">
        <v>30101</v>
      </c>
      <c r="B4420" s="1" t="s">
        <v>6</v>
      </c>
      <c r="C4420" s="1" t="s">
        <v>33</v>
      </c>
      <c r="D4420">
        <v>127</v>
      </c>
      <c r="E4420" s="1" t="s">
        <v>4978</v>
      </c>
      <c r="F4420">
        <v>0</v>
      </c>
      <c r="H4420">
        <v>0</v>
      </c>
      <c r="I4420">
        <f>Tabla1[[#This Row],[VENTAS]]+Tabla1[[#This Row],[FISICO]]-Tabla1[[#This Row],[SISTEMA]]</f>
        <v>0</v>
      </c>
    </row>
    <row r="4421" spans="1:9" hidden="1" x14ac:dyDescent="0.25">
      <c r="A4421">
        <v>30101</v>
      </c>
      <c r="B4421" s="1" t="s">
        <v>6</v>
      </c>
      <c r="C4421" s="1" t="s">
        <v>33</v>
      </c>
      <c r="D4421">
        <v>128</v>
      </c>
      <c r="E4421" s="1" t="s">
        <v>4979</v>
      </c>
      <c r="F4421">
        <v>4</v>
      </c>
      <c r="G4421">
        <v>4</v>
      </c>
      <c r="H4421">
        <v>0</v>
      </c>
      <c r="I4421">
        <f>Tabla1[[#This Row],[VENTAS]]+Tabla1[[#This Row],[FISICO]]-Tabla1[[#This Row],[SISTEMA]]</f>
        <v>0</v>
      </c>
    </row>
    <row r="4422" spans="1:9" hidden="1" x14ac:dyDescent="0.25">
      <c r="A4422">
        <v>30101</v>
      </c>
      <c r="B4422" s="1" t="s">
        <v>6</v>
      </c>
      <c r="C4422" s="1" t="s">
        <v>33</v>
      </c>
      <c r="D4422">
        <v>129</v>
      </c>
      <c r="E4422" s="1" t="s">
        <v>4980</v>
      </c>
      <c r="F4422">
        <v>0</v>
      </c>
      <c r="H4422">
        <v>0</v>
      </c>
      <c r="I4422">
        <f>Tabla1[[#This Row],[VENTAS]]+Tabla1[[#This Row],[FISICO]]-Tabla1[[#This Row],[SISTEMA]]</f>
        <v>0</v>
      </c>
    </row>
    <row r="4423" spans="1:9" hidden="1" x14ac:dyDescent="0.25">
      <c r="A4423">
        <v>30101</v>
      </c>
      <c r="B4423" s="1" t="s">
        <v>6</v>
      </c>
      <c r="C4423" s="1" t="s">
        <v>33</v>
      </c>
      <c r="D4423">
        <v>130</v>
      </c>
      <c r="E4423" s="1" t="s">
        <v>4981</v>
      </c>
      <c r="F4423">
        <v>0</v>
      </c>
      <c r="H4423">
        <v>0</v>
      </c>
      <c r="I4423">
        <f>Tabla1[[#This Row],[VENTAS]]+Tabla1[[#This Row],[FISICO]]-Tabla1[[#This Row],[SISTEMA]]</f>
        <v>0</v>
      </c>
    </row>
    <row r="4424" spans="1:9" hidden="1" x14ac:dyDescent="0.25">
      <c r="A4424">
        <v>30101</v>
      </c>
      <c r="B4424" s="1" t="s">
        <v>6</v>
      </c>
      <c r="C4424" s="1" t="s">
        <v>33</v>
      </c>
      <c r="D4424">
        <v>131</v>
      </c>
      <c r="E4424" s="1" t="s">
        <v>4982</v>
      </c>
      <c r="F4424">
        <v>0</v>
      </c>
      <c r="H4424">
        <v>0</v>
      </c>
      <c r="I4424">
        <f>Tabla1[[#This Row],[VENTAS]]+Tabla1[[#This Row],[FISICO]]-Tabla1[[#This Row],[SISTEMA]]</f>
        <v>0</v>
      </c>
    </row>
    <row r="4425" spans="1:9" hidden="1" x14ac:dyDescent="0.25">
      <c r="A4425">
        <v>30101</v>
      </c>
      <c r="B4425" s="1" t="s">
        <v>6</v>
      </c>
      <c r="C4425" s="1" t="s">
        <v>33</v>
      </c>
      <c r="D4425">
        <v>132</v>
      </c>
      <c r="E4425" s="1" t="s">
        <v>4983</v>
      </c>
      <c r="F4425">
        <v>0</v>
      </c>
      <c r="H4425">
        <v>0</v>
      </c>
      <c r="I4425">
        <f>Tabla1[[#This Row],[VENTAS]]+Tabla1[[#This Row],[FISICO]]-Tabla1[[#This Row],[SISTEMA]]</f>
        <v>0</v>
      </c>
    </row>
    <row r="4426" spans="1:9" hidden="1" x14ac:dyDescent="0.25">
      <c r="A4426">
        <v>30101</v>
      </c>
      <c r="B4426" s="1" t="s">
        <v>6</v>
      </c>
      <c r="C4426" s="1" t="s">
        <v>33</v>
      </c>
      <c r="D4426">
        <v>133</v>
      </c>
      <c r="E4426" s="1" t="s">
        <v>4984</v>
      </c>
      <c r="F4426">
        <v>0</v>
      </c>
      <c r="H4426">
        <v>0</v>
      </c>
      <c r="I4426">
        <f>Tabla1[[#This Row],[VENTAS]]+Tabla1[[#This Row],[FISICO]]-Tabla1[[#This Row],[SISTEMA]]</f>
        <v>0</v>
      </c>
    </row>
    <row r="4427" spans="1:9" hidden="1" x14ac:dyDescent="0.25">
      <c r="A4427">
        <v>30101</v>
      </c>
      <c r="B4427" s="1" t="s">
        <v>6</v>
      </c>
      <c r="C4427" s="1" t="s">
        <v>33</v>
      </c>
      <c r="D4427">
        <v>134</v>
      </c>
      <c r="E4427" s="1" t="s">
        <v>4985</v>
      </c>
      <c r="F4427">
        <v>0</v>
      </c>
      <c r="H4427">
        <v>0</v>
      </c>
      <c r="I4427">
        <f>Tabla1[[#This Row],[VENTAS]]+Tabla1[[#This Row],[FISICO]]-Tabla1[[#This Row],[SISTEMA]]</f>
        <v>0</v>
      </c>
    </row>
    <row r="4428" spans="1:9" hidden="1" x14ac:dyDescent="0.25">
      <c r="A4428">
        <v>30101</v>
      </c>
      <c r="B4428" s="1" t="s">
        <v>6</v>
      </c>
      <c r="C4428" s="1" t="s">
        <v>33</v>
      </c>
      <c r="D4428">
        <v>135</v>
      </c>
      <c r="E4428" s="1" t="s">
        <v>4986</v>
      </c>
      <c r="F4428">
        <v>6</v>
      </c>
      <c r="G4428">
        <v>6</v>
      </c>
      <c r="H4428">
        <v>0</v>
      </c>
      <c r="I4428">
        <f>Tabla1[[#This Row],[VENTAS]]+Tabla1[[#This Row],[FISICO]]-Tabla1[[#This Row],[SISTEMA]]</f>
        <v>0</v>
      </c>
    </row>
    <row r="4429" spans="1:9" hidden="1" x14ac:dyDescent="0.25">
      <c r="A4429">
        <v>30101</v>
      </c>
      <c r="B4429" s="1" t="s">
        <v>6</v>
      </c>
      <c r="C4429" s="1" t="s">
        <v>33</v>
      </c>
      <c r="D4429">
        <v>136</v>
      </c>
      <c r="E4429" s="1" t="s">
        <v>4987</v>
      </c>
      <c r="F4429">
        <v>0</v>
      </c>
      <c r="H4429">
        <v>0</v>
      </c>
      <c r="I4429">
        <f>Tabla1[[#This Row],[VENTAS]]+Tabla1[[#This Row],[FISICO]]-Tabla1[[#This Row],[SISTEMA]]</f>
        <v>0</v>
      </c>
    </row>
    <row r="4430" spans="1:9" hidden="1" x14ac:dyDescent="0.25">
      <c r="A4430">
        <v>30101</v>
      </c>
      <c r="B4430" s="1" t="s">
        <v>6</v>
      </c>
      <c r="C4430" s="1" t="s">
        <v>33</v>
      </c>
      <c r="D4430">
        <v>137</v>
      </c>
      <c r="E4430" s="1" t="s">
        <v>4988</v>
      </c>
      <c r="F4430">
        <v>0</v>
      </c>
      <c r="H4430">
        <v>0</v>
      </c>
      <c r="I4430">
        <f>Tabla1[[#This Row],[VENTAS]]+Tabla1[[#This Row],[FISICO]]-Tabla1[[#This Row],[SISTEMA]]</f>
        <v>0</v>
      </c>
    </row>
    <row r="4431" spans="1:9" hidden="1" x14ac:dyDescent="0.25">
      <c r="A4431">
        <v>30101</v>
      </c>
      <c r="B4431" s="1" t="s">
        <v>6</v>
      </c>
      <c r="C4431" s="1" t="s">
        <v>33</v>
      </c>
      <c r="D4431">
        <v>138</v>
      </c>
      <c r="E4431" s="1" t="s">
        <v>4989</v>
      </c>
      <c r="F4431">
        <v>0</v>
      </c>
      <c r="H4431">
        <v>0</v>
      </c>
      <c r="I4431">
        <f>Tabla1[[#This Row],[VENTAS]]+Tabla1[[#This Row],[FISICO]]-Tabla1[[#This Row],[SISTEMA]]</f>
        <v>0</v>
      </c>
    </row>
    <row r="4432" spans="1:9" hidden="1" x14ac:dyDescent="0.25">
      <c r="A4432">
        <v>30101</v>
      </c>
      <c r="B4432" s="1" t="s">
        <v>6</v>
      </c>
      <c r="C4432" s="1" t="s">
        <v>33</v>
      </c>
      <c r="D4432">
        <v>139</v>
      </c>
      <c r="E4432" s="1" t="s">
        <v>4990</v>
      </c>
      <c r="F4432">
        <v>0</v>
      </c>
      <c r="H4432">
        <v>0</v>
      </c>
      <c r="I4432">
        <f>Tabla1[[#This Row],[VENTAS]]+Tabla1[[#This Row],[FISICO]]-Tabla1[[#This Row],[SISTEMA]]</f>
        <v>0</v>
      </c>
    </row>
    <row r="4433" spans="1:9" hidden="1" x14ac:dyDescent="0.25">
      <c r="A4433">
        <v>30101</v>
      </c>
      <c r="B4433" s="1" t="s">
        <v>6</v>
      </c>
      <c r="C4433" s="1" t="s">
        <v>33</v>
      </c>
      <c r="D4433">
        <v>140</v>
      </c>
      <c r="E4433" s="1" t="s">
        <v>4991</v>
      </c>
      <c r="F4433">
        <v>0</v>
      </c>
      <c r="H4433">
        <v>0</v>
      </c>
      <c r="I4433">
        <f>Tabla1[[#This Row],[VENTAS]]+Tabla1[[#This Row],[FISICO]]-Tabla1[[#This Row],[SISTEMA]]</f>
        <v>0</v>
      </c>
    </row>
    <row r="4434" spans="1:9" hidden="1" x14ac:dyDescent="0.25">
      <c r="A4434">
        <v>30101</v>
      </c>
      <c r="B4434" s="1" t="s">
        <v>6</v>
      </c>
      <c r="C4434" s="1" t="s">
        <v>33</v>
      </c>
      <c r="D4434">
        <v>141</v>
      </c>
      <c r="E4434" s="1" t="s">
        <v>4992</v>
      </c>
      <c r="F4434">
        <v>0</v>
      </c>
      <c r="H4434">
        <v>0</v>
      </c>
      <c r="I4434">
        <f>Tabla1[[#This Row],[VENTAS]]+Tabla1[[#This Row],[FISICO]]-Tabla1[[#This Row],[SISTEMA]]</f>
        <v>0</v>
      </c>
    </row>
    <row r="4435" spans="1:9" hidden="1" x14ac:dyDescent="0.25">
      <c r="A4435">
        <v>30101</v>
      </c>
      <c r="B4435" s="1" t="s">
        <v>6</v>
      </c>
      <c r="C4435" s="1" t="s">
        <v>33</v>
      </c>
      <c r="D4435">
        <v>142</v>
      </c>
      <c r="E4435" s="1" t="s">
        <v>4993</v>
      </c>
      <c r="F4435">
        <v>0</v>
      </c>
      <c r="H4435">
        <v>0</v>
      </c>
      <c r="I4435">
        <f>Tabla1[[#This Row],[VENTAS]]+Tabla1[[#This Row],[FISICO]]-Tabla1[[#This Row],[SISTEMA]]</f>
        <v>0</v>
      </c>
    </row>
    <row r="4436" spans="1:9" hidden="1" x14ac:dyDescent="0.25">
      <c r="A4436">
        <v>30101</v>
      </c>
      <c r="B4436" s="1" t="s">
        <v>6</v>
      </c>
      <c r="C4436" s="1" t="s">
        <v>33</v>
      </c>
      <c r="D4436">
        <v>143</v>
      </c>
      <c r="E4436" s="1" t="s">
        <v>4994</v>
      </c>
      <c r="F4436">
        <v>0</v>
      </c>
      <c r="H4436">
        <v>0</v>
      </c>
      <c r="I4436">
        <f>Tabla1[[#This Row],[VENTAS]]+Tabla1[[#This Row],[FISICO]]-Tabla1[[#This Row],[SISTEMA]]</f>
        <v>0</v>
      </c>
    </row>
    <row r="4437" spans="1:9" hidden="1" x14ac:dyDescent="0.25">
      <c r="A4437">
        <v>30101</v>
      </c>
      <c r="B4437" s="1" t="s">
        <v>6</v>
      </c>
      <c r="C4437" s="1" t="s">
        <v>33</v>
      </c>
      <c r="D4437">
        <v>144</v>
      </c>
      <c r="E4437" s="1" t="s">
        <v>4995</v>
      </c>
      <c r="F4437">
        <v>0</v>
      </c>
      <c r="H4437">
        <v>0</v>
      </c>
      <c r="I4437">
        <f>Tabla1[[#This Row],[VENTAS]]+Tabla1[[#This Row],[FISICO]]-Tabla1[[#This Row],[SISTEMA]]</f>
        <v>0</v>
      </c>
    </row>
    <row r="4438" spans="1:9" hidden="1" x14ac:dyDescent="0.25">
      <c r="A4438">
        <v>30101</v>
      </c>
      <c r="B4438" s="1" t="s">
        <v>6</v>
      </c>
      <c r="C4438" s="1" t="s">
        <v>33</v>
      </c>
      <c r="D4438">
        <v>145</v>
      </c>
      <c r="E4438" s="1" t="s">
        <v>4996</v>
      </c>
      <c r="F4438">
        <v>0</v>
      </c>
      <c r="H4438">
        <v>0</v>
      </c>
      <c r="I4438">
        <f>Tabla1[[#This Row],[VENTAS]]+Tabla1[[#This Row],[FISICO]]-Tabla1[[#This Row],[SISTEMA]]</f>
        <v>0</v>
      </c>
    </row>
    <row r="4439" spans="1:9" hidden="1" x14ac:dyDescent="0.25">
      <c r="A4439">
        <v>30101</v>
      </c>
      <c r="B4439" s="1" t="s">
        <v>6</v>
      </c>
      <c r="C4439" s="1" t="s">
        <v>33</v>
      </c>
      <c r="D4439">
        <v>146</v>
      </c>
      <c r="E4439" s="1" t="s">
        <v>4997</v>
      </c>
      <c r="F4439">
        <v>0</v>
      </c>
      <c r="H4439">
        <v>0</v>
      </c>
      <c r="I4439">
        <f>Tabla1[[#This Row],[VENTAS]]+Tabla1[[#This Row],[FISICO]]-Tabla1[[#This Row],[SISTEMA]]</f>
        <v>0</v>
      </c>
    </row>
    <row r="4440" spans="1:9" hidden="1" x14ac:dyDescent="0.25">
      <c r="A4440">
        <v>30101</v>
      </c>
      <c r="B4440" s="1" t="s">
        <v>6</v>
      </c>
      <c r="C4440" s="1" t="s">
        <v>33</v>
      </c>
      <c r="D4440">
        <v>147</v>
      </c>
      <c r="E4440" s="1" t="s">
        <v>4998</v>
      </c>
      <c r="F4440">
        <v>0</v>
      </c>
      <c r="H4440">
        <v>0</v>
      </c>
      <c r="I4440">
        <f>Tabla1[[#This Row],[VENTAS]]+Tabla1[[#This Row],[FISICO]]-Tabla1[[#This Row],[SISTEMA]]</f>
        <v>0</v>
      </c>
    </row>
    <row r="4441" spans="1:9" hidden="1" x14ac:dyDescent="0.25">
      <c r="A4441">
        <v>30101</v>
      </c>
      <c r="B4441" s="1" t="s">
        <v>6</v>
      </c>
      <c r="C4441" s="1" t="s">
        <v>33</v>
      </c>
      <c r="D4441">
        <v>148</v>
      </c>
      <c r="E4441" s="1" t="s">
        <v>4999</v>
      </c>
      <c r="F4441">
        <v>0</v>
      </c>
      <c r="H4441">
        <v>0</v>
      </c>
      <c r="I4441">
        <f>Tabla1[[#This Row],[VENTAS]]+Tabla1[[#This Row],[FISICO]]-Tabla1[[#This Row],[SISTEMA]]</f>
        <v>0</v>
      </c>
    </row>
    <row r="4442" spans="1:9" hidden="1" x14ac:dyDescent="0.25">
      <c r="A4442">
        <v>30101</v>
      </c>
      <c r="B4442" s="1" t="s">
        <v>6</v>
      </c>
      <c r="C4442" s="1" t="s">
        <v>33</v>
      </c>
      <c r="D4442">
        <v>149</v>
      </c>
      <c r="E4442" s="1" t="s">
        <v>5000</v>
      </c>
      <c r="F4442">
        <v>0</v>
      </c>
      <c r="H4442">
        <v>0</v>
      </c>
      <c r="I4442">
        <f>Tabla1[[#This Row],[VENTAS]]+Tabla1[[#This Row],[FISICO]]-Tabla1[[#This Row],[SISTEMA]]</f>
        <v>0</v>
      </c>
    </row>
    <row r="4443" spans="1:9" hidden="1" x14ac:dyDescent="0.25">
      <c r="A4443">
        <v>30101</v>
      </c>
      <c r="B4443" s="1" t="s">
        <v>6</v>
      </c>
      <c r="C4443" s="1" t="s">
        <v>33</v>
      </c>
      <c r="D4443">
        <v>150</v>
      </c>
      <c r="E4443" s="1" t="s">
        <v>5001</v>
      </c>
      <c r="F4443">
        <v>0</v>
      </c>
      <c r="H4443">
        <v>0</v>
      </c>
      <c r="I4443">
        <f>Tabla1[[#This Row],[VENTAS]]+Tabla1[[#This Row],[FISICO]]-Tabla1[[#This Row],[SISTEMA]]</f>
        <v>0</v>
      </c>
    </row>
    <row r="4444" spans="1:9" hidden="1" x14ac:dyDescent="0.25">
      <c r="A4444">
        <v>30101</v>
      </c>
      <c r="B4444" s="1" t="s">
        <v>6</v>
      </c>
      <c r="C4444" s="1" t="s">
        <v>33</v>
      </c>
      <c r="D4444">
        <v>151</v>
      </c>
      <c r="E4444" s="1" t="s">
        <v>5002</v>
      </c>
      <c r="F4444">
        <v>0</v>
      </c>
      <c r="H4444">
        <v>0</v>
      </c>
      <c r="I4444">
        <f>Tabla1[[#This Row],[VENTAS]]+Tabla1[[#This Row],[FISICO]]-Tabla1[[#This Row],[SISTEMA]]</f>
        <v>0</v>
      </c>
    </row>
    <row r="4445" spans="1:9" hidden="1" x14ac:dyDescent="0.25">
      <c r="A4445">
        <v>30101</v>
      </c>
      <c r="B4445" s="1" t="s">
        <v>6</v>
      </c>
      <c r="C4445" s="1" t="s">
        <v>33</v>
      </c>
      <c r="D4445">
        <v>152</v>
      </c>
      <c r="E4445" s="1" t="s">
        <v>5003</v>
      </c>
      <c r="F4445">
        <v>0</v>
      </c>
      <c r="H4445">
        <v>0</v>
      </c>
      <c r="I4445">
        <f>Tabla1[[#This Row],[VENTAS]]+Tabla1[[#This Row],[FISICO]]-Tabla1[[#This Row],[SISTEMA]]</f>
        <v>0</v>
      </c>
    </row>
    <row r="4446" spans="1:9" hidden="1" x14ac:dyDescent="0.25">
      <c r="A4446">
        <v>30101</v>
      </c>
      <c r="B4446" s="1" t="s">
        <v>6</v>
      </c>
      <c r="C4446" s="1" t="s">
        <v>33</v>
      </c>
      <c r="D4446">
        <v>153</v>
      </c>
      <c r="E4446" s="1" t="s">
        <v>5004</v>
      </c>
      <c r="F4446">
        <v>2</v>
      </c>
      <c r="G4446">
        <v>2</v>
      </c>
      <c r="H4446">
        <v>0</v>
      </c>
      <c r="I4446">
        <f>Tabla1[[#This Row],[VENTAS]]+Tabla1[[#This Row],[FISICO]]-Tabla1[[#This Row],[SISTEMA]]</f>
        <v>0</v>
      </c>
    </row>
    <row r="4447" spans="1:9" hidden="1" x14ac:dyDescent="0.25">
      <c r="A4447">
        <v>30101</v>
      </c>
      <c r="B4447" s="1" t="s">
        <v>6</v>
      </c>
      <c r="C4447" s="1" t="s">
        <v>33</v>
      </c>
      <c r="D4447">
        <v>154</v>
      </c>
      <c r="E4447" s="1" t="s">
        <v>5005</v>
      </c>
      <c r="F4447">
        <v>0</v>
      </c>
      <c r="H4447">
        <v>0</v>
      </c>
      <c r="I4447">
        <f>Tabla1[[#This Row],[VENTAS]]+Tabla1[[#This Row],[FISICO]]-Tabla1[[#This Row],[SISTEMA]]</f>
        <v>0</v>
      </c>
    </row>
    <row r="4448" spans="1:9" hidden="1" x14ac:dyDescent="0.25">
      <c r="A4448">
        <v>30101</v>
      </c>
      <c r="B4448" s="1" t="s">
        <v>6</v>
      </c>
      <c r="C4448" s="1" t="s">
        <v>33</v>
      </c>
      <c r="D4448">
        <v>166</v>
      </c>
      <c r="E4448" s="1" t="s">
        <v>5006</v>
      </c>
      <c r="F4448">
        <v>0</v>
      </c>
      <c r="H4448">
        <v>0</v>
      </c>
      <c r="I4448">
        <f>Tabla1[[#This Row],[VENTAS]]+Tabla1[[#This Row],[FISICO]]-Tabla1[[#This Row],[SISTEMA]]</f>
        <v>0</v>
      </c>
    </row>
    <row r="4449" spans="1:9" hidden="1" x14ac:dyDescent="0.25">
      <c r="A4449">
        <v>30101</v>
      </c>
      <c r="B4449" s="1" t="s">
        <v>6</v>
      </c>
      <c r="C4449" s="1" t="s">
        <v>33</v>
      </c>
      <c r="D4449">
        <v>169</v>
      </c>
      <c r="E4449" s="1" t="s">
        <v>5007</v>
      </c>
      <c r="F4449">
        <v>0</v>
      </c>
      <c r="H4449">
        <v>0</v>
      </c>
      <c r="I4449">
        <f>Tabla1[[#This Row],[VENTAS]]+Tabla1[[#This Row],[FISICO]]-Tabla1[[#This Row],[SISTEMA]]</f>
        <v>0</v>
      </c>
    </row>
    <row r="4450" spans="1:9" hidden="1" x14ac:dyDescent="0.25">
      <c r="A4450">
        <v>30101</v>
      </c>
      <c r="B4450" s="1" t="s">
        <v>6</v>
      </c>
      <c r="C4450" s="1" t="s">
        <v>33</v>
      </c>
      <c r="D4450">
        <v>171</v>
      </c>
      <c r="E4450" s="1" t="s">
        <v>5008</v>
      </c>
      <c r="F4450">
        <v>3</v>
      </c>
      <c r="G4450">
        <v>3</v>
      </c>
      <c r="H4450">
        <v>0</v>
      </c>
      <c r="I4450">
        <f>Tabla1[[#This Row],[VENTAS]]+Tabla1[[#This Row],[FISICO]]-Tabla1[[#This Row],[SISTEMA]]</f>
        <v>0</v>
      </c>
    </row>
    <row r="4451" spans="1:9" hidden="1" x14ac:dyDescent="0.25">
      <c r="A4451">
        <v>30101</v>
      </c>
      <c r="B4451" s="1" t="s">
        <v>6</v>
      </c>
      <c r="C4451" s="1" t="s">
        <v>33</v>
      </c>
      <c r="D4451">
        <v>176</v>
      </c>
      <c r="E4451" s="1" t="s">
        <v>5009</v>
      </c>
      <c r="F4451">
        <v>0</v>
      </c>
      <c r="H4451">
        <v>0</v>
      </c>
      <c r="I4451">
        <f>Tabla1[[#This Row],[VENTAS]]+Tabla1[[#This Row],[FISICO]]-Tabla1[[#This Row],[SISTEMA]]</f>
        <v>0</v>
      </c>
    </row>
    <row r="4452" spans="1:9" hidden="1" x14ac:dyDescent="0.25">
      <c r="A4452">
        <v>30101</v>
      </c>
      <c r="B4452" s="1" t="s">
        <v>6</v>
      </c>
      <c r="C4452" s="1" t="s">
        <v>33</v>
      </c>
      <c r="D4452">
        <v>178</v>
      </c>
      <c r="E4452" s="1" t="s">
        <v>5010</v>
      </c>
      <c r="F4452">
        <v>0</v>
      </c>
      <c r="H4452">
        <v>0</v>
      </c>
      <c r="I4452">
        <f>Tabla1[[#This Row],[VENTAS]]+Tabla1[[#This Row],[FISICO]]-Tabla1[[#This Row],[SISTEMA]]</f>
        <v>0</v>
      </c>
    </row>
    <row r="4453" spans="1:9" hidden="1" x14ac:dyDescent="0.25">
      <c r="A4453">
        <v>30101</v>
      </c>
      <c r="B4453" s="1" t="s">
        <v>6</v>
      </c>
      <c r="C4453" s="1" t="s">
        <v>33</v>
      </c>
      <c r="D4453">
        <v>179</v>
      </c>
      <c r="E4453" s="1" t="s">
        <v>5011</v>
      </c>
      <c r="F4453">
        <v>0</v>
      </c>
      <c r="H4453">
        <v>0</v>
      </c>
      <c r="I4453">
        <f>Tabla1[[#This Row],[VENTAS]]+Tabla1[[#This Row],[FISICO]]-Tabla1[[#This Row],[SISTEMA]]</f>
        <v>0</v>
      </c>
    </row>
    <row r="4454" spans="1:9" hidden="1" x14ac:dyDescent="0.25">
      <c r="A4454">
        <v>30101</v>
      </c>
      <c r="B4454" s="1" t="s">
        <v>6</v>
      </c>
      <c r="C4454" s="1" t="s">
        <v>33</v>
      </c>
      <c r="D4454">
        <v>181</v>
      </c>
      <c r="E4454" s="1" t="s">
        <v>5012</v>
      </c>
      <c r="F4454">
        <v>0</v>
      </c>
      <c r="H4454">
        <v>0</v>
      </c>
      <c r="I4454">
        <f>Tabla1[[#This Row],[VENTAS]]+Tabla1[[#This Row],[FISICO]]-Tabla1[[#This Row],[SISTEMA]]</f>
        <v>0</v>
      </c>
    </row>
    <row r="4455" spans="1:9" hidden="1" x14ac:dyDescent="0.25">
      <c r="A4455">
        <v>30101</v>
      </c>
      <c r="B4455" s="1" t="s">
        <v>6</v>
      </c>
      <c r="C4455" s="1" t="s">
        <v>33</v>
      </c>
      <c r="D4455">
        <v>182</v>
      </c>
      <c r="E4455" s="1" t="s">
        <v>5013</v>
      </c>
      <c r="F4455">
        <v>0</v>
      </c>
      <c r="H4455">
        <v>0</v>
      </c>
      <c r="I4455">
        <f>Tabla1[[#This Row],[VENTAS]]+Tabla1[[#This Row],[FISICO]]-Tabla1[[#This Row],[SISTEMA]]</f>
        <v>0</v>
      </c>
    </row>
    <row r="4456" spans="1:9" hidden="1" x14ac:dyDescent="0.25">
      <c r="A4456">
        <v>30101</v>
      </c>
      <c r="B4456" s="1" t="s">
        <v>6</v>
      </c>
      <c r="C4456" s="1" t="s">
        <v>33</v>
      </c>
      <c r="D4456">
        <v>184</v>
      </c>
      <c r="E4456" s="1" t="s">
        <v>5014</v>
      </c>
      <c r="F4456">
        <v>0</v>
      </c>
      <c r="H4456">
        <v>0</v>
      </c>
      <c r="I4456">
        <f>Tabla1[[#This Row],[VENTAS]]+Tabla1[[#This Row],[FISICO]]-Tabla1[[#This Row],[SISTEMA]]</f>
        <v>0</v>
      </c>
    </row>
    <row r="4457" spans="1:9" hidden="1" x14ac:dyDescent="0.25">
      <c r="A4457">
        <v>30101</v>
      </c>
      <c r="B4457" s="1" t="s">
        <v>6</v>
      </c>
      <c r="C4457" s="1" t="s">
        <v>33</v>
      </c>
      <c r="D4457">
        <v>185</v>
      </c>
      <c r="E4457" s="1" t="s">
        <v>5015</v>
      </c>
      <c r="F4457">
        <v>0</v>
      </c>
      <c r="H4457">
        <v>0</v>
      </c>
      <c r="I4457">
        <f>Tabla1[[#This Row],[VENTAS]]+Tabla1[[#This Row],[FISICO]]-Tabla1[[#This Row],[SISTEMA]]</f>
        <v>0</v>
      </c>
    </row>
    <row r="4458" spans="1:9" hidden="1" x14ac:dyDescent="0.25">
      <c r="A4458">
        <v>30101</v>
      </c>
      <c r="B4458" s="1" t="s">
        <v>6</v>
      </c>
      <c r="C4458" s="1" t="s">
        <v>33</v>
      </c>
      <c r="D4458">
        <v>187</v>
      </c>
      <c r="E4458" s="1" t="s">
        <v>5016</v>
      </c>
      <c r="F4458">
        <v>0</v>
      </c>
      <c r="H4458">
        <v>0</v>
      </c>
      <c r="I4458">
        <f>Tabla1[[#This Row],[VENTAS]]+Tabla1[[#This Row],[FISICO]]-Tabla1[[#This Row],[SISTEMA]]</f>
        <v>0</v>
      </c>
    </row>
    <row r="4459" spans="1:9" hidden="1" x14ac:dyDescent="0.25">
      <c r="A4459">
        <v>30101</v>
      </c>
      <c r="B4459" s="1" t="s">
        <v>6</v>
      </c>
      <c r="C4459" s="1" t="s">
        <v>33</v>
      </c>
      <c r="D4459">
        <v>189</v>
      </c>
      <c r="E4459" s="1" t="s">
        <v>5017</v>
      </c>
      <c r="F4459">
        <v>0</v>
      </c>
      <c r="H4459">
        <v>0</v>
      </c>
      <c r="I4459">
        <f>Tabla1[[#This Row],[VENTAS]]+Tabla1[[#This Row],[FISICO]]-Tabla1[[#This Row],[SISTEMA]]</f>
        <v>0</v>
      </c>
    </row>
    <row r="4460" spans="1:9" hidden="1" x14ac:dyDescent="0.25">
      <c r="A4460">
        <v>30101</v>
      </c>
      <c r="B4460" s="1" t="s">
        <v>6</v>
      </c>
      <c r="C4460" s="1" t="s">
        <v>33</v>
      </c>
      <c r="D4460">
        <v>190</v>
      </c>
      <c r="E4460" s="1" t="s">
        <v>5018</v>
      </c>
      <c r="F4460">
        <v>0</v>
      </c>
      <c r="H4460">
        <v>0</v>
      </c>
      <c r="I4460">
        <f>Tabla1[[#This Row],[VENTAS]]+Tabla1[[#This Row],[FISICO]]-Tabla1[[#This Row],[SISTEMA]]</f>
        <v>0</v>
      </c>
    </row>
    <row r="4461" spans="1:9" hidden="1" x14ac:dyDescent="0.25">
      <c r="A4461">
        <v>30101</v>
      </c>
      <c r="B4461" s="1" t="s">
        <v>6</v>
      </c>
      <c r="C4461" s="1" t="s">
        <v>33</v>
      </c>
      <c r="D4461">
        <v>191</v>
      </c>
      <c r="E4461" s="1" t="s">
        <v>5019</v>
      </c>
      <c r="F4461">
        <v>0</v>
      </c>
      <c r="H4461">
        <v>0</v>
      </c>
      <c r="I4461">
        <f>Tabla1[[#This Row],[VENTAS]]+Tabla1[[#This Row],[FISICO]]-Tabla1[[#This Row],[SISTEMA]]</f>
        <v>0</v>
      </c>
    </row>
    <row r="4462" spans="1:9" hidden="1" x14ac:dyDescent="0.25">
      <c r="A4462">
        <v>30101</v>
      </c>
      <c r="B4462" s="1" t="s">
        <v>6</v>
      </c>
      <c r="C4462" s="1" t="s">
        <v>33</v>
      </c>
      <c r="D4462">
        <v>192</v>
      </c>
      <c r="E4462" s="1" t="s">
        <v>5020</v>
      </c>
      <c r="F4462">
        <v>0</v>
      </c>
      <c r="H4462">
        <v>0</v>
      </c>
      <c r="I4462">
        <f>Tabla1[[#This Row],[VENTAS]]+Tabla1[[#This Row],[FISICO]]-Tabla1[[#This Row],[SISTEMA]]</f>
        <v>0</v>
      </c>
    </row>
    <row r="4463" spans="1:9" hidden="1" x14ac:dyDescent="0.25">
      <c r="A4463">
        <v>30101</v>
      </c>
      <c r="B4463" s="1" t="s">
        <v>6</v>
      </c>
      <c r="C4463" s="1" t="s">
        <v>33</v>
      </c>
      <c r="D4463">
        <v>194</v>
      </c>
      <c r="E4463" s="1" t="s">
        <v>5021</v>
      </c>
      <c r="F4463">
        <v>0</v>
      </c>
      <c r="H4463">
        <v>0</v>
      </c>
      <c r="I4463">
        <f>Tabla1[[#This Row],[VENTAS]]+Tabla1[[#This Row],[FISICO]]-Tabla1[[#This Row],[SISTEMA]]</f>
        <v>0</v>
      </c>
    </row>
    <row r="4464" spans="1:9" hidden="1" x14ac:dyDescent="0.25">
      <c r="A4464">
        <v>30101</v>
      </c>
      <c r="B4464" s="1" t="s">
        <v>6</v>
      </c>
      <c r="C4464" s="1" t="s">
        <v>33</v>
      </c>
      <c r="D4464">
        <v>195</v>
      </c>
      <c r="E4464" s="1" t="s">
        <v>5022</v>
      </c>
      <c r="F4464">
        <v>0</v>
      </c>
      <c r="H4464">
        <v>0</v>
      </c>
      <c r="I4464">
        <f>Tabla1[[#This Row],[VENTAS]]+Tabla1[[#This Row],[FISICO]]-Tabla1[[#This Row],[SISTEMA]]</f>
        <v>0</v>
      </c>
    </row>
    <row r="4465" spans="1:9" hidden="1" x14ac:dyDescent="0.25">
      <c r="A4465">
        <v>30101</v>
      </c>
      <c r="B4465" s="1" t="s">
        <v>6</v>
      </c>
      <c r="C4465" s="1" t="s">
        <v>33</v>
      </c>
      <c r="D4465">
        <v>196</v>
      </c>
      <c r="E4465" s="1" t="s">
        <v>5023</v>
      </c>
      <c r="F4465">
        <v>0</v>
      </c>
      <c r="H4465">
        <v>0</v>
      </c>
      <c r="I4465">
        <f>Tabla1[[#This Row],[VENTAS]]+Tabla1[[#This Row],[FISICO]]-Tabla1[[#This Row],[SISTEMA]]</f>
        <v>0</v>
      </c>
    </row>
    <row r="4466" spans="1:9" hidden="1" x14ac:dyDescent="0.25">
      <c r="A4466">
        <v>30101</v>
      </c>
      <c r="B4466" s="1" t="s">
        <v>6</v>
      </c>
      <c r="C4466" s="1" t="s">
        <v>33</v>
      </c>
      <c r="D4466">
        <v>197</v>
      </c>
      <c r="E4466" s="1" t="s">
        <v>5024</v>
      </c>
      <c r="F4466">
        <v>0</v>
      </c>
      <c r="H4466">
        <v>0</v>
      </c>
      <c r="I4466">
        <f>Tabla1[[#This Row],[VENTAS]]+Tabla1[[#This Row],[FISICO]]-Tabla1[[#This Row],[SISTEMA]]</f>
        <v>0</v>
      </c>
    </row>
    <row r="4467" spans="1:9" hidden="1" x14ac:dyDescent="0.25">
      <c r="A4467">
        <v>30101</v>
      </c>
      <c r="B4467" s="1" t="s">
        <v>6</v>
      </c>
      <c r="C4467" s="1" t="s">
        <v>33</v>
      </c>
      <c r="D4467">
        <v>199</v>
      </c>
      <c r="E4467" s="1" t="s">
        <v>5025</v>
      </c>
      <c r="F4467">
        <v>0</v>
      </c>
      <c r="H4467">
        <v>0</v>
      </c>
      <c r="I4467">
        <f>Tabla1[[#This Row],[VENTAS]]+Tabla1[[#This Row],[FISICO]]-Tabla1[[#This Row],[SISTEMA]]</f>
        <v>0</v>
      </c>
    </row>
    <row r="4468" spans="1:9" hidden="1" x14ac:dyDescent="0.25">
      <c r="A4468">
        <v>30101</v>
      </c>
      <c r="B4468" s="1" t="s">
        <v>6</v>
      </c>
      <c r="C4468" s="1" t="s">
        <v>33</v>
      </c>
      <c r="D4468">
        <v>201</v>
      </c>
      <c r="E4468" s="1" t="s">
        <v>5026</v>
      </c>
      <c r="F4468">
        <v>0</v>
      </c>
      <c r="H4468">
        <v>0</v>
      </c>
      <c r="I4468">
        <f>Tabla1[[#This Row],[VENTAS]]+Tabla1[[#This Row],[FISICO]]-Tabla1[[#This Row],[SISTEMA]]</f>
        <v>0</v>
      </c>
    </row>
    <row r="4469" spans="1:9" hidden="1" x14ac:dyDescent="0.25">
      <c r="A4469">
        <v>30101</v>
      </c>
      <c r="B4469" s="1" t="s">
        <v>6</v>
      </c>
      <c r="C4469" s="1" t="s">
        <v>33</v>
      </c>
      <c r="D4469">
        <v>202</v>
      </c>
      <c r="E4469" s="1" t="s">
        <v>5027</v>
      </c>
      <c r="F4469">
        <v>2</v>
      </c>
      <c r="G4469">
        <v>2</v>
      </c>
      <c r="H4469">
        <v>0</v>
      </c>
      <c r="I4469">
        <f>Tabla1[[#This Row],[VENTAS]]+Tabla1[[#This Row],[FISICO]]-Tabla1[[#This Row],[SISTEMA]]</f>
        <v>0</v>
      </c>
    </row>
    <row r="4470" spans="1:9" hidden="1" x14ac:dyDescent="0.25">
      <c r="A4470">
        <v>30101</v>
      </c>
      <c r="B4470" s="1" t="s">
        <v>6</v>
      </c>
      <c r="C4470" s="1" t="s">
        <v>33</v>
      </c>
      <c r="D4470">
        <v>203</v>
      </c>
      <c r="E4470" s="1" t="s">
        <v>5028</v>
      </c>
      <c r="F4470">
        <v>0</v>
      </c>
      <c r="H4470">
        <v>0</v>
      </c>
      <c r="I4470">
        <f>Tabla1[[#This Row],[VENTAS]]+Tabla1[[#This Row],[FISICO]]-Tabla1[[#This Row],[SISTEMA]]</f>
        <v>0</v>
      </c>
    </row>
    <row r="4471" spans="1:9" hidden="1" x14ac:dyDescent="0.25">
      <c r="A4471">
        <v>30101</v>
      </c>
      <c r="B4471" s="1" t="s">
        <v>6</v>
      </c>
      <c r="C4471" s="1" t="s">
        <v>33</v>
      </c>
      <c r="D4471">
        <v>205</v>
      </c>
      <c r="E4471" s="1" t="s">
        <v>5029</v>
      </c>
      <c r="F4471">
        <v>3</v>
      </c>
      <c r="G4471">
        <v>3</v>
      </c>
      <c r="H4471">
        <v>0</v>
      </c>
      <c r="I4471">
        <f>Tabla1[[#This Row],[VENTAS]]+Tabla1[[#This Row],[FISICO]]-Tabla1[[#This Row],[SISTEMA]]</f>
        <v>0</v>
      </c>
    </row>
    <row r="4472" spans="1:9" hidden="1" x14ac:dyDescent="0.25">
      <c r="A4472">
        <v>30101</v>
      </c>
      <c r="B4472" s="1" t="s">
        <v>6</v>
      </c>
      <c r="C4472" s="1" t="s">
        <v>33</v>
      </c>
      <c r="D4472">
        <v>206</v>
      </c>
      <c r="E4472" s="1" t="s">
        <v>5030</v>
      </c>
      <c r="F4472">
        <v>0</v>
      </c>
      <c r="H4472">
        <v>0</v>
      </c>
      <c r="I4472">
        <f>Tabla1[[#This Row],[VENTAS]]+Tabla1[[#This Row],[FISICO]]-Tabla1[[#This Row],[SISTEMA]]</f>
        <v>0</v>
      </c>
    </row>
    <row r="4473" spans="1:9" hidden="1" x14ac:dyDescent="0.25">
      <c r="A4473">
        <v>30101</v>
      </c>
      <c r="B4473" s="1" t="s">
        <v>6</v>
      </c>
      <c r="C4473" s="1" t="s">
        <v>33</v>
      </c>
      <c r="D4473">
        <v>208</v>
      </c>
      <c r="E4473" s="1" t="s">
        <v>5031</v>
      </c>
      <c r="F4473">
        <v>0</v>
      </c>
      <c r="H4473">
        <v>0</v>
      </c>
      <c r="I4473">
        <f>Tabla1[[#This Row],[VENTAS]]+Tabla1[[#This Row],[FISICO]]-Tabla1[[#This Row],[SISTEMA]]</f>
        <v>0</v>
      </c>
    </row>
    <row r="4474" spans="1:9" hidden="1" x14ac:dyDescent="0.25">
      <c r="A4474">
        <v>30101</v>
      </c>
      <c r="B4474" s="1" t="s">
        <v>6</v>
      </c>
      <c r="C4474" s="1" t="s">
        <v>33</v>
      </c>
      <c r="D4474">
        <v>211</v>
      </c>
      <c r="E4474" s="1" t="s">
        <v>5032</v>
      </c>
      <c r="F4474">
        <v>0</v>
      </c>
      <c r="H4474">
        <v>0</v>
      </c>
      <c r="I4474">
        <f>Tabla1[[#This Row],[VENTAS]]+Tabla1[[#This Row],[FISICO]]-Tabla1[[#This Row],[SISTEMA]]</f>
        <v>0</v>
      </c>
    </row>
    <row r="4475" spans="1:9" hidden="1" x14ac:dyDescent="0.25">
      <c r="A4475">
        <v>30101</v>
      </c>
      <c r="B4475" s="1" t="s">
        <v>6</v>
      </c>
      <c r="C4475" s="1" t="s">
        <v>33</v>
      </c>
      <c r="D4475">
        <v>214</v>
      </c>
      <c r="E4475" s="1" t="s">
        <v>5033</v>
      </c>
      <c r="F4475">
        <v>0</v>
      </c>
      <c r="H4475">
        <v>0</v>
      </c>
      <c r="I4475">
        <f>Tabla1[[#This Row],[VENTAS]]+Tabla1[[#This Row],[FISICO]]-Tabla1[[#This Row],[SISTEMA]]</f>
        <v>0</v>
      </c>
    </row>
    <row r="4476" spans="1:9" hidden="1" x14ac:dyDescent="0.25">
      <c r="A4476">
        <v>30101</v>
      </c>
      <c r="B4476" s="1" t="s">
        <v>6</v>
      </c>
      <c r="C4476" s="1" t="s">
        <v>33</v>
      </c>
      <c r="D4476">
        <v>216</v>
      </c>
      <c r="E4476" s="1" t="s">
        <v>5034</v>
      </c>
      <c r="F4476">
        <v>0</v>
      </c>
      <c r="H4476">
        <v>0</v>
      </c>
      <c r="I4476">
        <f>Tabla1[[#This Row],[VENTAS]]+Tabla1[[#This Row],[FISICO]]-Tabla1[[#This Row],[SISTEMA]]</f>
        <v>0</v>
      </c>
    </row>
    <row r="4477" spans="1:9" hidden="1" x14ac:dyDescent="0.25">
      <c r="A4477">
        <v>30101</v>
      </c>
      <c r="B4477" s="1" t="s">
        <v>6</v>
      </c>
      <c r="C4477" s="1" t="s">
        <v>33</v>
      </c>
      <c r="D4477">
        <v>219</v>
      </c>
      <c r="E4477" s="1" t="s">
        <v>5035</v>
      </c>
      <c r="F4477">
        <v>0</v>
      </c>
      <c r="H4477">
        <v>0</v>
      </c>
      <c r="I4477">
        <f>Tabla1[[#This Row],[VENTAS]]+Tabla1[[#This Row],[FISICO]]-Tabla1[[#This Row],[SISTEMA]]</f>
        <v>0</v>
      </c>
    </row>
    <row r="4478" spans="1:9" hidden="1" x14ac:dyDescent="0.25">
      <c r="A4478">
        <v>30101</v>
      </c>
      <c r="B4478" s="1" t="s">
        <v>6</v>
      </c>
      <c r="C4478" s="1" t="s">
        <v>33</v>
      </c>
      <c r="D4478">
        <v>221</v>
      </c>
      <c r="E4478" s="1" t="s">
        <v>5036</v>
      </c>
      <c r="F4478">
        <v>0</v>
      </c>
      <c r="H4478">
        <v>0</v>
      </c>
      <c r="I4478">
        <f>Tabla1[[#This Row],[VENTAS]]+Tabla1[[#This Row],[FISICO]]-Tabla1[[#This Row],[SISTEMA]]</f>
        <v>0</v>
      </c>
    </row>
    <row r="4479" spans="1:9" hidden="1" x14ac:dyDescent="0.25">
      <c r="A4479">
        <v>30101</v>
      </c>
      <c r="B4479" s="1" t="s">
        <v>6</v>
      </c>
      <c r="C4479" s="1" t="s">
        <v>33</v>
      </c>
      <c r="D4479">
        <v>223</v>
      </c>
      <c r="E4479" s="1" t="s">
        <v>5037</v>
      </c>
      <c r="F4479">
        <v>0</v>
      </c>
      <c r="H4479">
        <v>0</v>
      </c>
      <c r="I4479">
        <f>Tabla1[[#This Row],[VENTAS]]+Tabla1[[#This Row],[FISICO]]-Tabla1[[#This Row],[SISTEMA]]</f>
        <v>0</v>
      </c>
    </row>
    <row r="4480" spans="1:9" hidden="1" x14ac:dyDescent="0.25">
      <c r="A4480">
        <v>30101</v>
      </c>
      <c r="B4480" s="1" t="s">
        <v>6</v>
      </c>
      <c r="C4480" s="1" t="s">
        <v>33</v>
      </c>
      <c r="D4480">
        <v>224</v>
      </c>
      <c r="E4480" s="1" t="s">
        <v>5038</v>
      </c>
      <c r="F4480">
        <v>0</v>
      </c>
      <c r="H4480">
        <v>0</v>
      </c>
      <c r="I4480">
        <f>Tabla1[[#This Row],[VENTAS]]+Tabla1[[#This Row],[FISICO]]-Tabla1[[#This Row],[SISTEMA]]</f>
        <v>0</v>
      </c>
    </row>
    <row r="4481" spans="1:9" hidden="1" x14ac:dyDescent="0.25">
      <c r="A4481">
        <v>30101</v>
      </c>
      <c r="B4481" s="1" t="s">
        <v>6</v>
      </c>
      <c r="C4481" s="1" t="s">
        <v>33</v>
      </c>
      <c r="D4481">
        <v>229</v>
      </c>
      <c r="E4481" s="1" t="s">
        <v>5039</v>
      </c>
      <c r="F4481">
        <v>0</v>
      </c>
      <c r="H4481">
        <v>0</v>
      </c>
      <c r="I4481">
        <f>Tabla1[[#This Row],[VENTAS]]+Tabla1[[#This Row],[FISICO]]-Tabla1[[#This Row],[SISTEMA]]</f>
        <v>0</v>
      </c>
    </row>
    <row r="4482" spans="1:9" hidden="1" x14ac:dyDescent="0.25">
      <c r="A4482">
        <v>30101</v>
      </c>
      <c r="B4482" s="1" t="s">
        <v>6</v>
      </c>
      <c r="C4482" s="1" t="s">
        <v>33</v>
      </c>
      <c r="D4482">
        <v>231</v>
      </c>
      <c r="E4482" s="1" t="s">
        <v>5040</v>
      </c>
      <c r="F4482">
        <v>0</v>
      </c>
      <c r="H4482">
        <v>0</v>
      </c>
      <c r="I4482">
        <f>Tabla1[[#This Row],[VENTAS]]+Tabla1[[#This Row],[FISICO]]-Tabla1[[#This Row],[SISTEMA]]</f>
        <v>0</v>
      </c>
    </row>
    <row r="4483" spans="1:9" hidden="1" x14ac:dyDescent="0.25">
      <c r="A4483">
        <v>30101</v>
      </c>
      <c r="B4483" s="1" t="s">
        <v>6</v>
      </c>
      <c r="C4483" s="1" t="s">
        <v>33</v>
      </c>
      <c r="D4483">
        <v>232</v>
      </c>
      <c r="E4483" s="1" t="s">
        <v>5041</v>
      </c>
      <c r="F4483">
        <v>0</v>
      </c>
      <c r="H4483">
        <v>0</v>
      </c>
      <c r="I4483">
        <f>Tabla1[[#This Row],[VENTAS]]+Tabla1[[#This Row],[FISICO]]-Tabla1[[#This Row],[SISTEMA]]</f>
        <v>0</v>
      </c>
    </row>
    <row r="4484" spans="1:9" hidden="1" x14ac:dyDescent="0.25">
      <c r="A4484">
        <v>30101</v>
      </c>
      <c r="B4484" s="1" t="s">
        <v>6</v>
      </c>
      <c r="C4484" s="1" t="s">
        <v>33</v>
      </c>
      <c r="D4484">
        <v>235</v>
      </c>
      <c r="E4484" s="1" t="s">
        <v>5042</v>
      </c>
      <c r="F4484">
        <v>0</v>
      </c>
      <c r="H4484">
        <v>0</v>
      </c>
      <c r="I4484">
        <f>Tabla1[[#This Row],[VENTAS]]+Tabla1[[#This Row],[FISICO]]-Tabla1[[#This Row],[SISTEMA]]</f>
        <v>0</v>
      </c>
    </row>
    <row r="4485" spans="1:9" hidden="1" x14ac:dyDescent="0.25">
      <c r="A4485">
        <v>30101</v>
      </c>
      <c r="B4485" s="1" t="s">
        <v>6</v>
      </c>
      <c r="C4485" s="1" t="s">
        <v>33</v>
      </c>
      <c r="D4485">
        <v>237</v>
      </c>
      <c r="E4485" s="1" t="s">
        <v>5043</v>
      </c>
      <c r="F4485">
        <v>0</v>
      </c>
      <c r="H4485">
        <v>0</v>
      </c>
      <c r="I4485">
        <f>Tabla1[[#This Row],[VENTAS]]+Tabla1[[#This Row],[FISICO]]-Tabla1[[#This Row],[SISTEMA]]</f>
        <v>0</v>
      </c>
    </row>
    <row r="4486" spans="1:9" hidden="1" x14ac:dyDescent="0.25">
      <c r="A4486">
        <v>30101</v>
      </c>
      <c r="B4486" s="1" t="s">
        <v>6</v>
      </c>
      <c r="C4486" s="1" t="s">
        <v>33</v>
      </c>
      <c r="D4486">
        <v>239</v>
      </c>
      <c r="E4486" s="1" t="s">
        <v>5044</v>
      </c>
      <c r="F4486">
        <v>0</v>
      </c>
      <c r="H4486">
        <v>0</v>
      </c>
      <c r="I4486">
        <f>Tabla1[[#This Row],[VENTAS]]+Tabla1[[#This Row],[FISICO]]-Tabla1[[#This Row],[SISTEMA]]</f>
        <v>0</v>
      </c>
    </row>
    <row r="4487" spans="1:9" hidden="1" x14ac:dyDescent="0.25">
      <c r="A4487">
        <v>30101</v>
      </c>
      <c r="B4487" s="1" t="s">
        <v>6</v>
      </c>
      <c r="C4487" s="1" t="s">
        <v>33</v>
      </c>
      <c r="D4487">
        <v>241</v>
      </c>
      <c r="E4487" s="1" t="s">
        <v>5045</v>
      </c>
      <c r="F4487">
        <v>0</v>
      </c>
      <c r="H4487">
        <v>0</v>
      </c>
      <c r="I4487">
        <f>Tabla1[[#This Row],[VENTAS]]+Tabla1[[#This Row],[FISICO]]-Tabla1[[#This Row],[SISTEMA]]</f>
        <v>0</v>
      </c>
    </row>
    <row r="4488" spans="1:9" hidden="1" x14ac:dyDescent="0.25">
      <c r="A4488">
        <v>30101</v>
      </c>
      <c r="B4488" s="1" t="s">
        <v>6</v>
      </c>
      <c r="C4488" s="1" t="s">
        <v>33</v>
      </c>
      <c r="D4488">
        <v>250</v>
      </c>
      <c r="E4488" s="1" t="s">
        <v>5046</v>
      </c>
      <c r="F4488">
        <v>0</v>
      </c>
      <c r="H4488">
        <v>0</v>
      </c>
      <c r="I4488">
        <f>Tabla1[[#This Row],[VENTAS]]+Tabla1[[#This Row],[FISICO]]-Tabla1[[#This Row],[SISTEMA]]</f>
        <v>0</v>
      </c>
    </row>
    <row r="4489" spans="1:9" hidden="1" x14ac:dyDescent="0.25">
      <c r="A4489">
        <v>30101</v>
      </c>
      <c r="B4489" s="1" t="s">
        <v>6</v>
      </c>
      <c r="C4489" s="1" t="s">
        <v>33</v>
      </c>
      <c r="D4489">
        <v>256</v>
      </c>
      <c r="E4489" s="1" t="s">
        <v>5047</v>
      </c>
      <c r="F4489">
        <v>0</v>
      </c>
      <c r="H4489">
        <v>0</v>
      </c>
      <c r="I4489">
        <f>Tabla1[[#This Row],[VENTAS]]+Tabla1[[#This Row],[FISICO]]-Tabla1[[#This Row],[SISTEMA]]</f>
        <v>0</v>
      </c>
    </row>
    <row r="4490" spans="1:9" hidden="1" x14ac:dyDescent="0.25">
      <c r="A4490">
        <v>30101</v>
      </c>
      <c r="B4490" s="1" t="s">
        <v>6</v>
      </c>
      <c r="C4490" s="1" t="s">
        <v>33</v>
      </c>
      <c r="D4490">
        <v>258</v>
      </c>
      <c r="E4490" s="1" t="s">
        <v>5048</v>
      </c>
      <c r="F4490">
        <v>0</v>
      </c>
      <c r="H4490">
        <v>0</v>
      </c>
      <c r="I4490">
        <f>Tabla1[[#This Row],[VENTAS]]+Tabla1[[#This Row],[FISICO]]-Tabla1[[#This Row],[SISTEMA]]</f>
        <v>0</v>
      </c>
    </row>
    <row r="4491" spans="1:9" hidden="1" x14ac:dyDescent="0.25">
      <c r="A4491">
        <v>30101</v>
      </c>
      <c r="B4491" s="1" t="s">
        <v>6</v>
      </c>
      <c r="C4491" s="1" t="s">
        <v>33</v>
      </c>
      <c r="D4491">
        <v>261</v>
      </c>
      <c r="E4491" s="1" t="s">
        <v>5049</v>
      </c>
      <c r="F4491">
        <v>0</v>
      </c>
      <c r="H4491">
        <v>0</v>
      </c>
      <c r="I4491">
        <f>Tabla1[[#This Row],[VENTAS]]+Tabla1[[#This Row],[FISICO]]-Tabla1[[#This Row],[SISTEMA]]</f>
        <v>0</v>
      </c>
    </row>
    <row r="4492" spans="1:9" hidden="1" x14ac:dyDescent="0.25">
      <c r="A4492">
        <v>30101</v>
      </c>
      <c r="B4492" s="1" t="s">
        <v>6</v>
      </c>
      <c r="C4492" s="1" t="s">
        <v>33</v>
      </c>
      <c r="D4492">
        <v>263</v>
      </c>
      <c r="E4492" s="1" t="s">
        <v>5050</v>
      </c>
      <c r="F4492">
        <v>0</v>
      </c>
      <c r="H4492">
        <v>0</v>
      </c>
      <c r="I4492">
        <f>Tabla1[[#This Row],[VENTAS]]+Tabla1[[#This Row],[FISICO]]-Tabla1[[#This Row],[SISTEMA]]</f>
        <v>0</v>
      </c>
    </row>
    <row r="4493" spans="1:9" hidden="1" x14ac:dyDescent="0.25">
      <c r="A4493">
        <v>30101</v>
      </c>
      <c r="B4493" s="1" t="s">
        <v>6</v>
      </c>
      <c r="C4493" s="1" t="s">
        <v>33</v>
      </c>
      <c r="D4493">
        <v>268</v>
      </c>
      <c r="E4493" s="1" t="s">
        <v>5051</v>
      </c>
      <c r="F4493">
        <v>0</v>
      </c>
      <c r="H4493">
        <v>0</v>
      </c>
      <c r="I4493">
        <f>Tabla1[[#This Row],[VENTAS]]+Tabla1[[#This Row],[FISICO]]-Tabla1[[#This Row],[SISTEMA]]</f>
        <v>0</v>
      </c>
    </row>
    <row r="4494" spans="1:9" hidden="1" x14ac:dyDescent="0.25">
      <c r="A4494">
        <v>30101</v>
      </c>
      <c r="B4494" s="1" t="s">
        <v>6</v>
      </c>
      <c r="C4494" s="1" t="s">
        <v>33</v>
      </c>
      <c r="D4494">
        <v>271</v>
      </c>
      <c r="E4494" s="1" t="s">
        <v>5052</v>
      </c>
      <c r="F4494">
        <v>0</v>
      </c>
      <c r="H4494">
        <v>0</v>
      </c>
      <c r="I4494">
        <f>Tabla1[[#This Row],[VENTAS]]+Tabla1[[#This Row],[FISICO]]-Tabla1[[#This Row],[SISTEMA]]</f>
        <v>0</v>
      </c>
    </row>
    <row r="4495" spans="1:9" hidden="1" x14ac:dyDescent="0.25">
      <c r="A4495">
        <v>30101</v>
      </c>
      <c r="B4495" s="1" t="s">
        <v>6</v>
      </c>
      <c r="C4495" s="1" t="s">
        <v>33</v>
      </c>
      <c r="D4495">
        <v>275</v>
      </c>
      <c r="E4495" s="1" t="s">
        <v>5053</v>
      </c>
      <c r="F4495">
        <v>0</v>
      </c>
      <c r="H4495">
        <v>0</v>
      </c>
      <c r="I4495">
        <f>Tabla1[[#This Row],[VENTAS]]+Tabla1[[#This Row],[FISICO]]-Tabla1[[#This Row],[SISTEMA]]</f>
        <v>0</v>
      </c>
    </row>
    <row r="4496" spans="1:9" hidden="1" x14ac:dyDescent="0.25">
      <c r="A4496">
        <v>30101</v>
      </c>
      <c r="B4496" s="1" t="s">
        <v>6</v>
      </c>
      <c r="C4496" s="1" t="s">
        <v>33</v>
      </c>
      <c r="D4496">
        <v>277</v>
      </c>
      <c r="E4496" s="1" t="s">
        <v>5054</v>
      </c>
      <c r="F4496">
        <v>0</v>
      </c>
      <c r="H4496">
        <v>0</v>
      </c>
      <c r="I4496">
        <f>Tabla1[[#This Row],[VENTAS]]+Tabla1[[#This Row],[FISICO]]-Tabla1[[#This Row],[SISTEMA]]</f>
        <v>0</v>
      </c>
    </row>
    <row r="4497" spans="1:9" hidden="1" x14ac:dyDescent="0.25">
      <c r="A4497">
        <v>30101</v>
      </c>
      <c r="B4497" s="1" t="s">
        <v>6</v>
      </c>
      <c r="C4497" s="1" t="s">
        <v>33</v>
      </c>
      <c r="D4497">
        <v>280</v>
      </c>
      <c r="E4497" s="1" t="s">
        <v>5055</v>
      </c>
      <c r="F4497">
        <v>0</v>
      </c>
      <c r="H4497">
        <v>0</v>
      </c>
      <c r="I4497">
        <f>Tabla1[[#This Row],[VENTAS]]+Tabla1[[#This Row],[FISICO]]-Tabla1[[#This Row],[SISTEMA]]</f>
        <v>0</v>
      </c>
    </row>
    <row r="4498" spans="1:9" hidden="1" x14ac:dyDescent="0.25">
      <c r="A4498">
        <v>30101</v>
      </c>
      <c r="B4498" s="1" t="s">
        <v>6</v>
      </c>
      <c r="C4498" s="1" t="s">
        <v>33</v>
      </c>
      <c r="D4498">
        <v>282</v>
      </c>
      <c r="E4498" s="1" t="s">
        <v>5056</v>
      </c>
      <c r="F4498">
        <v>0</v>
      </c>
      <c r="H4498">
        <v>0</v>
      </c>
      <c r="I4498">
        <f>Tabla1[[#This Row],[VENTAS]]+Tabla1[[#This Row],[FISICO]]-Tabla1[[#This Row],[SISTEMA]]</f>
        <v>0</v>
      </c>
    </row>
    <row r="4499" spans="1:9" hidden="1" x14ac:dyDescent="0.25">
      <c r="A4499">
        <v>30101</v>
      </c>
      <c r="B4499" s="1" t="s">
        <v>6</v>
      </c>
      <c r="C4499" s="1" t="s">
        <v>33</v>
      </c>
      <c r="D4499">
        <v>284</v>
      </c>
      <c r="E4499" s="1" t="s">
        <v>5057</v>
      </c>
      <c r="F4499">
        <v>0</v>
      </c>
      <c r="H4499">
        <v>0</v>
      </c>
      <c r="I4499">
        <f>Tabla1[[#This Row],[VENTAS]]+Tabla1[[#This Row],[FISICO]]-Tabla1[[#This Row],[SISTEMA]]</f>
        <v>0</v>
      </c>
    </row>
    <row r="4500" spans="1:9" hidden="1" x14ac:dyDescent="0.25">
      <c r="A4500">
        <v>30101</v>
      </c>
      <c r="B4500" s="1" t="s">
        <v>6</v>
      </c>
      <c r="C4500" s="1" t="s">
        <v>33</v>
      </c>
      <c r="D4500">
        <v>287</v>
      </c>
      <c r="E4500" s="1" t="s">
        <v>5058</v>
      </c>
      <c r="F4500">
        <v>0</v>
      </c>
      <c r="H4500">
        <v>0</v>
      </c>
      <c r="I4500">
        <f>Tabla1[[#This Row],[VENTAS]]+Tabla1[[#This Row],[FISICO]]-Tabla1[[#This Row],[SISTEMA]]</f>
        <v>0</v>
      </c>
    </row>
    <row r="4501" spans="1:9" hidden="1" x14ac:dyDescent="0.25">
      <c r="A4501">
        <v>30101</v>
      </c>
      <c r="B4501" s="1" t="s">
        <v>6</v>
      </c>
      <c r="C4501" s="1" t="s">
        <v>33</v>
      </c>
      <c r="D4501">
        <v>288</v>
      </c>
      <c r="E4501" s="1" t="s">
        <v>5059</v>
      </c>
      <c r="F4501">
        <v>0</v>
      </c>
      <c r="H4501">
        <v>0</v>
      </c>
      <c r="I4501">
        <f>Tabla1[[#This Row],[VENTAS]]+Tabla1[[#This Row],[FISICO]]-Tabla1[[#This Row],[SISTEMA]]</f>
        <v>0</v>
      </c>
    </row>
    <row r="4502" spans="1:9" hidden="1" x14ac:dyDescent="0.25">
      <c r="A4502">
        <v>30101</v>
      </c>
      <c r="B4502" s="1" t="s">
        <v>6</v>
      </c>
      <c r="C4502" s="1" t="s">
        <v>33</v>
      </c>
      <c r="D4502">
        <v>289</v>
      </c>
      <c r="E4502" s="1" t="s">
        <v>5060</v>
      </c>
      <c r="F4502">
        <v>0</v>
      </c>
      <c r="H4502">
        <v>0</v>
      </c>
      <c r="I4502">
        <f>Tabla1[[#This Row],[VENTAS]]+Tabla1[[#This Row],[FISICO]]-Tabla1[[#This Row],[SISTEMA]]</f>
        <v>0</v>
      </c>
    </row>
    <row r="4503" spans="1:9" hidden="1" x14ac:dyDescent="0.25">
      <c r="A4503">
        <v>30101</v>
      </c>
      <c r="B4503" s="1" t="s">
        <v>6</v>
      </c>
      <c r="C4503" s="1" t="s">
        <v>33</v>
      </c>
      <c r="D4503">
        <v>290</v>
      </c>
      <c r="E4503" s="1" t="s">
        <v>5061</v>
      </c>
      <c r="F4503">
        <v>0</v>
      </c>
      <c r="H4503">
        <v>0</v>
      </c>
      <c r="I4503">
        <f>Tabla1[[#This Row],[VENTAS]]+Tabla1[[#This Row],[FISICO]]-Tabla1[[#This Row],[SISTEMA]]</f>
        <v>0</v>
      </c>
    </row>
    <row r="4504" spans="1:9" hidden="1" x14ac:dyDescent="0.25">
      <c r="A4504">
        <v>30101</v>
      </c>
      <c r="B4504" s="1" t="s">
        <v>6</v>
      </c>
      <c r="C4504" s="1" t="s">
        <v>33</v>
      </c>
      <c r="D4504">
        <v>291</v>
      </c>
      <c r="E4504" s="1" t="s">
        <v>5062</v>
      </c>
      <c r="F4504">
        <v>0</v>
      </c>
      <c r="H4504">
        <v>0</v>
      </c>
      <c r="I4504">
        <f>Tabla1[[#This Row],[VENTAS]]+Tabla1[[#This Row],[FISICO]]-Tabla1[[#This Row],[SISTEMA]]</f>
        <v>0</v>
      </c>
    </row>
    <row r="4505" spans="1:9" hidden="1" x14ac:dyDescent="0.25">
      <c r="A4505">
        <v>30101</v>
      </c>
      <c r="B4505" s="1" t="s">
        <v>6</v>
      </c>
      <c r="C4505" s="1" t="s">
        <v>33</v>
      </c>
      <c r="D4505">
        <v>292</v>
      </c>
      <c r="E4505" s="1" t="s">
        <v>5063</v>
      </c>
      <c r="F4505">
        <v>0</v>
      </c>
      <c r="H4505">
        <v>0</v>
      </c>
      <c r="I4505">
        <f>Tabla1[[#This Row],[VENTAS]]+Tabla1[[#This Row],[FISICO]]-Tabla1[[#This Row],[SISTEMA]]</f>
        <v>0</v>
      </c>
    </row>
    <row r="4506" spans="1:9" hidden="1" x14ac:dyDescent="0.25">
      <c r="A4506">
        <v>30101</v>
      </c>
      <c r="B4506" s="1" t="s">
        <v>6</v>
      </c>
      <c r="C4506" s="1" t="s">
        <v>33</v>
      </c>
      <c r="D4506">
        <v>293</v>
      </c>
      <c r="E4506" s="1" t="s">
        <v>5064</v>
      </c>
      <c r="F4506">
        <v>0</v>
      </c>
      <c r="H4506">
        <v>0</v>
      </c>
      <c r="I4506">
        <f>Tabla1[[#This Row],[VENTAS]]+Tabla1[[#This Row],[FISICO]]-Tabla1[[#This Row],[SISTEMA]]</f>
        <v>0</v>
      </c>
    </row>
    <row r="4507" spans="1:9" hidden="1" x14ac:dyDescent="0.25">
      <c r="A4507">
        <v>30101</v>
      </c>
      <c r="B4507" s="1" t="s">
        <v>6</v>
      </c>
      <c r="C4507" s="1" t="s">
        <v>33</v>
      </c>
      <c r="D4507">
        <v>294</v>
      </c>
      <c r="E4507" s="1" t="s">
        <v>5065</v>
      </c>
      <c r="F4507">
        <v>0</v>
      </c>
      <c r="H4507">
        <v>0</v>
      </c>
      <c r="I4507">
        <f>Tabla1[[#This Row],[VENTAS]]+Tabla1[[#This Row],[FISICO]]-Tabla1[[#This Row],[SISTEMA]]</f>
        <v>0</v>
      </c>
    </row>
    <row r="4508" spans="1:9" hidden="1" x14ac:dyDescent="0.25">
      <c r="A4508">
        <v>30101</v>
      </c>
      <c r="B4508" s="1" t="s">
        <v>6</v>
      </c>
      <c r="C4508" s="1" t="s">
        <v>33</v>
      </c>
      <c r="D4508">
        <v>295</v>
      </c>
      <c r="E4508" s="1" t="s">
        <v>5066</v>
      </c>
      <c r="F4508">
        <v>0</v>
      </c>
      <c r="H4508">
        <v>0</v>
      </c>
      <c r="I4508">
        <f>Tabla1[[#This Row],[VENTAS]]+Tabla1[[#This Row],[FISICO]]-Tabla1[[#This Row],[SISTEMA]]</f>
        <v>0</v>
      </c>
    </row>
    <row r="4509" spans="1:9" hidden="1" x14ac:dyDescent="0.25">
      <c r="A4509">
        <v>30101</v>
      </c>
      <c r="B4509" s="1" t="s">
        <v>6</v>
      </c>
      <c r="C4509" s="1" t="s">
        <v>33</v>
      </c>
      <c r="D4509">
        <v>296</v>
      </c>
      <c r="E4509" s="1" t="s">
        <v>5067</v>
      </c>
      <c r="F4509">
        <v>0</v>
      </c>
      <c r="H4509">
        <v>0</v>
      </c>
      <c r="I4509">
        <f>Tabla1[[#This Row],[VENTAS]]+Tabla1[[#This Row],[FISICO]]-Tabla1[[#This Row],[SISTEMA]]</f>
        <v>0</v>
      </c>
    </row>
    <row r="4510" spans="1:9" hidden="1" x14ac:dyDescent="0.25">
      <c r="A4510">
        <v>30101</v>
      </c>
      <c r="B4510" s="1" t="s">
        <v>6</v>
      </c>
      <c r="C4510" s="1" t="s">
        <v>33</v>
      </c>
      <c r="D4510">
        <v>297</v>
      </c>
      <c r="E4510" s="1" t="s">
        <v>5068</v>
      </c>
      <c r="F4510">
        <v>0</v>
      </c>
      <c r="H4510">
        <v>0</v>
      </c>
      <c r="I4510">
        <f>Tabla1[[#This Row],[VENTAS]]+Tabla1[[#This Row],[FISICO]]-Tabla1[[#This Row],[SISTEMA]]</f>
        <v>0</v>
      </c>
    </row>
    <row r="4511" spans="1:9" hidden="1" x14ac:dyDescent="0.25">
      <c r="A4511">
        <v>30101</v>
      </c>
      <c r="B4511" s="1" t="s">
        <v>6</v>
      </c>
      <c r="C4511" s="1" t="s">
        <v>33</v>
      </c>
      <c r="D4511">
        <v>298</v>
      </c>
      <c r="E4511" s="1" t="s">
        <v>5069</v>
      </c>
      <c r="F4511">
        <v>0</v>
      </c>
      <c r="H4511">
        <v>0</v>
      </c>
      <c r="I4511">
        <f>Tabla1[[#This Row],[VENTAS]]+Tabla1[[#This Row],[FISICO]]-Tabla1[[#This Row],[SISTEMA]]</f>
        <v>0</v>
      </c>
    </row>
    <row r="4512" spans="1:9" hidden="1" x14ac:dyDescent="0.25">
      <c r="A4512">
        <v>30101</v>
      </c>
      <c r="B4512" s="1" t="s">
        <v>6</v>
      </c>
      <c r="C4512" s="1" t="s">
        <v>33</v>
      </c>
      <c r="D4512">
        <v>299</v>
      </c>
      <c r="E4512" s="1" t="s">
        <v>5070</v>
      </c>
      <c r="F4512">
        <v>0</v>
      </c>
      <c r="H4512">
        <v>0</v>
      </c>
      <c r="I4512">
        <f>Tabla1[[#This Row],[VENTAS]]+Tabla1[[#This Row],[FISICO]]-Tabla1[[#This Row],[SISTEMA]]</f>
        <v>0</v>
      </c>
    </row>
    <row r="4513" spans="1:9" hidden="1" x14ac:dyDescent="0.25">
      <c r="A4513">
        <v>30101</v>
      </c>
      <c r="B4513" s="1" t="s">
        <v>6</v>
      </c>
      <c r="C4513" s="1" t="s">
        <v>33</v>
      </c>
      <c r="D4513">
        <v>300</v>
      </c>
      <c r="E4513" s="1" t="s">
        <v>5071</v>
      </c>
      <c r="F4513">
        <v>8</v>
      </c>
      <c r="G4513">
        <v>8</v>
      </c>
      <c r="H4513">
        <v>0</v>
      </c>
      <c r="I4513">
        <f>Tabla1[[#This Row],[VENTAS]]+Tabla1[[#This Row],[FISICO]]-Tabla1[[#This Row],[SISTEMA]]</f>
        <v>0</v>
      </c>
    </row>
    <row r="4514" spans="1:9" hidden="1" x14ac:dyDescent="0.25">
      <c r="A4514">
        <v>30101</v>
      </c>
      <c r="B4514" s="1" t="s">
        <v>6</v>
      </c>
      <c r="C4514" s="1" t="s">
        <v>33</v>
      </c>
      <c r="D4514">
        <v>301</v>
      </c>
      <c r="E4514" s="1" t="s">
        <v>5072</v>
      </c>
      <c r="F4514">
        <v>2</v>
      </c>
      <c r="G4514">
        <v>2</v>
      </c>
      <c r="H4514">
        <v>0</v>
      </c>
      <c r="I4514">
        <f>Tabla1[[#This Row],[VENTAS]]+Tabla1[[#This Row],[FISICO]]-Tabla1[[#This Row],[SISTEMA]]</f>
        <v>0</v>
      </c>
    </row>
    <row r="4515" spans="1:9" hidden="1" x14ac:dyDescent="0.25">
      <c r="A4515">
        <v>30101</v>
      </c>
      <c r="B4515" s="1" t="s">
        <v>6</v>
      </c>
      <c r="C4515" s="1" t="s">
        <v>33</v>
      </c>
      <c r="D4515">
        <v>302</v>
      </c>
      <c r="E4515" s="1" t="s">
        <v>5073</v>
      </c>
      <c r="F4515">
        <v>0</v>
      </c>
      <c r="H4515">
        <v>0</v>
      </c>
      <c r="I4515">
        <f>Tabla1[[#This Row],[VENTAS]]+Tabla1[[#This Row],[FISICO]]-Tabla1[[#This Row],[SISTEMA]]</f>
        <v>0</v>
      </c>
    </row>
    <row r="4516" spans="1:9" hidden="1" x14ac:dyDescent="0.25">
      <c r="A4516">
        <v>30101</v>
      </c>
      <c r="B4516" s="1" t="s">
        <v>6</v>
      </c>
      <c r="C4516" s="1" t="s">
        <v>33</v>
      </c>
      <c r="D4516">
        <v>303</v>
      </c>
      <c r="E4516" s="1" t="s">
        <v>5074</v>
      </c>
      <c r="F4516">
        <v>0</v>
      </c>
      <c r="H4516">
        <v>0</v>
      </c>
      <c r="I4516">
        <f>Tabla1[[#This Row],[VENTAS]]+Tabla1[[#This Row],[FISICO]]-Tabla1[[#This Row],[SISTEMA]]</f>
        <v>0</v>
      </c>
    </row>
    <row r="4517" spans="1:9" hidden="1" x14ac:dyDescent="0.25">
      <c r="A4517">
        <v>30101</v>
      </c>
      <c r="B4517" s="1" t="s">
        <v>6</v>
      </c>
      <c r="C4517" s="1" t="s">
        <v>33</v>
      </c>
      <c r="D4517">
        <v>304</v>
      </c>
      <c r="E4517" s="1" t="s">
        <v>5075</v>
      </c>
      <c r="F4517">
        <v>7</v>
      </c>
      <c r="G4517">
        <v>7</v>
      </c>
      <c r="H4517">
        <v>0</v>
      </c>
      <c r="I4517">
        <f>Tabla1[[#This Row],[VENTAS]]+Tabla1[[#This Row],[FISICO]]-Tabla1[[#This Row],[SISTEMA]]</f>
        <v>0</v>
      </c>
    </row>
    <row r="4518" spans="1:9" hidden="1" x14ac:dyDescent="0.25">
      <c r="A4518">
        <v>30101</v>
      </c>
      <c r="B4518" s="1" t="s">
        <v>6</v>
      </c>
      <c r="C4518" s="1" t="s">
        <v>33</v>
      </c>
      <c r="D4518">
        <v>305</v>
      </c>
      <c r="E4518" s="1" t="s">
        <v>5076</v>
      </c>
      <c r="F4518">
        <v>0</v>
      </c>
      <c r="H4518">
        <v>0</v>
      </c>
      <c r="I4518">
        <f>Tabla1[[#This Row],[VENTAS]]+Tabla1[[#This Row],[FISICO]]-Tabla1[[#This Row],[SISTEMA]]</f>
        <v>0</v>
      </c>
    </row>
    <row r="4519" spans="1:9" hidden="1" x14ac:dyDescent="0.25">
      <c r="A4519">
        <v>30101</v>
      </c>
      <c r="B4519" s="1" t="s">
        <v>6</v>
      </c>
      <c r="C4519" s="1" t="s">
        <v>33</v>
      </c>
      <c r="D4519">
        <v>306</v>
      </c>
      <c r="E4519" s="1" t="s">
        <v>5077</v>
      </c>
      <c r="F4519">
        <v>0</v>
      </c>
      <c r="H4519">
        <v>0</v>
      </c>
      <c r="I4519">
        <f>Tabla1[[#This Row],[VENTAS]]+Tabla1[[#This Row],[FISICO]]-Tabla1[[#This Row],[SISTEMA]]</f>
        <v>0</v>
      </c>
    </row>
    <row r="4520" spans="1:9" hidden="1" x14ac:dyDescent="0.25">
      <c r="A4520">
        <v>30101</v>
      </c>
      <c r="B4520" s="1" t="s">
        <v>6</v>
      </c>
      <c r="C4520" s="1" t="s">
        <v>33</v>
      </c>
      <c r="D4520">
        <v>307</v>
      </c>
      <c r="E4520" s="1" t="s">
        <v>5078</v>
      </c>
      <c r="F4520">
        <v>0</v>
      </c>
      <c r="H4520">
        <v>0</v>
      </c>
      <c r="I4520">
        <f>Tabla1[[#This Row],[VENTAS]]+Tabla1[[#This Row],[FISICO]]-Tabla1[[#This Row],[SISTEMA]]</f>
        <v>0</v>
      </c>
    </row>
    <row r="4521" spans="1:9" hidden="1" x14ac:dyDescent="0.25">
      <c r="A4521">
        <v>30101</v>
      </c>
      <c r="B4521" s="1" t="s">
        <v>6</v>
      </c>
      <c r="C4521" s="1" t="s">
        <v>33</v>
      </c>
      <c r="D4521">
        <v>308</v>
      </c>
      <c r="E4521" s="1" t="s">
        <v>5079</v>
      </c>
      <c r="F4521">
        <v>0</v>
      </c>
      <c r="H4521">
        <v>0</v>
      </c>
      <c r="I4521">
        <f>Tabla1[[#This Row],[VENTAS]]+Tabla1[[#This Row],[FISICO]]-Tabla1[[#This Row],[SISTEMA]]</f>
        <v>0</v>
      </c>
    </row>
    <row r="4522" spans="1:9" hidden="1" x14ac:dyDescent="0.25">
      <c r="A4522">
        <v>30101</v>
      </c>
      <c r="B4522" s="1" t="s">
        <v>6</v>
      </c>
      <c r="C4522" s="1" t="s">
        <v>33</v>
      </c>
      <c r="D4522">
        <v>309</v>
      </c>
      <c r="E4522" s="1" t="s">
        <v>5080</v>
      </c>
      <c r="F4522">
        <v>0</v>
      </c>
      <c r="H4522">
        <v>0</v>
      </c>
      <c r="I4522">
        <f>Tabla1[[#This Row],[VENTAS]]+Tabla1[[#This Row],[FISICO]]-Tabla1[[#This Row],[SISTEMA]]</f>
        <v>0</v>
      </c>
    </row>
    <row r="4523" spans="1:9" hidden="1" x14ac:dyDescent="0.25">
      <c r="A4523">
        <v>30101</v>
      </c>
      <c r="B4523" s="1" t="s">
        <v>6</v>
      </c>
      <c r="C4523" s="1" t="s">
        <v>33</v>
      </c>
      <c r="D4523">
        <v>310</v>
      </c>
      <c r="E4523" s="1" t="s">
        <v>5081</v>
      </c>
      <c r="F4523">
        <v>0</v>
      </c>
      <c r="H4523">
        <v>0</v>
      </c>
      <c r="I4523">
        <f>Tabla1[[#This Row],[VENTAS]]+Tabla1[[#This Row],[FISICO]]-Tabla1[[#This Row],[SISTEMA]]</f>
        <v>0</v>
      </c>
    </row>
    <row r="4524" spans="1:9" hidden="1" x14ac:dyDescent="0.25">
      <c r="A4524">
        <v>30101</v>
      </c>
      <c r="B4524" s="1" t="s">
        <v>6</v>
      </c>
      <c r="C4524" s="1" t="s">
        <v>33</v>
      </c>
      <c r="D4524">
        <v>311</v>
      </c>
      <c r="E4524" s="1" t="s">
        <v>5082</v>
      </c>
      <c r="F4524">
        <v>0</v>
      </c>
      <c r="H4524">
        <v>0</v>
      </c>
      <c r="I4524">
        <f>Tabla1[[#This Row],[VENTAS]]+Tabla1[[#This Row],[FISICO]]-Tabla1[[#This Row],[SISTEMA]]</f>
        <v>0</v>
      </c>
    </row>
    <row r="4525" spans="1:9" hidden="1" x14ac:dyDescent="0.25">
      <c r="A4525">
        <v>30101</v>
      </c>
      <c r="B4525" s="1" t="s">
        <v>6</v>
      </c>
      <c r="C4525" s="1" t="s">
        <v>33</v>
      </c>
      <c r="D4525">
        <v>312</v>
      </c>
      <c r="E4525" s="1" t="s">
        <v>5083</v>
      </c>
      <c r="F4525">
        <v>0</v>
      </c>
      <c r="H4525">
        <v>0</v>
      </c>
      <c r="I4525">
        <f>Tabla1[[#This Row],[VENTAS]]+Tabla1[[#This Row],[FISICO]]-Tabla1[[#This Row],[SISTEMA]]</f>
        <v>0</v>
      </c>
    </row>
    <row r="4526" spans="1:9" hidden="1" x14ac:dyDescent="0.25">
      <c r="A4526">
        <v>30101</v>
      </c>
      <c r="B4526" s="1" t="s">
        <v>6</v>
      </c>
      <c r="C4526" s="1" t="s">
        <v>33</v>
      </c>
      <c r="D4526">
        <v>313</v>
      </c>
      <c r="E4526" s="1" t="s">
        <v>5084</v>
      </c>
      <c r="F4526">
        <v>0</v>
      </c>
      <c r="H4526">
        <v>0</v>
      </c>
      <c r="I4526">
        <f>Tabla1[[#This Row],[VENTAS]]+Tabla1[[#This Row],[FISICO]]-Tabla1[[#This Row],[SISTEMA]]</f>
        <v>0</v>
      </c>
    </row>
    <row r="4527" spans="1:9" hidden="1" x14ac:dyDescent="0.25">
      <c r="A4527">
        <v>30101</v>
      </c>
      <c r="B4527" s="1" t="s">
        <v>6</v>
      </c>
      <c r="C4527" s="1" t="s">
        <v>33</v>
      </c>
      <c r="D4527">
        <v>314</v>
      </c>
      <c r="E4527" s="1" t="s">
        <v>5085</v>
      </c>
      <c r="F4527">
        <v>0</v>
      </c>
      <c r="H4527">
        <v>0</v>
      </c>
      <c r="I4527">
        <f>Tabla1[[#This Row],[VENTAS]]+Tabla1[[#This Row],[FISICO]]-Tabla1[[#This Row],[SISTEMA]]</f>
        <v>0</v>
      </c>
    </row>
    <row r="4528" spans="1:9" hidden="1" x14ac:dyDescent="0.25">
      <c r="A4528">
        <v>30101</v>
      </c>
      <c r="B4528" s="1" t="s">
        <v>6</v>
      </c>
      <c r="C4528" s="1" t="s">
        <v>33</v>
      </c>
      <c r="D4528">
        <v>315</v>
      </c>
      <c r="E4528" s="1" t="s">
        <v>5086</v>
      </c>
      <c r="F4528">
        <v>0</v>
      </c>
      <c r="H4528">
        <v>0</v>
      </c>
      <c r="I4528">
        <f>Tabla1[[#This Row],[VENTAS]]+Tabla1[[#This Row],[FISICO]]-Tabla1[[#This Row],[SISTEMA]]</f>
        <v>0</v>
      </c>
    </row>
    <row r="4529" spans="1:9" hidden="1" x14ac:dyDescent="0.25">
      <c r="A4529">
        <v>30101</v>
      </c>
      <c r="B4529" s="1" t="s">
        <v>6</v>
      </c>
      <c r="C4529" s="1" t="s">
        <v>33</v>
      </c>
      <c r="D4529">
        <v>316</v>
      </c>
      <c r="E4529" s="1" t="s">
        <v>5087</v>
      </c>
      <c r="F4529">
        <v>0</v>
      </c>
      <c r="H4529">
        <v>0</v>
      </c>
      <c r="I4529">
        <f>Tabla1[[#This Row],[VENTAS]]+Tabla1[[#This Row],[FISICO]]-Tabla1[[#This Row],[SISTEMA]]</f>
        <v>0</v>
      </c>
    </row>
    <row r="4530" spans="1:9" hidden="1" x14ac:dyDescent="0.25">
      <c r="A4530">
        <v>30101</v>
      </c>
      <c r="B4530" s="1" t="s">
        <v>6</v>
      </c>
      <c r="C4530" s="1" t="s">
        <v>33</v>
      </c>
      <c r="D4530">
        <v>317</v>
      </c>
      <c r="E4530" s="1" t="s">
        <v>5088</v>
      </c>
      <c r="F4530">
        <v>0</v>
      </c>
      <c r="H4530">
        <v>0</v>
      </c>
      <c r="I4530">
        <f>Tabla1[[#This Row],[VENTAS]]+Tabla1[[#This Row],[FISICO]]-Tabla1[[#This Row],[SISTEMA]]</f>
        <v>0</v>
      </c>
    </row>
    <row r="4531" spans="1:9" hidden="1" x14ac:dyDescent="0.25">
      <c r="A4531">
        <v>30101</v>
      </c>
      <c r="B4531" s="1" t="s">
        <v>6</v>
      </c>
      <c r="C4531" s="1" t="s">
        <v>33</v>
      </c>
      <c r="D4531">
        <v>318</v>
      </c>
      <c r="E4531" s="1" t="s">
        <v>5089</v>
      </c>
      <c r="F4531">
        <v>0</v>
      </c>
      <c r="H4531">
        <v>0</v>
      </c>
      <c r="I4531">
        <f>Tabla1[[#This Row],[VENTAS]]+Tabla1[[#This Row],[FISICO]]-Tabla1[[#This Row],[SISTEMA]]</f>
        <v>0</v>
      </c>
    </row>
    <row r="4532" spans="1:9" hidden="1" x14ac:dyDescent="0.25">
      <c r="A4532">
        <v>30101</v>
      </c>
      <c r="B4532" s="1" t="s">
        <v>6</v>
      </c>
      <c r="C4532" s="1" t="s">
        <v>33</v>
      </c>
      <c r="D4532">
        <v>319</v>
      </c>
      <c r="E4532" s="1" t="s">
        <v>5090</v>
      </c>
      <c r="F4532">
        <v>0</v>
      </c>
      <c r="H4532">
        <v>0</v>
      </c>
      <c r="I4532">
        <f>Tabla1[[#This Row],[VENTAS]]+Tabla1[[#This Row],[FISICO]]-Tabla1[[#This Row],[SISTEMA]]</f>
        <v>0</v>
      </c>
    </row>
    <row r="4533" spans="1:9" hidden="1" x14ac:dyDescent="0.25">
      <c r="A4533">
        <v>30101</v>
      </c>
      <c r="B4533" s="1" t="s">
        <v>6</v>
      </c>
      <c r="C4533" s="1" t="s">
        <v>33</v>
      </c>
      <c r="D4533">
        <v>320</v>
      </c>
      <c r="E4533" s="1" t="s">
        <v>5091</v>
      </c>
      <c r="F4533">
        <v>0</v>
      </c>
      <c r="H4533">
        <v>0</v>
      </c>
      <c r="I4533">
        <f>Tabla1[[#This Row],[VENTAS]]+Tabla1[[#This Row],[FISICO]]-Tabla1[[#This Row],[SISTEMA]]</f>
        <v>0</v>
      </c>
    </row>
    <row r="4534" spans="1:9" hidden="1" x14ac:dyDescent="0.25">
      <c r="A4534">
        <v>30101</v>
      </c>
      <c r="B4534" s="1" t="s">
        <v>6</v>
      </c>
      <c r="C4534" s="1" t="s">
        <v>33</v>
      </c>
      <c r="D4534">
        <v>321</v>
      </c>
      <c r="E4534" s="1" t="s">
        <v>5092</v>
      </c>
      <c r="F4534">
        <v>0</v>
      </c>
      <c r="H4534">
        <v>0</v>
      </c>
      <c r="I4534">
        <f>Tabla1[[#This Row],[VENTAS]]+Tabla1[[#This Row],[FISICO]]-Tabla1[[#This Row],[SISTEMA]]</f>
        <v>0</v>
      </c>
    </row>
    <row r="4535" spans="1:9" hidden="1" x14ac:dyDescent="0.25">
      <c r="A4535">
        <v>30101</v>
      </c>
      <c r="B4535" s="1" t="s">
        <v>6</v>
      </c>
      <c r="C4535" s="1" t="s">
        <v>33</v>
      </c>
      <c r="D4535">
        <v>322</v>
      </c>
      <c r="E4535" s="1" t="s">
        <v>5093</v>
      </c>
      <c r="F4535">
        <v>0</v>
      </c>
      <c r="H4535">
        <v>0</v>
      </c>
      <c r="I4535">
        <f>Tabla1[[#This Row],[VENTAS]]+Tabla1[[#This Row],[FISICO]]-Tabla1[[#This Row],[SISTEMA]]</f>
        <v>0</v>
      </c>
    </row>
    <row r="4536" spans="1:9" hidden="1" x14ac:dyDescent="0.25">
      <c r="A4536">
        <v>30101</v>
      </c>
      <c r="B4536" s="1" t="s">
        <v>6</v>
      </c>
      <c r="C4536" s="1" t="s">
        <v>33</v>
      </c>
      <c r="D4536">
        <v>323</v>
      </c>
      <c r="E4536" s="1" t="s">
        <v>5094</v>
      </c>
      <c r="F4536">
        <v>0</v>
      </c>
      <c r="H4536">
        <v>0</v>
      </c>
      <c r="I4536">
        <f>Tabla1[[#This Row],[VENTAS]]+Tabla1[[#This Row],[FISICO]]-Tabla1[[#This Row],[SISTEMA]]</f>
        <v>0</v>
      </c>
    </row>
    <row r="4537" spans="1:9" hidden="1" x14ac:dyDescent="0.25">
      <c r="A4537">
        <v>30101</v>
      </c>
      <c r="B4537" s="1" t="s">
        <v>6</v>
      </c>
      <c r="C4537" s="1" t="s">
        <v>33</v>
      </c>
      <c r="D4537">
        <v>324</v>
      </c>
      <c r="E4537" s="1" t="s">
        <v>5095</v>
      </c>
      <c r="F4537">
        <v>0</v>
      </c>
      <c r="H4537">
        <v>0</v>
      </c>
      <c r="I4537">
        <f>Tabla1[[#This Row],[VENTAS]]+Tabla1[[#This Row],[FISICO]]-Tabla1[[#This Row],[SISTEMA]]</f>
        <v>0</v>
      </c>
    </row>
    <row r="4538" spans="1:9" hidden="1" x14ac:dyDescent="0.25">
      <c r="A4538">
        <v>30101</v>
      </c>
      <c r="B4538" s="1" t="s">
        <v>6</v>
      </c>
      <c r="C4538" s="1" t="s">
        <v>33</v>
      </c>
      <c r="D4538">
        <v>325</v>
      </c>
      <c r="E4538" s="1" t="s">
        <v>5096</v>
      </c>
      <c r="F4538">
        <v>0</v>
      </c>
      <c r="H4538">
        <v>0</v>
      </c>
      <c r="I4538">
        <f>Tabla1[[#This Row],[VENTAS]]+Tabla1[[#This Row],[FISICO]]-Tabla1[[#This Row],[SISTEMA]]</f>
        <v>0</v>
      </c>
    </row>
    <row r="4539" spans="1:9" hidden="1" x14ac:dyDescent="0.25">
      <c r="A4539">
        <v>30101</v>
      </c>
      <c r="B4539" s="1" t="s">
        <v>6</v>
      </c>
      <c r="C4539" s="1" t="s">
        <v>33</v>
      </c>
      <c r="D4539">
        <v>326</v>
      </c>
      <c r="E4539" s="1" t="s">
        <v>5097</v>
      </c>
      <c r="F4539">
        <v>0</v>
      </c>
      <c r="H4539">
        <v>0</v>
      </c>
      <c r="I4539">
        <f>Tabla1[[#This Row],[VENTAS]]+Tabla1[[#This Row],[FISICO]]-Tabla1[[#This Row],[SISTEMA]]</f>
        <v>0</v>
      </c>
    </row>
    <row r="4540" spans="1:9" hidden="1" x14ac:dyDescent="0.25">
      <c r="A4540">
        <v>30101</v>
      </c>
      <c r="B4540" s="1" t="s">
        <v>6</v>
      </c>
      <c r="C4540" s="1" t="s">
        <v>33</v>
      </c>
      <c r="D4540">
        <v>327</v>
      </c>
      <c r="E4540" s="1" t="s">
        <v>5098</v>
      </c>
      <c r="F4540">
        <v>0</v>
      </c>
      <c r="H4540">
        <v>0</v>
      </c>
      <c r="I4540">
        <f>Tabla1[[#This Row],[VENTAS]]+Tabla1[[#This Row],[FISICO]]-Tabla1[[#This Row],[SISTEMA]]</f>
        <v>0</v>
      </c>
    </row>
    <row r="4541" spans="1:9" hidden="1" x14ac:dyDescent="0.25">
      <c r="A4541">
        <v>30101</v>
      </c>
      <c r="B4541" s="1" t="s">
        <v>6</v>
      </c>
      <c r="C4541" s="1" t="s">
        <v>33</v>
      </c>
      <c r="D4541">
        <v>328</v>
      </c>
      <c r="E4541" s="1" t="s">
        <v>5099</v>
      </c>
      <c r="F4541">
        <v>5</v>
      </c>
      <c r="G4541">
        <v>4</v>
      </c>
      <c r="H4541">
        <v>0</v>
      </c>
      <c r="I4541">
        <f>Tabla1[[#This Row],[VENTAS]]+Tabla1[[#This Row],[FISICO]]-Tabla1[[#This Row],[SISTEMA]]</f>
        <v>-1</v>
      </c>
    </row>
    <row r="4542" spans="1:9" hidden="1" x14ac:dyDescent="0.25">
      <c r="A4542">
        <v>30101</v>
      </c>
      <c r="B4542" s="1" t="s">
        <v>6</v>
      </c>
      <c r="C4542" s="1" t="s">
        <v>33</v>
      </c>
      <c r="D4542">
        <v>329</v>
      </c>
      <c r="E4542" s="1" t="s">
        <v>5100</v>
      </c>
      <c r="F4542">
        <v>0</v>
      </c>
      <c r="H4542">
        <v>0</v>
      </c>
      <c r="I4542">
        <f>Tabla1[[#This Row],[VENTAS]]+Tabla1[[#This Row],[FISICO]]-Tabla1[[#This Row],[SISTEMA]]</f>
        <v>0</v>
      </c>
    </row>
    <row r="4543" spans="1:9" hidden="1" x14ac:dyDescent="0.25">
      <c r="A4543">
        <v>30101</v>
      </c>
      <c r="B4543" s="1" t="s">
        <v>6</v>
      </c>
      <c r="C4543" s="1" t="s">
        <v>33</v>
      </c>
      <c r="D4543">
        <v>330</v>
      </c>
      <c r="E4543" s="1" t="s">
        <v>5101</v>
      </c>
      <c r="F4543">
        <v>0</v>
      </c>
      <c r="H4543">
        <v>0</v>
      </c>
      <c r="I4543">
        <f>Tabla1[[#This Row],[VENTAS]]+Tabla1[[#This Row],[FISICO]]-Tabla1[[#This Row],[SISTEMA]]</f>
        <v>0</v>
      </c>
    </row>
    <row r="4544" spans="1:9" hidden="1" x14ac:dyDescent="0.25">
      <c r="A4544">
        <v>30101</v>
      </c>
      <c r="B4544" s="1" t="s">
        <v>6</v>
      </c>
      <c r="C4544" s="1" t="s">
        <v>33</v>
      </c>
      <c r="D4544">
        <v>331</v>
      </c>
      <c r="E4544" s="1" t="s">
        <v>5102</v>
      </c>
      <c r="F4544">
        <v>0</v>
      </c>
      <c r="H4544">
        <v>0</v>
      </c>
      <c r="I4544">
        <f>Tabla1[[#This Row],[VENTAS]]+Tabla1[[#This Row],[FISICO]]-Tabla1[[#This Row],[SISTEMA]]</f>
        <v>0</v>
      </c>
    </row>
    <row r="4545" spans="1:9" hidden="1" x14ac:dyDescent="0.25">
      <c r="A4545">
        <v>30101</v>
      </c>
      <c r="B4545" s="1" t="s">
        <v>6</v>
      </c>
      <c r="C4545" s="1" t="s">
        <v>33</v>
      </c>
      <c r="D4545">
        <v>332</v>
      </c>
      <c r="E4545" s="1" t="s">
        <v>5103</v>
      </c>
      <c r="F4545">
        <v>0</v>
      </c>
      <c r="H4545">
        <v>0</v>
      </c>
      <c r="I4545">
        <f>Tabla1[[#This Row],[VENTAS]]+Tabla1[[#This Row],[FISICO]]-Tabla1[[#This Row],[SISTEMA]]</f>
        <v>0</v>
      </c>
    </row>
    <row r="4546" spans="1:9" hidden="1" x14ac:dyDescent="0.25">
      <c r="A4546">
        <v>30101</v>
      </c>
      <c r="B4546" s="1" t="s">
        <v>6</v>
      </c>
      <c r="C4546" s="1" t="s">
        <v>33</v>
      </c>
      <c r="D4546">
        <v>333</v>
      </c>
      <c r="E4546" s="1" t="s">
        <v>5104</v>
      </c>
      <c r="F4546">
        <v>0</v>
      </c>
      <c r="H4546">
        <v>0</v>
      </c>
      <c r="I4546">
        <f>Tabla1[[#This Row],[VENTAS]]+Tabla1[[#This Row],[FISICO]]-Tabla1[[#This Row],[SISTEMA]]</f>
        <v>0</v>
      </c>
    </row>
    <row r="4547" spans="1:9" hidden="1" x14ac:dyDescent="0.25">
      <c r="A4547">
        <v>30101</v>
      </c>
      <c r="B4547" s="1" t="s">
        <v>6</v>
      </c>
      <c r="C4547" s="1" t="s">
        <v>33</v>
      </c>
      <c r="D4547">
        <v>334</v>
      </c>
      <c r="E4547" s="1" t="s">
        <v>5105</v>
      </c>
      <c r="F4547">
        <v>0</v>
      </c>
      <c r="H4547">
        <v>0</v>
      </c>
      <c r="I4547">
        <f>Tabla1[[#This Row],[VENTAS]]+Tabla1[[#This Row],[FISICO]]-Tabla1[[#This Row],[SISTEMA]]</f>
        <v>0</v>
      </c>
    </row>
    <row r="4548" spans="1:9" hidden="1" x14ac:dyDescent="0.25">
      <c r="A4548">
        <v>30101</v>
      </c>
      <c r="B4548" s="1" t="s">
        <v>6</v>
      </c>
      <c r="C4548" s="1" t="s">
        <v>33</v>
      </c>
      <c r="D4548">
        <v>335</v>
      </c>
      <c r="E4548" s="1" t="s">
        <v>5106</v>
      </c>
      <c r="F4548">
        <v>0</v>
      </c>
      <c r="H4548">
        <v>0</v>
      </c>
      <c r="I4548">
        <f>Tabla1[[#This Row],[VENTAS]]+Tabla1[[#This Row],[FISICO]]-Tabla1[[#This Row],[SISTEMA]]</f>
        <v>0</v>
      </c>
    </row>
    <row r="4549" spans="1:9" hidden="1" x14ac:dyDescent="0.25">
      <c r="A4549">
        <v>30101</v>
      </c>
      <c r="B4549" s="1" t="s">
        <v>6</v>
      </c>
      <c r="C4549" s="1" t="s">
        <v>33</v>
      </c>
      <c r="D4549">
        <v>336</v>
      </c>
      <c r="E4549" s="1" t="s">
        <v>5107</v>
      </c>
      <c r="F4549">
        <v>0</v>
      </c>
      <c r="H4549">
        <v>0</v>
      </c>
      <c r="I4549">
        <f>Tabla1[[#This Row],[VENTAS]]+Tabla1[[#This Row],[FISICO]]-Tabla1[[#This Row],[SISTEMA]]</f>
        <v>0</v>
      </c>
    </row>
    <row r="4550" spans="1:9" hidden="1" x14ac:dyDescent="0.25">
      <c r="A4550">
        <v>30101</v>
      </c>
      <c r="B4550" s="1" t="s">
        <v>6</v>
      </c>
      <c r="C4550" s="1" t="s">
        <v>33</v>
      </c>
      <c r="D4550">
        <v>337</v>
      </c>
      <c r="E4550" s="1" t="s">
        <v>5108</v>
      </c>
      <c r="F4550">
        <v>0</v>
      </c>
      <c r="H4550">
        <v>0</v>
      </c>
      <c r="I4550">
        <f>Tabla1[[#This Row],[VENTAS]]+Tabla1[[#This Row],[FISICO]]-Tabla1[[#This Row],[SISTEMA]]</f>
        <v>0</v>
      </c>
    </row>
    <row r="4551" spans="1:9" hidden="1" x14ac:dyDescent="0.25">
      <c r="A4551">
        <v>30101</v>
      </c>
      <c r="B4551" s="1" t="s">
        <v>6</v>
      </c>
      <c r="C4551" s="1" t="s">
        <v>33</v>
      </c>
      <c r="D4551">
        <v>338</v>
      </c>
      <c r="E4551" s="1" t="s">
        <v>5109</v>
      </c>
      <c r="F4551">
        <v>0</v>
      </c>
      <c r="H4551">
        <v>0</v>
      </c>
      <c r="I4551">
        <f>Tabla1[[#This Row],[VENTAS]]+Tabla1[[#This Row],[FISICO]]-Tabla1[[#This Row],[SISTEMA]]</f>
        <v>0</v>
      </c>
    </row>
    <row r="4552" spans="1:9" hidden="1" x14ac:dyDescent="0.25">
      <c r="A4552">
        <v>30101</v>
      </c>
      <c r="B4552" s="1" t="s">
        <v>6</v>
      </c>
      <c r="C4552" s="1" t="s">
        <v>33</v>
      </c>
      <c r="D4552">
        <v>339</v>
      </c>
      <c r="E4552" s="1" t="s">
        <v>5110</v>
      </c>
      <c r="F4552">
        <v>0</v>
      </c>
      <c r="H4552">
        <v>0</v>
      </c>
      <c r="I4552">
        <f>Tabla1[[#This Row],[VENTAS]]+Tabla1[[#This Row],[FISICO]]-Tabla1[[#This Row],[SISTEMA]]</f>
        <v>0</v>
      </c>
    </row>
    <row r="4553" spans="1:9" hidden="1" x14ac:dyDescent="0.25">
      <c r="A4553">
        <v>30101</v>
      </c>
      <c r="B4553" s="1" t="s">
        <v>6</v>
      </c>
      <c r="C4553" s="1" t="s">
        <v>33</v>
      </c>
      <c r="D4553">
        <v>340</v>
      </c>
      <c r="E4553" s="1" t="s">
        <v>5111</v>
      </c>
      <c r="F4553">
        <v>0</v>
      </c>
      <c r="H4553">
        <v>0</v>
      </c>
      <c r="I4553">
        <f>Tabla1[[#This Row],[VENTAS]]+Tabla1[[#This Row],[FISICO]]-Tabla1[[#This Row],[SISTEMA]]</f>
        <v>0</v>
      </c>
    </row>
    <row r="4554" spans="1:9" hidden="1" x14ac:dyDescent="0.25">
      <c r="A4554">
        <v>30101</v>
      </c>
      <c r="B4554" s="1" t="s">
        <v>6</v>
      </c>
      <c r="C4554" s="1" t="s">
        <v>33</v>
      </c>
      <c r="D4554">
        <v>341</v>
      </c>
      <c r="E4554" s="1" t="s">
        <v>5112</v>
      </c>
      <c r="F4554">
        <v>0</v>
      </c>
      <c r="H4554">
        <v>0</v>
      </c>
      <c r="I4554">
        <f>Tabla1[[#This Row],[VENTAS]]+Tabla1[[#This Row],[FISICO]]-Tabla1[[#This Row],[SISTEMA]]</f>
        <v>0</v>
      </c>
    </row>
    <row r="4555" spans="1:9" hidden="1" x14ac:dyDescent="0.25">
      <c r="A4555">
        <v>30101</v>
      </c>
      <c r="B4555" s="1" t="s">
        <v>6</v>
      </c>
      <c r="C4555" s="1" t="s">
        <v>33</v>
      </c>
      <c r="D4555">
        <v>342</v>
      </c>
      <c r="E4555" s="1" t="s">
        <v>5113</v>
      </c>
      <c r="F4555">
        <v>0</v>
      </c>
      <c r="H4555">
        <v>0</v>
      </c>
      <c r="I4555">
        <f>Tabla1[[#This Row],[VENTAS]]+Tabla1[[#This Row],[FISICO]]-Tabla1[[#This Row],[SISTEMA]]</f>
        <v>0</v>
      </c>
    </row>
    <row r="4556" spans="1:9" hidden="1" x14ac:dyDescent="0.25">
      <c r="A4556">
        <v>30101</v>
      </c>
      <c r="B4556" s="1" t="s">
        <v>6</v>
      </c>
      <c r="C4556" s="1" t="s">
        <v>33</v>
      </c>
      <c r="D4556">
        <v>343</v>
      </c>
      <c r="E4556" s="1" t="s">
        <v>5114</v>
      </c>
      <c r="F4556">
        <v>0</v>
      </c>
      <c r="H4556">
        <v>0</v>
      </c>
      <c r="I4556">
        <f>Tabla1[[#This Row],[VENTAS]]+Tabla1[[#This Row],[FISICO]]-Tabla1[[#This Row],[SISTEMA]]</f>
        <v>0</v>
      </c>
    </row>
    <row r="4557" spans="1:9" hidden="1" x14ac:dyDescent="0.25">
      <c r="A4557">
        <v>30101</v>
      </c>
      <c r="B4557" s="1" t="s">
        <v>6</v>
      </c>
      <c r="C4557" s="1" t="s">
        <v>33</v>
      </c>
      <c r="D4557">
        <v>344</v>
      </c>
      <c r="E4557" s="1" t="s">
        <v>5115</v>
      </c>
      <c r="F4557">
        <v>0</v>
      </c>
      <c r="H4557">
        <v>0</v>
      </c>
      <c r="I4557">
        <f>Tabla1[[#This Row],[VENTAS]]+Tabla1[[#This Row],[FISICO]]-Tabla1[[#This Row],[SISTEMA]]</f>
        <v>0</v>
      </c>
    </row>
    <row r="4558" spans="1:9" hidden="1" x14ac:dyDescent="0.25">
      <c r="A4558">
        <v>30101</v>
      </c>
      <c r="B4558" s="1" t="s">
        <v>6</v>
      </c>
      <c r="C4558" s="1" t="s">
        <v>33</v>
      </c>
      <c r="D4558">
        <v>345</v>
      </c>
      <c r="E4558" s="1" t="s">
        <v>5116</v>
      </c>
      <c r="F4558">
        <v>0</v>
      </c>
      <c r="H4558">
        <v>0</v>
      </c>
      <c r="I4558">
        <f>Tabla1[[#This Row],[VENTAS]]+Tabla1[[#This Row],[FISICO]]-Tabla1[[#This Row],[SISTEMA]]</f>
        <v>0</v>
      </c>
    </row>
    <row r="4559" spans="1:9" hidden="1" x14ac:dyDescent="0.25">
      <c r="A4559">
        <v>30101</v>
      </c>
      <c r="B4559" s="1" t="s">
        <v>6</v>
      </c>
      <c r="C4559" s="1" t="s">
        <v>33</v>
      </c>
      <c r="D4559">
        <v>346</v>
      </c>
      <c r="E4559" s="1" t="s">
        <v>5117</v>
      </c>
      <c r="F4559">
        <v>0</v>
      </c>
      <c r="H4559">
        <v>0</v>
      </c>
      <c r="I4559">
        <f>Tabla1[[#This Row],[VENTAS]]+Tabla1[[#This Row],[FISICO]]-Tabla1[[#This Row],[SISTEMA]]</f>
        <v>0</v>
      </c>
    </row>
    <row r="4560" spans="1:9" hidden="1" x14ac:dyDescent="0.25">
      <c r="A4560">
        <v>30101</v>
      </c>
      <c r="B4560" s="1" t="s">
        <v>6</v>
      </c>
      <c r="C4560" s="1" t="s">
        <v>33</v>
      </c>
      <c r="D4560">
        <v>347</v>
      </c>
      <c r="E4560" s="1" t="s">
        <v>5118</v>
      </c>
      <c r="F4560">
        <v>0</v>
      </c>
      <c r="H4560">
        <v>0</v>
      </c>
      <c r="I4560">
        <f>Tabla1[[#This Row],[VENTAS]]+Tabla1[[#This Row],[FISICO]]-Tabla1[[#This Row],[SISTEMA]]</f>
        <v>0</v>
      </c>
    </row>
    <row r="4561" spans="1:9" hidden="1" x14ac:dyDescent="0.25">
      <c r="A4561">
        <v>30101</v>
      </c>
      <c r="B4561" s="1" t="s">
        <v>6</v>
      </c>
      <c r="C4561" s="1" t="s">
        <v>33</v>
      </c>
      <c r="D4561">
        <v>348</v>
      </c>
      <c r="E4561" s="1" t="s">
        <v>5119</v>
      </c>
      <c r="F4561">
        <v>0</v>
      </c>
      <c r="H4561">
        <v>0</v>
      </c>
      <c r="I4561">
        <f>Tabla1[[#This Row],[VENTAS]]+Tabla1[[#This Row],[FISICO]]-Tabla1[[#This Row],[SISTEMA]]</f>
        <v>0</v>
      </c>
    </row>
    <row r="4562" spans="1:9" hidden="1" x14ac:dyDescent="0.25">
      <c r="A4562">
        <v>30101</v>
      </c>
      <c r="B4562" s="1" t="s">
        <v>6</v>
      </c>
      <c r="C4562" s="1" t="s">
        <v>33</v>
      </c>
      <c r="D4562">
        <v>349</v>
      </c>
      <c r="E4562" s="1" t="s">
        <v>5120</v>
      </c>
      <c r="F4562">
        <v>0</v>
      </c>
      <c r="H4562">
        <v>0</v>
      </c>
      <c r="I4562">
        <f>Tabla1[[#This Row],[VENTAS]]+Tabla1[[#This Row],[FISICO]]-Tabla1[[#This Row],[SISTEMA]]</f>
        <v>0</v>
      </c>
    </row>
    <row r="4563" spans="1:9" hidden="1" x14ac:dyDescent="0.25">
      <c r="A4563">
        <v>30101</v>
      </c>
      <c r="B4563" s="1" t="s">
        <v>6</v>
      </c>
      <c r="C4563" s="1" t="s">
        <v>33</v>
      </c>
      <c r="D4563">
        <v>350</v>
      </c>
      <c r="E4563" s="1" t="s">
        <v>5121</v>
      </c>
      <c r="F4563">
        <v>0</v>
      </c>
      <c r="H4563">
        <v>0</v>
      </c>
      <c r="I4563">
        <f>Tabla1[[#This Row],[VENTAS]]+Tabla1[[#This Row],[FISICO]]-Tabla1[[#This Row],[SISTEMA]]</f>
        <v>0</v>
      </c>
    </row>
    <row r="4564" spans="1:9" hidden="1" x14ac:dyDescent="0.25">
      <c r="A4564">
        <v>30101</v>
      </c>
      <c r="B4564" s="1" t="s">
        <v>6</v>
      </c>
      <c r="C4564" s="1" t="s">
        <v>33</v>
      </c>
      <c r="D4564">
        <v>351</v>
      </c>
      <c r="E4564" s="1" t="s">
        <v>5122</v>
      </c>
      <c r="F4564">
        <v>0</v>
      </c>
      <c r="H4564">
        <v>0</v>
      </c>
      <c r="I4564">
        <f>Tabla1[[#This Row],[VENTAS]]+Tabla1[[#This Row],[FISICO]]-Tabla1[[#This Row],[SISTEMA]]</f>
        <v>0</v>
      </c>
    </row>
    <row r="4565" spans="1:9" hidden="1" x14ac:dyDescent="0.25">
      <c r="A4565">
        <v>30101</v>
      </c>
      <c r="B4565" s="1" t="s">
        <v>6</v>
      </c>
      <c r="C4565" s="1" t="s">
        <v>33</v>
      </c>
      <c r="D4565">
        <v>352</v>
      </c>
      <c r="E4565" s="1" t="s">
        <v>5123</v>
      </c>
      <c r="F4565">
        <v>1</v>
      </c>
      <c r="G4565">
        <v>1</v>
      </c>
      <c r="H4565">
        <v>0</v>
      </c>
      <c r="I4565">
        <f>Tabla1[[#This Row],[VENTAS]]+Tabla1[[#This Row],[FISICO]]-Tabla1[[#This Row],[SISTEMA]]</f>
        <v>0</v>
      </c>
    </row>
    <row r="4566" spans="1:9" hidden="1" x14ac:dyDescent="0.25">
      <c r="A4566">
        <v>30101</v>
      </c>
      <c r="B4566" s="1" t="s">
        <v>6</v>
      </c>
      <c r="C4566" s="1" t="s">
        <v>33</v>
      </c>
      <c r="D4566">
        <v>353</v>
      </c>
      <c r="E4566" s="1" t="s">
        <v>5124</v>
      </c>
      <c r="F4566">
        <v>0</v>
      </c>
      <c r="H4566">
        <v>0</v>
      </c>
      <c r="I4566">
        <f>Tabla1[[#This Row],[VENTAS]]+Tabla1[[#This Row],[FISICO]]-Tabla1[[#This Row],[SISTEMA]]</f>
        <v>0</v>
      </c>
    </row>
    <row r="4567" spans="1:9" hidden="1" x14ac:dyDescent="0.25">
      <c r="A4567">
        <v>30101</v>
      </c>
      <c r="B4567" s="1" t="s">
        <v>6</v>
      </c>
      <c r="C4567" s="1" t="s">
        <v>33</v>
      </c>
      <c r="D4567">
        <v>354</v>
      </c>
      <c r="E4567" s="1" t="s">
        <v>5125</v>
      </c>
      <c r="F4567">
        <v>0</v>
      </c>
      <c r="H4567">
        <v>0</v>
      </c>
      <c r="I4567">
        <f>Tabla1[[#This Row],[VENTAS]]+Tabla1[[#This Row],[FISICO]]-Tabla1[[#This Row],[SISTEMA]]</f>
        <v>0</v>
      </c>
    </row>
    <row r="4568" spans="1:9" hidden="1" x14ac:dyDescent="0.25">
      <c r="A4568">
        <v>30101</v>
      </c>
      <c r="B4568" s="1" t="s">
        <v>6</v>
      </c>
      <c r="C4568" s="1" t="s">
        <v>33</v>
      </c>
      <c r="D4568">
        <v>355</v>
      </c>
      <c r="E4568" s="1" t="s">
        <v>5126</v>
      </c>
      <c r="F4568">
        <v>2</v>
      </c>
      <c r="G4568">
        <v>2</v>
      </c>
      <c r="H4568">
        <v>0</v>
      </c>
      <c r="I4568">
        <f>Tabla1[[#This Row],[VENTAS]]+Tabla1[[#This Row],[FISICO]]-Tabla1[[#This Row],[SISTEMA]]</f>
        <v>0</v>
      </c>
    </row>
    <row r="4569" spans="1:9" hidden="1" x14ac:dyDescent="0.25">
      <c r="A4569">
        <v>30101</v>
      </c>
      <c r="B4569" s="1" t="s">
        <v>6</v>
      </c>
      <c r="C4569" s="1" t="s">
        <v>33</v>
      </c>
      <c r="D4569">
        <v>356</v>
      </c>
      <c r="E4569" s="1" t="s">
        <v>5127</v>
      </c>
      <c r="F4569">
        <v>0</v>
      </c>
      <c r="H4569">
        <v>0</v>
      </c>
      <c r="I4569">
        <f>Tabla1[[#This Row],[VENTAS]]+Tabla1[[#This Row],[FISICO]]-Tabla1[[#This Row],[SISTEMA]]</f>
        <v>0</v>
      </c>
    </row>
    <row r="4570" spans="1:9" hidden="1" x14ac:dyDescent="0.25">
      <c r="A4570">
        <v>30101</v>
      </c>
      <c r="B4570" s="1" t="s">
        <v>6</v>
      </c>
      <c r="C4570" s="1" t="s">
        <v>33</v>
      </c>
      <c r="D4570">
        <v>357</v>
      </c>
      <c r="E4570" s="1" t="s">
        <v>5128</v>
      </c>
      <c r="F4570">
        <v>0</v>
      </c>
      <c r="H4570">
        <v>0</v>
      </c>
      <c r="I4570">
        <f>Tabla1[[#This Row],[VENTAS]]+Tabla1[[#This Row],[FISICO]]-Tabla1[[#This Row],[SISTEMA]]</f>
        <v>0</v>
      </c>
    </row>
    <row r="4571" spans="1:9" hidden="1" x14ac:dyDescent="0.25">
      <c r="A4571">
        <v>30101</v>
      </c>
      <c r="B4571" s="1" t="s">
        <v>6</v>
      </c>
      <c r="C4571" s="1" t="s">
        <v>33</v>
      </c>
      <c r="D4571">
        <v>358</v>
      </c>
      <c r="E4571" s="1" t="s">
        <v>5129</v>
      </c>
      <c r="F4571">
        <v>0</v>
      </c>
      <c r="H4571">
        <v>0</v>
      </c>
      <c r="I4571">
        <f>Tabla1[[#This Row],[VENTAS]]+Tabla1[[#This Row],[FISICO]]-Tabla1[[#This Row],[SISTEMA]]</f>
        <v>0</v>
      </c>
    </row>
    <row r="4572" spans="1:9" hidden="1" x14ac:dyDescent="0.25">
      <c r="A4572">
        <v>30101</v>
      </c>
      <c r="B4572" s="1" t="s">
        <v>6</v>
      </c>
      <c r="C4572" s="1" t="s">
        <v>33</v>
      </c>
      <c r="D4572">
        <v>359</v>
      </c>
      <c r="E4572" s="1" t="s">
        <v>5130</v>
      </c>
      <c r="F4572">
        <v>0</v>
      </c>
      <c r="H4572">
        <v>0</v>
      </c>
      <c r="I4572">
        <f>Tabla1[[#This Row],[VENTAS]]+Tabla1[[#This Row],[FISICO]]-Tabla1[[#This Row],[SISTEMA]]</f>
        <v>0</v>
      </c>
    </row>
    <row r="4573" spans="1:9" hidden="1" x14ac:dyDescent="0.25">
      <c r="A4573">
        <v>30101</v>
      </c>
      <c r="B4573" s="1" t="s">
        <v>6</v>
      </c>
      <c r="C4573" s="1" t="s">
        <v>33</v>
      </c>
      <c r="D4573">
        <v>360</v>
      </c>
      <c r="E4573" s="1" t="s">
        <v>5131</v>
      </c>
      <c r="F4573">
        <v>0</v>
      </c>
      <c r="H4573">
        <v>0</v>
      </c>
      <c r="I4573">
        <f>Tabla1[[#This Row],[VENTAS]]+Tabla1[[#This Row],[FISICO]]-Tabla1[[#This Row],[SISTEMA]]</f>
        <v>0</v>
      </c>
    </row>
    <row r="4574" spans="1:9" hidden="1" x14ac:dyDescent="0.25">
      <c r="A4574">
        <v>30101</v>
      </c>
      <c r="B4574" s="1" t="s">
        <v>6</v>
      </c>
      <c r="C4574" s="1" t="s">
        <v>33</v>
      </c>
      <c r="D4574">
        <v>361</v>
      </c>
      <c r="E4574" s="1" t="s">
        <v>5132</v>
      </c>
      <c r="F4574">
        <v>0</v>
      </c>
      <c r="H4574">
        <v>0</v>
      </c>
      <c r="I4574">
        <f>Tabla1[[#This Row],[VENTAS]]+Tabla1[[#This Row],[FISICO]]-Tabla1[[#This Row],[SISTEMA]]</f>
        <v>0</v>
      </c>
    </row>
    <row r="4575" spans="1:9" hidden="1" x14ac:dyDescent="0.25">
      <c r="A4575">
        <v>30101</v>
      </c>
      <c r="B4575" s="1" t="s">
        <v>6</v>
      </c>
      <c r="C4575" s="1" t="s">
        <v>33</v>
      </c>
      <c r="D4575">
        <v>362</v>
      </c>
      <c r="E4575" s="1" t="s">
        <v>5133</v>
      </c>
      <c r="F4575">
        <v>0</v>
      </c>
      <c r="H4575">
        <v>0</v>
      </c>
      <c r="I4575">
        <f>Tabla1[[#This Row],[VENTAS]]+Tabla1[[#This Row],[FISICO]]-Tabla1[[#This Row],[SISTEMA]]</f>
        <v>0</v>
      </c>
    </row>
    <row r="4576" spans="1:9" hidden="1" x14ac:dyDescent="0.25">
      <c r="A4576">
        <v>30101</v>
      </c>
      <c r="B4576" s="1" t="s">
        <v>6</v>
      </c>
      <c r="C4576" s="1" t="s">
        <v>33</v>
      </c>
      <c r="D4576">
        <v>363</v>
      </c>
      <c r="E4576" s="1" t="s">
        <v>5134</v>
      </c>
      <c r="F4576">
        <v>0</v>
      </c>
      <c r="H4576">
        <v>0</v>
      </c>
      <c r="I4576">
        <f>Tabla1[[#This Row],[VENTAS]]+Tabla1[[#This Row],[FISICO]]-Tabla1[[#This Row],[SISTEMA]]</f>
        <v>0</v>
      </c>
    </row>
    <row r="4577" spans="1:9" hidden="1" x14ac:dyDescent="0.25">
      <c r="A4577">
        <v>30101</v>
      </c>
      <c r="B4577" s="1" t="s">
        <v>6</v>
      </c>
      <c r="C4577" s="1" t="s">
        <v>33</v>
      </c>
      <c r="D4577">
        <v>364</v>
      </c>
      <c r="E4577" s="1" t="s">
        <v>5135</v>
      </c>
      <c r="F4577">
        <v>0</v>
      </c>
      <c r="H4577">
        <v>0</v>
      </c>
      <c r="I4577">
        <f>Tabla1[[#This Row],[VENTAS]]+Tabla1[[#This Row],[FISICO]]-Tabla1[[#This Row],[SISTEMA]]</f>
        <v>0</v>
      </c>
    </row>
    <row r="4578" spans="1:9" hidden="1" x14ac:dyDescent="0.25">
      <c r="A4578">
        <v>30101</v>
      </c>
      <c r="B4578" s="1" t="s">
        <v>6</v>
      </c>
      <c r="C4578" s="1" t="s">
        <v>33</v>
      </c>
      <c r="D4578">
        <v>365</v>
      </c>
      <c r="E4578" s="1" t="s">
        <v>5136</v>
      </c>
      <c r="F4578">
        <v>0</v>
      </c>
      <c r="H4578">
        <v>0</v>
      </c>
      <c r="I4578">
        <f>Tabla1[[#This Row],[VENTAS]]+Tabla1[[#This Row],[FISICO]]-Tabla1[[#This Row],[SISTEMA]]</f>
        <v>0</v>
      </c>
    </row>
    <row r="4579" spans="1:9" hidden="1" x14ac:dyDescent="0.25">
      <c r="A4579">
        <v>30101</v>
      </c>
      <c r="B4579" s="1" t="s">
        <v>6</v>
      </c>
      <c r="C4579" s="1" t="s">
        <v>33</v>
      </c>
      <c r="D4579">
        <v>366</v>
      </c>
      <c r="E4579" s="1" t="s">
        <v>5137</v>
      </c>
      <c r="F4579">
        <v>0</v>
      </c>
      <c r="H4579">
        <v>0</v>
      </c>
      <c r="I4579">
        <f>Tabla1[[#This Row],[VENTAS]]+Tabla1[[#This Row],[FISICO]]-Tabla1[[#This Row],[SISTEMA]]</f>
        <v>0</v>
      </c>
    </row>
    <row r="4580" spans="1:9" hidden="1" x14ac:dyDescent="0.25">
      <c r="A4580">
        <v>30101</v>
      </c>
      <c r="B4580" s="1" t="s">
        <v>6</v>
      </c>
      <c r="C4580" s="1" t="s">
        <v>33</v>
      </c>
      <c r="D4580">
        <v>367</v>
      </c>
      <c r="E4580" s="1" t="s">
        <v>5138</v>
      </c>
      <c r="F4580">
        <v>0</v>
      </c>
      <c r="H4580">
        <v>0</v>
      </c>
      <c r="I4580">
        <f>Tabla1[[#This Row],[VENTAS]]+Tabla1[[#This Row],[FISICO]]-Tabla1[[#This Row],[SISTEMA]]</f>
        <v>0</v>
      </c>
    </row>
    <row r="4581" spans="1:9" hidden="1" x14ac:dyDescent="0.25">
      <c r="A4581">
        <v>30101</v>
      </c>
      <c r="B4581" s="1" t="s">
        <v>6</v>
      </c>
      <c r="C4581" s="1" t="s">
        <v>33</v>
      </c>
      <c r="D4581">
        <v>368</v>
      </c>
      <c r="E4581" s="1" t="s">
        <v>5139</v>
      </c>
      <c r="F4581">
        <v>0</v>
      </c>
      <c r="H4581">
        <v>0</v>
      </c>
      <c r="I4581">
        <f>Tabla1[[#This Row],[VENTAS]]+Tabla1[[#This Row],[FISICO]]-Tabla1[[#This Row],[SISTEMA]]</f>
        <v>0</v>
      </c>
    </row>
    <row r="4582" spans="1:9" hidden="1" x14ac:dyDescent="0.25">
      <c r="A4582">
        <v>30101</v>
      </c>
      <c r="B4582" s="1" t="s">
        <v>6</v>
      </c>
      <c r="C4582" s="1" t="s">
        <v>33</v>
      </c>
      <c r="D4582">
        <v>369</v>
      </c>
      <c r="E4582" s="1" t="s">
        <v>5140</v>
      </c>
      <c r="F4582">
        <v>0</v>
      </c>
      <c r="H4582">
        <v>0</v>
      </c>
      <c r="I4582">
        <f>Tabla1[[#This Row],[VENTAS]]+Tabla1[[#This Row],[FISICO]]-Tabla1[[#This Row],[SISTEMA]]</f>
        <v>0</v>
      </c>
    </row>
    <row r="4583" spans="1:9" hidden="1" x14ac:dyDescent="0.25">
      <c r="A4583">
        <v>30101</v>
      </c>
      <c r="B4583" s="1" t="s">
        <v>6</v>
      </c>
      <c r="C4583" s="1" t="s">
        <v>33</v>
      </c>
      <c r="D4583">
        <v>370</v>
      </c>
      <c r="E4583" s="1" t="s">
        <v>5141</v>
      </c>
      <c r="F4583">
        <v>0</v>
      </c>
      <c r="H4583">
        <v>0</v>
      </c>
      <c r="I4583">
        <f>Tabla1[[#This Row],[VENTAS]]+Tabla1[[#This Row],[FISICO]]-Tabla1[[#This Row],[SISTEMA]]</f>
        <v>0</v>
      </c>
    </row>
    <row r="4584" spans="1:9" hidden="1" x14ac:dyDescent="0.25">
      <c r="A4584">
        <v>30101</v>
      </c>
      <c r="B4584" s="1" t="s">
        <v>6</v>
      </c>
      <c r="C4584" s="1" t="s">
        <v>33</v>
      </c>
      <c r="D4584">
        <v>371</v>
      </c>
      <c r="E4584" s="1" t="s">
        <v>5142</v>
      </c>
      <c r="F4584">
        <v>0</v>
      </c>
      <c r="H4584">
        <v>0</v>
      </c>
      <c r="I4584">
        <f>Tabla1[[#This Row],[VENTAS]]+Tabla1[[#This Row],[FISICO]]-Tabla1[[#This Row],[SISTEMA]]</f>
        <v>0</v>
      </c>
    </row>
    <row r="4585" spans="1:9" hidden="1" x14ac:dyDescent="0.25">
      <c r="A4585">
        <v>30101</v>
      </c>
      <c r="B4585" s="1" t="s">
        <v>6</v>
      </c>
      <c r="C4585" s="1" t="s">
        <v>33</v>
      </c>
      <c r="D4585">
        <v>372</v>
      </c>
      <c r="E4585" s="1" t="s">
        <v>5142</v>
      </c>
      <c r="F4585">
        <v>0</v>
      </c>
      <c r="H4585">
        <v>0</v>
      </c>
      <c r="I4585">
        <f>Tabla1[[#This Row],[VENTAS]]+Tabla1[[#This Row],[FISICO]]-Tabla1[[#This Row],[SISTEMA]]</f>
        <v>0</v>
      </c>
    </row>
    <row r="4586" spans="1:9" hidden="1" x14ac:dyDescent="0.25">
      <c r="A4586">
        <v>30101</v>
      </c>
      <c r="B4586" s="1" t="s">
        <v>6</v>
      </c>
      <c r="C4586" s="1" t="s">
        <v>33</v>
      </c>
      <c r="D4586">
        <v>373</v>
      </c>
      <c r="E4586" s="1" t="s">
        <v>5143</v>
      </c>
      <c r="F4586">
        <v>0</v>
      </c>
      <c r="H4586">
        <v>0</v>
      </c>
      <c r="I4586">
        <f>Tabla1[[#This Row],[VENTAS]]+Tabla1[[#This Row],[FISICO]]-Tabla1[[#This Row],[SISTEMA]]</f>
        <v>0</v>
      </c>
    </row>
    <row r="4587" spans="1:9" hidden="1" x14ac:dyDescent="0.25">
      <c r="A4587">
        <v>30101</v>
      </c>
      <c r="B4587" s="1" t="s">
        <v>6</v>
      </c>
      <c r="C4587" s="1" t="s">
        <v>33</v>
      </c>
      <c r="D4587">
        <v>374</v>
      </c>
      <c r="E4587" s="1" t="s">
        <v>5144</v>
      </c>
      <c r="F4587">
        <v>0</v>
      </c>
      <c r="H4587">
        <v>0</v>
      </c>
      <c r="I4587">
        <f>Tabla1[[#This Row],[VENTAS]]+Tabla1[[#This Row],[FISICO]]-Tabla1[[#This Row],[SISTEMA]]</f>
        <v>0</v>
      </c>
    </row>
    <row r="4588" spans="1:9" hidden="1" x14ac:dyDescent="0.25">
      <c r="A4588">
        <v>30101</v>
      </c>
      <c r="B4588" s="1" t="s">
        <v>6</v>
      </c>
      <c r="C4588" s="1" t="s">
        <v>33</v>
      </c>
      <c r="D4588">
        <v>375</v>
      </c>
      <c r="E4588" s="1" t="s">
        <v>5145</v>
      </c>
      <c r="F4588">
        <v>0</v>
      </c>
      <c r="H4588">
        <v>0</v>
      </c>
      <c r="I4588">
        <f>Tabla1[[#This Row],[VENTAS]]+Tabla1[[#This Row],[FISICO]]-Tabla1[[#This Row],[SISTEMA]]</f>
        <v>0</v>
      </c>
    </row>
    <row r="4589" spans="1:9" hidden="1" x14ac:dyDescent="0.25">
      <c r="A4589">
        <v>30101</v>
      </c>
      <c r="B4589" s="1" t="s">
        <v>6</v>
      </c>
      <c r="C4589" s="1" t="s">
        <v>33</v>
      </c>
      <c r="D4589">
        <v>376</v>
      </c>
      <c r="E4589" s="1" t="s">
        <v>5146</v>
      </c>
      <c r="F4589">
        <v>0</v>
      </c>
      <c r="H4589">
        <v>0</v>
      </c>
      <c r="I4589">
        <f>Tabla1[[#This Row],[VENTAS]]+Tabla1[[#This Row],[FISICO]]-Tabla1[[#This Row],[SISTEMA]]</f>
        <v>0</v>
      </c>
    </row>
    <row r="4590" spans="1:9" hidden="1" x14ac:dyDescent="0.25">
      <c r="A4590">
        <v>30101</v>
      </c>
      <c r="B4590" s="1" t="s">
        <v>6</v>
      </c>
      <c r="C4590" s="1" t="s">
        <v>33</v>
      </c>
      <c r="D4590">
        <v>377</v>
      </c>
      <c r="E4590" s="1" t="s">
        <v>5147</v>
      </c>
      <c r="F4590">
        <v>0</v>
      </c>
      <c r="H4590">
        <v>0</v>
      </c>
      <c r="I4590">
        <f>Tabla1[[#This Row],[VENTAS]]+Tabla1[[#This Row],[FISICO]]-Tabla1[[#This Row],[SISTEMA]]</f>
        <v>0</v>
      </c>
    </row>
    <row r="4591" spans="1:9" hidden="1" x14ac:dyDescent="0.25">
      <c r="A4591">
        <v>30101</v>
      </c>
      <c r="B4591" s="1" t="s">
        <v>6</v>
      </c>
      <c r="C4591" s="1" t="s">
        <v>33</v>
      </c>
      <c r="D4591">
        <v>378</v>
      </c>
      <c r="E4591" s="1" t="s">
        <v>5148</v>
      </c>
      <c r="F4591">
        <v>0</v>
      </c>
      <c r="H4591">
        <v>0</v>
      </c>
      <c r="I4591">
        <f>Tabla1[[#This Row],[VENTAS]]+Tabla1[[#This Row],[FISICO]]-Tabla1[[#This Row],[SISTEMA]]</f>
        <v>0</v>
      </c>
    </row>
    <row r="4592" spans="1:9" hidden="1" x14ac:dyDescent="0.25">
      <c r="A4592">
        <v>30101</v>
      </c>
      <c r="B4592" s="1" t="s">
        <v>6</v>
      </c>
      <c r="C4592" s="1" t="s">
        <v>33</v>
      </c>
      <c r="D4592">
        <v>379</v>
      </c>
      <c r="E4592" s="1" t="s">
        <v>5149</v>
      </c>
      <c r="F4592">
        <v>0</v>
      </c>
      <c r="H4592">
        <v>0</v>
      </c>
      <c r="I4592">
        <f>Tabla1[[#This Row],[VENTAS]]+Tabla1[[#This Row],[FISICO]]-Tabla1[[#This Row],[SISTEMA]]</f>
        <v>0</v>
      </c>
    </row>
    <row r="4593" spans="1:10" hidden="1" x14ac:dyDescent="0.25">
      <c r="A4593">
        <v>30101</v>
      </c>
      <c r="B4593" s="1" t="s">
        <v>6</v>
      </c>
      <c r="C4593" s="1" t="s">
        <v>33</v>
      </c>
      <c r="D4593">
        <v>380</v>
      </c>
      <c r="E4593" s="1" t="s">
        <v>5150</v>
      </c>
      <c r="F4593">
        <v>0</v>
      </c>
      <c r="H4593">
        <v>0</v>
      </c>
      <c r="I4593">
        <f>Tabla1[[#This Row],[VENTAS]]+Tabla1[[#This Row],[FISICO]]-Tabla1[[#This Row],[SISTEMA]]</f>
        <v>0</v>
      </c>
    </row>
    <row r="4594" spans="1:10" hidden="1" x14ac:dyDescent="0.25">
      <c r="A4594">
        <v>30101</v>
      </c>
      <c r="B4594" s="1" t="s">
        <v>6</v>
      </c>
      <c r="C4594" s="1" t="s">
        <v>33</v>
      </c>
      <c r="D4594">
        <v>381</v>
      </c>
      <c r="E4594" s="1" t="s">
        <v>5151</v>
      </c>
      <c r="F4594">
        <v>0</v>
      </c>
      <c r="H4594">
        <v>0</v>
      </c>
      <c r="I4594">
        <f>Tabla1[[#This Row],[VENTAS]]+Tabla1[[#This Row],[FISICO]]-Tabla1[[#This Row],[SISTEMA]]</f>
        <v>0</v>
      </c>
    </row>
    <row r="4595" spans="1:10" hidden="1" x14ac:dyDescent="0.25">
      <c r="A4595">
        <v>30101</v>
      </c>
      <c r="B4595" s="1" t="s">
        <v>6</v>
      </c>
      <c r="C4595" s="1" t="s">
        <v>33</v>
      </c>
      <c r="D4595">
        <v>382</v>
      </c>
      <c r="E4595" s="1" t="s">
        <v>5152</v>
      </c>
      <c r="F4595">
        <v>0</v>
      </c>
      <c r="H4595">
        <v>0</v>
      </c>
      <c r="I4595">
        <f>Tabla1[[#This Row],[VENTAS]]+Tabla1[[#This Row],[FISICO]]-Tabla1[[#This Row],[SISTEMA]]</f>
        <v>0</v>
      </c>
    </row>
    <row r="4596" spans="1:10" hidden="1" x14ac:dyDescent="0.25">
      <c r="A4596">
        <v>30101</v>
      </c>
      <c r="B4596" s="1" t="s">
        <v>6</v>
      </c>
      <c r="C4596" s="1" t="s">
        <v>33</v>
      </c>
      <c r="D4596">
        <v>383</v>
      </c>
      <c r="E4596" s="1" t="s">
        <v>5153</v>
      </c>
      <c r="F4596">
        <v>0</v>
      </c>
      <c r="H4596">
        <v>0</v>
      </c>
      <c r="I4596">
        <f>Tabla1[[#This Row],[VENTAS]]+Tabla1[[#This Row],[FISICO]]-Tabla1[[#This Row],[SISTEMA]]</f>
        <v>0</v>
      </c>
    </row>
    <row r="4597" spans="1:10" hidden="1" x14ac:dyDescent="0.25">
      <c r="A4597">
        <v>30101</v>
      </c>
      <c r="B4597" s="1" t="s">
        <v>6</v>
      </c>
      <c r="C4597" s="1" t="s">
        <v>33</v>
      </c>
      <c r="D4597">
        <v>384</v>
      </c>
      <c r="E4597" s="1" t="s">
        <v>5154</v>
      </c>
      <c r="F4597">
        <v>0</v>
      </c>
      <c r="H4597">
        <v>0</v>
      </c>
      <c r="I4597">
        <f>Tabla1[[#This Row],[VENTAS]]+Tabla1[[#This Row],[FISICO]]-Tabla1[[#This Row],[SISTEMA]]</f>
        <v>0</v>
      </c>
    </row>
    <row r="4598" spans="1:10" hidden="1" x14ac:dyDescent="0.25">
      <c r="A4598">
        <v>30101</v>
      </c>
      <c r="B4598" s="1" t="s">
        <v>6</v>
      </c>
      <c r="C4598" s="1" t="s">
        <v>33</v>
      </c>
      <c r="D4598">
        <v>385</v>
      </c>
      <c r="E4598" s="1" t="s">
        <v>5155</v>
      </c>
      <c r="F4598">
        <v>0</v>
      </c>
      <c r="H4598">
        <v>0</v>
      </c>
      <c r="I4598">
        <f>Tabla1[[#This Row],[VENTAS]]+Tabla1[[#This Row],[FISICO]]-Tabla1[[#This Row],[SISTEMA]]</f>
        <v>0</v>
      </c>
    </row>
    <row r="4599" spans="1:10" hidden="1" x14ac:dyDescent="0.25">
      <c r="A4599">
        <v>30101</v>
      </c>
      <c r="B4599" s="1" t="s">
        <v>6</v>
      </c>
      <c r="C4599" s="1" t="s">
        <v>33</v>
      </c>
      <c r="D4599">
        <v>386</v>
      </c>
      <c r="E4599" s="1" t="s">
        <v>5156</v>
      </c>
      <c r="F4599">
        <v>3</v>
      </c>
      <c r="G4599">
        <v>3</v>
      </c>
      <c r="H4599">
        <v>0</v>
      </c>
      <c r="I4599">
        <f>Tabla1[[#This Row],[VENTAS]]+Tabla1[[#This Row],[FISICO]]-Tabla1[[#This Row],[SISTEMA]]</f>
        <v>0</v>
      </c>
    </row>
    <row r="4600" spans="1:10" hidden="1" x14ac:dyDescent="0.25">
      <c r="A4600">
        <v>30101</v>
      </c>
      <c r="B4600" s="1" t="s">
        <v>6</v>
      </c>
      <c r="C4600" s="1" t="s">
        <v>33</v>
      </c>
      <c r="D4600">
        <v>387</v>
      </c>
      <c r="E4600" s="1" t="s">
        <v>5157</v>
      </c>
      <c r="F4600">
        <v>0</v>
      </c>
      <c r="H4600">
        <v>0</v>
      </c>
      <c r="I4600">
        <f>Tabla1[[#This Row],[VENTAS]]+Tabla1[[#This Row],[FISICO]]-Tabla1[[#This Row],[SISTEMA]]</f>
        <v>0</v>
      </c>
    </row>
    <row r="4601" spans="1:10" hidden="1" x14ac:dyDescent="0.25">
      <c r="A4601">
        <v>30101</v>
      </c>
      <c r="B4601" s="1" t="s">
        <v>6</v>
      </c>
      <c r="C4601" s="1" t="s">
        <v>33</v>
      </c>
      <c r="D4601">
        <v>388</v>
      </c>
      <c r="E4601" s="1" t="s">
        <v>5158</v>
      </c>
      <c r="F4601">
        <v>0</v>
      </c>
      <c r="H4601">
        <v>0</v>
      </c>
      <c r="I4601">
        <f>Tabla1[[#This Row],[VENTAS]]+Tabla1[[#This Row],[FISICO]]-Tabla1[[#This Row],[SISTEMA]]</f>
        <v>0</v>
      </c>
    </row>
    <row r="4602" spans="1:10" hidden="1" x14ac:dyDescent="0.25">
      <c r="A4602">
        <v>30101</v>
      </c>
      <c r="B4602" s="1" t="s">
        <v>6</v>
      </c>
      <c r="C4602" s="1" t="s">
        <v>33</v>
      </c>
      <c r="D4602">
        <v>389</v>
      </c>
      <c r="E4602" s="1" t="s">
        <v>5159</v>
      </c>
      <c r="F4602">
        <v>0</v>
      </c>
      <c r="H4602">
        <v>0</v>
      </c>
      <c r="I4602">
        <f>Tabla1[[#This Row],[VENTAS]]+Tabla1[[#This Row],[FISICO]]-Tabla1[[#This Row],[SISTEMA]]</f>
        <v>0</v>
      </c>
    </row>
    <row r="4603" spans="1:10" hidden="1" x14ac:dyDescent="0.25">
      <c r="A4603">
        <v>30101</v>
      </c>
      <c r="B4603" s="1" t="s">
        <v>6</v>
      </c>
      <c r="C4603" s="1" t="s">
        <v>33</v>
      </c>
      <c r="D4603">
        <v>390</v>
      </c>
      <c r="E4603" s="1" t="s">
        <v>5160</v>
      </c>
      <c r="F4603">
        <v>0</v>
      </c>
      <c r="H4603">
        <v>0</v>
      </c>
      <c r="I4603">
        <f>Tabla1[[#This Row],[VENTAS]]+Tabla1[[#This Row],[FISICO]]-Tabla1[[#This Row],[SISTEMA]]</f>
        <v>0</v>
      </c>
    </row>
    <row r="4604" spans="1:10" hidden="1" x14ac:dyDescent="0.25">
      <c r="A4604">
        <v>30101</v>
      </c>
      <c r="B4604" s="1" t="s">
        <v>6</v>
      </c>
      <c r="C4604" s="1" t="s">
        <v>33</v>
      </c>
      <c r="D4604">
        <v>391</v>
      </c>
      <c r="E4604" s="1" t="s">
        <v>5161</v>
      </c>
      <c r="F4604">
        <v>0</v>
      </c>
      <c r="H4604">
        <v>0</v>
      </c>
      <c r="I4604">
        <f>Tabla1[[#This Row],[VENTAS]]+Tabla1[[#This Row],[FISICO]]-Tabla1[[#This Row],[SISTEMA]]</f>
        <v>0</v>
      </c>
    </row>
    <row r="4605" spans="1:10" hidden="1" x14ac:dyDescent="0.25">
      <c r="A4605">
        <v>30101</v>
      </c>
      <c r="B4605" s="1" t="s">
        <v>6</v>
      </c>
      <c r="C4605" s="1" t="s">
        <v>33</v>
      </c>
      <c r="D4605">
        <v>392</v>
      </c>
      <c r="E4605" s="1" t="s">
        <v>5162</v>
      </c>
      <c r="F4605">
        <v>0</v>
      </c>
      <c r="H4605">
        <v>0</v>
      </c>
      <c r="I4605">
        <f>Tabla1[[#This Row],[VENTAS]]+Tabla1[[#This Row],[FISICO]]-Tabla1[[#This Row],[SISTEMA]]</f>
        <v>0</v>
      </c>
    </row>
    <row r="4606" spans="1:10" hidden="1" x14ac:dyDescent="0.25">
      <c r="A4606">
        <v>30101</v>
      </c>
      <c r="B4606" s="1" t="s">
        <v>6</v>
      </c>
      <c r="C4606" s="1" t="s">
        <v>33</v>
      </c>
      <c r="D4606" s="18">
        <v>393</v>
      </c>
      <c r="E4606" s="19" t="s">
        <v>5163</v>
      </c>
      <c r="F4606">
        <v>18</v>
      </c>
      <c r="G4606">
        <v>17</v>
      </c>
      <c r="H4606">
        <v>0</v>
      </c>
      <c r="I4606">
        <f>Tabla1[[#This Row],[VENTAS]]+Tabla1[[#This Row],[FISICO]]-Tabla1[[#This Row],[SISTEMA]]</f>
        <v>-1</v>
      </c>
      <c r="J4606" s="18"/>
    </row>
    <row r="4607" spans="1:10" hidden="1" x14ac:dyDescent="0.25">
      <c r="A4607">
        <v>30101</v>
      </c>
      <c r="B4607" s="1" t="s">
        <v>6</v>
      </c>
      <c r="C4607" s="1" t="s">
        <v>33</v>
      </c>
      <c r="D4607">
        <v>394</v>
      </c>
      <c r="E4607" s="1" t="s">
        <v>5164</v>
      </c>
      <c r="F4607">
        <v>4</v>
      </c>
      <c r="G4607">
        <v>4</v>
      </c>
      <c r="H4607">
        <v>0</v>
      </c>
      <c r="I4607">
        <f>Tabla1[[#This Row],[VENTAS]]+Tabla1[[#This Row],[FISICO]]-Tabla1[[#This Row],[SISTEMA]]</f>
        <v>0</v>
      </c>
    </row>
    <row r="4608" spans="1:10" hidden="1" x14ac:dyDescent="0.25">
      <c r="A4608">
        <v>30101</v>
      </c>
      <c r="B4608" s="1" t="s">
        <v>6</v>
      </c>
      <c r="C4608" s="1" t="s">
        <v>33</v>
      </c>
      <c r="D4608">
        <v>395</v>
      </c>
      <c r="E4608" s="1" t="s">
        <v>5165</v>
      </c>
      <c r="F4608">
        <v>0</v>
      </c>
      <c r="H4608">
        <v>0</v>
      </c>
      <c r="I4608">
        <f>Tabla1[[#This Row],[VENTAS]]+Tabla1[[#This Row],[FISICO]]-Tabla1[[#This Row],[SISTEMA]]</f>
        <v>0</v>
      </c>
    </row>
    <row r="4609" spans="1:9" hidden="1" x14ac:dyDescent="0.25">
      <c r="A4609">
        <v>30101</v>
      </c>
      <c r="B4609" s="1" t="s">
        <v>6</v>
      </c>
      <c r="C4609" s="1" t="s">
        <v>33</v>
      </c>
      <c r="D4609">
        <v>397</v>
      </c>
      <c r="E4609" s="1" t="s">
        <v>5166</v>
      </c>
      <c r="F4609">
        <v>0</v>
      </c>
      <c r="H4609">
        <v>0</v>
      </c>
      <c r="I4609">
        <f>Tabla1[[#This Row],[VENTAS]]+Tabla1[[#This Row],[FISICO]]-Tabla1[[#This Row],[SISTEMA]]</f>
        <v>0</v>
      </c>
    </row>
    <row r="4610" spans="1:9" hidden="1" x14ac:dyDescent="0.25">
      <c r="A4610">
        <v>30101</v>
      </c>
      <c r="B4610" s="1" t="s">
        <v>6</v>
      </c>
      <c r="C4610" s="1" t="s">
        <v>33</v>
      </c>
      <c r="D4610">
        <v>401</v>
      </c>
      <c r="E4610" s="1" t="s">
        <v>5167</v>
      </c>
      <c r="F4610">
        <v>0</v>
      </c>
      <c r="H4610">
        <v>0</v>
      </c>
      <c r="I4610">
        <f>Tabla1[[#This Row],[VENTAS]]+Tabla1[[#This Row],[FISICO]]-Tabla1[[#This Row],[SISTEMA]]</f>
        <v>0</v>
      </c>
    </row>
    <row r="4611" spans="1:9" hidden="1" x14ac:dyDescent="0.25">
      <c r="A4611">
        <v>30101</v>
      </c>
      <c r="B4611" s="1" t="s">
        <v>6</v>
      </c>
      <c r="C4611" s="1" t="s">
        <v>33</v>
      </c>
      <c r="D4611">
        <v>402</v>
      </c>
      <c r="E4611" s="1" t="s">
        <v>5168</v>
      </c>
      <c r="F4611">
        <v>0</v>
      </c>
      <c r="H4611">
        <v>0</v>
      </c>
      <c r="I4611">
        <f>Tabla1[[#This Row],[VENTAS]]+Tabla1[[#This Row],[FISICO]]-Tabla1[[#This Row],[SISTEMA]]</f>
        <v>0</v>
      </c>
    </row>
    <row r="4612" spans="1:9" hidden="1" x14ac:dyDescent="0.25">
      <c r="A4612">
        <v>30101</v>
      </c>
      <c r="B4612" s="1" t="s">
        <v>6</v>
      </c>
      <c r="C4612" s="1" t="s">
        <v>33</v>
      </c>
      <c r="D4612">
        <v>404</v>
      </c>
      <c r="E4612" s="1" t="s">
        <v>5169</v>
      </c>
      <c r="F4612">
        <v>10</v>
      </c>
      <c r="G4612">
        <v>10</v>
      </c>
      <c r="H4612">
        <v>0</v>
      </c>
      <c r="I4612">
        <f>Tabla1[[#This Row],[VENTAS]]+Tabla1[[#This Row],[FISICO]]-Tabla1[[#This Row],[SISTEMA]]</f>
        <v>0</v>
      </c>
    </row>
    <row r="4613" spans="1:9" hidden="1" x14ac:dyDescent="0.25">
      <c r="A4613">
        <v>30101</v>
      </c>
      <c r="B4613" s="1" t="s">
        <v>6</v>
      </c>
      <c r="C4613" s="1" t="s">
        <v>33</v>
      </c>
      <c r="D4613">
        <v>406</v>
      </c>
      <c r="E4613" s="1" t="s">
        <v>5170</v>
      </c>
      <c r="F4613">
        <v>0</v>
      </c>
      <c r="H4613">
        <v>0</v>
      </c>
      <c r="I4613">
        <f>Tabla1[[#This Row],[VENTAS]]+Tabla1[[#This Row],[FISICO]]-Tabla1[[#This Row],[SISTEMA]]</f>
        <v>0</v>
      </c>
    </row>
    <row r="4614" spans="1:9" hidden="1" x14ac:dyDescent="0.25">
      <c r="A4614">
        <v>30101</v>
      </c>
      <c r="B4614" s="1" t="s">
        <v>6</v>
      </c>
      <c r="C4614" s="1" t="s">
        <v>33</v>
      </c>
      <c r="D4614">
        <v>407</v>
      </c>
      <c r="E4614" s="1" t="s">
        <v>5171</v>
      </c>
      <c r="F4614">
        <v>10</v>
      </c>
      <c r="G4614">
        <v>10</v>
      </c>
      <c r="H4614">
        <v>0</v>
      </c>
      <c r="I4614">
        <f>Tabla1[[#This Row],[VENTAS]]+Tabla1[[#This Row],[FISICO]]-Tabla1[[#This Row],[SISTEMA]]</f>
        <v>0</v>
      </c>
    </row>
    <row r="4615" spans="1:9" hidden="1" x14ac:dyDescent="0.25">
      <c r="A4615">
        <v>30101</v>
      </c>
      <c r="B4615" s="1" t="s">
        <v>6</v>
      </c>
      <c r="C4615" s="1" t="s">
        <v>33</v>
      </c>
      <c r="D4615">
        <v>413</v>
      </c>
      <c r="E4615" s="1" t="s">
        <v>5172</v>
      </c>
      <c r="F4615">
        <v>0</v>
      </c>
      <c r="H4615">
        <v>0</v>
      </c>
      <c r="I4615">
        <f>Tabla1[[#This Row],[VENTAS]]+Tabla1[[#This Row],[FISICO]]-Tabla1[[#This Row],[SISTEMA]]</f>
        <v>0</v>
      </c>
    </row>
    <row r="4616" spans="1:9" hidden="1" x14ac:dyDescent="0.25">
      <c r="A4616">
        <v>30101</v>
      </c>
      <c r="B4616" s="1" t="s">
        <v>6</v>
      </c>
      <c r="C4616" s="1" t="s">
        <v>33</v>
      </c>
      <c r="D4616">
        <v>530</v>
      </c>
      <c r="E4616" s="1" t="s">
        <v>5173</v>
      </c>
      <c r="F4616">
        <v>0</v>
      </c>
      <c r="H4616">
        <v>0</v>
      </c>
      <c r="I4616">
        <f>Tabla1[[#This Row],[VENTAS]]+Tabla1[[#This Row],[FISICO]]-Tabla1[[#This Row],[SISTEMA]]</f>
        <v>0</v>
      </c>
    </row>
    <row r="4617" spans="1:9" hidden="1" x14ac:dyDescent="0.25">
      <c r="A4617">
        <v>30101</v>
      </c>
      <c r="B4617" s="1" t="s">
        <v>6</v>
      </c>
      <c r="C4617" s="1" t="s">
        <v>33</v>
      </c>
      <c r="D4617">
        <v>533</v>
      </c>
      <c r="E4617" s="1" t="s">
        <v>5174</v>
      </c>
      <c r="F4617">
        <v>0</v>
      </c>
      <c r="H4617">
        <v>0</v>
      </c>
      <c r="I4617">
        <f>Tabla1[[#This Row],[VENTAS]]+Tabla1[[#This Row],[FISICO]]-Tabla1[[#This Row],[SISTEMA]]</f>
        <v>0</v>
      </c>
    </row>
    <row r="4618" spans="1:9" hidden="1" x14ac:dyDescent="0.25">
      <c r="A4618">
        <v>30101</v>
      </c>
      <c r="B4618" s="1" t="s">
        <v>6</v>
      </c>
      <c r="C4618" s="1" t="s">
        <v>33</v>
      </c>
      <c r="D4618">
        <v>535</v>
      </c>
      <c r="E4618" s="1" t="s">
        <v>5175</v>
      </c>
      <c r="F4618">
        <v>0</v>
      </c>
      <c r="H4618">
        <v>0</v>
      </c>
      <c r="I4618">
        <f>Tabla1[[#This Row],[VENTAS]]+Tabla1[[#This Row],[FISICO]]-Tabla1[[#This Row],[SISTEMA]]</f>
        <v>0</v>
      </c>
    </row>
    <row r="4619" spans="1:9" hidden="1" x14ac:dyDescent="0.25">
      <c r="A4619">
        <v>30101</v>
      </c>
      <c r="B4619" s="1" t="s">
        <v>6</v>
      </c>
      <c r="C4619" s="1" t="s">
        <v>33</v>
      </c>
      <c r="D4619">
        <v>552</v>
      </c>
      <c r="E4619" s="1" t="s">
        <v>5176</v>
      </c>
      <c r="F4619">
        <v>0</v>
      </c>
      <c r="H4619">
        <v>0</v>
      </c>
      <c r="I4619">
        <f>Tabla1[[#This Row],[VENTAS]]+Tabla1[[#This Row],[FISICO]]-Tabla1[[#This Row],[SISTEMA]]</f>
        <v>0</v>
      </c>
    </row>
    <row r="4620" spans="1:9" hidden="1" x14ac:dyDescent="0.25">
      <c r="A4620">
        <v>30101</v>
      </c>
      <c r="B4620" s="1" t="s">
        <v>6</v>
      </c>
      <c r="C4620" s="1" t="s">
        <v>33</v>
      </c>
      <c r="D4620">
        <v>665</v>
      </c>
      <c r="E4620" s="1" t="s">
        <v>5177</v>
      </c>
      <c r="F4620">
        <v>0</v>
      </c>
      <c r="H4620">
        <v>0</v>
      </c>
      <c r="I4620">
        <f>Tabla1[[#This Row],[VENTAS]]+Tabla1[[#This Row],[FISICO]]-Tabla1[[#This Row],[SISTEMA]]</f>
        <v>0</v>
      </c>
    </row>
    <row r="4621" spans="1:9" hidden="1" x14ac:dyDescent="0.25">
      <c r="A4621">
        <v>30101</v>
      </c>
      <c r="B4621" s="1" t="s">
        <v>6</v>
      </c>
      <c r="C4621" s="1" t="s">
        <v>33</v>
      </c>
      <c r="D4621">
        <v>666</v>
      </c>
      <c r="E4621" s="1" t="s">
        <v>5178</v>
      </c>
      <c r="F4621">
        <v>0</v>
      </c>
      <c r="H4621">
        <v>0</v>
      </c>
      <c r="I4621">
        <f>Tabla1[[#This Row],[VENTAS]]+Tabla1[[#This Row],[FISICO]]-Tabla1[[#This Row],[SISTEMA]]</f>
        <v>0</v>
      </c>
    </row>
    <row r="4622" spans="1:9" hidden="1" x14ac:dyDescent="0.25">
      <c r="A4622">
        <v>30101</v>
      </c>
      <c r="B4622" s="1" t="s">
        <v>6</v>
      </c>
      <c r="C4622" s="1" t="s">
        <v>33</v>
      </c>
      <c r="D4622">
        <v>667</v>
      </c>
      <c r="E4622" s="1" t="s">
        <v>5179</v>
      </c>
      <c r="F4622">
        <v>0</v>
      </c>
      <c r="H4622">
        <v>0</v>
      </c>
      <c r="I4622">
        <f>Tabla1[[#This Row],[VENTAS]]+Tabla1[[#This Row],[FISICO]]-Tabla1[[#This Row],[SISTEMA]]</f>
        <v>0</v>
      </c>
    </row>
    <row r="4623" spans="1:9" hidden="1" x14ac:dyDescent="0.25">
      <c r="A4623">
        <v>30101</v>
      </c>
      <c r="B4623" s="1" t="s">
        <v>6</v>
      </c>
      <c r="C4623" s="1" t="s">
        <v>33</v>
      </c>
      <c r="D4623">
        <v>668</v>
      </c>
      <c r="E4623" s="1" t="s">
        <v>5180</v>
      </c>
      <c r="F4623">
        <v>0</v>
      </c>
      <c r="H4623">
        <v>0</v>
      </c>
      <c r="I4623">
        <f>Tabla1[[#This Row],[VENTAS]]+Tabla1[[#This Row],[FISICO]]-Tabla1[[#This Row],[SISTEMA]]</f>
        <v>0</v>
      </c>
    </row>
    <row r="4624" spans="1:9" hidden="1" x14ac:dyDescent="0.25">
      <c r="A4624">
        <v>30101</v>
      </c>
      <c r="B4624" s="1" t="s">
        <v>6</v>
      </c>
      <c r="C4624" s="1" t="s">
        <v>33</v>
      </c>
      <c r="D4624">
        <v>669</v>
      </c>
      <c r="E4624" s="1" t="s">
        <v>5181</v>
      </c>
      <c r="F4624">
        <v>3</v>
      </c>
      <c r="G4624">
        <v>3</v>
      </c>
      <c r="H4624">
        <v>0</v>
      </c>
      <c r="I4624">
        <f>Tabla1[[#This Row],[VENTAS]]+Tabla1[[#This Row],[FISICO]]-Tabla1[[#This Row],[SISTEMA]]</f>
        <v>0</v>
      </c>
    </row>
    <row r="4625" spans="1:9" hidden="1" x14ac:dyDescent="0.25">
      <c r="A4625">
        <v>30101</v>
      </c>
      <c r="B4625" s="1" t="s">
        <v>6</v>
      </c>
      <c r="C4625" s="1" t="s">
        <v>33</v>
      </c>
      <c r="D4625">
        <v>670</v>
      </c>
      <c r="E4625" s="1" t="s">
        <v>5182</v>
      </c>
      <c r="F4625">
        <v>4</v>
      </c>
      <c r="G4625">
        <v>4</v>
      </c>
      <c r="H4625">
        <v>0</v>
      </c>
      <c r="I4625">
        <f>Tabla1[[#This Row],[VENTAS]]+Tabla1[[#This Row],[FISICO]]-Tabla1[[#This Row],[SISTEMA]]</f>
        <v>0</v>
      </c>
    </row>
    <row r="4626" spans="1:9" hidden="1" x14ac:dyDescent="0.25">
      <c r="A4626">
        <v>30101</v>
      </c>
      <c r="B4626" s="1" t="s">
        <v>6</v>
      </c>
      <c r="C4626" s="1" t="s">
        <v>33</v>
      </c>
      <c r="D4626">
        <v>671</v>
      </c>
      <c r="E4626" s="1" t="s">
        <v>5183</v>
      </c>
      <c r="F4626">
        <v>0</v>
      </c>
      <c r="H4626">
        <v>0</v>
      </c>
      <c r="I4626">
        <f>Tabla1[[#This Row],[VENTAS]]+Tabla1[[#This Row],[FISICO]]-Tabla1[[#This Row],[SISTEMA]]</f>
        <v>0</v>
      </c>
    </row>
    <row r="4627" spans="1:9" hidden="1" x14ac:dyDescent="0.25">
      <c r="A4627">
        <v>30101</v>
      </c>
      <c r="B4627" s="1" t="s">
        <v>6</v>
      </c>
      <c r="C4627" s="1" t="s">
        <v>33</v>
      </c>
      <c r="D4627">
        <v>672</v>
      </c>
      <c r="E4627" s="1" t="s">
        <v>5184</v>
      </c>
      <c r="F4627">
        <v>0</v>
      </c>
      <c r="H4627">
        <v>0</v>
      </c>
      <c r="I4627">
        <f>Tabla1[[#This Row],[VENTAS]]+Tabla1[[#This Row],[FISICO]]-Tabla1[[#This Row],[SISTEMA]]</f>
        <v>0</v>
      </c>
    </row>
    <row r="4628" spans="1:9" hidden="1" x14ac:dyDescent="0.25">
      <c r="A4628">
        <v>30101</v>
      </c>
      <c r="B4628" s="1" t="s">
        <v>6</v>
      </c>
      <c r="C4628" s="1" t="s">
        <v>33</v>
      </c>
      <c r="D4628">
        <v>673</v>
      </c>
      <c r="E4628" s="1" t="s">
        <v>5185</v>
      </c>
      <c r="F4628">
        <v>0</v>
      </c>
      <c r="H4628">
        <v>0</v>
      </c>
      <c r="I4628">
        <f>Tabla1[[#This Row],[VENTAS]]+Tabla1[[#This Row],[FISICO]]-Tabla1[[#This Row],[SISTEMA]]</f>
        <v>0</v>
      </c>
    </row>
    <row r="4629" spans="1:9" hidden="1" x14ac:dyDescent="0.25">
      <c r="A4629">
        <v>30101</v>
      </c>
      <c r="B4629" s="1" t="s">
        <v>6</v>
      </c>
      <c r="C4629" s="1" t="s">
        <v>33</v>
      </c>
      <c r="D4629">
        <v>674</v>
      </c>
      <c r="E4629" s="1" t="s">
        <v>5186</v>
      </c>
      <c r="F4629">
        <v>0</v>
      </c>
      <c r="H4629">
        <v>0</v>
      </c>
      <c r="I4629">
        <f>Tabla1[[#This Row],[VENTAS]]+Tabla1[[#This Row],[FISICO]]-Tabla1[[#This Row],[SISTEMA]]</f>
        <v>0</v>
      </c>
    </row>
    <row r="4630" spans="1:9" hidden="1" x14ac:dyDescent="0.25">
      <c r="A4630">
        <v>30101</v>
      </c>
      <c r="B4630" s="1" t="s">
        <v>6</v>
      </c>
      <c r="C4630" s="1" t="s">
        <v>33</v>
      </c>
      <c r="D4630">
        <v>675</v>
      </c>
      <c r="E4630" s="1" t="s">
        <v>5187</v>
      </c>
      <c r="F4630">
        <v>0</v>
      </c>
      <c r="H4630">
        <v>0</v>
      </c>
      <c r="I4630">
        <f>Tabla1[[#This Row],[VENTAS]]+Tabla1[[#This Row],[FISICO]]-Tabla1[[#This Row],[SISTEMA]]</f>
        <v>0</v>
      </c>
    </row>
    <row r="4631" spans="1:9" hidden="1" x14ac:dyDescent="0.25">
      <c r="A4631">
        <v>30101</v>
      </c>
      <c r="B4631" s="1" t="s">
        <v>6</v>
      </c>
      <c r="C4631" s="1" t="s">
        <v>33</v>
      </c>
      <c r="D4631">
        <v>676</v>
      </c>
      <c r="E4631" s="1" t="s">
        <v>5188</v>
      </c>
      <c r="F4631">
        <v>9</v>
      </c>
      <c r="G4631">
        <v>9</v>
      </c>
      <c r="H4631">
        <v>0</v>
      </c>
      <c r="I4631">
        <f>Tabla1[[#This Row],[VENTAS]]+Tabla1[[#This Row],[FISICO]]-Tabla1[[#This Row],[SISTEMA]]</f>
        <v>0</v>
      </c>
    </row>
    <row r="4632" spans="1:9" hidden="1" x14ac:dyDescent="0.25">
      <c r="A4632">
        <v>30101</v>
      </c>
      <c r="B4632" s="1" t="s">
        <v>6</v>
      </c>
      <c r="C4632" s="1" t="s">
        <v>33</v>
      </c>
      <c r="D4632">
        <v>677</v>
      </c>
      <c r="E4632" s="1" t="s">
        <v>5189</v>
      </c>
      <c r="F4632">
        <v>1</v>
      </c>
      <c r="G4632">
        <v>1</v>
      </c>
      <c r="H4632">
        <v>0</v>
      </c>
      <c r="I4632">
        <f>Tabla1[[#This Row],[VENTAS]]+Tabla1[[#This Row],[FISICO]]-Tabla1[[#This Row],[SISTEMA]]</f>
        <v>0</v>
      </c>
    </row>
    <row r="4633" spans="1:9" hidden="1" x14ac:dyDescent="0.25">
      <c r="A4633">
        <v>30101</v>
      </c>
      <c r="B4633" s="1" t="s">
        <v>6</v>
      </c>
      <c r="C4633" s="1" t="s">
        <v>33</v>
      </c>
      <c r="D4633">
        <v>678</v>
      </c>
      <c r="E4633" s="1" t="s">
        <v>5190</v>
      </c>
      <c r="F4633">
        <v>0</v>
      </c>
      <c r="H4633">
        <v>0</v>
      </c>
      <c r="I4633">
        <f>Tabla1[[#This Row],[VENTAS]]+Tabla1[[#This Row],[FISICO]]-Tabla1[[#This Row],[SISTEMA]]</f>
        <v>0</v>
      </c>
    </row>
    <row r="4634" spans="1:9" hidden="1" x14ac:dyDescent="0.25">
      <c r="A4634">
        <v>30101</v>
      </c>
      <c r="B4634" s="1" t="s">
        <v>6</v>
      </c>
      <c r="C4634" s="1" t="s">
        <v>33</v>
      </c>
      <c r="D4634">
        <v>679</v>
      </c>
      <c r="E4634" s="1" t="s">
        <v>5191</v>
      </c>
      <c r="F4634">
        <v>4</v>
      </c>
      <c r="G4634">
        <v>4</v>
      </c>
      <c r="H4634">
        <v>0</v>
      </c>
      <c r="I4634">
        <f>Tabla1[[#This Row],[VENTAS]]+Tabla1[[#This Row],[FISICO]]-Tabla1[[#This Row],[SISTEMA]]</f>
        <v>0</v>
      </c>
    </row>
    <row r="4635" spans="1:9" hidden="1" x14ac:dyDescent="0.25">
      <c r="A4635">
        <v>30101</v>
      </c>
      <c r="B4635" s="1" t="s">
        <v>6</v>
      </c>
      <c r="C4635" s="1" t="s">
        <v>33</v>
      </c>
      <c r="D4635">
        <v>680</v>
      </c>
      <c r="E4635" s="1" t="s">
        <v>5192</v>
      </c>
      <c r="F4635">
        <v>0</v>
      </c>
      <c r="H4635">
        <v>0</v>
      </c>
      <c r="I4635">
        <f>Tabla1[[#This Row],[VENTAS]]+Tabla1[[#This Row],[FISICO]]-Tabla1[[#This Row],[SISTEMA]]</f>
        <v>0</v>
      </c>
    </row>
    <row r="4636" spans="1:9" hidden="1" x14ac:dyDescent="0.25">
      <c r="A4636">
        <v>30101</v>
      </c>
      <c r="B4636" s="1" t="s">
        <v>6</v>
      </c>
      <c r="C4636" s="1" t="s">
        <v>33</v>
      </c>
      <c r="D4636">
        <v>681</v>
      </c>
      <c r="E4636" s="1" t="s">
        <v>5193</v>
      </c>
      <c r="F4636">
        <v>0</v>
      </c>
      <c r="H4636">
        <v>0</v>
      </c>
      <c r="I4636">
        <f>Tabla1[[#This Row],[VENTAS]]+Tabla1[[#This Row],[FISICO]]-Tabla1[[#This Row],[SISTEMA]]</f>
        <v>0</v>
      </c>
    </row>
    <row r="4637" spans="1:9" hidden="1" x14ac:dyDescent="0.25">
      <c r="A4637">
        <v>30101</v>
      </c>
      <c r="B4637" s="1" t="s">
        <v>6</v>
      </c>
      <c r="C4637" s="1" t="s">
        <v>33</v>
      </c>
      <c r="D4637">
        <v>682</v>
      </c>
      <c r="E4637" s="1" t="s">
        <v>5194</v>
      </c>
      <c r="F4637">
        <v>0</v>
      </c>
      <c r="H4637">
        <v>0</v>
      </c>
      <c r="I4637">
        <f>Tabla1[[#This Row],[VENTAS]]+Tabla1[[#This Row],[FISICO]]-Tabla1[[#This Row],[SISTEMA]]</f>
        <v>0</v>
      </c>
    </row>
    <row r="4638" spans="1:9" hidden="1" x14ac:dyDescent="0.25">
      <c r="A4638">
        <v>30101</v>
      </c>
      <c r="B4638" s="1" t="s">
        <v>6</v>
      </c>
      <c r="C4638" s="1" t="s">
        <v>33</v>
      </c>
      <c r="D4638">
        <v>683</v>
      </c>
      <c r="E4638" s="1" t="s">
        <v>5195</v>
      </c>
      <c r="F4638">
        <v>0</v>
      </c>
      <c r="H4638">
        <v>0</v>
      </c>
      <c r="I4638">
        <f>Tabla1[[#This Row],[VENTAS]]+Tabla1[[#This Row],[FISICO]]-Tabla1[[#This Row],[SISTEMA]]</f>
        <v>0</v>
      </c>
    </row>
    <row r="4639" spans="1:9" hidden="1" x14ac:dyDescent="0.25">
      <c r="A4639">
        <v>30101</v>
      </c>
      <c r="B4639" s="1" t="s">
        <v>6</v>
      </c>
      <c r="C4639" s="1" t="s">
        <v>33</v>
      </c>
      <c r="D4639">
        <v>684</v>
      </c>
      <c r="E4639" s="1" t="s">
        <v>5196</v>
      </c>
      <c r="F4639">
        <v>0</v>
      </c>
      <c r="H4639">
        <v>0</v>
      </c>
      <c r="I4639">
        <f>Tabla1[[#This Row],[VENTAS]]+Tabla1[[#This Row],[FISICO]]-Tabla1[[#This Row],[SISTEMA]]</f>
        <v>0</v>
      </c>
    </row>
    <row r="4640" spans="1:9" hidden="1" x14ac:dyDescent="0.25">
      <c r="A4640">
        <v>30101</v>
      </c>
      <c r="B4640" s="1" t="s">
        <v>6</v>
      </c>
      <c r="C4640" s="1" t="s">
        <v>33</v>
      </c>
      <c r="D4640">
        <v>686</v>
      </c>
      <c r="E4640" s="1" t="s">
        <v>5197</v>
      </c>
      <c r="F4640">
        <v>0</v>
      </c>
      <c r="H4640">
        <v>0</v>
      </c>
      <c r="I4640">
        <f>Tabla1[[#This Row],[VENTAS]]+Tabla1[[#This Row],[FISICO]]-Tabla1[[#This Row],[SISTEMA]]</f>
        <v>0</v>
      </c>
    </row>
    <row r="4641" spans="1:10" hidden="1" x14ac:dyDescent="0.25">
      <c r="A4641">
        <v>30101</v>
      </c>
      <c r="B4641" s="1" t="s">
        <v>6</v>
      </c>
      <c r="C4641" s="1" t="s">
        <v>33</v>
      </c>
      <c r="D4641">
        <v>687</v>
      </c>
      <c r="E4641" s="1" t="s">
        <v>5198</v>
      </c>
      <c r="F4641">
        <v>0</v>
      </c>
      <c r="H4641">
        <v>0</v>
      </c>
      <c r="I4641">
        <f>Tabla1[[#This Row],[VENTAS]]+Tabla1[[#This Row],[FISICO]]-Tabla1[[#This Row],[SISTEMA]]</f>
        <v>0</v>
      </c>
    </row>
    <row r="4642" spans="1:10" hidden="1" x14ac:dyDescent="0.25">
      <c r="A4642">
        <v>30101</v>
      </c>
      <c r="B4642" s="1" t="s">
        <v>6</v>
      </c>
      <c r="C4642" s="1" t="s">
        <v>33</v>
      </c>
      <c r="D4642" s="18">
        <v>688</v>
      </c>
      <c r="E4642" s="19" t="s">
        <v>5199</v>
      </c>
      <c r="F4642">
        <v>9</v>
      </c>
      <c r="G4642">
        <v>8</v>
      </c>
      <c r="H4642">
        <v>0</v>
      </c>
      <c r="I4642">
        <f>Tabla1[[#This Row],[VENTAS]]+Tabla1[[#This Row],[FISICO]]-Tabla1[[#This Row],[SISTEMA]]</f>
        <v>-1</v>
      </c>
      <c r="J4642" s="18"/>
    </row>
    <row r="4643" spans="1:10" hidden="1" x14ac:dyDescent="0.25">
      <c r="A4643">
        <v>30101</v>
      </c>
      <c r="B4643" s="1" t="s">
        <v>6</v>
      </c>
      <c r="C4643" s="1" t="s">
        <v>33</v>
      </c>
      <c r="D4643">
        <v>689</v>
      </c>
      <c r="E4643" s="1" t="s">
        <v>5200</v>
      </c>
      <c r="F4643">
        <v>0</v>
      </c>
      <c r="H4643">
        <v>0</v>
      </c>
      <c r="I4643">
        <f>Tabla1[[#This Row],[VENTAS]]+Tabla1[[#This Row],[FISICO]]-Tabla1[[#This Row],[SISTEMA]]</f>
        <v>0</v>
      </c>
    </row>
    <row r="4644" spans="1:10" hidden="1" x14ac:dyDescent="0.25">
      <c r="A4644">
        <v>30101</v>
      </c>
      <c r="B4644" s="1" t="s">
        <v>6</v>
      </c>
      <c r="C4644" s="1" t="s">
        <v>33</v>
      </c>
      <c r="D4644">
        <v>690</v>
      </c>
      <c r="E4644" s="1" t="s">
        <v>5201</v>
      </c>
      <c r="F4644">
        <v>0</v>
      </c>
      <c r="H4644">
        <v>0</v>
      </c>
      <c r="I4644">
        <f>Tabla1[[#This Row],[VENTAS]]+Tabla1[[#This Row],[FISICO]]-Tabla1[[#This Row],[SISTEMA]]</f>
        <v>0</v>
      </c>
    </row>
    <row r="4645" spans="1:10" hidden="1" x14ac:dyDescent="0.25">
      <c r="A4645">
        <v>30101</v>
      </c>
      <c r="B4645" s="1" t="s">
        <v>6</v>
      </c>
      <c r="C4645" s="1" t="s">
        <v>33</v>
      </c>
      <c r="D4645">
        <v>692</v>
      </c>
      <c r="E4645" s="1" t="s">
        <v>5198</v>
      </c>
      <c r="F4645">
        <v>0</v>
      </c>
      <c r="H4645">
        <v>0</v>
      </c>
      <c r="I4645">
        <f>Tabla1[[#This Row],[VENTAS]]+Tabla1[[#This Row],[FISICO]]-Tabla1[[#This Row],[SISTEMA]]</f>
        <v>0</v>
      </c>
    </row>
    <row r="4646" spans="1:10" hidden="1" x14ac:dyDescent="0.25">
      <c r="A4646">
        <v>30101</v>
      </c>
      <c r="B4646" s="1" t="s">
        <v>6</v>
      </c>
      <c r="C4646" s="1" t="s">
        <v>33</v>
      </c>
      <c r="D4646">
        <v>693</v>
      </c>
      <c r="E4646" s="1" t="s">
        <v>5202</v>
      </c>
      <c r="F4646">
        <v>0</v>
      </c>
      <c r="H4646">
        <v>0</v>
      </c>
      <c r="I4646">
        <f>Tabla1[[#This Row],[VENTAS]]+Tabla1[[#This Row],[FISICO]]-Tabla1[[#This Row],[SISTEMA]]</f>
        <v>0</v>
      </c>
    </row>
    <row r="4647" spans="1:10" hidden="1" x14ac:dyDescent="0.25">
      <c r="A4647">
        <v>30101</v>
      </c>
      <c r="B4647" s="1" t="s">
        <v>6</v>
      </c>
      <c r="C4647" s="1" t="s">
        <v>33</v>
      </c>
      <c r="D4647">
        <v>694</v>
      </c>
      <c r="E4647" s="1" t="s">
        <v>5203</v>
      </c>
      <c r="F4647">
        <v>0</v>
      </c>
      <c r="H4647">
        <v>0</v>
      </c>
      <c r="I4647">
        <f>Tabla1[[#This Row],[VENTAS]]+Tabla1[[#This Row],[FISICO]]-Tabla1[[#This Row],[SISTEMA]]</f>
        <v>0</v>
      </c>
    </row>
    <row r="4648" spans="1:10" hidden="1" x14ac:dyDescent="0.25">
      <c r="A4648">
        <v>30101</v>
      </c>
      <c r="B4648" s="1" t="s">
        <v>6</v>
      </c>
      <c r="C4648" s="1" t="s">
        <v>33</v>
      </c>
      <c r="D4648">
        <v>695</v>
      </c>
      <c r="E4648" s="1" t="s">
        <v>5204</v>
      </c>
      <c r="F4648">
        <v>1</v>
      </c>
      <c r="G4648">
        <v>1</v>
      </c>
      <c r="H4648">
        <v>0</v>
      </c>
      <c r="I4648">
        <f>Tabla1[[#This Row],[VENTAS]]+Tabla1[[#This Row],[FISICO]]-Tabla1[[#This Row],[SISTEMA]]</f>
        <v>0</v>
      </c>
    </row>
    <row r="4649" spans="1:10" hidden="1" x14ac:dyDescent="0.25">
      <c r="A4649">
        <v>30101</v>
      </c>
      <c r="B4649" s="1" t="s">
        <v>6</v>
      </c>
      <c r="C4649" s="1" t="s">
        <v>33</v>
      </c>
      <c r="D4649">
        <v>697</v>
      </c>
      <c r="E4649" s="1" t="s">
        <v>5205</v>
      </c>
      <c r="F4649">
        <v>0</v>
      </c>
      <c r="H4649">
        <v>0</v>
      </c>
      <c r="I4649">
        <f>Tabla1[[#This Row],[VENTAS]]+Tabla1[[#This Row],[FISICO]]-Tabla1[[#This Row],[SISTEMA]]</f>
        <v>0</v>
      </c>
    </row>
    <row r="4650" spans="1:10" hidden="1" x14ac:dyDescent="0.25">
      <c r="A4650">
        <v>30101</v>
      </c>
      <c r="B4650" s="1" t="s">
        <v>6</v>
      </c>
      <c r="C4650" s="1" t="s">
        <v>33</v>
      </c>
      <c r="D4650">
        <v>699</v>
      </c>
      <c r="E4650" s="1" t="s">
        <v>5206</v>
      </c>
      <c r="F4650">
        <v>0</v>
      </c>
      <c r="H4650">
        <v>0</v>
      </c>
      <c r="I4650">
        <f>Tabla1[[#This Row],[VENTAS]]+Tabla1[[#This Row],[FISICO]]-Tabla1[[#This Row],[SISTEMA]]</f>
        <v>0</v>
      </c>
    </row>
    <row r="4651" spans="1:10" hidden="1" x14ac:dyDescent="0.25">
      <c r="A4651">
        <v>30101</v>
      </c>
      <c r="B4651" s="1" t="s">
        <v>6</v>
      </c>
      <c r="C4651" s="1" t="s">
        <v>33</v>
      </c>
      <c r="D4651">
        <v>700</v>
      </c>
      <c r="E4651" s="1" t="s">
        <v>5207</v>
      </c>
      <c r="F4651">
        <v>0</v>
      </c>
      <c r="H4651">
        <v>0</v>
      </c>
      <c r="I4651">
        <f>Tabla1[[#This Row],[VENTAS]]+Tabla1[[#This Row],[FISICO]]-Tabla1[[#This Row],[SISTEMA]]</f>
        <v>0</v>
      </c>
    </row>
    <row r="4652" spans="1:10" hidden="1" x14ac:dyDescent="0.25">
      <c r="A4652">
        <v>30101</v>
      </c>
      <c r="B4652" s="1" t="s">
        <v>6</v>
      </c>
      <c r="C4652" s="1" t="s">
        <v>33</v>
      </c>
      <c r="D4652">
        <v>701</v>
      </c>
      <c r="E4652" s="1" t="s">
        <v>5208</v>
      </c>
      <c r="F4652">
        <v>0</v>
      </c>
      <c r="H4652">
        <v>0</v>
      </c>
      <c r="I4652">
        <f>Tabla1[[#This Row],[VENTAS]]+Tabla1[[#This Row],[FISICO]]-Tabla1[[#This Row],[SISTEMA]]</f>
        <v>0</v>
      </c>
    </row>
    <row r="4653" spans="1:10" hidden="1" x14ac:dyDescent="0.25">
      <c r="A4653">
        <v>30101</v>
      </c>
      <c r="B4653" s="1" t="s">
        <v>6</v>
      </c>
      <c r="C4653" s="1" t="s">
        <v>33</v>
      </c>
      <c r="D4653">
        <v>703</v>
      </c>
      <c r="E4653" s="1" t="s">
        <v>5209</v>
      </c>
      <c r="F4653">
        <v>0</v>
      </c>
      <c r="H4653">
        <v>0</v>
      </c>
      <c r="I4653">
        <f>Tabla1[[#This Row],[VENTAS]]+Tabla1[[#This Row],[FISICO]]-Tabla1[[#This Row],[SISTEMA]]</f>
        <v>0</v>
      </c>
    </row>
    <row r="4654" spans="1:10" hidden="1" x14ac:dyDescent="0.25">
      <c r="A4654">
        <v>30101</v>
      </c>
      <c r="B4654" s="1" t="s">
        <v>6</v>
      </c>
      <c r="C4654" s="1" t="s">
        <v>33</v>
      </c>
      <c r="D4654">
        <v>706</v>
      </c>
      <c r="E4654" s="1" t="s">
        <v>5210</v>
      </c>
      <c r="F4654">
        <v>0</v>
      </c>
      <c r="H4654">
        <v>0</v>
      </c>
      <c r="I4654">
        <f>Tabla1[[#This Row],[VENTAS]]+Tabla1[[#This Row],[FISICO]]-Tabla1[[#This Row],[SISTEMA]]</f>
        <v>0</v>
      </c>
    </row>
    <row r="4655" spans="1:10" hidden="1" x14ac:dyDescent="0.25">
      <c r="A4655">
        <v>30101</v>
      </c>
      <c r="B4655" s="1" t="s">
        <v>6</v>
      </c>
      <c r="C4655" s="1" t="s">
        <v>33</v>
      </c>
      <c r="D4655">
        <v>709</v>
      </c>
      <c r="E4655" s="1" t="s">
        <v>5211</v>
      </c>
      <c r="F4655">
        <v>0</v>
      </c>
      <c r="H4655">
        <v>0</v>
      </c>
      <c r="I4655">
        <f>Tabla1[[#This Row],[VENTAS]]+Tabla1[[#This Row],[FISICO]]-Tabla1[[#This Row],[SISTEMA]]</f>
        <v>0</v>
      </c>
    </row>
    <row r="4656" spans="1:10" hidden="1" x14ac:dyDescent="0.25">
      <c r="A4656">
        <v>30101</v>
      </c>
      <c r="B4656" s="1" t="s">
        <v>6</v>
      </c>
      <c r="C4656" s="1" t="s">
        <v>33</v>
      </c>
      <c r="D4656">
        <v>712</v>
      </c>
      <c r="E4656" s="1" t="s">
        <v>5212</v>
      </c>
      <c r="F4656">
        <v>0</v>
      </c>
      <c r="H4656">
        <v>0</v>
      </c>
      <c r="I4656">
        <f>Tabla1[[#This Row],[VENTAS]]+Tabla1[[#This Row],[FISICO]]-Tabla1[[#This Row],[SISTEMA]]</f>
        <v>0</v>
      </c>
    </row>
    <row r="4657" spans="1:9" hidden="1" x14ac:dyDescent="0.25">
      <c r="A4657">
        <v>30101</v>
      </c>
      <c r="B4657" s="1" t="s">
        <v>6</v>
      </c>
      <c r="C4657" s="1" t="s">
        <v>33</v>
      </c>
      <c r="D4657">
        <v>715</v>
      </c>
      <c r="E4657" s="1" t="s">
        <v>5213</v>
      </c>
      <c r="F4657">
        <v>0</v>
      </c>
      <c r="H4657">
        <v>0</v>
      </c>
      <c r="I4657">
        <f>Tabla1[[#This Row],[VENTAS]]+Tabla1[[#This Row],[FISICO]]-Tabla1[[#This Row],[SISTEMA]]</f>
        <v>0</v>
      </c>
    </row>
    <row r="4658" spans="1:9" hidden="1" x14ac:dyDescent="0.25">
      <c r="A4658">
        <v>30101</v>
      </c>
      <c r="B4658" s="1" t="s">
        <v>6</v>
      </c>
      <c r="C4658" s="1" t="s">
        <v>33</v>
      </c>
      <c r="D4658">
        <v>716</v>
      </c>
      <c r="E4658" s="1" t="s">
        <v>5214</v>
      </c>
      <c r="F4658">
        <v>0</v>
      </c>
      <c r="H4658">
        <v>0</v>
      </c>
      <c r="I4658">
        <f>Tabla1[[#This Row],[VENTAS]]+Tabla1[[#This Row],[FISICO]]-Tabla1[[#This Row],[SISTEMA]]</f>
        <v>0</v>
      </c>
    </row>
    <row r="4659" spans="1:9" hidden="1" x14ac:dyDescent="0.25">
      <c r="A4659">
        <v>30101</v>
      </c>
      <c r="B4659" s="1" t="s">
        <v>6</v>
      </c>
      <c r="C4659" s="1" t="s">
        <v>33</v>
      </c>
      <c r="D4659">
        <v>718</v>
      </c>
      <c r="E4659" s="1" t="s">
        <v>5215</v>
      </c>
      <c r="F4659">
        <v>0</v>
      </c>
      <c r="H4659">
        <v>0</v>
      </c>
      <c r="I4659">
        <f>Tabla1[[#This Row],[VENTAS]]+Tabla1[[#This Row],[FISICO]]-Tabla1[[#This Row],[SISTEMA]]</f>
        <v>0</v>
      </c>
    </row>
    <row r="4660" spans="1:9" hidden="1" x14ac:dyDescent="0.25">
      <c r="A4660">
        <v>30101</v>
      </c>
      <c r="B4660" s="1" t="s">
        <v>6</v>
      </c>
      <c r="C4660" s="1" t="s">
        <v>33</v>
      </c>
      <c r="D4660">
        <v>719</v>
      </c>
      <c r="E4660" s="1" t="s">
        <v>5216</v>
      </c>
      <c r="F4660">
        <v>0</v>
      </c>
      <c r="H4660">
        <v>0</v>
      </c>
      <c r="I4660">
        <f>Tabla1[[#This Row],[VENTAS]]+Tabla1[[#This Row],[FISICO]]-Tabla1[[#This Row],[SISTEMA]]</f>
        <v>0</v>
      </c>
    </row>
    <row r="4661" spans="1:9" hidden="1" x14ac:dyDescent="0.25">
      <c r="A4661">
        <v>30101</v>
      </c>
      <c r="B4661" s="1" t="s">
        <v>6</v>
      </c>
      <c r="C4661" s="1" t="s">
        <v>33</v>
      </c>
      <c r="D4661">
        <v>720</v>
      </c>
      <c r="E4661" s="1" t="s">
        <v>5217</v>
      </c>
      <c r="F4661">
        <v>0</v>
      </c>
      <c r="H4661">
        <v>0</v>
      </c>
      <c r="I4661">
        <f>Tabla1[[#This Row],[VENTAS]]+Tabla1[[#This Row],[FISICO]]-Tabla1[[#This Row],[SISTEMA]]</f>
        <v>0</v>
      </c>
    </row>
    <row r="4662" spans="1:9" hidden="1" x14ac:dyDescent="0.25">
      <c r="A4662">
        <v>30101</v>
      </c>
      <c r="B4662" s="1" t="s">
        <v>6</v>
      </c>
      <c r="C4662" s="1" t="s">
        <v>33</v>
      </c>
      <c r="D4662">
        <v>721</v>
      </c>
      <c r="E4662" s="1" t="s">
        <v>5218</v>
      </c>
      <c r="F4662">
        <v>0</v>
      </c>
      <c r="H4662">
        <v>0</v>
      </c>
      <c r="I4662">
        <f>Tabla1[[#This Row],[VENTAS]]+Tabla1[[#This Row],[FISICO]]-Tabla1[[#This Row],[SISTEMA]]</f>
        <v>0</v>
      </c>
    </row>
    <row r="4663" spans="1:9" hidden="1" x14ac:dyDescent="0.25">
      <c r="A4663">
        <v>30101</v>
      </c>
      <c r="B4663" s="1" t="s">
        <v>6</v>
      </c>
      <c r="C4663" s="1" t="s">
        <v>33</v>
      </c>
      <c r="D4663">
        <v>722</v>
      </c>
      <c r="E4663" s="1" t="s">
        <v>5219</v>
      </c>
      <c r="F4663">
        <v>0</v>
      </c>
      <c r="H4663">
        <v>0</v>
      </c>
      <c r="I4663">
        <f>Tabla1[[#This Row],[VENTAS]]+Tabla1[[#This Row],[FISICO]]-Tabla1[[#This Row],[SISTEMA]]</f>
        <v>0</v>
      </c>
    </row>
    <row r="4664" spans="1:9" hidden="1" x14ac:dyDescent="0.25">
      <c r="A4664">
        <v>30101</v>
      </c>
      <c r="B4664" s="1" t="s">
        <v>6</v>
      </c>
      <c r="C4664" s="1" t="s">
        <v>33</v>
      </c>
      <c r="D4664">
        <v>723</v>
      </c>
      <c r="E4664" s="1" t="s">
        <v>5220</v>
      </c>
      <c r="F4664">
        <v>0</v>
      </c>
      <c r="H4664">
        <v>0</v>
      </c>
      <c r="I4664">
        <f>Tabla1[[#This Row],[VENTAS]]+Tabla1[[#This Row],[FISICO]]-Tabla1[[#This Row],[SISTEMA]]</f>
        <v>0</v>
      </c>
    </row>
    <row r="4665" spans="1:9" hidden="1" x14ac:dyDescent="0.25">
      <c r="A4665">
        <v>30101</v>
      </c>
      <c r="B4665" s="1" t="s">
        <v>6</v>
      </c>
      <c r="C4665" s="1" t="s">
        <v>33</v>
      </c>
      <c r="D4665">
        <v>724</v>
      </c>
      <c r="E4665" s="1" t="s">
        <v>5221</v>
      </c>
      <c r="F4665">
        <v>0</v>
      </c>
      <c r="H4665">
        <v>0</v>
      </c>
      <c r="I4665">
        <f>Tabla1[[#This Row],[VENTAS]]+Tabla1[[#This Row],[FISICO]]-Tabla1[[#This Row],[SISTEMA]]</f>
        <v>0</v>
      </c>
    </row>
    <row r="4666" spans="1:9" hidden="1" x14ac:dyDescent="0.25">
      <c r="A4666">
        <v>30101</v>
      </c>
      <c r="B4666" s="1" t="s">
        <v>6</v>
      </c>
      <c r="C4666" s="1" t="s">
        <v>33</v>
      </c>
      <c r="D4666">
        <v>725</v>
      </c>
      <c r="E4666" s="1" t="s">
        <v>5222</v>
      </c>
      <c r="F4666">
        <v>0</v>
      </c>
      <c r="H4666">
        <v>0</v>
      </c>
      <c r="I4666">
        <f>Tabla1[[#This Row],[VENTAS]]+Tabla1[[#This Row],[FISICO]]-Tabla1[[#This Row],[SISTEMA]]</f>
        <v>0</v>
      </c>
    </row>
    <row r="4667" spans="1:9" hidden="1" x14ac:dyDescent="0.25">
      <c r="A4667">
        <v>30101</v>
      </c>
      <c r="B4667" s="1" t="s">
        <v>6</v>
      </c>
      <c r="C4667" s="1" t="s">
        <v>33</v>
      </c>
      <c r="D4667">
        <v>726</v>
      </c>
      <c r="E4667" s="1" t="s">
        <v>5223</v>
      </c>
      <c r="F4667">
        <v>0</v>
      </c>
      <c r="H4667">
        <v>0</v>
      </c>
      <c r="I4667">
        <f>Tabla1[[#This Row],[VENTAS]]+Tabla1[[#This Row],[FISICO]]-Tabla1[[#This Row],[SISTEMA]]</f>
        <v>0</v>
      </c>
    </row>
    <row r="4668" spans="1:9" hidden="1" x14ac:dyDescent="0.25">
      <c r="A4668">
        <v>30101</v>
      </c>
      <c r="B4668" s="1" t="s">
        <v>6</v>
      </c>
      <c r="C4668" s="1" t="s">
        <v>33</v>
      </c>
      <c r="D4668">
        <v>727</v>
      </c>
      <c r="E4668" s="1" t="s">
        <v>5224</v>
      </c>
      <c r="F4668">
        <v>0</v>
      </c>
      <c r="H4668">
        <v>0</v>
      </c>
      <c r="I4668">
        <f>Tabla1[[#This Row],[VENTAS]]+Tabla1[[#This Row],[FISICO]]-Tabla1[[#This Row],[SISTEMA]]</f>
        <v>0</v>
      </c>
    </row>
    <row r="4669" spans="1:9" hidden="1" x14ac:dyDescent="0.25">
      <c r="A4669">
        <v>30101</v>
      </c>
      <c r="B4669" s="1" t="s">
        <v>6</v>
      </c>
      <c r="C4669" s="1" t="s">
        <v>33</v>
      </c>
      <c r="D4669">
        <v>728</v>
      </c>
      <c r="E4669" s="1" t="s">
        <v>5225</v>
      </c>
      <c r="F4669">
        <v>0</v>
      </c>
      <c r="H4669">
        <v>0</v>
      </c>
      <c r="I4669">
        <f>Tabla1[[#This Row],[VENTAS]]+Tabla1[[#This Row],[FISICO]]-Tabla1[[#This Row],[SISTEMA]]</f>
        <v>0</v>
      </c>
    </row>
    <row r="4670" spans="1:9" hidden="1" x14ac:dyDescent="0.25">
      <c r="A4670">
        <v>30101</v>
      </c>
      <c r="B4670" s="1" t="s">
        <v>6</v>
      </c>
      <c r="C4670" s="1" t="s">
        <v>33</v>
      </c>
      <c r="D4670">
        <v>729</v>
      </c>
      <c r="E4670" s="1" t="s">
        <v>5226</v>
      </c>
      <c r="F4670">
        <v>0</v>
      </c>
      <c r="H4670">
        <v>0</v>
      </c>
      <c r="I4670">
        <f>Tabla1[[#This Row],[VENTAS]]+Tabla1[[#This Row],[FISICO]]-Tabla1[[#This Row],[SISTEMA]]</f>
        <v>0</v>
      </c>
    </row>
    <row r="4671" spans="1:9" hidden="1" x14ac:dyDescent="0.25">
      <c r="A4671">
        <v>30101</v>
      </c>
      <c r="B4671" s="1" t="s">
        <v>6</v>
      </c>
      <c r="C4671" s="1" t="s">
        <v>33</v>
      </c>
      <c r="D4671">
        <v>730</v>
      </c>
      <c r="E4671" s="1" t="s">
        <v>5227</v>
      </c>
      <c r="F4671">
        <v>0</v>
      </c>
      <c r="H4671">
        <v>0</v>
      </c>
      <c r="I4671">
        <f>Tabla1[[#This Row],[VENTAS]]+Tabla1[[#This Row],[FISICO]]-Tabla1[[#This Row],[SISTEMA]]</f>
        <v>0</v>
      </c>
    </row>
    <row r="4672" spans="1:9" hidden="1" x14ac:dyDescent="0.25">
      <c r="A4672">
        <v>30101</v>
      </c>
      <c r="B4672" s="1" t="s">
        <v>6</v>
      </c>
      <c r="C4672" s="1" t="s">
        <v>33</v>
      </c>
      <c r="D4672">
        <v>731</v>
      </c>
      <c r="E4672" s="1" t="s">
        <v>5228</v>
      </c>
      <c r="F4672">
        <v>0</v>
      </c>
      <c r="H4672">
        <v>0</v>
      </c>
      <c r="I4672">
        <f>Tabla1[[#This Row],[VENTAS]]+Tabla1[[#This Row],[FISICO]]-Tabla1[[#This Row],[SISTEMA]]</f>
        <v>0</v>
      </c>
    </row>
    <row r="4673" spans="1:9" hidden="1" x14ac:dyDescent="0.25">
      <c r="A4673">
        <v>30101</v>
      </c>
      <c r="B4673" s="1" t="s">
        <v>6</v>
      </c>
      <c r="C4673" s="1" t="s">
        <v>33</v>
      </c>
      <c r="D4673">
        <v>732</v>
      </c>
      <c r="E4673" s="1" t="s">
        <v>5229</v>
      </c>
      <c r="F4673">
        <v>3</v>
      </c>
      <c r="G4673">
        <v>3</v>
      </c>
      <c r="H4673">
        <v>0</v>
      </c>
      <c r="I4673">
        <f>Tabla1[[#This Row],[VENTAS]]+Tabla1[[#This Row],[FISICO]]-Tabla1[[#This Row],[SISTEMA]]</f>
        <v>0</v>
      </c>
    </row>
    <row r="4674" spans="1:9" hidden="1" x14ac:dyDescent="0.25">
      <c r="A4674">
        <v>30101</v>
      </c>
      <c r="B4674" s="1" t="s">
        <v>6</v>
      </c>
      <c r="C4674" s="1" t="s">
        <v>33</v>
      </c>
      <c r="D4674">
        <v>733</v>
      </c>
      <c r="E4674" s="1" t="s">
        <v>5230</v>
      </c>
      <c r="F4674">
        <v>0</v>
      </c>
      <c r="H4674">
        <v>0</v>
      </c>
      <c r="I4674">
        <f>Tabla1[[#This Row],[VENTAS]]+Tabla1[[#This Row],[FISICO]]-Tabla1[[#This Row],[SISTEMA]]</f>
        <v>0</v>
      </c>
    </row>
    <row r="4675" spans="1:9" hidden="1" x14ac:dyDescent="0.25">
      <c r="A4675">
        <v>30101</v>
      </c>
      <c r="B4675" s="1" t="s">
        <v>6</v>
      </c>
      <c r="C4675" s="1" t="s">
        <v>33</v>
      </c>
      <c r="D4675">
        <v>734</v>
      </c>
      <c r="E4675" s="1" t="s">
        <v>5231</v>
      </c>
      <c r="F4675">
        <v>0</v>
      </c>
      <c r="H4675">
        <v>0</v>
      </c>
      <c r="I4675">
        <f>Tabla1[[#This Row],[VENTAS]]+Tabla1[[#This Row],[FISICO]]-Tabla1[[#This Row],[SISTEMA]]</f>
        <v>0</v>
      </c>
    </row>
    <row r="4676" spans="1:9" hidden="1" x14ac:dyDescent="0.25">
      <c r="A4676">
        <v>30101</v>
      </c>
      <c r="B4676" s="1" t="s">
        <v>6</v>
      </c>
      <c r="C4676" s="1" t="s">
        <v>33</v>
      </c>
      <c r="D4676">
        <v>735</v>
      </c>
      <c r="E4676" s="1" t="s">
        <v>5232</v>
      </c>
      <c r="F4676">
        <v>0</v>
      </c>
      <c r="H4676">
        <v>0</v>
      </c>
      <c r="I4676">
        <f>Tabla1[[#This Row],[VENTAS]]+Tabla1[[#This Row],[FISICO]]-Tabla1[[#This Row],[SISTEMA]]</f>
        <v>0</v>
      </c>
    </row>
    <row r="4677" spans="1:9" hidden="1" x14ac:dyDescent="0.25">
      <c r="A4677">
        <v>30101</v>
      </c>
      <c r="B4677" s="1" t="s">
        <v>6</v>
      </c>
      <c r="C4677" s="1" t="s">
        <v>33</v>
      </c>
      <c r="D4677">
        <v>737</v>
      </c>
      <c r="E4677" s="1" t="s">
        <v>5233</v>
      </c>
      <c r="F4677">
        <v>0</v>
      </c>
      <c r="H4677">
        <v>0</v>
      </c>
      <c r="I4677">
        <f>Tabla1[[#This Row],[VENTAS]]+Tabla1[[#This Row],[FISICO]]-Tabla1[[#This Row],[SISTEMA]]</f>
        <v>0</v>
      </c>
    </row>
    <row r="4678" spans="1:9" hidden="1" x14ac:dyDescent="0.25">
      <c r="A4678">
        <v>30101</v>
      </c>
      <c r="B4678" s="1" t="s">
        <v>6</v>
      </c>
      <c r="C4678" s="1" t="s">
        <v>33</v>
      </c>
      <c r="D4678">
        <v>738</v>
      </c>
      <c r="E4678" s="1" t="s">
        <v>5234</v>
      </c>
      <c r="F4678">
        <v>0</v>
      </c>
      <c r="H4678">
        <v>0</v>
      </c>
      <c r="I4678">
        <f>Tabla1[[#This Row],[VENTAS]]+Tabla1[[#This Row],[FISICO]]-Tabla1[[#This Row],[SISTEMA]]</f>
        <v>0</v>
      </c>
    </row>
    <row r="4679" spans="1:9" hidden="1" x14ac:dyDescent="0.25">
      <c r="A4679">
        <v>30101</v>
      </c>
      <c r="B4679" s="1" t="s">
        <v>6</v>
      </c>
      <c r="C4679" s="1" t="s">
        <v>33</v>
      </c>
      <c r="D4679">
        <v>739</v>
      </c>
      <c r="E4679" s="1" t="s">
        <v>5235</v>
      </c>
      <c r="F4679">
        <v>0</v>
      </c>
      <c r="H4679">
        <v>0</v>
      </c>
      <c r="I4679">
        <f>Tabla1[[#This Row],[VENTAS]]+Tabla1[[#This Row],[FISICO]]-Tabla1[[#This Row],[SISTEMA]]</f>
        <v>0</v>
      </c>
    </row>
    <row r="4680" spans="1:9" hidden="1" x14ac:dyDescent="0.25">
      <c r="A4680">
        <v>30101</v>
      </c>
      <c r="B4680" s="1" t="s">
        <v>6</v>
      </c>
      <c r="C4680" s="1" t="s">
        <v>33</v>
      </c>
      <c r="D4680">
        <v>741</v>
      </c>
      <c r="E4680" s="1" t="s">
        <v>5236</v>
      </c>
      <c r="F4680">
        <v>0</v>
      </c>
      <c r="H4680">
        <v>0</v>
      </c>
      <c r="I4680">
        <f>Tabla1[[#This Row],[VENTAS]]+Tabla1[[#This Row],[FISICO]]-Tabla1[[#This Row],[SISTEMA]]</f>
        <v>0</v>
      </c>
    </row>
    <row r="4681" spans="1:9" hidden="1" x14ac:dyDescent="0.25">
      <c r="A4681">
        <v>30101</v>
      </c>
      <c r="B4681" s="1" t="s">
        <v>6</v>
      </c>
      <c r="C4681" s="1" t="s">
        <v>33</v>
      </c>
      <c r="D4681">
        <v>743</v>
      </c>
      <c r="E4681" s="1" t="s">
        <v>5237</v>
      </c>
      <c r="F4681">
        <v>0</v>
      </c>
      <c r="H4681">
        <v>0</v>
      </c>
      <c r="I4681">
        <f>Tabla1[[#This Row],[VENTAS]]+Tabla1[[#This Row],[FISICO]]-Tabla1[[#This Row],[SISTEMA]]</f>
        <v>0</v>
      </c>
    </row>
    <row r="4682" spans="1:9" hidden="1" x14ac:dyDescent="0.25">
      <c r="A4682">
        <v>30101</v>
      </c>
      <c r="B4682" s="1" t="s">
        <v>6</v>
      </c>
      <c r="C4682" s="1" t="s">
        <v>33</v>
      </c>
      <c r="D4682">
        <v>744</v>
      </c>
      <c r="E4682" s="1" t="s">
        <v>5238</v>
      </c>
      <c r="F4682">
        <v>0</v>
      </c>
      <c r="H4682">
        <v>0</v>
      </c>
      <c r="I4682">
        <f>Tabla1[[#This Row],[VENTAS]]+Tabla1[[#This Row],[FISICO]]-Tabla1[[#This Row],[SISTEMA]]</f>
        <v>0</v>
      </c>
    </row>
    <row r="4683" spans="1:9" hidden="1" x14ac:dyDescent="0.25">
      <c r="A4683">
        <v>30101</v>
      </c>
      <c r="B4683" s="1" t="s">
        <v>6</v>
      </c>
      <c r="C4683" s="1" t="s">
        <v>33</v>
      </c>
      <c r="D4683">
        <v>746</v>
      </c>
      <c r="E4683" s="1" t="s">
        <v>5239</v>
      </c>
      <c r="F4683">
        <v>0</v>
      </c>
      <c r="H4683">
        <v>0</v>
      </c>
      <c r="I4683">
        <f>Tabla1[[#This Row],[VENTAS]]+Tabla1[[#This Row],[FISICO]]-Tabla1[[#This Row],[SISTEMA]]</f>
        <v>0</v>
      </c>
    </row>
    <row r="4684" spans="1:9" hidden="1" x14ac:dyDescent="0.25">
      <c r="A4684">
        <v>30101</v>
      </c>
      <c r="B4684" s="1" t="s">
        <v>6</v>
      </c>
      <c r="C4684" s="1" t="s">
        <v>33</v>
      </c>
      <c r="D4684">
        <v>747</v>
      </c>
      <c r="E4684" s="1" t="s">
        <v>5240</v>
      </c>
      <c r="F4684">
        <v>0</v>
      </c>
      <c r="H4684">
        <v>0</v>
      </c>
      <c r="I4684">
        <f>Tabla1[[#This Row],[VENTAS]]+Tabla1[[#This Row],[FISICO]]-Tabla1[[#This Row],[SISTEMA]]</f>
        <v>0</v>
      </c>
    </row>
    <row r="4685" spans="1:9" hidden="1" x14ac:dyDescent="0.25">
      <c r="A4685">
        <v>30101</v>
      </c>
      <c r="B4685" s="1" t="s">
        <v>6</v>
      </c>
      <c r="C4685" s="1" t="s">
        <v>33</v>
      </c>
      <c r="D4685">
        <v>748</v>
      </c>
      <c r="E4685" s="1" t="s">
        <v>5241</v>
      </c>
      <c r="F4685">
        <v>0</v>
      </c>
      <c r="H4685">
        <v>0</v>
      </c>
      <c r="I4685">
        <f>Tabla1[[#This Row],[VENTAS]]+Tabla1[[#This Row],[FISICO]]-Tabla1[[#This Row],[SISTEMA]]</f>
        <v>0</v>
      </c>
    </row>
    <row r="4686" spans="1:9" hidden="1" x14ac:dyDescent="0.25">
      <c r="A4686">
        <v>30101</v>
      </c>
      <c r="B4686" s="1" t="s">
        <v>6</v>
      </c>
      <c r="C4686" s="1" t="s">
        <v>33</v>
      </c>
      <c r="D4686">
        <v>749</v>
      </c>
      <c r="E4686" s="1" t="s">
        <v>5242</v>
      </c>
      <c r="F4686">
        <v>0</v>
      </c>
      <c r="H4686">
        <v>0</v>
      </c>
      <c r="I4686">
        <f>Tabla1[[#This Row],[VENTAS]]+Tabla1[[#This Row],[FISICO]]-Tabla1[[#This Row],[SISTEMA]]</f>
        <v>0</v>
      </c>
    </row>
    <row r="4687" spans="1:9" hidden="1" x14ac:dyDescent="0.25">
      <c r="A4687">
        <v>30101</v>
      </c>
      <c r="B4687" s="1" t="s">
        <v>6</v>
      </c>
      <c r="C4687" s="1" t="s">
        <v>33</v>
      </c>
      <c r="D4687">
        <v>750</v>
      </c>
      <c r="E4687" s="1" t="s">
        <v>5243</v>
      </c>
      <c r="F4687">
        <v>0</v>
      </c>
      <c r="H4687">
        <v>0</v>
      </c>
      <c r="I4687">
        <f>Tabla1[[#This Row],[VENTAS]]+Tabla1[[#This Row],[FISICO]]-Tabla1[[#This Row],[SISTEMA]]</f>
        <v>0</v>
      </c>
    </row>
    <row r="4688" spans="1:9" hidden="1" x14ac:dyDescent="0.25">
      <c r="A4688">
        <v>30101</v>
      </c>
      <c r="B4688" s="1" t="s">
        <v>6</v>
      </c>
      <c r="C4688" s="1" t="s">
        <v>33</v>
      </c>
      <c r="D4688">
        <v>751</v>
      </c>
      <c r="E4688" s="1" t="s">
        <v>5244</v>
      </c>
      <c r="F4688">
        <v>0</v>
      </c>
      <c r="H4688">
        <v>0</v>
      </c>
      <c r="I4688">
        <f>Tabla1[[#This Row],[VENTAS]]+Tabla1[[#This Row],[FISICO]]-Tabla1[[#This Row],[SISTEMA]]</f>
        <v>0</v>
      </c>
    </row>
    <row r="4689" spans="1:9" hidden="1" x14ac:dyDescent="0.25">
      <c r="A4689">
        <v>30101</v>
      </c>
      <c r="B4689" s="1" t="s">
        <v>6</v>
      </c>
      <c r="C4689" s="1" t="s">
        <v>33</v>
      </c>
      <c r="D4689">
        <v>752</v>
      </c>
      <c r="E4689" s="1" t="s">
        <v>5245</v>
      </c>
      <c r="F4689">
        <v>0</v>
      </c>
      <c r="H4689">
        <v>0</v>
      </c>
      <c r="I4689">
        <f>Tabla1[[#This Row],[VENTAS]]+Tabla1[[#This Row],[FISICO]]-Tabla1[[#This Row],[SISTEMA]]</f>
        <v>0</v>
      </c>
    </row>
    <row r="4690" spans="1:9" hidden="1" x14ac:dyDescent="0.25">
      <c r="A4690">
        <v>30101</v>
      </c>
      <c r="B4690" s="1" t="s">
        <v>6</v>
      </c>
      <c r="C4690" s="1" t="s">
        <v>33</v>
      </c>
      <c r="D4690">
        <v>753</v>
      </c>
      <c r="E4690" s="1" t="s">
        <v>5246</v>
      </c>
      <c r="F4690">
        <v>0</v>
      </c>
      <c r="H4690">
        <v>0</v>
      </c>
      <c r="I4690">
        <f>Tabla1[[#This Row],[VENTAS]]+Tabla1[[#This Row],[FISICO]]-Tabla1[[#This Row],[SISTEMA]]</f>
        <v>0</v>
      </c>
    </row>
    <row r="4691" spans="1:9" hidden="1" x14ac:dyDescent="0.25">
      <c r="A4691">
        <v>30101</v>
      </c>
      <c r="B4691" s="1" t="s">
        <v>6</v>
      </c>
      <c r="C4691" s="1" t="s">
        <v>33</v>
      </c>
      <c r="D4691">
        <v>754</v>
      </c>
      <c r="E4691" s="1" t="s">
        <v>5247</v>
      </c>
      <c r="F4691">
        <v>0</v>
      </c>
      <c r="H4691">
        <v>0</v>
      </c>
      <c r="I4691">
        <f>Tabla1[[#This Row],[VENTAS]]+Tabla1[[#This Row],[FISICO]]-Tabla1[[#This Row],[SISTEMA]]</f>
        <v>0</v>
      </c>
    </row>
    <row r="4692" spans="1:9" hidden="1" x14ac:dyDescent="0.25">
      <c r="A4692">
        <v>30101</v>
      </c>
      <c r="B4692" s="1" t="s">
        <v>6</v>
      </c>
      <c r="C4692" s="1" t="s">
        <v>33</v>
      </c>
      <c r="D4692">
        <v>755</v>
      </c>
      <c r="E4692" s="1" t="s">
        <v>5248</v>
      </c>
      <c r="F4692">
        <v>0</v>
      </c>
      <c r="H4692">
        <v>0</v>
      </c>
      <c r="I4692">
        <f>Tabla1[[#This Row],[VENTAS]]+Tabla1[[#This Row],[FISICO]]-Tabla1[[#This Row],[SISTEMA]]</f>
        <v>0</v>
      </c>
    </row>
    <row r="4693" spans="1:9" hidden="1" x14ac:dyDescent="0.25">
      <c r="A4693">
        <v>30101</v>
      </c>
      <c r="B4693" s="1" t="s">
        <v>6</v>
      </c>
      <c r="C4693" s="1" t="s">
        <v>33</v>
      </c>
      <c r="D4693">
        <v>928</v>
      </c>
      <c r="E4693" s="1" t="s">
        <v>5249</v>
      </c>
      <c r="F4693">
        <v>0</v>
      </c>
      <c r="H4693">
        <v>0</v>
      </c>
      <c r="I4693">
        <f>Tabla1[[#This Row],[VENTAS]]+Tabla1[[#This Row],[FISICO]]-Tabla1[[#This Row],[SISTEMA]]</f>
        <v>0</v>
      </c>
    </row>
    <row r="4694" spans="1:9" hidden="1" x14ac:dyDescent="0.25">
      <c r="A4694">
        <v>30101</v>
      </c>
      <c r="B4694" s="1" t="s">
        <v>6</v>
      </c>
      <c r="C4694" s="1" t="s">
        <v>33</v>
      </c>
      <c r="D4694">
        <v>1353</v>
      </c>
      <c r="E4694" s="1" t="s">
        <v>5250</v>
      </c>
      <c r="F4694">
        <v>0</v>
      </c>
      <c r="H4694">
        <v>0</v>
      </c>
      <c r="I4694">
        <f>Tabla1[[#This Row],[VENTAS]]+Tabla1[[#This Row],[FISICO]]-Tabla1[[#This Row],[SISTEMA]]</f>
        <v>0</v>
      </c>
    </row>
    <row r="4695" spans="1:9" hidden="1" x14ac:dyDescent="0.25">
      <c r="A4695">
        <v>30101</v>
      </c>
      <c r="B4695" s="1" t="s">
        <v>6</v>
      </c>
      <c r="C4695" s="1" t="s">
        <v>33</v>
      </c>
      <c r="D4695">
        <v>1358</v>
      </c>
      <c r="E4695" s="1" t="s">
        <v>5251</v>
      </c>
      <c r="F4695">
        <v>0</v>
      </c>
      <c r="H4695">
        <v>0</v>
      </c>
      <c r="I4695">
        <f>Tabla1[[#This Row],[VENTAS]]+Tabla1[[#This Row],[FISICO]]-Tabla1[[#This Row],[SISTEMA]]</f>
        <v>0</v>
      </c>
    </row>
    <row r="4696" spans="1:9" hidden="1" x14ac:dyDescent="0.25">
      <c r="A4696">
        <v>30101</v>
      </c>
      <c r="B4696" s="1" t="s">
        <v>6</v>
      </c>
      <c r="C4696" s="1" t="s">
        <v>33</v>
      </c>
      <c r="D4696">
        <v>1360</v>
      </c>
      <c r="E4696" s="1" t="s">
        <v>5252</v>
      </c>
      <c r="F4696">
        <v>1</v>
      </c>
      <c r="G4696">
        <v>1</v>
      </c>
      <c r="H4696">
        <v>0</v>
      </c>
      <c r="I4696">
        <f>Tabla1[[#This Row],[VENTAS]]+Tabla1[[#This Row],[FISICO]]-Tabla1[[#This Row],[SISTEMA]]</f>
        <v>0</v>
      </c>
    </row>
    <row r="4697" spans="1:9" hidden="1" x14ac:dyDescent="0.25">
      <c r="A4697">
        <v>30101</v>
      </c>
      <c r="B4697" s="1" t="s">
        <v>6</v>
      </c>
      <c r="C4697" s="1" t="s">
        <v>33</v>
      </c>
      <c r="D4697">
        <v>1364</v>
      </c>
      <c r="E4697" s="1" t="s">
        <v>5253</v>
      </c>
      <c r="F4697">
        <v>0</v>
      </c>
      <c r="H4697">
        <v>0</v>
      </c>
      <c r="I4697">
        <f>Tabla1[[#This Row],[VENTAS]]+Tabla1[[#This Row],[FISICO]]-Tabla1[[#This Row],[SISTEMA]]</f>
        <v>0</v>
      </c>
    </row>
    <row r="4698" spans="1:9" hidden="1" x14ac:dyDescent="0.25">
      <c r="A4698">
        <v>30101</v>
      </c>
      <c r="B4698" s="1" t="s">
        <v>6</v>
      </c>
      <c r="C4698" s="1" t="s">
        <v>33</v>
      </c>
      <c r="D4698">
        <v>1365</v>
      </c>
      <c r="E4698" s="1" t="s">
        <v>5254</v>
      </c>
      <c r="F4698">
        <v>0</v>
      </c>
      <c r="H4698">
        <v>0</v>
      </c>
      <c r="I4698">
        <f>Tabla1[[#This Row],[VENTAS]]+Tabla1[[#This Row],[FISICO]]-Tabla1[[#This Row],[SISTEMA]]</f>
        <v>0</v>
      </c>
    </row>
    <row r="4699" spans="1:9" hidden="1" x14ac:dyDescent="0.25">
      <c r="A4699">
        <v>30101</v>
      </c>
      <c r="B4699" s="1" t="s">
        <v>6</v>
      </c>
      <c r="C4699" s="1" t="s">
        <v>33</v>
      </c>
      <c r="D4699">
        <v>1366</v>
      </c>
      <c r="E4699" s="1" t="s">
        <v>5255</v>
      </c>
      <c r="F4699">
        <v>0</v>
      </c>
      <c r="H4699">
        <v>0</v>
      </c>
      <c r="I4699">
        <f>Tabla1[[#This Row],[VENTAS]]+Tabla1[[#This Row],[FISICO]]-Tabla1[[#This Row],[SISTEMA]]</f>
        <v>0</v>
      </c>
    </row>
    <row r="4700" spans="1:9" hidden="1" x14ac:dyDescent="0.25">
      <c r="A4700">
        <v>30101</v>
      </c>
      <c r="B4700" s="1" t="s">
        <v>6</v>
      </c>
      <c r="C4700" s="1" t="s">
        <v>33</v>
      </c>
      <c r="D4700">
        <v>1367</v>
      </c>
      <c r="E4700" s="1" t="s">
        <v>5256</v>
      </c>
      <c r="F4700">
        <v>0</v>
      </c>
      <c r="H4700">
        <v>0</v>
      </c>
      <c r="I4700">
        <f>Tabla1[[#This Row],[VENTAS]]+Tabla1[[#This Row],[FISICO]]-Tabla1[[#This Row],[SISTEMA]]</f>
        <v>0</v>
      </c>
    </row>
    <row r="4701" spans="1:9" hidden="1" x14ac:dyDescent="0.25">
      <c r="A4701">
        <v>30101</v>
      </c>
      <c r="B4701" s="1" t="s">
        <v>6</v>
      </c>
      <c r="C4701" s="1" t="s">
        <v>33</v>
      </c>
      <c r="D4701">
        <v>1369</v>
      </c>
      <c r="E4701" s="1" t="s">
        <v>5257</v>
      </c>
      <c r="F4701">
        <v>0</v>
      </c>
      <c r="H4701">
        <v>0</v>
      </c>
      <c r="I4701">
        <f>Tabla1[[#This Row],[VENTAS]]+Tabla1[[#This Row],[FISICO]]-Tabla1[[#This Row],[SISTEMA]]</f>
        <v>0</v>
      </c>
    </row>
    <row r="4702" spans="1:9" hidden="1" x14ac:dyDescent="0.25">
      <c r="A4702">
        <v>30101</v>
      </c>
      <c r="B4702" s="1" t="s">
        <v>6</v>
      </c>
      <c r="C4702" s="1" t="s">
        <v>33</v>
      </c>
      <c r="D4702">
        <v>1637</v>
      </c>
      <c r="E4702" s="1" t="s">
        <v>5258</v>
      </c>
      <c r="F4702">
        <v>0</v>
      </c>
      <c r="H4702">
        <v>0</v>
      </c>
      <c r="I4702">
        <f>Tabla1[[#This Row],[VENTAS]]+Tabla1[[#This Row],[FISICO]]-Tabla1[[#This Row],[SISTEMA]]</f>
        <v>0</v>
      </c>
    </row>
    <row r="4703" spans="1:9" hidden="1" x14ac:dyDescent="0.25">
      <c r="A4703">
        <v>30101</v>
      </c>
      <c r="B4703" s="1" t="s">
        <v>6</v>
      </c>
      <c r="C4703" s="1" t="s">
        <v>33</v>
      </c>
      <c r="D4703">
        <v>1638</v>
      </c>
      <c r="E4703" s="1" t="s">
        <v>5259</v>
      </c>
      <c r="F4703">
        <v>0</v>
      </c>
      <c r="H4703">
        <v>0</v>
      </c>
      <c r="I4703">
        <f>Tabla1[[#This Row],[VENTAS]]+Tabla1[[#This Row],[FISICO]]-Tabla1[[#This Row],[SISTEMA]]</f>
        <v>0</v>
      </c>
    </row>
    <row r="4704" spans="1:9" hidden="1" x14ac:dyDescent="0.25">
      <c r="A4704">
        <v>30101</v>
      </c>
      <c r="B4704" s="1" t="s">
        <v>6</v>
      </c>
      <c r="C4704" s="1" t="s">
        <v>33</v>
      </c>
      <c r="D4704">
        <v>1639</v>
      </c>
      <c r="E4704" s="1" t="s">
        <v>5260</v>
      </c>
      <c r="F4704">
        <v>0</v>
      </c>
      <c r="H4704">
        <v>0</v>
      </c>
      <c r="I4704">
        <f>Tabla1[[#This Row],[VENTAS]]+Tabla1[[#This Row],[FISICO]]-Tabla1[[#This Row],[SISTEMA]]</f>
        <v>0</v>
      </c>
    </row>
    <row r="4705" spans="1:10" hidden="1" x14ac:dyDescent="0.25">
      <c r="A4705">
        <v>30101</v>
      </c>
      <c r="B4705" s="1" t="s">
        <v>6</v>
      </c>
      <c r="C4705" s="1" t="s">
        <v>33</v>
      </c>
      <c r="D4705">
        <v>1642</v>
      </c>
      <c r="E4705" s="1" t="s">
        <v>5261</v>
      </c>
      <c r="F4705">
        <v>0</v>
      </c>
      <c r="H4705">
        <v>0</v>
      </c>
      <c r="I4705">
        <f>Tabla1[[#This Row],[VENTAS]]+Tabla1[[#This Row],[FISICO]]-Tabla1[[#This Row],[SISTEMA]]</f>
        <v>0</v>
      </c>
    </row>
    <row r="4706" spans="1:10" hidden="1" x14ac:dyDescent="0.25">
      <c r="A4706">
        <v>30101</v>
      </c>
      <c r="B4706" s="1" t="s">
        <v>6</v>
      </c>
      <c r="C4706" s="1" t="s">
        <v>33</v>
      </c>
      <c r="D4706">
        <v>1643</v>
      </c>
      <c r="E4706" s="1" t="s">
        <v>5262</v>
      </c>
      <c r="F4706">
        <v>0</v>
      </c>
      <c r="H4706">
        <v>0</v>
      </c>
      <c r="I4706">
        <f>Tabla1[[#This Row],[VENTAS]]+Tabla1[[#This Row],[FISICO]]-Tabla1[[#This Row],[SISTEMA]]</f>
        <v>0</v>
      </c>
    </row>
    <row r="4707" spans="1:10" hidden="1" x14ac:dyDescent="0.25">
      <c r="A4707">
        <v>30101</v>
      </c>
      <c r="B4707" s="1" t="s">
        <v>6</v>
      </c>
      <c r="C4707" s="1" t="s">
        <v>33</v>
      </c>
      <c r="D4707">
        <v>1645</v>
      </c>
      <c r="E4707" s="1" t="s">
        <v>5263</v>
      </c>
      <c r="F4707">
        <v>0</v>
      </c>
      <c r="H4707">
        <v>0</v>
      </c>
      <c r="I4707">
        <f>Tabla1[[#This Row],[VENTAS]]+Tabla1[[#This Row],[FISICO]]-Tabla1[[#This Row],[SISTEMA]]</f>
        <v>0</v>
      </c>
    </row>
    <row r="4708" spans="1:10" hidden="1" x14ac:dyDescent="0.25">
      <c r="A4708">
        <v>30101</v>
      </c>
      <c r="B4708" s="1" t="s">
        <v>6</v>
      </c>
      <c r="C4708" s="1" t="s">
        <v>33</v>
      </c>
      <c r="D4708">
        <v>1646</v>
      </c>
      <c r="E4708" s="1" t="s">
        <v>5264</v>
      </c>
      <c r="F4708">
        <v>0</v>
      </c>
      <c r="H4708">
        <v>0</v>
      </c>
      <c r="I4708">
        <f>Tabla1[[#This Row],[VENTAS]]+Tabla1[[#This Row],[FISICO]]-Tabla1[[#This Row],[SISTEMA]]</f>
        <v>0</v>
      </c>
    </row>
    <row r="4709" spans="1:10" hidden="1" x14ac:dyDescent="0.25">
      <c r="A4709">
        <v>30101</v>
      </c>
      <c r="B4709" s="1" t="s">
        <v>6</v>
      </c>
      <c r="C4709" s="1" t="s">
        <v>33</v>
      </c>
      <c r="D4709">
        <v>1647</v>
      </c>
      <c r="E4709" s="1" t="s">
        <v>5265</v>
      </c>
      <c r="F4709">
        <v>0</v>
      </c>
      <c r="H4709">
        <v>0</v>
      </c>
      <c r="I4709">
        <f>Tabla1[[#This Row],[VENTAS]]+Tabla1[[#This Row],[FISICO]]-Tabla1[[#This Row],[SISTEMA]]</f>
        <v>0</v>
      </c>
    </row>
    <row r="4710" spans="1:10" hidden="1" x14ac:dyDescent="0.25">
      <c r="A4710">
        <v>30101</v>
      </c>
      <c r="B4710" s="1" t="s">
        <v>6</v>
      </c>
      <c r="C4710" s="1" t="s">
        <v>33</v>
      </c>
      <c r="D4710">
        <v>1657</v>
      </c>
      <c r="E4710" s="1" t="s">
        <v>5266</v>
      </c>
      <c r="F4710">
        <v>0</v>
      </c>
      <c r="H4710">
        <v>0</v>
      </c>
      <c r="I4710">
        <f>Tabla1[[#This Row],[VENTAS]]+Tabla1[[#This Row],[FISICO]]-Tabla1[[#This Row],[SISTEMA]]</f>
        <v>0</v>
      </c>
    </row>
    <row r="4711" spans="1:10" hidden="1" x14ac:dyDescent="0.25">
      <c r="A4711">
        <v>30101</v>
      </c>
      <c r="B4711" s="1" t="s">
        <v>6</v>
      </c>
      <c r="C4711" s="1" t="s">
        <v>33</v>
      </c>
      <c r="D4711">
        <v>1663</v>
      </c>
      <c r="E4711" s="1" t="s">
        <v>5267</v>
      </c>
      <c r="F4711">
        <v>0</v>
      </c>
      <c r="H4711">
        <v>0</v>
      </c>
      <c r="I4711">
        <f>Tabla1[[#This Row],[VENTAS]]+Tabla1[[#This Row],[FISICO]]-Tabla1[[#This Row],[SISTEMA]]</f>
        <v>0</v>
      </c>
    </row>
    <row r="4712" spans="1:10" hidden="1" x14ac:dyDescent="0.25">
      <c r="A4712">
        <v>30101</v>
      </c>
      <c r="B4712" s="1" t="s">
        <v>6</v>
      </c>
      <c r="C4712" s="1" t="s">
        <v>33</v>
      </c>
      <c r="D4712">
        <v>1664</v>
      </c>
      <c r="E4712" s="1" t="s">
        <v>5268</v>
      </c>
      <c r="F4712">
        <v>2</v>
      </c>
      <c r="G4712">
        <v>2</v>
      </c>
      <c r="H4712">
        <v>0</v>
      </c>
      <c r="I4712">
        <f>Tabla1[[#This Row],[VENTAS]]+Tabla1[[#This Row],[FISICO]]-Tabla1[[#This Row],[SISTEMA]]</f>
        <v>0</v>
      </c>
    </row>
    <row r="4713" spans="1:10" hidden="1" x14ac:dyDescent="0.25">
      <c r="A4713">
        <v>30101</v>
      </c>
      <c r="B4713" s="1" t="s">
        <v>6</v>
      </c>
      <c r="C4713" s="1" t="s">
        <v>33</v>
      </c>
      <c r="D4713">
        <v>1668</v>
      </c>
      <c r="E4713" s="1" t="s">
        <v>5269</v>
      </c>
      <c r="F4713">
        <v>2</v>
      </c>
      <c r="G4713">
        <v>2</v>
      </c>
      <c r="H4713">
        <v>0</v>
      </c>
      <c r="I4713">
        <f>Tabla1[[#This Row],[VENTAS]]+Tabla1[[#This Row],[FISICO]]-Tabla1[[#This Row],[SISTEMA]]</f>
        <v>0</v>
      </c>
    </row>
    <row r="4714" spans="1:10" hidden="1" x14ac:dyDescent="0.25">
      <c r="A4714">
        <v>30101</v>
      </c>
      <c r="B4714" s="1" t="s">
        <v>6</v>
      </c>
      <c r="C4714" s="1" t="s">
        <v>33</v>
      </c>
      <c r="D4714">
        <v>1670</v>
      </c>
      <c r="E4714" s="1" t="s">
        <v>5270</v>
      </c>
      <c r="F4714">
        <v>0</v>
      </c>
      <c r="H4714">
        <v>0</v>
      </c>
      <c r="I4714">
        <f>Tabla1[[#This Row],[VENTAS]]+Tabla1[[#This Row],[FISICO]]-Tabla1[[#This Row],[SISTEMA]]</f>
        <v>0</v>
      </c>
    </row>
    <row r="4715" spans="1:10" hidden="1" x14ac:dyDescent="0.25">
      <c r="A4715">
        <v>30101</v>
      </c>
      <c r="B4715" s="1" t="s">
        <v>6</v>
      </c>
      <c r="C4715" s="1" t="s">
        <v>33</v>
      </c>
      <c r="D4715">
        <v>1673</v>
      </c>
      <c r="E4715" s="1" t="s">
        <v>5271</v>
      </c>
      <c r="F4715">
        <v>1</v>
      </c>
      <c r="G4715">
        <v>1</v>
      </c>
      <c r="H4715">
        <v>0</v>
      </c>
      <c r="I4715">
        <f>Tabla1[[#This Row],[VENTAS]]+Tabla1[[#This Row],[FISICO]]-Tabla1[[#This Row],[SISTEMA]]</f>
        <v>0</v>
      </c>
    </row>
    <row r="4716" spans="1:10" hidden="1" x14ac:dyDescent="0.25">
      <c r="A4716">
        <v>30101</v>
      </c>
      <c r="B4716" s="1" t="s">
        <v>6</v>
      </c>
      <c r="C4716" s="1" t="s">
        <v>33</v>
      </c>
      <c r="D4716">
        <v>1676</v>
      </c>
      <c r="E4716" s="1" t="s">
        <v>5272</v>
      </c>
      <c r="F4716">
        <v>0</v>
      </c>
      <c r="H4716">
        <v>0</v>
      </c>
      <c r="I4716">
        <f>Tabla1[[#This Row],[VENTAS]]+Tabla1[[#This Row],[FISICO]]-Tabla1[[#This Row],[SISTEMA]]</f>
        <v>0</v>
      </c>
    </row>
    <row r="4717" spans="1:10" hidden="1" x14ac:dyDescent="0.25">
      <c r="A4717">
        <v>30101</v>
      </c>
      <c r="B4717" s="1" t="s">
        <v>6</v>
      </c>
      <c r="C4717" s="1" t="s">
        <v>33</v>
      </c>
      <c r="D4717">
        <v>1679</v>
      </c>
      <c r="E4717" s="1" t="s">
        <v>5273</v>
      </c>
      <c r="F4717">
        <v>0</v>
      </c>
      <c r="H4717">
        <v>0</v>
      </c>
      <c r="I4717">
        <f>Tabla1[[#This Row],[VENTAS]]+Tabla1[[#This Row],[FISICO]]-Tabla1[[#This Row],[SISTEMA]]</f>
        <v>0</v>
      </c>
    </row>
    <row r="4718" spans="1:10" hidden="1" x14ac:dyDescent="0.25">
      <c r="A4718">
        <v>30101</v>
      </c>
      <c r="B4718" s="1" t="s">
        <v>6</v>
      </c>
      <c r="C4718" s="1" t="s">
        <v>33</v>
      </c>
      <c r="D4718">
        <v>1682</v>
      </c>
      <c r="E4718" s="1" t="s">
        <v>5274</v>
      </c>
      <c r="F4718">
        <v>0</v>
      </c>
      <c r="H4718">
        <v>0</v>
      </c>
      <c r="I4718">
        <f>Tabla1[[#This Row],[VENTAS]]+Tabla1[[#This Row],[FISICO]]-Tabla1[[#This Row],[SISTEMA]]</f>
        <v>0</v>
      </c>
    </row>
    <row r="4719" spans="1:10" hidden="1" x14ac:dyDescent="0.25">
      <c r="A4719">
        <v>30101</v>
      </c>
      <c r="B4719" s="1" t="s">
        <v>6</v>
      </c>
      <c r="C4719" s="1" t="s">
        <v>33</v>
      </c>
      <c r="D4719">
        <v>1684</v>
      </c>
      <c r="E4719" s="1" t="s">
        <v>5275</v>
      </c>
      <c r="F4719">
        <v>0</v>
      </c>
      <c r="H4719">
        <v>0</v>
      </c>
      <c r="I4719">
        <f>Tabla1[[#This Row],[VENTAS]]+Tabla1[[#This Row],[FISICO]]-Tabla1[[#This Row],[SISTEMA]]</f>
        <v>0</v>
      </c>
    </row>
    <row r="4720" spans="1:10" hidden="1" x14ac:dyDescent="0.25">
      <c r="A4720">
        <v>30101</v>
      </c>
      <c r="B4720" s="1" t="s">
        <v>6</v>
      </c>
      <c r="C4720" s="1" t="s">
        <v>33</v>
      </c>
      <c r="D4720" s="18">
        <v>1691</v>
      </c>
      <c r="E4720" s="19" t="s">
        <v>5276</v>
      </c>
      <c r="F4720">
        <v>8</v>
      </c>
      <c r="G4720">
        <v>8</v>
      </c>
      <c r="H4720">
        <v>0</v>
      </c>
      <c r="I4720">
        <f>Tabla1[[#This Row],[VENTAS]]+Tabla1[[#This Row],[FISICO]]-Tabla1[[#This Row],[SISTEMA]]</f>
        <v>0</v>
      </c>
      <c r="J4720" s="18"/>
    </row>
    <row r="4721" spans="1:10" hidden="1" x14ac:dyDescent="0.25">
      <c r="A4721">
        <v>30101</v>
      </c>
      <c r="B4721" s="1" t="s">
        <v>6</v>
      </c>
      <c r="C4721" s="1" t="s">
        <v>33</v>
      </c>
      <c r="D4721" s="18">
        <v>1707</v>
      </c>
      <c r="E4721" s="19" t="s">
        <v>5277</v>
      </c>
      <c r="F4721">
        <v>20</v>
      </c>
      <c r="G4721">
        <v>20</v>
      </c>
      <c r="H4721">
        <v>0</v>
      </c>
      <c r="I4721">
        <f>Tabla1[[#This Row],[VENTAS]]+Tabla1[[#This Row],[FISICO]]-Tabla1[[#This Row],[SISTEMA]]</f>
        <v>0</v>
      </c>
      <c r="J4721" s="18"/>
    </row>
    <row r="4722" spans="1:10" hidden="1" x14ac:dyDescent="0.25">
      <c r="A4722">
        <v>30101</v>
      </c>
      <c r="B4722" s="1" t="s">
        <v>6</v>
      </c>
      <c r="C4722" s="1" t="s">
        <v>33</v>
      </c>
      <c r="D4722">
        <v>1710</v>
      </c>
      <c r="E4722" s="1" t="s">
        <v>5278</v>
      </c>
      <c r="F4722">
        <v>0</v>
      </c>
      <c r="H4722">
        <v>0</v>
      </c>
      <c r="I4722">
        <f>Tabla1[[#This Row],[VENTAS]]+Tabla1[[#This Row],[FISICO]]-Tabla1[[#This Row],[SISTEMA]]</f>
        <v>0</v>
      </c>
    </row>
    <row r="4723" spans="1:10" hidden="1" x14ac:dyDescent="0.25">
      <c r="A4723">
        <v>30101</v>
      </c>
      <c r="B4723" s="1" t="s">
        <v>6</v>
      </c>
      <c r="C4723" s="1" t="s">
        <v>33</v>
      </c>
      <c r="D4723">
        <v>1713</v>
      </c>
      <c r="E4723" s="1" t="s">
        <v>5279</v>
      </c>
      <c r="F4723">
        <v>0</v>
      </c>
      <c r="H4723">
        <v>0</v>
      </c>
      <c r="I4723">
        <f>Tabla1[[#This Row],[VENTAS]]+Tabla1[[#This Row],[FISICO]]-Tabla1[[#This Row],[SISTEMA]]</f>
        <v>0</v>
      </c>
    </row>
    <row r="4724" spans="1:10" hidden="1" x14ac:dyDescent="0.25">
      <c r="A4724">
        <v>30101</v>
      </c>
      <c r="B4724" s="1" t="s">
        <v>6</v>
      </c>
      <c r="C4724" s="1" t="s">
        <v>33</v>
      </c>
      <c r="D4724">
        <v>1717</v>
      </c>
      <c r="E4724" s="1" t="s">
        <v>5280</v>
      </c>
      <c r="F4724">
        <v>0</v>
      </c>
      <c r="H4724">
        <v>0</v>
      </c>
      <c r="I4724">
        <f>Tabla1[[#This Row],[VENTAS]]+Tabla1[[#This Row],[FISICO]]-Tabla1[[#This Row],[SISTEMA]]</f>
        <v>0</v>
      </c>
    </row>
    <row r="4725" spans="1:10" hidden="1" x14ac:dyDescent="0.25">
      <c r="A4725">
        <v>30101</v>
      </c>
      <c r="B4725" s="1" t="s">
        <v>6</v>
      </c>
      <c r="C4725" s="1" t="s">
        <v>33</v>
      </c>
      <c r="D4725">
        <v>1721</v>
      </c>
      <c r="E4725" s="1" t="s">
        <v>5281</v>
      </c>
      <c r="F4725">
        <v>0</v>
      </c>
      <c r="H4725">
        <v>0</v>
      </c>
      <c r="I4725">
        <f>Tabla1[[#This Row],[VENTAS]]+Tabla1[[#This Row],[FISICO]]-Tabla1[[#This Row],[SISTEMA]]</f>
        <v>0</v>
      </c>
    </row>
    <row r="4726" spans="1:10" hidden="1" x14ac:dyDescent="0.25">
      <c r="A4726">
        <v>30101</v>
      </c>
      <c r="B4726" s="1" t="s">
        <v>6</v>
      </c>
      <c r="C4726" s="1" t="s">
        <v>33</v>
      </c>
      <c r="D4726">
        <v>1859</v>
      </c>
      <c r="E4726" s="1" t="s">
        <v>5282</v>
      </c>
      <c r="F4726">
        <v>0</v>
      </c>
      <c r="H4726">
        <v>0</v>
      </c>
      <c r="I4726">
        <f>Tabla1[[#This Row],[VENTAS]]+Tabla1[[#This Row],[FISICO]]-Tabla1[[#This Row],[SISTEMA]]</f>
        <v>0</v>
      </c>
    </row>
    <row r="4727" spans="1:10" hidden="1" x14ac:dyDescent="0.25">
      <c r="A4727">
        <v>30101</v>
      </c>
      <c r="B4727" s="1" t="s">
        <v>6</v>
      </c>
      <c r="C4727" s="1" t="s">
        <v>33</v>
      </c>
      <c r="D4727">
        <v>1860</v>
      </c>
      <c r="E4727" s="1" t="s">
        <v>5283</v>
      </c>
      <c r="F4727">
        <v>0</v>
      </c>
      <c r="H4727">
        <v>0</v>
      </c>
      <c r="I4727">
        <f>Tabla1[[#This Row],[VENTAS]]+Tabla1[[#This Row],[FISICO]]-Tabla1[[#This Row],[SISTEMA]]</f>
        <v>0</v>
      </c>
    </row>
    <row r="4728" spans="1:10" hidden="1" x14ac:dyDescent="0.25">
      <c r="A4728">
        <v>30101</v>
      </c>
      <c r="B4728" s="1" t="s">
        <v>6</v>
      </c>
      <c r="C4728" s="1" t="s">
        <v>33</v>
      </c>
      <c r="D4728">
        <v>1862</v>
      </c>
      <c r="E4728" s="1" t="s">
        <v>5284</v>
      </c>
      <c r="F4728">
        <v>0</v>
      </c>
      <c r="H4728">
        <v>0</v>
      </c>
      <c r="I4728">
        <f>Tabla1[[#This Row],[VENTAS]]+Tabla1[[#This Row],[FISICO]]-Tabla1[[#This Row],[SISTEMA]]</f>
        <v>0</v>
      </c>
    </row>
    <row r="4729" spans="1:10" hidden="1" x14ac:dyDescent="0.25">
      <c r="A4729">
        <v>30101</v>
      </c>
      <c r="B4729" s="1" t="s">
        <v>6</v>
      </c>
      <c r="C4729" s="1" t="s">
        <v>33</v>
      </c>
      <c r="D4729">
        <v>1867</v>
      </c>
      <c r="E4729" s="1" t="s">
        <v>5285</v>
      </c>
      <c r="F4729">
        <v>0</v>
      </c>
      <c r="H4729">
        <v>0</v>
      </c>
      <c r="I4729">
        <f>Tabla1[[#This Row],[VENTAS]]+Tabla1[[#This Row],[FISICO]]-Tabla1[[#This Row],[SISTEMA]]</f>
        <v>0</v>
      </c>
    </row>
    <row r="4730" spans="1:10" hidden="1" x14ac:dyDescent="0.25">
      <c r="A4730">
        <v>30101</v>
      </c>
      <c r="B4730" s="1" t="s">
        <v>6</v>
      </c>
      <c r="C4730" s="1" t="s">
        <v>33</v>
      </c>
      <c r="D4730">
        <v>1869</v>
      </c>
      <c r="E4730" s="1" t="s">
        <v>5286</v>
      </c>
      <c r="F4730">
        <v>0</v>
      </c>
      <c r="H4730">
        <v>0</v>
      </c>
      <c r="I4730">
        <f>Tabla1[[#This Row],[VENTAS]]+Tabla1[[#This Row],[FISICO]]-Tabla1[[#This Row],[SISTEMA]]</f>
        <v>0</v>
      </c>
    </row>
    <row r="4731" spans="1:10" hidden="1" x14ac:dyDescent="0.25">
      <c r="A4731">
        <v>30101</v>
      </c>
      <c r="B4731" s="1" t="s">
        <v>6</v>
      </c>
      <c r="C4731" s="1" t="s">
        <v>33</v>
      </c>
      <c r="D4731">
        <v>1872</v>
      </c>
      <c r="E4731" s="1" t="s">
        <v>5287</v>
      </c>
      <c r="F4731">
        <v>0</v>
      </c>
      <c r="H4731">
        <v>0</v>
      </c>
      <c r="I4731">
        <f>Tabla1[[#This Row],[VENTAS]]+Tabla1[[#This Row],[FISICO]]-Tabla1[[#This Row],[SISTEMA]]</f>
        <v>0</v>
      </c>
    </row>
    <row r="4732" spans="1:10" hidden="1" x14ac:dyDescent="0.25">
      <c r="A4732">
        <v>30101</v>
      </c>
      <c r="B4732" s="1" t="s">
        <v>6</v>
      </c>
      <c r="C4732" s="1" t="s">
        <v>33</v>
      </c>
      <c r="D4732">
        <v>1876</v>
      </c>
      <c r="E4732" s="1" t="s">
        <v>5288</v>
      </c>
      <c r="F4732">
        <v>0</v>
      </c>
      <c r="H4732">
        <v>0</v>
      </c>
      <c r="I4732">
        <f>Tabla1[[#This Row],[VENTAS]]+Tabla1[[#This Row],[FISICO]]-Tabla1[[#This Row],[SISTEMA]]</f>
        <v>0</v>
      </c>
    </row>
    <row r="4733" spans="1:10" hidden="1" x14ac:dyDescent="0.25">
      <c r="A4733">
        <v>30101</v>
      </c>
      <c r="B4733" s="1" t="s">
        <v>6</v>
      </c>
      <c r="C4733" s="1" t="s">
        <v>33</v>
      </c>
      <c r="D4733">
        <v>1878</v>
      </c>
      <c r="E4733" s="1" t="s">
        <v>5289</v>
      </c>
      <c r="F4733">
        <v>0</v>
      </c>
      <c r="H4733">
        <v>0</v>
      </c>
      <c r="I4733">
        <f>Tabla1[[#This Row],[VENTAS]]+Tabla1[[#This Row],[FISICO]]-Tabla1[[#This Row],[SISTEMA]]</f>
        <v>0</v>
      </c>
    </row>
    <row r="4734" spans="1:10" hidden="1" x14ac:dyDescent="0.25">
      <c r="A4734">
        <v>30101</v>
      </c>
      <c r="B4734" s="1" t="s">
        <v>6</v>
      </c>
      <c r="C4734" s="1" t="s">
        <v>33</v>
      </c>
      <c r="D4734">
        <v>1881</v>
      </c>
      <c r="E4734" s="1" t="s">
        <v>5290</v>
      </c>
      <c r="F4734">
        <v>0</v>
      </c>
      <c r="H4734">
        <v>0</v>
      </c>
      <c r="I4734">
        <f>Tabla1[[#This Row],[VENTAS]]+Tabla1[[#This Row],[FISICO]]-Tabla1[[#This Row],[SISTEMA]]</f>
        <v>0</v>
      </c>
    </row>
    <row r="4735" spans="1:10" hidden="1" x14ac:dyDescent="0.25">
      <c r="A4735">
        <v>30101</v>
      </c>
      <c r="B4735" s="1" t="s">
        <v>6</v>
      </c>
      <c r="C4735" s="1" t="s">
        <v>33</v>
      </c>
      <c r="D4735">
        <v>1886</v>
      </c>
      <c r="E4735" s="1" t="s">
        <v>5291</v>
      </c>
      <c r="F4735">
        <v>0</v>
      </c>
      <c r="H4735">
        <v>0</v>
      </c>
      <c r="I4735">
        <f>Tabla1[[#This Row],[VENTAS]]+Tabla1[[#This Row],[FISICO]]-Tabla1[[#This Row],[SISTEMA]]</f>
        <v>0</v>
      </c>
    </row>
    <row r="4736" spans="1:10" hidden="1" x14ac:dyDescent="0.25">
      <c r="A4736">
        <v>30101</v>
      </c>
      <c r="B4736" s="1" t="s">
        <v>6</v>
      </c>
      <c r="C4736" s="1" t="s">
        <v>33</v>
      </c>
      <c r="D4736">
        <v>1890</v>
      </c>
      <c r="E4736" s="1" t="s">
        <v>5292</v>
      </c>
      <c r="F4736">
        <v>0</v>
      </c>
      <c r="H4736">
        <v>0</v>
      </c>
      <c r="I4736">
        <f>Tabla1[[#This Row],[VENTAS]]+Tabla1[[#This Row],[FISICO]]-Tabla1[[#This Row],[SISTEMA]]</f>
        <v>0</v>
      </c>
    </row>
    <row r="4737" spans="1:9" hidden="1" x14ac:dyDescent="0.25">
      <c r="A4737">
        <v>30101</v>
      </c>
      <c r="B4737" s="1" t="s">
        <v>6</v>
      </c>
      <c r="C4737" s="1" t="s">
        <v>33</v>
      </c>
      <c r="D4737">
        <v>1894</v>
      </c>
      <c r="E4737" s="1" t="s">
        <v>5293</v>
      </c>
      <c r="F4737">
        <v>0</v>
      </c>
      <c r="H4737">
        <v>0</v>
      </c>
      <c r="I4737">
        <f>Tabla1[[#This Row],[VENTAS]]+Tabla1[[#This Row],[FISICO]]-Tabla1[[#This Row],[SISTEMA]]</f>
        <v>0</v>
      </c>
    </row>
    <row r="4738" spans="1:9" hidden="1" x14ac:dyDescent="0.25">
      <c r="A4738">
        <v>30101</v>
      </c>
      <c r="B4738" s="1" t="s">
        <v>6</v>
      </c>
      <c r="C4738" s="1" t="s">
        <v>33</v>
      </c>
      <c r="D4738">
        <v>1900</v>
      </c>
      <c r="E4738" s="1" t="s">
        <v>5294</v>
      </c>
      <c r="F4738">
        <v>0</v>
      </c>
      <c r="H4738">
        <v>0</v>
      </c>
      <c r="I4738">
        <f>Tabla1[[#This Row],[VENTAS]]+Tabla1[[#This Row],[FISICO]]-Tabla1[[#This Row],[SISTEMA]]</f>
        <v>0</v>
      </c>
    </row>
    <row r="4739" spans="1:9" hidden="1" x14ac:dyDescent="0.25">
      <c r="A4739">
        <v>30101</v>
      </c>
      <c r="B4739" s="1" t="s">
        <v>6</v>
      </c>
      <c r="C4739" s="1" t="s">
        <v>33</v>
      </c>
      <c r="D4739">
        <v>1967</v>
      </c>
      <c r="E4739" s="1" t="s">
        <v>5295</v>
      </c>
      <c r="F4739">
        <v>1</v>
      </c>
      <c r="G4739">
        <v>1</v>
      </c>
      <c r="H4739">
        <v>0</v>
      </c>
      <c r="I4739">
        <f>Tabla1[[#This Row],[VENTAS]]+Tabla1[[#This Row],[FISICO]]-Tabla1[[#This Row],[SISTEMA]]</f>
        <v>0</v>
      </c>
    </row>
    <row r="4740" spans="1:9" hidden="1" x14ac:dyDescent="0.25">
      <c r="A4740">
        <v>30101</v>
      </c>
      <c r="B4740" s="1" t="s">
        <v>6</v>
      </c>
      <c r="C4740" s="1" t="s">
        <v>33</v>
      </c>
      <c r="D4740">
        <v>1970</v>
      </c>
      <c r="E4740" s="1" t="s">
        <v>5296</v>
      </c>
      <c r="F4740">
        <v>0</v>
      </c>
      <c r="H4740">
        <v>0</v>
      </c>
      <c r="I4740">
        <f>Tabla1[[#This Row],[VENTAS]]+Tabla1[[#This Row],[FISICO]]-Tabla1[[#This Row],[SISTEMA]]</f>
        <v>0</v>
      </c>
    </row>
    <row r="4741" spans="1:9" hidden="1" x14ac:dyDescent="0.25">
      <c r="A4741">
        <v>30101</v>
      </c>
      <c r="B4741" s="1" t="s">
        <v>6</v>
      </c>
      <c r="C4741" s="1" t="s">
        <v>33</v>
      </c>
      <c r="D4741">
        <v>1974</v>
      </c>
      <c r="E4741" s="1" t="s">
        <v>5297</v>
      </c>
      <c r="F4741">
        <v>1</v>
      </c>
      <c r="G4741">
        <v>1</v>
      </c>
      <c r="H4741">
        <v>0</v>
      </c>
      <c r="I4741">
        <f>Tabla1[[#This Row],[VENTAS]]+Tabla1[[#This Row],[FISICO]]-Tabla1[[#This Row],[SISTEMA]]</f>
        <v>0</v>
      </c>
    </row>
    <row r="4742" spans="1:9" hidden="1" x14ac:dyDescent="0.25">
      <c r="A4742">
        <v>30101</v>
      </c>
      <c r="B4742" s="1" t="s">
        <v>6</v>
      </c>
      <c r="C4742" s="1" t="s">
        <v>33</v>
      </c>
      <c r="D4742">
        <v>1977</v>
      </c>
      <c r="E4742" s="1" t="s">
        <v>5298</v>
      </c>
      <c r="F4742">
        <v>0</v>
      </c>
      <c r="H4742">
        <v>0</v>
      </c>
      <c r="I4742">
        <f>Tabla1[[#This Row],[VENTAS]]+Tabla1[[#This Row],[FISICO]]-Tabla1[[#This Row],[SISTEMA]]</f>
        <v>0</v>
      </c>
    </row>
    <row r="4743" spans="1:9" hidden="1" x14ac:dyDescent="0.25">
      <c r="A4743">
        <v>30101</v>
      </c>
      <c r="B4743" s="1" t="s">
        <v>6</v>
      </c>
      <c r="C4743" s="1" t="s">
        <v>33</v>
      </c>
      <c r="D4743">
        <v>1980</v>
      </c>
      <c r="E4743" s="1" t="s">
        <v>5299</v>
      </c>
      <c r="F4743">
        <v>0</v>
      </c>
      <c r="H4743">
        <v>0</v>
      </c>
      <c r="I4743">
        <f>Tabla1[[#This Row],[VENTAS]]+Tabla1[[#This Row],[FISICO]]-Tabla1[[#This Row],[SISTEMA]]</f>
        <v>0</v>
      </c>
    </row>
    <row r="4744" spans="1:9" hidden="1" x14ac:dyDescent="0.25">
      <c r="A4744">
        <v>30101</v>
      </c>
      <c r="B4744" s="1" t="s">
        <v>6</v>
      </c>
      <c r="C4744" s="1" t="s">
        <v>33</v>
      </c>
      <c r="D4744">
        <v>1981</v>
      </c>
      <c r="E4744" s="1" t="s">
        <v>5300</v>
      </c>
      <c r="F4744">
        <v>0</v>
      </c>
      <c r="H4744">
        <v>0</v>
      </c>
      <c r="I4744">
        <f>Tabla1[[#This Row],[VENTAS]]+Tabla1[[#This Row],[FISICO]]-Tabla1[[#This Row],[SISTEMA]]</f>
        <v>0</v>
      </c>
    </row>
    <row r="4745" spans="1:9" hidden="1" x14ac:dyDescent="0.25">
      <c r="A4745">
        <v>30101</v>
      </c>
      <c r="B4745" s="1" t="s">
        <v>6</v>
      </c>
      <c r="C4745" s="1" t="s">
        <v>33</v>
      </c>
      <c r="D4745">
        <v>1982</v>
      </c>
      <c r="E4745" s="1" t="s">
        <v>5301</v>
      </c>
      <c r="F4745">
        <v>0</v>
      </c>
      <c r="H4745">
        <v>0</v>
      </c>
      <c r="I4745">
        <f>Tabla1[[#This Row],[VENTAS]]+Tabla1[[#This Row],[FISICO]]-Tabla1[[#This Row],[SISTEMA]]</f>
        <v>0</v>
      </c>
    </row>
    <row r="4746" spans="1:9" hidden="1" x14ac:dyDescent="0.25">
      <c r="A4746">
        <v>30101</v>
      </c>
      <c r="B4746" s="1" t="s">
        <v>6</v>
      </c>
      <c r="C4746" s="1" t="s">
        <v>33</v>
      </c>
      <c r="D4746">
        <v>1984</v>
      </c>
      <c r="E4746" s="1" t="s">
        <v>5302</v>
      </c>
      <c r="F4746">
        <v>0</v>
      </c>
      <c r="H4746">
        <v>0</v>
      </c>
      <c r="I4746">
        <f>Tabla1[[#This Row],[VENTAS]]+Tabla1[[#This Row],[FISICO]]-Tabla1[[#This Row],[SISTEMA]]</f>
        <v>0</v>
      </c>
    </row>
    <row r="4747" spans="1:9" hidden="1" x14ac:dyDescent="0.25">
      <c r="A4747">
        <v>30101</v>
      </c>
      <c r="B4747" s="1" t="s">
        <v>6</v>
      </c>
      <c r="C4747" s="1" t="s">
        <v>33</v>
      </c>
      <c r="D4747">
        <v>1993</v>
      </c>
      <c r="E4747" s="1" t="s">
        <v>5303</v>
      </c>
      <c r="F4747">
        <v>0</v>
      </c>
      <c r="H4747">
        <v>0</v>
      </c>
      <c r="I4747">
        <f>Tabla1[[#This Row],[VENTAS]]+Tabla1[[#This Row],[FISICO]]-Tabla1[[#This Row],[SISTEMA]]</f>
        <v>0</v>
      </c>
    </row>
    <row r="4748" spans="1:9" hidden="1" x14ac:dyDescent="0.25">
      <c r="A4748">
        <v>30101</v>
      </c>
      <c r="B4748" s="1" t="s">
        <v>6</v>
      </c>
      <c r="C4748" s="1" t="s">
        <v>33</v>
      </c>
      <c r="D4748">
        <v>1996</v>
      </c>
      <c r="E4748" s="1" t="s">
        <v>5304</v>
      </c>
      <c r="F4748">
        <v>0</v>
      </c>
      <c r="H4748">
        <v>0</v>
      </c>
      <c r="I4748">
        <f>Tabla1[[#This Row],[VENTAS]]+Tabla1[[#This Row],[FISICO]]-Tabla1[[#This Row],[SISTEMA]]</f>
        <v>0</v>
      </c>
    </row>
    <row r="4749" spans="1:9" hidden="1" x14ac:dyDescent="0.25">
      <c r="A4749">
        <v>30101</v>
      </c>
      <c r="B4749" s="1" t="s">
        <v>6</v>
      </c>
      <c r="C4749" s="1" t="s">
        <v>33</v>
      </c>
      <c r="D4749">
        <v>1998</v>
      </c>
      <c r="E4749" s="1" t="s">
        <v>5305</v>
      </c>
      <c r="F4749">
        <v>5</v>
      </c>
      <c r="G4749">
        <v>5</v>
      </c>
      <c r="H4749">
        <v>0</v>
      </c>
      <c r="I4749">
        <f>Tabla1[[#This Row],[VENTAS]]+Tabla1[[#This Row],[FISICO]]-Tabla1[[#This Row],[SISTEMA]]</f>
        <v>0</v>
      </c>
    </row>
    <row r="4750" spans="1:9" hidden="1" x14ac:dyDescent="0.25">
      <c r="A4750">
        <v>30101</v>
      </c>
      <c r="B4750" s="1" t="s">
        <v>6</v>
      </c>
      <c r="C4750" s="1" t="s">
        <v>33</v>
      </c>
      <c r="D4750">
        <v>1999</v>
      </c>
      <c r="E4750" s="1" t="s">
        <v>5306</v>
      </c>
      <c r="F4750">
        <v>0</v>
      </c>
      <c r="H4750">
        <v>0</v>
      </c>
      <c r="I4750">
        <f>Tabla1[[#This Row],[VENTAS]]+Tabla1[[#This Row],[FISICO]]-Tabla1[[#This Row],[SISTEMA]]</f>
        <v>0</v>
      </c>
    </row>
    <row r="4751" spans="1:9" hidden="1" x14ac:dyDescent="0.25">
      <c r="A4751">
        <v>30101</v>
      </c>
      <c r="B4751" s="1" t="s">
        <v>6</v>
      </c>
      <c r="C4751" s="1" t="s">
        <v>33</v>
      </c>
      <c r="D4751">
        <v>2000</v>
      </c>
      <c r="E4751" s="1" t="s">
        <v>5307</v>
      </c>
      <c r="F4751">
        <v>0</v>
      </c>
      <c r="H4751">
        <v>0</v>
      </c>
      <c r="I4751">
        <f>Tabla1[[#This Row],[VENTAS]]+Tabla1[[#This Row],[FISICO]]-Tabla1[[#This Row],[SISTEMA]]</f>
        <v>0</v>
      </c>
    </row>
    <row r="4752" spans="1:9" hidden="1" x14ac:dyDescent="0.25">
      <c r="A4752">
        <v>30101</v>
      </c>
      <c r="B4752" s="1" t="s">
        <v>6</v>
      </c>
      <c r="C4752" s="1" t="s">
        <v>33</v>
      </c>
      <c r="D4752">
        <v>2006</v>
      </c>
      <c r="E4752" s="1" t="s">
        <v>5308</v>
      </c>
      <c r="F4752">
        <v>0</v>
      </c>
      <c r="H4752">
        <v>0</v>
      </c>
      <c r="I4752">
        <f>Tabla1[[#This Row],[VENTAS]]+Tabla1[[#This Row],[FISICO]]-Tabla1[[#This Row],[SISTEMA]]</f>
        <v>0</v>
      </c>
    </row>
    <row r="4753" spans="1:10" hidden="1" x14ac:dyDescent="0.25">
      <c r="A4753">
        <v>30101</v>
      </c>
      <c r="B4753" s="1" t="s">
        <v>6</v>
      </c>
      <c r="C4753" s="1" t="s">
        <v>33</v>
      </c>
      <c r="D4753">
        <v>2007</v>
      </c>
      <c r="E4753" s="1" t="s">
        <v>5309</v>
      </c>
      <c r="F4753">
        <v>0</v>
      </c>
      <c r="H4753">
        <v>0</v>
      </c>
      <c r="I4753">
        <f>Tabla1[[#This Row],[VENTAS]]+Tabla1[[#This Row],[FISICO]]-Tabla1[[#This Row],[SISTEMA]]</f>
        <v>0</v>
      </c>
    </row>
    <row r="4754" spans="1:10" hidden="1" x14ac:dyDescent="0.25">
      <c r="A4754">
        <v>30101</v>
      </c>
      <c r="B4754" s="1" t="s">
        <v>6</v>
      </c>
      <c r="C4754" s="1" t="s">
        <v>33</v>
      </c>
      <c r="D4754">
        <v>2026</v>
      </c>
      <c r="E4754" s="1" t="s">
        <v>5310</v>
      </c>
      <c r="F4754">
        <v>0</v>
      </c>
      <c r="H4754">
        <v>0</v>
      </c>
      <c r="I4754">
        <f>Tabla1[[#This Row],[VENTAS]]+Tabla1[[#This Row],[FISICO]]-Tabla1[[#This Row],[SISTEMA]]</f>
        <v>0</v>
      </c>
    </row>
    <row r="4755" spans="1:10" hidden="1" x14ac:dyDescent="0.25">
      <c r="A4755">
        <v>30101</v>
      </c>
      <c r="B4755" s="1" t="s">
        <v>6</v>
      </c>
      <c r="C4755" s="1" t="s">
        <v>33</v>
      </c>
      <c r="D4755">
        <v>2044</v>
      </c>
      <c r="E4755" s="1" t="s">
        <v>5311</v>
      </c>
      <c r="F4755">
        <v>0</v>
      </c>
      <c r="H4755">
        <v>0</v>
      </c>
      <c r="I4755">
        <f>Tabla1[[#This Row],[VENTAS]]+Tabla1[[#This Row],[FISICO]]-Tabla1[[#This Row],[SISTEMA]]</f>
        <v>0</v>
      </c>
    </row>
    <row r="4756" spans="1:10" hidden="1" x14ac:dyDescent="0.25">
      <c r="A4756">
        <v>30101</v>
      </c>
      <c r="B4756" s="1" t="s">
        <v>6</v>
      </c>
      <c r="C4756" s="1" t="s">
        <v>33</v>
      </c>
      <c r="D4756">
        <v>2048</v>
      </c>
      <c r="E4756" s="1" t="s">
        <v>5312</v>
      </c>
      <c r="F4756">
        <v>0</v>
      </c>
      <c r="H4756">
        <v>0</v>
      </c>
      <c r="I4756">
        <f>Tabla1[[#This Row],[VENTAS]]+Tabla1[[#This Row],[FISICO]]-Tabla1[[#This Row],[SISTEMA]]</f>
        <v>0</v>
      </c>
    </row>
    <row r="4757" spans="1:10" hidden="1" x14ac:dyDescent="0.25">
      <c r="A4757">
        <v>30101</v>
      </c>
      <c r="B4757" s="1" t="s">
        <v>6</v>
      </c>
      <c r="C4757" s="1" t="s">
        <v>33</v>
      </c>
      <c r="D4757">
        <v>2056</v>
      </c>
      <c r="E4757" s="1" t="s">
        <v>5313</v>
      </c>
      <c r="F4757">
        <v>0</v>
      </c>
      <c r="H4757">
        <v>0</v>
      </c>
      <c r="I4757">
        <f>Tabla1[[#This Row],[VENTAS]]+Tabla1[[#This Row],[FISICO]]-Tabla1[[#This Row],[SISTEMA]]</f>
        <v>0</v>
      </c>
    </row>
    <row r="4758" spans="1:10" hidden="1" x14ac:dyDescent="0.25">
      <c r="A4758">
        <v>30101</v>
      </c>
      <c r="B4758" s="1" t="s">
        <v>6</v>
      </c>
      <c r="C4758" s="1" t="s">
        <v>33</v>
      </c>
      <c r="D4758">
        <v>2073</v>
      </c>
      <c r="E4758" s="1" t="s">
        <v>5314</v>
      </c>
      <c r="F4758">
        <v>0</v>
      </c>
      <c r="H4758">
        <v>0</v>
      </c>
      <c r="I4758">
        <f>Tabla1[[#This Row],[VENTAS]]+Tabla1[[#This Row],[FISICO]]-Tabla1[[#This Row],[SISTEMA]]</f>
        <v>0</v>
      </c>
    </row>
    <row r="4759" spans="1:10" hidden="1" x14ac:dyDescent="0.25">
      <c r="A4759">
        <v>30101</v>
      </c>
      <c r="B4759" s="1" t="s">
        <v>6</v>
      </c>
      <c r="C4759" s="1" t="s">
        <v>33</v>
      </c>
      <c r="D4759">
        <v>2083</v>
      </c>
      <c r="E4759" s="1" t="s">
        <v>5315</v>
      </c>
      <c r="F4759">
        <v>0</v>
      </c>
      <c r="H4759">
        <v>0</v>
      </c>
      <c r="I4759">
        <f>Tabla1[[#This Row],[VENTAS]]+Tabla1[[#This Row],[FISICO]]-Tabla1[[#This Row],[SISTEMA]]</f>
        <v>0</v>
      </c>
    </row>
    <row r="4760" spans="1:10" hidden="1" x14ac:dyDescent="0.25">
      <c r="A4760">
        <v>30101</v>
      </c>
      <c r="B4760" s="1" t="s">
        <v>6</v>
      </c>
      <c r="C4760" s="1" t="s">
        <v>33</v>
      </c>
      <c r="D4760">
        <v>2085</v>
      </c>
      <c r="E4760" s="1" t="s">
        <v>5316</v>
      </c>
      <c r="F4760">
        <v>0</v>
      </c>
      <c r="H4760">
        <v>0</v>
      </c>
      <c r="I4760">
        <f>Tabla1[[#This Row],[VENTAS]]+Tabla1[[#This Row],[FISICO]]-Tabla1[[#This Row],[SISTEMA]]</f>
        <v>0</v>
      </c>
    </row>
    <row r="4761" spans="1:10" hidden="1" x14ac:dyDescent="0.25">
      <c r="A4761">
        <v>30101</v>
      </c>
      <c r="B4761" s="1" t="s">
        <v>6</v>
      </c>
      <c r="C4761" s="1" t="s">
        <v>33</v>
      </c>
      <c r="D4761">
        <v>2088</v>
      </c>
      <c r="E4761" s="1" t="s">
        <v>5317</v>
      </c>
      <c r="F4761">
        <v>0</v>
      </c>
      <c r="H4761">
        <v>0</v>
      </c>
      <c r="I4761">
        <f>Tabla1[[#This Row],[VENTAS]]+Tabla1[[#This Row],[FISICO]]-Tabla1[[#This Row],[SISTEMA]]</f>
        <v>0</v>
      </c>
    </row>
    <row r="4762" spans="1:10" hidden="1" x14ac:dyDescent="0.25">
      <c r="A4762">
        <v>30101</v>
      </c>
      <c r="B4762" s="1" t="s">
        <v>6</v>
      </c>
      <c r="C4762" s="1" t="s">
        <v>33</v>
      </c>
      <c r="D4762">
        <v>2089</v>
      </c>
      <c r="E4762" s="1" t="s">
        <v>5318</v>
      </c>
      <c r="F4762">
        <v>0</v>
      </c>
      <c r="H4762">
        <v>0</v>
      </c>
      <c r="I4762">
        <f>Tabla1[[#This Row],[VENTAS]]+Tabla1[[#This Row],[FISICO]]-Tabla1[[#This Row],[SISTEMA]]</f>
        <v>0</v>
      </c>
    </row>
    <row r="4763" spans="1:10" hidden="1" x14ac:dyDescent="0.25">
      <c r="A4763">
        <v>30101</v>
      </c>
      <c r="B4763" s="1" t="s">
        <v>6</v>
      </c>
      <c r="C4763" s="1" t="s">
        <v>33</v>
      </c>
      <c r="D4763">
        <v>2091</v>
      </c>
      <c r="E4763" s="1" t="s">
        <v>5319</v>
      </c>
      <c r="F4763">
        <v>0</v>
      </c>
      <c r="H4763">
        <v>0</v>
      </c>
      <c r="I4763">
        <f>Tabla1[[#This Row],[VENTAS]]+Tabla1[[#This Row],[FISICO]]-Tabla1[[#This Row],[SISTEMA]]</f>
        <v>0</v>
      </c>
    </row>
    <row r="4764" spans="1:10" hidden="1" x14ac:dyDescent="0.25">
      <c r="A4764">
        <v>30101</v>
      </c>
      <c r="B4764" s="1" t="s">
        <v>6</v>
      </c>
      <c r="C4764" s="1" t="s">
        <v>33</v>
      </c>
      <c r="D4764">
        <v>2092</v>
      </c>
      <c r="E4764" s="1" t="s">
        <v>5320</v>
      </c>
      <c r="F4764">
        <v>0</v>
      </c>
      <c r="H4764">
        <v>0</v>
      </c>
      <c r="I4764">
        <f>Tabla1[[#This Row],[VENTAS]]+Tabla1[[#This Row],[FISICO]]-Tabla1[[#This Row],[SISTEMA]]</f>
        <v>0</v>
      </c>
    </row>
    <row r="4765" spans="1:10" hidden="1" x14ac:dyDescent="0.25">
      <c r="A4765">
        <v>30101</v>
      </c>
      <c r="B4765" s="1" t="s">
        <v>6</v>
      </c>
      <c r="C4765" s="1" t="s">
        <v>33</v>
      </c>
      <c r="D4765" s="18">
        <v>2107</v>
      </c>
      <c r="E4765" s="19" t="s">
        <v>5321</v>
      </c>
      <c r="F4765">
        <v>6</v>
      </c>
      <c r="G4765">
        <v>2</v>
      </c>
      <c r="H4765">
        <v>0</v>
      </c>
      <c r="I4765">
        <f>Tabla1[[#This Row],[VENTAS]]+Tabla1[[#This Row],[FISICO]]-Tabla1[[#This Row],[SISTEMA]]</f>
        <v>-4</v>
      </c>
      <c r="J4765" s="18"/>
    </row>
    <row r="4766" spans="1:10" hidden="1" x14ac:dyDescent="0.25">
      <c r="A4766">
        <v>30101</v>
      </c>
      <c r="B4766" s="1" t="s">
        <v>6</v>
      </c>
      <c r="C4766" s="1" t="s">
        <v>33</v>
      </c>
      <c r="D4766">
        <v>2108</v>
      </c>
      <c r="E4766" s="1" t="s">
        <v>5322</v>
      </c>
      <c r="F4766">
        <v>0</v>
      </c>
      <c r="H4766">
        <v>0</v>
      </c>
      <c r="I4766">
        <f>Tabla1[[#This Row],[VENTAS]]+Tabla1[[#This Row],[FISICO]]-Tabla1[[#This Row],[SISTEMA]]</f>
        <v>0</v>
      </c>
    </row>
    <row r="4767" spans="1:10" hidden="1" x14ac:dyDescent="0.25">
      <c r="A4767">
        <v>30101</v>
      </c>
      <c r="B4767" s="1" t="s">
        <v>6</v>
      </c>
      <c r="C4767" s="1" t="s">
        <v>33</v>
      </c>
      <c r="D4767">
        <v>2109</v>
      </c>
      <c r="E4767" s="1" t="s">
        <v>5323</v>
      </c>
      <c r="F4767">
        <v>0</v>
      </c>
      <c r="H4767">
        <v>0</v>
      </c>
      <c r="I4767">
        <f>Tabla1[[#This Row],[VENTAS]]+Tabla1[[#This Row],[FISICO]]-Tabla1[[#This Row],[SISTEMA]]</f>
        <v>0</v>
      </c>
    </row>
    <row r="4768" spans="1:10" hidden="1" x14ac:dyDescent="0.25">
      <c r="A4768">
        <v>30101</v>
      </c>
      <c r="B4768" s="1" t="s">
        <v>6</v>
      </c>
      <c r="C4768" s="1" t="s">
        <v>33</v>
      </c>
      <c r="D4768">
        <v>2111</v>
      </c>
      <c r="E4768" s="1" t="s">
        <v>5324</v>
      </c>
      <c r="F4768">
        <v>0</v>
      </c>
      <c r="H4768">
        <v>0</v>
      </c>
      <c r="I4768">
        <f>Tabla1[[#This Row],[VENTAS]]+Tabla1[[#This Row],[FISICO]]-Tabla1[[#This Row],[SISTEMA]]</f>
        <v>0</v>
      </c>
    </row>
    <row r="4769" spans="1:9" hidden="1" x14ac:dyDescent="0.25">
      <c r="A4769">
        <v>30101</v>
      </c>
      <c r="B4769" s="1" t="s">
        <v>6</v>
      </c>
      <c r="C4769" s="1" t="s">
        <v>33</v>
      </c>
      <c r="D4769">
        <v>2112</v>
      </c>
      <c r="E4769" s="1" t="s">
        <v>5325</v>
      </c>
      <c r="F4769">
        <v>0</v>
      </c>
      <c r="H4769">
        <v>0</v>
      </c>
      <c r="I4769">
        <f>Tabla1[[#This Row],[VENTAS]]+Tabla1[[#This Row],[FISICO]]-Tabla1[[#This Row],[SISTEMA]]</f>
        <v>0</v>
      </c>
    </row>
    <row r="4770" spans="1:9" hidden="1" x14ac:dyDescent="0.25">
      <c r="A4770">
        <v>30101</v>
      </c>
      <c r="B4770" s="1" t="s">
        <v>6</v>
      </c>
      <c r="C4770" s="1" t="s">
        <v>33</v>
      </c>
      <c r="D4770">
        <v>2113</v>
      </c>
      <c r="E4770" s="1" t="s">
        <v>5326</v>
      </c>
      <c r="F4770">
        <v>0</v>
      </c>
      <c r="H4770">
        <v>0</v>
      </c>
      <c r="I4770">
        <f>Tabla1[[#This Row],[VENTAS]]+Tabla1[[#This Row],[FISICO]]-Tabla1[[#This Row],[SISTEMA]]</f>
        <v>0</v>
      </c>
    </row>
    <row r="4771" spans="1:9" hidden="1" x14ac:dyDescent="0.25">
      <c r="A4771">
        <v>30101</v>
      </c>
      <c r="B4771" s="1" t="s">
        <v>6</v>
      </c>
      <c r="C4771" s="1" t="s">
        <v>33</v>
      </c>
      <c r="D4771">
        <v>2117</v>
      </c>
      <c r="E4771" s="1" t="s">
        <v>5327</v>
      </c>
      <c r="F4771">
        <v>0</v>
      </c>
      <c r="H4771">
        <v>0</v>
      </c>
      <c r="I4771">
        <f>Tabla1[[#This Row],[VENTAS]]+Tabla1[[#This Row],[FISICO]]-Tabla1[[#This Row],[SISTEMA]]</f>
        <v>0</v>
      </c>
    </row>
    <row r="4772" spans="1:9" hidden="1" x14ac:dyDescent="0.25">
      <c r="A4772">
        <v>30101</v>
      </c>
      <c r="B4772" s="1" t="s">
        <v>6</v>
      </c>
      <c r="C4772" s="1" t="s">
        <v>33</v>
      </c>
      <c r="D4772">
        <v>2119</v>
      </c>
      <c r="E4772" s="1" t="s">
        <v>5328</v>
      </c>
      <c r="F4772">
        <v>0</v>
      </c>
      <c r="H4772">
        <v>0</v>
      </c>
      <c r="I4772">
        <f>Tabla1[[#This Row],[VENTAS]]+Tabla1[[#This Row],[FISICO]]-Tabla1[[#This Row],[SISTEMA]]</f>
        <v>0</v>
      </c>
    </row>
    <row r="4773" spans="1:9" hidden="1" x14ac:dyDescent="0.25">
      <c r="A4773">
        <v>30101</v>
      </c>
      <c r="B4773" s="1" t="s">
        <v>6</v>
      </c>
      <c r="C4773" s="1" t="s">
        <v>33</v>
      </c>
      <c r="D4773">
        <v>2127</v>
      </c>
      <c r="E4773" s="1" t="s">
        <v>5329</v>
      </c>
      <c r="F4773">
        <v>0</v>
      </c>
      <c r="H4773">
        <v>0</v>
      </c>
      <c r="I4773">
        <f>Tabla1[[#This Row],[VENTAS]]+Tabla1[[#This Row],[FISICO]]-Tabla1[[#This Row],[SISTEMA]]</f>
        <v>0</v>
      </c>
    </row>
    <row r="4774" spans="1:9" hidden="1" x14ac:dyDescent="0.25">
      <c r="A4774">
        <v>30101</v>
      </c>
      <c r="B4774" s="1" t="s">
        <v>6</v>
      </c>
      <c r="C4774" s="1" t="s">
        <v>33</v>
      </c>
      <c r="D4774">
        <v>2128</v>
      </c>
      <c r="E4774" s="1" t="s">
        <v>5330</v>
      </c>
      <c r="F4774">
        <v>0</v>
      </c>
      <c r="H4774">
        <v>0</v>
      </c>
      <c r="I4774">
        <f>Tabla1[[#This Row],[VENTAS]]+Tabla1[[#This Row],[FISICO]]-Tabla1[[#This Row],[SISTEMA]]</f>
        <v>0</v>
      </c>
    </row>
    <row r="4775" spans="1:9" hidden="1" x14ac:dyDescent="0.25">
      <c r="A4775">
        <v>30101</v>
      </c>
      <c r="B4775" s="1" t="s">
        <v>6</v>
      </c>
      <c r="C4775" s="1" t="s">
        <v>33</v>
      </c>
      <c r="D4775">
        <v>2129</v>
      </c>
      <c r="E4775" s="1" t="s">
        <v>5331</v>
      </c>
      <c r="F4775">
        <v>0</v>
      </c>
      <c r="H4775">
        <v>0</v>
      </c>
      <c r="I4775">
        <f>Tabla1[[#This Row],[VENTAS]]+Tabla1[[#This Row],[FISICO]]-Tabla1[[#This Row],[SISTEMA]]</f>
        <v>0</v>
      </c>
    </row>
    <row r="4776" spans="1:9" hidden="1" x14ac:dyDescent="0.25">
      <c r="A4776">
        <v>30101</v>
      </c>
      <c r="B4776" s="1" t="s">
        <v>6</v>
      </c>
      <c r="C4776" s="1" t="s">
        <v>33</v>
      </c>
      <c r="D4776">
        <v>2130</v>
      </c>
      <c r="E4776" s="1" t="s">
        <v>5332</v>
      </c>
      <c r="F4776">
        <v>0</v>
      </c>
      <c r="H4776">
        <v>0</v>
      </c>
      <c r="I4776">
        <f>Tabla1[[#This Row],[VENTAS]]+Tabla1[[#This Row],[FISICO]]-Tabla1[[#This Row],[SISTEMA]]</f>
        <v>0</v>
      </c>
    </row>
    <row r="4777" spans="1:9" hidden="1" x14ac:dyDescent="0.25">
      <c r="A4777">
        <v>30101</v>
      </c>
      <c r="B4777" s="1" t="s">
        <v>6</v>
      </c>
      <c r="C4777" s="1" t="s">
        <v>33</v>
      </c>
      <c r="D4777">
        <v>2137</v>
      </c>
      <c r="E4777" s="1" t="s">
        <v>5333</v>
      </c>
      <c r="F4777">
        <v>0</v>
      </c>
      <c r="H4777">
        <v>0</v>
      </c>
      <c r="I4777">
        <f>Tabla1[[#This Row],[VENTAS]]+Tabla1[[#This Row],[FISICO]]-Tabla1[[#This Row],[SISTEMA]]</f>
        <v>0</v>
      </c>
    </row>
    <row r="4778" spans="1:9" hidden="1" x14ac:dyDescent="0.25">
      <c r="A4778">
        <v>30101</v>
      </c>
      <c r="B4778" s="1" t="s">
        <v>6</v>
      </c>
      <c r="C4778" s="1" t="s">
        <v>33</v>
      </c>
      <c r="D4778">
        <v>2138</v>
      </c>
      <c r="E4778" s="1" t="s">
        <v>5334</v>
      </c>
      <c r="F4778">
        <v>0</v>
      </c>
      <c r="H4778">
        <v>0</v>
      </c>
      <c r="I4778">
        <f>Tabla1[[#This Row],[VENTAS]]+Tabla1[[#This Row],[FISICO]]-Tabla1[[#This Row],[SISTEMA]]</f>
        <v>0</v>
      </c>
    </row>
    <row r="4779" spans="1:9" hidden="1" x14ac:dyDescent="0.25">
      <c r="A4779">
        <v>30101</v>
      </c>
      <c r="B4779" s="1" t="s">
        <v>6</v>
      </c>
      <c r="C4779" s="1" t="s">
        <v>33</v>
      </c>
      <c r="D4779">
        <v>2139</v>
      </c>
      <c r="E4779" s="1" t="s">
        <v>5335</v>
      </c>
      <c r="F4779">
        <v>0</v>
      </c>
      <c r="H4779">
        <v>0</v>
      </c>
      <c r="I4779">
        <f>Tabla1[[#This Row],[VENTAS]]+Tabla1[[#This Row],[FISICO]]-Tabla1[[#This Row],[SISTEMA]]</f>
        <v>0</v>
      </c>
    </row>
    <row r="4780" spans="1:9" hidden="1" x14ac:dyDescent="0.25">
      <c r="A4780">
        <v>30101</v>
      </c>
      <c r="B4780" s="1" t="s">
        <v>6</v>
      </c>
      <c r="C4780" s="1" t="s">
        <v>33</v>
      </c>
      <c r="D4780">
        <v>2140</v>
      </c>
      <c r="E4780" s="1" t="s">
        <v>5336</v>
      </c>
      <c r="F4780">
        <v>0</v>
      </c>
      <c r="H4780">
        <v>0</v>
      </c>
      <c r="I4780">
        <f>Tabla1[[#This Row],[VENTAS]]+Tabla1[[#This Row],[FISICO]]-Tabla1[[#This Row],[SISTEMA]]</f>
        <v>0</v>
      </c>
    </row>
    <row r="4781" spans="1:9" hidden="1" x14ac:dyDescent="0.25">
      <c r="A4781">
        <v>30101</v>
      </c>
      <c r="B4781" s="1" t="s">
        <v>6</v>
      </c>
      <c r="C4781" s="1" t="s">
        <v>33</v>
      </c>
      <c r="D4781">
        <v>2141</v>
      </c>
      <c r="E4781" s="1" t="s">
        <v>5337</v>
      </c>
      <c r="F4781">
        <v>5</v>
      </c>
      <c r="G4781">
        <v>5</v>
      </c>
      <c r="H4781">
        <v>0</v>
      </c>
      <c r="I4781">
        <f>Tabla1[[#This Row],[VENTAS]]+Tabla1[[#This Row],[FISICO]]-Tabla1[[#This Row],[SISTEMA]]</f>
        <v>0</v>
      </c>
    </row>
    <row r="4782" spans="1:9" hidden="1" x14ac:dyDescent="0.25">
      <c r="A4782">
        <v>30101</v>
      </c>
      <c r="B4782" s="1" t="s">
        <v>6</v>
      </c>
      <c r="C4782" s="1" t="s">
        <v>33</v>
      </c>
      <c r="D4782">
        <v>2142</v>
      </c>
      <c r="E4782" s="1" t="s">
        <v>5338</v>
      </c>
      <c r="F4782">
        <v>0</v>
      </c>
      <c r="H4782">
        <v>0</v>
      </c>
      <c r="I4782">
        <f>Tabla1[[#This Row],[VENTAS]]+Tabla1[[#This Row],[FISICO]]-Tabla1[[#This Row],[SISTEMA]]</f>
        <v>0</v>
      </c>
    </row>
    <row r="4783" spans="1:9" hidden="1" x14ac:dyDescent="0.25">
      <c r="A4783">
        <v>30101</v>
      </c>
      <c r="B4783" s="1" t="s">
        <v>6</v>
      </c>
      <c r="C4783" s="1" t="s">
        <v>33</v>
      </c>
      <c r="D4783">
        <v>2143</v>
      </c>
      <c r="E4783" s="1" t="s">
        <v>5339</v>
      </c>
      <c r="F4783">
        <v>0</v>
      </c>
      <c r="H4783">
        <v>0</v>
      </c>
      <c r="I4783">
        <f>Tabla1[[#This Row],[VENTAS]]+Tabla1[[#This Row],[FISICO]]-Tabla1[[#This Row],[SISTEMA]]</f>
        <v>0</v>
      </c>
    </row>
    <row r="4784" spans="1:9" hidden="1" x14ac:dyDescent="0.25">
      <c r="A4784">
        <v>30101</v>
      </c>
      <c r="B4784" s="1" t="s">
        <v>6</v>
      </c>
      <c r="C4784" s="1" t="s">
        <v>33</v>
      </c>
      <c r="D4784">
        <v>2144</v>
      </c>
      <c r="E4784" s="1" t="s">
        <v>5340</v>
      </c>
      <c r="F4784">
        <v>0</v>
      </c>
      <c r="H4784">
        <v>0</v>
      </c>
      <c r="I4784">
        <f>Tabla1[[#This Row],[VENTAS]]+Tabla1[[#This Row],[FISICO]]-Tabla1[[#This Row],[SISTEMA]]</f>
        <v>0</v>
      </c>
    </row>
    <row r="4785" spans="1:9" hidden="1" x14ac:dyDescent="0.25">
      <c r="A4785">
        <v>30101</v>
      </c>
      <c r="B4785" s="1" t="s">
        <v>6</v>
      </c>
      <c r="C4785" s="1" t="s">
        <v>33</v>
      </c>
      <c r="D4785">
        <v>2145</v>
      </c>
      <c r="E4785" s="1" t="s">
        <v>5341</v>
      </c>
      <c r="F4785">
        <v>0</v>
      </c>
      <c r="H4785">
        <v>0</v>
      </c>
      <c r="I4785">
        <f>Tabla1[[#This Row],[VENTAS]]+Tabla1[[#This Row],[FISICO]]-Tabla1[[#This Row],[SISTEMA]]</f>
        <v>0</v>
      </c>
    </row>
    <row r="4786" spans="1:9" hidden="1" x14ac:dyDescent="0.25">
      <c r="A4786">
        <v>30101</v>
      </c>
      <c r="B4786" s="1" t="s">
        <v>6</v>
      </c>
      <c r="C4786" s="1" t="s">
        <v>33</v>
      </c>
      <c r="D4786">
        <v>2146</v>
      </c>
      <c r="E4786" s="1" t="s">
        <v>5342</v>
      </c>
      <c r="F4786">
        <v>0</v>
      </c>
      <c r="H4786">
        <v>0</v>
      </c>
      <c r="I4786">
        <f>Tabla1[[#This Row],[VENTAS]]+Tabla1[[#This Row],[FISICO]]-Tabla1[[#This Row],[SISTEMA]]</f>
        <v>0</v>
      </c>
    </row>
    <row r="4787" spans="1:9" hidden="1" x14ac:dyDescent="0.25">
      <c r="A4787">
        <v>30101</v>
      </c>
      <c r="B4787" s="1" t="s">
        <v>6</v>
      </c>
      <c r="C4787" s="1" t="s">
        <v>33</v>
      </c>
      <c r="D4787">
        <v>2147</v>
      </c>
      <c r="E4787" s="1" t="s">
        <v>5343</v>
      </c>
      <c r="F4787">
        <v>0</v>
      </c>
      <c r="H4787">
        <v>0</v>
      </c>
      <c r="I4787">
        <f>Tabla1[[#This Row],[VENTAS]]+Tabla1[[#This Row],[FISICO]]-Tabla1[[#This Row],[SISTEMA]]</f>
        <v>0</v>
      </c>
    </row>
    <row r="4788" spans="1:9" hidden="1" x14ac:dyDescent="0.25">
      <c r="A4788">
        <v>30101</v>
      </c>
      <c r="B4788" s="1" t="s">
        <v>6</v>
      </c>
      <c r="C4788" s="1" t="s">
        <v>33</v>
      </c>
      <c r="D4788">
        <v>2148</v>
      </c>
      <c r="E4788" s="1" t="s">
        <v>5344</v>
      </c>
      <c r="F4788">
        <v>0</v>
      </c>
      <c r="H4788">
        <v>0</v>
      </c>
      <c r="I4788">
        <f>Tabla1[[#This Row],[VENTAS]]+Tabla1[[#This Row],[FISICO]]-Tabla1[[#This Row],[SISTEMA]]</f>
        <v>0</v>
      </c>
    </row>
    <row r="4789" spans="1:9" hidden="1" x14ac:dyDescent="0.25">
      <c r="A4789">
        <v>30101</v>
      </c>
      <c r="B4789" s="1" t="s">
        <v>6</v>
      </c>
      <c r="C4789" s="1" t="s">
        <v>33</v>
      </c>
      <c r="D4789">
        <v>2149</v>
      </c>
      <c r="E4789" s="1" t="s">
        <v>5345</v>
      </c>
      <c r="F4789">
        <v>0</v>
      </c>
      <c r="H4789">
        <v>0</v>
      </c>
      <c r="I4789">
        <f>Tabla1[[#This Row],[VENTAS]]+Tabla1[[#This Row],[FISICO]]-Tabla1[[#This Row],[SISTEMA]]</f>
        <v>0</v>
      </c>
    </row>
    <row r="4790" spans="1:9" hidden="1" x14ac:dyDescent="0.25">
      <c r="A4790">
        <v>30101</v>
      </c>
      <c r="B4790" s="1" t="s">
        <v>6</v>
      </c>
      <c r="C4790" s="1" t="s">
        <v>33</v>
      </c>
      <c r="D4790">
        <v>2150</v>
      </c>
      <c r="E4790" s="1" t="s">
        <v>5346</v>
      </c>
      <c r="F4790">
        <v>0</v>
      </c>
      <c r="H4790">
        <v>0</v>
      </c>
      <c r="I4790">
        <f>Tabla1[[#This Row],[VENTAS]]+Tabla1[[#This Row],[FISICO]]-Tabla1[[#This Row],[SISTEMA]]</f>
        <v>0</v>
      </c>
    </row>
    <row r="4791" spans="1:9" hidden="1" x14ac:dyDescent="0.25">
      <c r="A4791">
        <v>30101</v>
      </c>
      <c r="B4791" s="1" t="s">
        <v>6</v>
      </c>
      <c r="C4791" s="1" t="s">
        <v>33</v>
      </c>
      <c r="D4791">
        <v>2151</v>
      </c>
      <c r="E4791" s="1" t="s">
        <v>5347</v>
      </c>
      <c r="F4791">
        <v>0</v>
      </c>
      <c r="H4791">
        <v>0</v>
      </c>
      <c r="I4791">
        <f>Tabla1[[#This Row],[VENTAS]]+Tabla1[[#This Row],[FISICO]]-Tabla1[[#This Row],[SISTEMA]]</f>
        <v>0</v>
      </c>
    </row>
    <row r="4792" spans="1:9" hidden="1" x14ac:dyDescent="0.25">
      <c r="A4792">
        <v>30101</v>
      </c>
      <c r="B4792" s="1" t="s">
        <v>6</v>
      </c>
      <c r="C4792" s="1" t="s">
        <v>33</v>
      </c>
      <c r="D4792">
        <v>2152</v>
      </c>
      <c r="E4792" s="1" t="s">
        <v>5348</v>
      </c>
      <c r="F4792">
        <v>0</v>
      </c>
      <c r="H4792">
        <v>0</v>
      </c>
      <c r="I4792">
        <f>Tabla1[[#This Row],[VENTAS]]+Tabla1[[#This Row],[FISICO]]-Tabla1[[#This Row],[SISTEMA]]</f>
        <v>0</v>
      </c>
    </row>
    <row r="4793" spans="1:9" hidden="1" x14ac:dyDescent="0.25">
      <c r="A4793">
        <v>30101</v>
      </c>
      <c r="B4793" s="1" t="s">
        <v>6</v>
      </c>
      <c r="C4793" s="1" t="s">
        <v>33</v>
      </c>
      <c r="D4793">
        <v>2153</v>
      </c>
      <c r="E4793" s="1" t="s">
        <v>5349</v>
      </c>
      <c r="F4793">
        <v>0</v>
      </c>
      <c r="H4793">
        <v>0</v>
      </c>
      <c r="I4793">
        <f>Tabla1[[#This Row],[VENTAS]]+Tabla1[[#This Row],[FISICO]]-Tabla1[[#This Row],[SISTEMA]]</f>
        <v>0</v>
      </c>
    </row>
    <row r="4794" spans="1:9" hidden="1" x14ac:dyDescent="0.25">
      <c r="A4794">
        <v>30101</v>
      </c>
      <c r="B4794" s="1" t="s">
        <v>6</v>
      </c>
      <c r="C4794" s="1" t="s">
        <v>33</v>
      </c>
      <c r="D4794">
        <v>2154</v>
      </c>
      <c r="E4794" s="1" t="s">
        <v>5350</v>
      </c>
      <c r="F4794">
        <v>0</v>
      </c>
      <c r="H4794">
        <v>0</v>
      </c>
      <c r="I4794">
        <f>Tabla1[[#This Row],[VENTAS]]+Tabla1[[#This Row],[FISICO]]-Tabla1[[#This Row],[SISTEMA]]</f>
        <v>0</v>
      </c>
    </row>
    <row r="4795" spans="1:9" hidden="1" x14ac:dyDescent="0.25">
      <c r="A4795">
        <v>30101</v>
      </c>
      <c r="B4795" s="1" t="s">
        <v>6</v>
      </c>
      <c r="C4795" s="1" t="s">
        <v>33</v>
      </c>
      <c r="D4795">
        <v>2155</v>
      </c>
      <c r="E4795" s="1" t="s">
        <v>5351</v>
      </c>
      <c r="F4795">
        <v>0</v>
      </c>
      <c r="H4795">
        <v>0</v>
      </c>
      <c r="I4795">
        <f>Tabla1[[#This Row],[VENTAS]]+Tabla1[[#This Row],[FISICO]]-Tabla1[[#This Row],[SISTEMA]]</f>
        <v>0</v>
      </c>
    </row>
    <row r="4796" spans="1:9" hidden="1" x14ac:dyDescent="0.25">
      <c r="A4796">
        <v>30101</v>
      </c>
      <c r="B4796" s="1" t="s">
        <v>6</v>
      </c>
      <c r="C4796" s="1" t="s">
        <v>33</v>
      </c>
      <c r="D4796">
        <v>2156</v>
      </c>
      <c r="E4796" s="1" t="s">
        <v>5352</v>
      </c>
      <c r="F4796">
        <v>0</v>
      </c>
      <c r="H4796">
        <v>0</v>
      </c>
      <c r="I4796">
        <f>Tabla1[[#This Row],[VENTAS]]+Tabla1[[#This Row],[FISICO]]-Tabla1[[#This Row],[SISTEMA]]</f>
        <v>0</v>
      </c>
    </row>
    <row r="4797" spans="1:9" hidden="1" x14ac:dyDescent="0.25">
      <c r="A4797">
        <v>30101</v>
      </c>
      <c r="B4797" s="1" t="s">
        <v>6</v>
      </c>
      <c r="C4797" s="1" t="s">
        <v>33</v>
      </c>
      <c r="D4797">
        <v>2157</v>
      </c>
      <c r="E4797" s="1" t="s">
        <v>5353</v>
      </c>
      <c r="F4797">
        <v>0</v>
      </c>
      <c r="H4797">
        <v>0</v>
      </c>
      <c r="I4797">
        <f>Tabla1[[#This Row],[VENTAS]]+Tabla1[[#This Row],[FISICO]]-Tabla1[[#This Row],[SISTEMA]]</f>
        <v>0</v>
      </c>
    </row>
    <row r="4798" spans="1:9" hidden="1" x14ac:dyDescent="0.25">
      <c r="A4798">
        <v>30101</v>
      </c>
      <c r="B4798" s="1" t="s">
        <v>6</v>
      </c>
      <c r="C4798" s="1" t="s">
        <v>33</v>
      </c>
      <c r="D4798">
        <v>2158</v>
      </c>
      <c r="E4798" s="1" t="s">
        <v>5354</v>
      </c>
      <c r="F4798">
        <v>0</v>
      </c>
      <c r="H4798">
        <v>0</v>
      </c>
      <c r="I4798">
        <f>Tabla1[[#This Row],[VENTAS]]+Tabla1[[#This Row],[FISICO]]-Tabla1[[#This Row],[SISTEMA]]</f>
        <v>0</v>
      </c>
    </row>
    <row r="4799" spans="1:9" hidden="1" x14ac:dyDescent="0.25">
      <c r="A4799">
        <v>30101</v>
      </c>
      <c r="B4799" s="1" t="s">
        <v>6</v>
      </c>
      <c r="C4799" s="1" t="s">
        <v>33</v>
      </c>
      <c r="D4799">
        <v>2159</v>
      </c>
      <c r="E4799" s="1" t="s">
        <v>5355</v>
      </c>
      <c r="F4799">
        <v>0</v>
      </c>
      <c r="H4799">
        <v>0</v>
      </c>
      <c r="I4799">
        <f>Tabla1[[#This Row],[VENTAS]]+Tabla1[[#This Row],[FISICO]]-Tabla1[[#This Row],[SISTEMA]]</f>
        <v>0</v>
      </c>
    </row>
    <row r="4800" spans="1:9" hidden="1" x14ac:dyDescent="0.25">
      <c r="A4800">
        <v>30101</v>
      </c>
      <c r="B4800" s="1" t="s">
        <v>6</v>
      </c>
      <c r="C4800" s="1" t="s">
        <v>33</v>
      </c>
      <c r="D4800">
        <v>2160</v>
      </c>
      <c r="E4800" s="1" t="s">
        <v>5356</v>
      </c>
      <c r="F4800">
        <v>0</v>
      </c>
      <c r="H4800">
        <v>0</v>
      </c>
      <c r="I4800">
        <f>Tabla1[[#This Row],[VENTAS]]+Tabla1[[#This Row],[FISICO]]-Tabla1[[#This Row],[SISTEMA]]</f>
        <v>0</v>
      </c>
    </row>
    <row r="4801" spans="1:9" hidden="1" x14ac:dyDescent="0.25">
      <c r="A4801">
        <v>30101</v>
      </c>
      <c r="B4801" s="1" t="s">
        <v>6</v>
      </c>
      <c r="C4801" s="1" t="s">
        <v>33</v>
      </c>
      <c r="D4801">
        <v>2161</v>
      </c>
      <c r="E4801" s="1" t="s">
        <v>5357</v>
      </c>
      <c r="F4801">
        <v>0</v>
      </c>
      <c r="H4801">
        <v>0</v>
      </c>
      <c r="I4801">
        <f>Tabla1[[#This Row],[VENTAS]]+Tabla1[[#This Row],[FISICO]]-Tabla1[[#This Row],[SISTEMA]]</f>
        <v>0</v>
      </c>
    </row>
    <row r="4802" spans="1:9" hidden="1" x14ac:dyDescent="0.25">
      <c r="A4802">
        <v>30101</v>
      </c>
      <c r="B4802" s="1" t="s">
        <v>6</v>
      </c>
      <c r="C4802" s="1" t="s">
        <v>33</v>
      </c>
      <c r="D4802">
        <v>2162</v>
      </c>
      <c r="E4802" s="1" t="s">
        <v>5358</v>
      </c>
      <c r="F4802">
        <v>0</v>
      </c>
      <c r="H4802">
        <v>0</v>
      </c>
      <c r="I4802">
        <f>Tabla1[[#This Row],[VENTAS]]+Tabla1[[#This Row],[FISICO]]-Tabla1[[#This Row],[SISTEMA]]</f>
        <v>0</v>
      </c>
    </row>
    <row r="4803" spans="1:9" hidden="1" x14ac:dyDescent="0.25">
      <c r="A4803">
        <v>30101</v>
      </c>
      <c r="B4803" s="1" t="s">
        <v>6</v>
      </c>
      <c r="C4803" s="1" t="s">
        <v>33</v>
      </c>
      <c r="D4803">
        <v>2163</v>
      </c>
      <c r="E4803" s="1" t="s">
        <v>5359</v>
      </c>
      <c r="F4803">
        <v>0</v>
      </c>
      <c r="H4803">
        <v>0</v>
      </c>
      <c r="I4803">
        <f>Tabla1[[#This Row],[VENTAS]]+Tabla1[[#This Row],[FISICO]]-Tabla1[[#This Row],[SISTEMA]]</f>
        <v>0</v>
      </c>
    </row>
    <row r="4804" spans="1:9" hidden="1" x14ac:dyDescent="0.25">
      <c r="A4804">
        <v>30101</v>
      </c>
      <c r="B4804" s="1" t="s">
        <v>6</v>
      </c>
      <c r="C4804" s="1" t="s">
        <v>33</v>
      </c>
      <c r="D4804">
        <v>2164</v>
      </c>
      <c r="E4804" s="1" t="s">
        <v>5360</v>
      </c>
      <c r="F4804">
        <v>0</v>
      </c>
      <c r="H4804">
        <v>0</v>
      </c>
      <c r="I4804">
        <f>Tabla1[[#This Row],[VENTAS]]+Tabla1[[#This Row],[FISICO]]-Tabla1[[#This Row],[SISTEMA]]</f>
        <v>0</v>
      </c>
    </row>
    <row r="4805" spans="1:9" hidden="1" x14ac:dyDescent="0.25">
      <c r="A4805">
        <v>30101</v>
      </c>
      <c r="B4805" s="1" t="s">
        <v>6</v>
      </c>
      <c r="C4805" s="1" t="s">
        <v>33</v>
      </c>
      <c r="D4805">
        <v>2165</v>
      </c>
      <c r="E4805" s="1" t="s">
        <v>5361</v>
      </c>
      <c r="F4805">
        <v>0</v>
      </c>
      <c r="H4805">
        <v>0</v>
      </c>
      <c r="I4805">
        <f>Tabla1[[#This Row],[VENTAS]]+Tabla1[[#This Row],[FISICO]]-Tabla1[[#This Row],[SISTEMA]]</f>
        <v>0</v>
      </c>
    </row>
    <row r="4806" spans="1:9" hidden="1" x14ac:dyDescent="0.25">
      <c r="A4806">
        <v>30101</v>
      </c>
      <c r="B4806" s="1" t="s">
        <v>6</v>
      </c>
      <c r="C4806" s="1" t="s">
        <v>33</v>
      </c>
      <c r="D4806">
        <v>2166</v>
      </c>
      <c r="E4806" s="1" t="s">
        <v>5362</v>
      </c>
      <c r="F4806">
        <v>0</v>
      </c>
      <c r="H4806">
        <v>0</v>
      </c>
      <c r="I4806">
        <f>Tabla1[[#This Row],[VENTAS]]+Tabla1[[#This Row],[FISICO]]-Tabla1[[#This Row],[SISTEMA]]</f>
        <v>0</v>
      </c>
    </row>
    <row r="4807" spans="1:9" hidden="1" x14ac:dyDescent="0.25">
      <c r="A4807">
        <v>30101</v>
      </c>
      <c r="B4807" s="1" t="s">
        <v>6</v>
      </c>
      <c r="C4807" s="1" t="s">
        <v>33</v>
      </c>
      <c r="D4807">
        <v>2167</v>
      </c>
      <c r="E4807" s="1" t="s">
        <v>5363</v>
      </c>
      <c r="F4807">
        <v>0</v>
      </c>
      <c r="H4807">
        <v>0</v>
      </c>
      <c r="I4807">
        <f>Tabla1[[#This Row],[VENTAS]]+Tabla1[[#This Row],[FISICO]]-Tabla1[[#This Row],[SISTEMA]]</f>
        <v>0</v>
      </c>
    </row>
    <row r="4808" spans="1:9" hidden="1" x14ac:dyDescent="0.25">
      <c r="A4808">
        <v>30101</v>
      </c>
      <c r="B4808" s="1" t="s">
        <v>6</v>
      </c>
      <c r="C4808" s="1" t="s">
        <v>33</v>
      </c>
      <c r="D4808">
        <v>2168</v>
      </c>
      <c r="E4808" s="1" t="s">
        <v>5364</v>
      </c>
      <c r="F4808">
        <v>0</v>
      </c>
      <c r="H4808">
        <v>0</v>
      </c>
      <c r="I4808">
        <f>Tabla1[[#This Row],[VENTAS]]+Tabla1[[#This Row],[FISICO]]-Tabla1[[#This Row],[SISTEMA]]</f>
        <v>0</v>
      </c>
    </row>
    <row r="4809" spans="1:9" hidden="1" x14ac:dyDescent="0.25">
      <c r="A4809">
        <v>30101</v>
      </c>
      <c r="B4809" s="1" t="s">
        <v>6</v>
      </c>
      <c r="C4809" s="1" t="s">
        <v>33</v>
      </c>
      <c r="D4809">
        <v>2169</v>
      </c>
      <c r="E4809" s="1" t="s">
        <v>5365</v>
      </c>
      <c r="F4809">
        <v>0</v>
      </c>
      <c r="H4809">
        <v>0</v>
      </c>
      <c r="I4809">
        <f>Tabla1[[#This Row],[VENTAS]]+Tabla1[[#This Row],[FISICO]]-Tabla1[[#This Row],[SISTEMA]]</f>
        <v>0</v>
      </c>
    </row>
    <row r="4810" spans="1:9" hidden="1" x14ac:dyDescent="0.25">
      <c r="A4810">
        <v>30101</v>
      </c>
      <c r="B4810" s="1" t="s">
        <v>6</v>
      </c>
      <c r="C4810" s="1" t="s">
        <v>33</v>
      </c>
      <c r="D4810">
        <v>2170</v>
      </c>
      <c r="E4810" s="1" t="s">
        <v>5366</v>
      </c>
      <c r="F4810">
        <v>0</v>
      </c>
      <c r="H4810">
        <v>0</v>
      </c>
      <c r="I4810">
        <f>Tabla1[[#This Row],[VENTAS]]+Tabla1[[#This Row],[FISICO]]-Tabla1[[#This Row],[SISTEMA]]</f>
        <v>0</v>
      </c>
    </row>
    <row r="4811" spans="1:9" hidden="1" x14ac:dyDescent="0.25">
      <c r="A4811">
        <v>30101</v>
      </c>
      <c r="B4811" s="1" t="s">
        <v>6</v>
      </c>
      <c r="C4811" s="1" t="s">
        <v>33</v>
      </c>
      <c r="D4811">
        <v>2171</v>
      </c>
      <c r="E4811" s="1" t="s">
        <v>5367</v>
      </c>
      <c r="F4811">
        <v>0</v>
      </c>
      <c r="H4811">
        <v>0</v>
      </c>
      <c r="I4811">
        <f>Tabla1[[#This Row],[VENTAS]]+Tabla1[[#This Row],[FISICO]]-Tabla1[[#This Row],[SISTEMA]]</f>
        <v>0</v>
      </c>
    </row>
    <row r="4812" spans="1:9" hidden="1" x14ac:dyDescent="0.25">
      <c r="A4812">
        <v>30101</v>
      </c>
      <c r="B4812" s="1" t="s">
        <v>6</v>
      </c>
      <c r="C4812" s="1" t="s">
        <v>33</v>
      </c>
      <c r="D4812">
        <v>2172</v>
      </c>
      <c r="E4812" s="1" t="s">
        <v>5368</v>
      </c>
      <c r="F4812">
        <v>0</v>
      </c>
      <c r="H4812">
        <v>0</v>
      </c>
      <c r="I4812">
        <f>Tabla1[[#This Row],[VENTAS]]+Tabla1[[#This Row],[FISICO]]-Tabla1[[#This Row],[SISTEMA]]</f>
        <v>0</v>
      </c>
    </row>
    <row r="4813" spans="1:9" hidden="1" x14ac:dyDescent="0.25">
      <c r="A4813">
        <v>30101</v>
      </c>
      <c r="B4813" s="1" t="s">
        <v>6</v>
      </c>
      <c r="C4813" s="1" t="s">
        <v>33</v>
      </c>
      <c r="D4813">
        <v>2231</v>
      </c>
      <c r="E4813" s="1" t="s">
        <v>5369</v>
      </c>
      <c r="F4813">
        <v>0</v>
      </c>
      <c r="H4813">
        <v>0</v>
      </c>
      <c r="I4813">
        <f>Tabla1[[#This Row],[VENTAS]]+Tabla1[[#This Row],[FISICO]]-Tabla1[[#This Row],[SISTEMA]]</f>
        <v>0</v>
      </c>
    </row>
    <row r="4814" spans="1:9" hidden="1" x14ac:dyDescent="0.25">
      <c r="A4814">
        <v>30101</v>
      </c>
      <c r="B4814" s="1" t="s">
        <v>6</v>
      </c>
      <c r="C4814" s="1" t="s">
        <v>33</v>
      </c>
      <c r="D4814">
        <v>2232</v>
      </c>
      <c r="E4814" s="1" t="s">
        <v>5370</v>
      </c>
      <c r="F4814">
        <v>0</v>
      </c>
      <c r="H4814">
        <v>0</v>
      </c>
      <c r="I4814">
        <f>Tabla1[[#This Row],[VENTAS]]+Tabla1[[#This Row],[FISICO]]-Tabla1[[#This Row],[SISTEMA]]</f>
        <v>0</v>
      </c>
    </row>
    <row r="4815" spans="1:9" hidden="1" x14ac:dyDescent="0.25">
      <c r="A4815">
        <v>30101</v>
      </c>
      <c r="B4815" s="1" t="s">
        <v>6</v>
      </c>
      <c r="C4815" s="1" t="s">
        <v>33</v>
      </c>
      <c r="D4815">
        <v>2233</v>
      </c>
      <c r="E4815" s="1" t="s">
        <v>5371</v>
      </c>
      <c r="F4815">
        <v>0</v>
      </c>
      <c r="H4815">
        <v>0</v>
      </c>
      <c r="I4815">
        <f>Tabla1[[#This Row],[VENTAS]]+Tabla1[[#This Row],[FISICO]]-Tabla1[[#This Row],[SISTEMA]]</f>
        <v>0</v>
      </c>
    </row>
    <row r="4816" spans="1:9" hidden="1" x14ac:dyDescent="0.25">
      <c r="A4816">
        <v>30101</v>
      </c>
      <c r="B4816" s="1" t="s">
        <v>6</v>
      </c>
      <c r="C4816" s="1" t="s">
        <v>33</v>
      </c>
      <c r="D4816">
        <v>2234</v>
      </c>
      <c r="E4816" s="1" t="s">
        <v>5372</v>
      </c>
      <c r="F4816">
        <v>0</v>
      </c>
      <c r="H4816">
        <v>0</v>
      </c>
      <c r="I4816">
        <f>Tabla1[[#This Row],[VENTAS]]+Tabla1[[#This Row],[FISICO]]-Tabla1[[#This Row],[SISTEMA]]</f>
        <v>0</v>
      </c>
    </row>
    <row r="4817" spans="1:9" hidden="1" x14ac:dyDescent="0.25">
      <c r="A4817">
        <v>30101</v>
      </c>
      <c r="B4817" s="1" t="s">
        <v>6</v>
      </c>
      <c r="C4817" s="1" t="s">
        <v>33</v>
      </c>
      <c r="D4817">
        <v>2235</v>
      </c>
      <c r="E4817" s="1" t="s">
        <v>5373</v>
      </c>
      <c r="F4817">
        <v>0</v>
      </c>
      <c r="H4817">
        <v>0</v>
      </c>
      <c r="I4817">
        <f>Tabla1[[#This Row],[VENTAS]]+Tabla1[[#This Row],[FISICO]]-Tabla1[[#This Row],[SISTEMA]]</f>
        <v>0</v>
      </c>
    </row>
    <row r="4818" spans="1:9" hidden="1" x14ac:dyDescent="0.25">
      <c r="A4818">
        <v>30101</v>
      </c>
      <c r="B4818" s="1" t="s">
        <v>6</v>
      </c>
      <c r="C4818" s="1" t="s">
        <v>33</v>
      </c>
      <c r="D4818">
        <v>2236</v>
      </c>
      <c r="E4818" s="1" t="s">
        <v>5374</v>
      </c>
      <c r="F4818">
        <v>0</v>
      </c>
      <c r="H4818">
        <v>0</v>
      </c>
      <c r="I4818">
        <f>Tabla1[[#This Row],[VENTAS]]+Tabla1[[#This Row],[FISICO]]-Tabla1[[#This Row],[SISTEMA]]</f>
        <v>0</v>
      </c>
    </row>
    <row r="4819" spans="1:9" hidden="1" x14ac:dyDescent="0.25">
      <c r="A4819">
        <v>30101</v>
      </c>
      <c r="B4819" s="1" t="s">
        <v>6</v>
      </c>
      <c r="C4819" s="1" t="s">
        <v>33</v>
      </c>
      <c r="D4819">
        <v>2237</v>
      </c>
      <c r="E4819" s="1" t="s">
        <v>5375</v>
      </c>
      <c r="F4819">
        <v>0</v>
      </c>
      <c r="H4819">
        <v>0</v>
      </c>
      <c r="I4819">
        <f>Tabla1[[#This Row],[VENTAS]]+Tabla1[[#This Row],[FISICO]]-Tabla1[[#This Row],[SISTEMA]]</f>
        <v>0</v>
      </c>
    </row>
    <row r="4820" spans="1:9" hidden="1" x14ac:dyDescent="0.25">
      <c r="A4820">
        <v>30101</v>
      </c>
      <c r="B4820" s="1" t="s">
        <v>6</v>
      </c>
      <c r="C4820" s="1" t="s">
        <v>33</v>
      </c>
      <c r="D4820">
        <v>2238</v>
      </c>
      <c r="E4820" s="1" t="s">
        <v>5376</v>
      </c>
      <c r="F4820">
        <v>0</v>
      </c>
      <c r="H4820">
        <v>0</v>
      </c>
      <c r="I4820">
        <f>Tabla1[[#This Row],[VENTAS]]+Tabla1[[#This Row],[FISICO]]-Tabla1[[#This Row],[SISTEMA]]</f>
        <v>0</v>
      </c>
    </row>
    <row r="4821" spans="1:9" hidden="1" x14ac:dyDescent="0.25">
      <c r="A4821">
        <v>30101</v>
      </c>
      <c r="B4821" s="1" t="s">
        <v>6</v>
      </c>
      <c r="C4821" s="1" t="s">
        <v>33</v>
      </c>
      <c r="D4821">
        <v>2239</v>
      </c>
      <c r="E4821" s="1" t="s">
        <v>5377</v>
      </c>
      <c r="F4821">
        <v>0</v>
      </c>
      <c r="H4821">
        <v>0</v>
      </c>
      <c r="I4821">
        <f>Tabla1[[#This Row],[VENTAS]]+Tabla1[[#This Row],[FISICO]]-Tabla1[[#This Row],[SISTEMA]]</f>
        <v>0</v>
      </c>
    </row>
    <row r="4822" spans="1:9" hidden="1" x14ac:dyDescent="0.25">
      <c r="A4822">
        <v>30101</v>
      </c>
      <c r="B4822" s="1" t="s">
        <v>6</v>
      </c>
      <c r="C4822" s="1" t="s">
        <v>33</v>
      </c>
      <c r="D4822">
        <v>2246</v>
      </c>
      <c r="E4822" s="1" t="s">
        <v>5378</v>
      </c>
      <c r="F4822">
        <v>0</v>
      </c>
      <c r="H4822">
        <v>0</v>
      </c>
      <c r="I4822">
        <f>Tabla1[[#This Row],[VENTAS]]+Tabla1[[#This Row],[FISICO]]-Tabla1[[#This Row],[SISTEMA]]</f>
        <v>0</v>
      </c>
    </row>
    <row r="4823" spans="1:9" hidden="1" x14ac:dyDescent="0.25">
      <c r="A4823">
        <v>30101</v>
      </c>
      <c r="B4823" s="1" t="s">
        <v>6</v>
      </c>
      <c r="C4823" s="1" t="s">
        <v>33</v>
      </c>
      <c r="D4823">
        <v>2247</v>
      </c>
      <c r="E4823" s="1" t="s">
        <v>5379</v>
      </c>
      <c r="F4823">
        <v>0</v>
      </c>
      <c r="H4823">
        <v>0</v>
      </c>
      <c r="I4823">
        <f>Tabla1[[#This Row],[VENTAS]]+Tabla1[[#This Row],[FISICO]]-Tabla1[[#This Row],[SISTEMA]]</f>
        <v>0</v>
      </c>
    </row>
    <row r="4824" spans="1:9" hidden="1" x14ac:dyDescent="0.25">
      <c r="A4824">
        <v>30101</v>
      </c>
      <c r="B4824" s="1" t="s">
        <v>6</v>
      </c>
      <c r="C4824" s="1" t="s">
        <v>33</v>
      </c>
      <c r="D4824">
        <v>2248</v>
      </c>
      <c r="E4824" s="1" t="s">
        <v>5380</v>
      </c>
      <c r="F4824">
        <v>0</v>
      </c>
      <c r="H4824">
        <v>0</v>
      </c>
      <c r="I4824">
        <f>Tabla1[[#This Row],[VENTAS]]+Tabla1[[#This Row],[FISICO]]-Tabla1[[#This Row],[SISTEMA]]</f>
        <v>0</v>
      </c>
    </row>
    <row r="4825" spans="1:9" hidden="1" x14ac:dyDescent="0.25">
      <c r="A4825">
        <v>30101</v>
      </c>
      <c r="B4825" s="1" t="s">
        <v>6</v>
      </c>
      <c r="C4825" s="1" t="s">
        <v>33</v>
      </c>
      <c r="D4825">
        <v>2249</v>
      </c>
      <c r="E4825" s="1" t="s">
        <v>5381</v>
      </c>
      <c r="F4825">
        <v>0</v>
      </c>
      <c r="H4825">
        <v>0</v>
      </c>
      <c r="I4825">
        <f>Tabla1[[#This Row],[VENTAS]]+Tabla1[[#This Row],[FISICO]]-Tabla1[[#This Row],[SISTEMA]]</f>
        <v>0</v>
      </c>
    </row>
    <row r="4826" spans="1:9" hidden="1" x14ac:dyDescent="0.25">
      <c r="A4826">
        <v>30101</v>
      </c>
      <c r="B4826" s="1" t="s">
        <v>6</v>
      </c>
      <c r="C4826" s="1" t="s">
        <v>33</v>
      </c>
      <c r="D4826">
        <v>2250</v>
      </c>
      <c r="E4826" s="1" t="s">
        <v>5382</v>
      </c>
      <c r="F4826">
        <v>0</v>
      </c>
      <c r="H4826">
        <v>0</v>
      </c>
      <c r="I4826">
        <f>Tabla1[[#This Row],[VENTAS]]+Tabla1[[#This Row],[FISICO]]-Tabla1[[#This Row],[SISTEMA]]</f>
        <v>0</v>
      </c>
    </row>
    <row r="4827" spans="1:9" hidden="1" x14ac:dyDescent="0.25">
      <c r="A4827">
        <v>30101</v>
      </c>
      <c r="B4827" s="1" t="s">
        <v>6</v>
      </c>
      <c r="C4827" s="1" t="s">
        <v>33</v>
      </c>
      <c r="D4827">
        <v>2251</v>
      </c>
      <c r="E4827" s="1" t="s">
        <v>5383</v>
      </c>
      <c r="F4827">
        <v>0</v>
      </c>
      <c r="H4827">
        <v>0</v>
      </c>
      <c r="I4827">
        <f>Tabla1[[#This Row],[VENTAS]]+Tabla1[[#This Row],[FISICO]]-Tabla1[[#This Row],[SISTEMA]]</f>
        <v>0</v>
      </c>
    </row>
    <row r="4828" spans="1:9" hidden="1" x14ac:dyDescent="0.25">
      <c r="A4828">
        <v>30101</v>
      </c>
      <c r="B4828" s="1" t="s">
        <v>6</v>
      </c>
      <c r="C4828" s="1" t="s">
        <v>33</v>
      </c>
      <c r="D4828">
        <v>2252</v>
      </c>
      <c r="E4828" s="1" t="s">
        <v>5384</v>
      </c>
      <c r="F4828">
        <v>0</v>
      </c>
      <c r="H4828">
        <v>0</v>
      </c>
      <c r="I4828">
        <f>Tabla1[[#This Row],[VENTAS]]+Tabla1[[#This Row],[FISICO]]-Tabla1[[#This Row],[SISTEMA]]</f>
        <v>0</v>
      </c>
    </row>
    <row r="4829" spans="1:9" hidden="1" x14ac:dyDescent="0.25">
      <c r="A4829">
        <v>30101</v>
      </c>
      <c r="B4829" s="1" t="s">
        <v>6</v>
      </c>
      <c r="C4829" s="1" t="s">
        <v>33</v>
      </c>
      <c r="D4829">
        <v>2258</v>
      </c>
      <c r="E4829" s="1" t="s">
        <v>5385</v>
      </c>
      <c r="F4829">
        <v>0</v>
      </c>
      <c r="H4829">
        <v>0</v>
      </c>
      <c r="I4829">
        <f>Tabla1[[#This Row],[VENTAS]]+Tabla1[[#This Row],[FISICO]]-Tabla1[[#This Row],[SISTEMA]]</f>
        <v>0</v>
      </c>
    </row>
    <row r="4830" spans="1:9" hidden="1" x14ac:dyDescent="0.25">
      <c r="A4830">
        <v>30101</v>
      </c>
      <c r="B4830" s="1" t="s">
        <v>6</v>
      </c>
      <c r="C4830" s="1" t="s">
        <v>33</v>
      </c>
      <c r="D4830">
        <v>2260</v>
      </c>
      <c r="E4830" s="1" t="s">
        <v>5386</v>
      </c>
      <c r="F4830">
        <v>0</v>
      </c>
      <c r="H4830">
        <v>0</v>
      </c>
      <c r="I4830">
        <f>Tabla1[[#This Row],[VENTAS]]+Tabla1[[#This Row],[FISICO]]-Tabla1[[#This Row],[SISTEMA]]</f>
        <v>0</v>
      </c>
    </row>
    <row r="4831" spans="1:9" hidden="1" x14ac:dyDescent="0.25">
      <c r="A4831">
        <v>30101</v>
      </c>
      <c r="B4831" s="1" t="s">
        <v>6</v>
      </c>
      <c r="C4831" s="1" t="s">
        <v>33</v>
      </c>
      <c r="D4831">
        <v>2261</v>
      </c>
      <c r="E4831" s="1" t="s">
        <v>5387</v>
      </c>
      <c r="F4831">
        <v>0</v>
      </c>
      <c r="H4831">
        <v>0</v>
      </c>
      <c r="I4831">
        <f>Tabla1[[#This Row],[VENTAS]]+Tabla1[[#This Row],[FISICO]]-Tabla1[[#This Row],[SISTEMA]]</f>
        <v>0</v>
      </c>
    </row>
    <row r="4832" spans="1:9" hidden="1" x14ac:dyDescent="0.25">
      <c r="A4832">
        <v>30101</v>
      </c>
      <c r="B4832" s="1" t="s">
        <v>6</v>
      </c>
      <c r="C4832" s="1" t="s">
        <v>33</v>
      </c>
      <c r="D4832">
        <v>2264</v>
      </c>
      <c r="E4832" s="1" t="s">
        <v>5388</v>
      </c>
      <c r="F4832">
        <v>0</v>
      </c>
      <c r="H4832">
        <v>0</v>
      </c>
      <c r="I4832">
        <f>Tabla1[[#This Row],[VENTAS]]+Tabla1[[#This Row],[FISICO]]-Tabla1[[#This Row],[SISTEMA]]</f>
        <v>0</v>
      </c>
    </row>
    <row r="4833" spans="1:9" hidden="1" x14ac:dyDescent="0.25">
      <c r="A4833">
        <v>30101</v>
      </c>
      <c r="B4833" s="1" t="s">
        <v>6</v>
      </c>
      <c r="C4833" s="1" t="s">
        <v>33</v>
      </c>
      <c r="D4833">
        <v>2267</v>
      </c>
      <c r="E4833" s="1" t="s">
        <v>5389</v>
      </c>
      <c r="F4833">
        <v>1</v>
      </c>
      <c r="G4833">
        <v>1</v>
      </c>
      <c r="H4833">
        <v>0</v>
      </c>
      <c r="I4833">
        <f>Tabla1[[#This Row],[VENTAS]]+Tabla1[[#This Row],[FISICO]]-Tabla1[[#This Row],[SISTEMA]]</f>
        <v>0</v>
      </c>
    </row>
    <row r="4834" spans="1:9" hidden="1" x14ac:dyDescent="0.25">
      <c r="A4834">
        <v>30101</v>
      </c>
      <c r="B4834" s="1" t="s">
        <v>6</v>
      </c>
      <c r="C4834" s="1" t="s">
        <v>33</v>
      </c>
      <c r="D4834">
        <v>2268</v>
      </c>
      <c r="E4834" s="1" t="s">
        <v>5390</v>
      </c>
      <c r="F4834">
        <v>0</v>
      </c>
      <c r="H4834">
        <v>0</v>
      </c>
      <c r="I4834">
        <f>Tabla1[[#This Row],[VENTAS]]+Tabla1[[#This Row],[FISICO]]-Tabla1[[#This Row],[SISTEMA]]</f>
        <v>0</v>
      </c>
    </row>
    <row r="4835" spans="1:9" hidden="1" x14ac:dyDescent="0.25">
      <c r="A4835">
        <v>30101</v>
      </c>
      <c r="B4835" s="1" t="s">
        <v>6</v>
      </c>
      <c r="C4835" s="1" t="s">
        <v>33</v>
      </c>
      <c r="D4835">
        <v>2274</v>
      </c>
      <c r="E4835" s="1" t="s">
        <v>5391</v>
      </c>
      <c r="F4835">
        <v>0</v>
      </c>
      <c r="H4835">
        <v>0</v>
      </c>
      <c r="I4835">
        <f>Tabla1[[#This Row],[VENTAS]]+Tabla1[[#This Row],[FISICO]]-Tabla1[[#This Row],[SISTEMA]]</f>
        <v>0</v>
      </c>
    </row>
    <row r="4836" spans="1:9" hidden="1" x14ac:dyDescent="0.25">
      <c r="A4836">
        <v>30101</v>
      </c>
      <c r="B4836" s="1" t="s">
        <v>6</v>
      </c>
      <c r="C4836" s="1" t="s">
        <v>33</v>
      </c>
      <c r="D4836">
        <v>2275</v>
      </c>
      <c r="E4836" s="1" t="s">
        <v>5392</v>
      </c>
      <c r="F4836">
        <v>0</v>
      </c>
      <c r="H4836">
        <v>0</v>
      </c>
      <c r="I4836">
        <f>Tabla1[[#This Row],[VENTAS]]+Tabla1[[#This Row],[FISICO]]-Tabla1[[#This Row],[SISTEMA]]</f>
        <v>0</v>
      </c>
    </row>
    <row r="4837" spans="1:9" hidden="1" x14ac:dyDescent="0.25">
      <c r="A4837">
        <v>30101</v>
      </c>
      <c r="B4837" s="1" t="s">
        <v>6</v>
      </c>
      <c r="C4837" s="1" t="s">
        <v>33</v>
      </c>
      <c r="D4837">
        <v>2276</v>
      </c>
      <c r="E4837" s="1" t="s">
        <v>5393</v>
      </c>
      <c r="F4837">
        <v>0</v>
      </c>
      <c r="H4837">
        <v>0</v>
      </c>
      <c r="I4837">
        <f>Tabla1[[#This Row],[VENTAS]]+Tabla1[[#This Row],[FISICO]]-Tabla1[[#This Row],[SISTEMA]]</f>
        <v>0</v>
      </c>
    </row>
    <row r="4838" spans="1:9" hidden="1" x14ac:dyDescent="0.25">
      <c r="A4838">
        <v>30101</v>
      </c>
      <c r="B4838" s="1" t="s">
        <v>6</v>
      </c>
      <c r="C4838" s="1" t="s">
        <v>33</v>
      </c>
      <c r="D4838">
        <v>2277</v>
      </c>
      <c r="E4838" s="1" t="s">
        <v>5394</v>
      </c>
      <c r="F4838">
        <v>0</v>
      </c>
      <c r="H4838">
        <v>0</v>
      </c>
      <c r="I4838">
        <f>Tabla1[[#This Row],[VENTAS]]+Tabla1[[#This Row],[FISICO]]-Tabla1[[#This Row],[SISTEMA]]</f>
        <v>0</v>
      </c>
    </row>
    <row r="4839" spans="1:9" hidden="1" x14ac:dyDescent="0.25">
      <c r="A4839">
        <v>30101</v>
      </c>
      <c r="B4839" s="1" t="s">
        <v>6</v>
      </c>
      <c r="C4839" s="1" t="s">
        <v>33</v>
      </c>
      <c r="D4839">
        <v>2278</v>
      </c>
      <c r="E4839" s="1" t="s">
        <v>5395</v>
      </c>
      <c r="F4839">
        <v>0</v>
      </c>
      <c r="H4839">
        <v>0</v>
      </c>
      <c r="I4839">
        <f>Tabla1[[#This Row],[VENTAS]]+Tabla1[[#This Row],[FISICO]]-Tabla1[[#This Row],[SISTEMA]]</f>
        <v>0</v>
      </c>
    </row>
    <row r="4840" spans="1:9" hidden="1" x14ac:dyDescent="0.25">
      <c r="A4840">
        <v>30101</v>
      </c>
      <c r="B4840" s="1" t="s">
        <v>6</v>
      </c>
      <c r="C4840" s="1" t="s">
        <v>33</v>
      </c>
      <c r="D4840">
        <v>2279</v>
      </c>
      <c r="E4840" s="1" t="s">
        <v>5396</v>
      </c>
      <c r="F4840">
        <v>0</v>
      </c>
      <c r="H4840">
        <v>0</v>
      </c>
      <c r="I4840">
        <f>Tabla1[[#This Row],[VENTAS]]+Tabla1[[#This Row],[FISICO]]-Tabla1[[#This Row],[SISTEMA]]</f>
        <v>0</v>
      </c>
    </row>
    <row r="4841" spans="1:9" hidden="1" x14ac:dyDescent="0.25">
      <c r="A4841">
        <v>30101</v>
      </c>
      <c r="B4841" s="1" t="s">
        <v>6</v>
      </c>
      <c r="C4841" s="1" t="s">
        <v>33</v>
      </c>
      <c r="D4841">
        <v>2280</v>
      </c>
      <c r="E4841" s="1" t="s">
        <v>5397</v>
      </c>
      <c r="F4841">
        <v>0</v>
      </c>
      <c r="H4841">
        <v>0</v>
      </c>
      <c r="I4841">
        <f>Tabla1[[#This Row],[VENTAS]]+Tabla1[[#This Row],[FISICO]]-Tabla1[[#This Row],[SISTEMA]]</f>
        <v>0</v>
      </c>
    </row>
    <row r="4842" spans="1:9" hidden="1" x14ac:dyDescent="0.25">
      <c r="A4842">
        <v>30101</v>
      </c>
      <c r="B4842" s="1" t="s">
        <v>6</v>
      </c>
      <c r="C4842" s="1" t="s">
        <v>33</v>
      </c>
      <c r="D4842">
        <v>2281</v>
      </c>
      <c r="E4842" s="1" t="s">
        <v>5398</v>
      </c>
      <c r="F4842">
        <v>0</v>
      </c>
      <c r="H4842">
        <v>0</v>
      </c>
      <c r="I4842">
        <f>Tabla1[[#This Row],[VENTAS]]+Tabla1[[#This Row],[FISICO]]-Tabla1[[#This Row],[SISTEMA]]</f>
        <v>0</v>
      </c>
    </row>
    <row r="4843" spans="1:9" hidden="1" x14ac:dyDescent="0.25">
      <c r="A4843">
        <v>30101</v>
      </c>
      <c r="B4843" s="1" t="s">
        <v>6</v>
      </c>
      <c r="C4843" s="1" t="s">
        <v>33</v>
      </c>
      <c r="D4843">
        <v>2283</v>
      </c>
      <c r="E4843" s="1" t="s">
        <v>5399</v>
      </c>
      <c r="F4843">
        <v>0</v>
      </c>
      <c r="H4843">
        <v>0</v>
      </c>
      <c r="I4843">
        <f>Tabla1[[#This Row],[VENTAS]]+Tabla1[[#This Row],[FISICO]]-Tabla1[[#This Row],[SISTEMA]]</f>
        <v>0</v>
      </c>
    </row>
    <row r="4844" spans="1:9" hidden="1" x14ac:dyDescent="0.25">
      <c r="A4844">
        <v>30101</v>
      </c>
      <c r="B4844" s="1" t="s">
        <v>6</v>
      </c>
      <c r="C4844" s="1" t="s">
        <v>33</v>
      </c>
      <c r="D4844">
        <v>2347</v>
      </c>
      <c r="E4844" s="1" t="s">
        <v>5400</v>
      </c>
      <c r="F4844">
        <v>0</v>
      </c>
      <c r="H4844">
        <v>0</v>
      </c>
      <c r="I4844">
        <f>Tabla1[[#This Row],[VENTAS]]+Tabla1[[#This Row],[FISICO]]-Tabla1[[#This Row],[SISTEMA]]</f>
        <v>0</v>
      </c>
    </row>
    <row r="4845" spans="1:9" hidden="1" x14ac:dyDescent="0.25">
      <c r="A4845">
        <v>30101</v>
      </c>
      <c r="B4845" s="1" t="s">
        <v>6</v>
      </c>
      <c r="C4845" s="1" t="s">
        <v>33</v>
      </c>
      <c r="D4845">
        <v>2353</v>
      </c>
      <c r="E4845" s="1" t="s">
        <v>5401</v>
      </c>
      <c r="F4845">
        <v>0</v>
      </c>
      <c r="H4845">
        <v>0</v>
      </c>
      <c r="I4845">
        <f>Tabla1[[#This Row],[VENTAS]]+Tabla1[[#This Row],[FISICO]]-Tabla1[[#This Row],[SISTEMA]]</f>
        <v>0</v>
      </c>
    </row>
    <row r="4846" spans="1:9" hidden="1" x14ac:dyDescent="0.25">
      <c r="A4846">
        <v>30101</v>
      </c>
      <c r="B4846" s="1" t="s">
        <v>6</v>
      </c>
      <c r="C4846" s="1" t="s">
        <v>33</v>
      </c>
      <c r="D4846">
        <v>2378</v>
      </c>
      <c r="E4846" s="1" t="s">
        <v>5402</v>
      </c>
      <c r="F4846">
        <v>0</v>
      </c>
      <c r="H4846">
        <v>0</v>
      </c>
      <c r="I4846">
        <f>Tabla1[[#This Row],[VENTAS]]+Tabla1[[#This Row],[FISICO]]-Tabla1[[#This Row],[SISTEMA]]</f>
        <v>0</v>
      </c>
    </row>
    <row r="4847" spans="1:9" hidden="1" x14ac:dyDescent="0.25">
      <c r="A4847">
        <v>30101</v>
      </c>
      <c r="B4847" s="1" t="s">
        <v>6</v>
      </c>
      <c r="C4847" s="1" t="s">
        <v>33</v>
      </c>
      <c r="D4847">
        <v>2383</v>
      </c>
      <c r="E4847" s="1" t="s">
        <v>5403</v>
      </c>
      <c r="F4847">
        <v>0</v>
      </c>
      <c r="H4847">
        <v>0</v>
      </c>
      <c r="I4847">
        <f>Tabla1[[#This Row],[VENTAS]]+Tabla1[[#This Row],[FISICO]]-Tabla1[[#This Row],[SISTEMA]]</f>
        <v>0</v>
      </c>
    </row>
    <row r="4848" spans="1:9" hidden="1" x14ac:dyDescent="0.25">
      <c r="A4848">
        <v>30101</v>
      </c>
      <c r="B4848" s="1" t="s">
        <v>6</v>
      </c>
      <c r="C4848" s="1" t="s">
        <v>33</v>
      </c>
      <c r="D4848">
        <v>2408</v>
      </c>
      <c r="E4848" s="1" t="s">
        <v>5404</v>
      </c>
      <c r="F4848">
        <v>0</v>
      </c>
      <c r="H4848">
        <v>0</v>
      </c>
      <c r="I4848">
        <f>Tabla1[[#This Row],[VENTAS]]+Tabla1[[#This Row],[FISICO]]-Tabla1[[#This Row],[SISTEMA]]</f>
        <v>0</v>
      </c>
    </row>
    <row r="4849" spans="1:10" hidden="1" x14ac:dyDescent="0.25">
      <c r="A4849">
        <v>30101</v>
      </c>
      <c r="B4849" s="1" t="s">
        <v>6</v>
      </c>
      <c r="C4849" s="1" t="s">
        <v>33</v>
      </c>
      <c r="D4849">
        <v>2409</v>
      </c>
      <c r="E4849" s="1" t="s">
        <v>5405</v>
      </c>
      <c r="F4849">
        <v>4</v>
      </c>
      <c r="G4849">
        <v>4</v>
      </c>
      <c r="H4849">
        <v>0</v>
      </c>
      <c r="I4849">
        <f>Tabla1[[#This Row],[VENTAS]]+Tabla1[[#This Row],[FISICO]]-Tabla1[[#This Row],[SISTEMA]]</f>
        <v>0</v>
      </c>
    </row>
    <row r="4850" spans="1:10" hidden="1" x14ac:dyDescent="0.25">
      <c r="A4850">
        <v>30101</v>
      </c>
      <c r="B4850" s="1" t="s">
        <v>6</v>
      </c>
      <c r="C4850" s="1" t="s">
        <v>33</v>
      </c>
      <c r="D4850">
        <v>2449</v>
      </c>
      <c r="E4850" s="1" t="s">
        <v>5406</v>
      </c>
      <c r="F4850">
        <v>0</v>
      </c>
      <c r="H4850">
        <v>0</v>
      </c>
      <c r="I4850">
        <f>Tabla1[[#This Row],[VENTAS]]+Tabla1[[#This Row],[FISICO]]-Tabla1[[#This Row],[SISTEMA]]</f>
        <v>0</v>
      </c>
    </row>
    <row r="4851" spans="1:10" hidden="1" x14ac:dyDescent="0.25">
      <c r="A4851">
        <v>30101</v>
      </c>
      <c r="B4851" s="1" t="s">
        <v>6</v>
      </c>
      <c r="C4851" s="1" t="s">
        <v>33</v>
      </c>
      <c r="D4851">
        <v>2458</v>
      </c>
      <c r="E4851" s="1" t="s">
        <v>5407</v>
      </c>
      <c r="F4851">
        <v>0</v>
      </c>
      <c r="H4851">
        <v>0</v>
      </c>
      <c r="I4851">
        <f>Tabla1[[#This Row],[VENTAS]]+Tabla1[[#This Row],[FISICO]]-Tabla1[[#This Row],[SISTEMA]]</f>
        <v>0</v>
      </c>
    </row>
    <row r="4852" spans="1:10" hidden="1" x14ac:dyDescent="0.25">
      <c r="A4852">
        <v>30101</v>
      </c>
      <c r="B4852" s="1" t="s">
        <v>6</v>
      </c>
      <c r="C4852" s="1" t="s">
        <v>33</v>
      </c>
      <c r="D4852">
        <v>2459</v>
      </c>
      <c r="E4852" s="1" t="s">
        <v>5408</v>
      </c>
      <c r="F4852">
        <v>0</v>
      </c>
      <c r="H4852">
        <v>0</v>
      </c>
      <c r="I4852">
        <f>Tabla1[[#This Row],[VENTAS]]+Tabla1[[#This Row],[FISICO]]-Tabla1[[#This Row],[SISTEMA]]</f>
        <v>0</v>
      </c>
    </row>
    <row r="4853" spans="1:10" hidden="1" x14ac:dyDescent="0.25">
      <c r="A4853">
        <v>30101</v>
      </c>
      <c r="B4853" s="1" t="s">
        <v>6</v>
      </c>
      <c r="C4853" s="1" t="s">
        <v>33</v>
      </c>
      <c r="D4853">
        <v>2461</v>
      </c>
      <c r="E4853" s="1" t="s">
        <v>5409</v>
      </c>
      <c r="F4853">
        <v>0</v>
      </c>
      <c r="H4853">
        <v>0</v>
      </c>
      <c r="I4853">
        <f>Tabla1[[#This Row],[VENTAS]]+Tabla1[[#This Row],[FISICO]]-Tabla1[[#This Row],[SISTEMA]]</f>
        <v>0</v>
      </c>
    </row>
    <row r="4854" spans="1:10" hidden="1" x14ac:dyDescent="0.25">
      <c r="A4854">
        <v>30101</v>
      </c>
      <c r="B4854" s="1" t="s">
        <v>6</v>
      </c>
      <c r="C4854" s="1" t="s">
        <v>33</v>
      </c>
      <c r="D4854">
        <v>2464</v>
      </c>
      <c r="E4854" s="1" t="s">
        <v>5410</v>
      </c>
      <c r="F4854">
        <v>0</v>
      </c>
      <c r="H4854">
        <v>0</v>
      </c>
      <c r="I4854">
        <f>Tabla1[[#This Row],[VENTAS]]+Tabla1[[#This Row],[FISICO]]-Tabla1[[#This Row],[SISTEMA]]</f>
        <v>0</v>
      </c>
    </row>
    <row r="4855" spans="1:10" hidden="1" x14ac:dyDescent="0.25">
      <c r="A4855">
        <v>30101</v>
      </c>
      <c r="B4855" s="1" t="s">
        <v>6</v>
      </c>
      <c r="C4855" s="1" t="s">
        <v>33</v>
      </c>
      <c r="D4855">
        <v>2474</v>
      </c>
      <c r="E4855" s="1" t="s">
        <v>5411</v>
      </c>
      <c r="F4855">
        <v>0</v>
      </c>
      <c r="H4855">
        <v>0</v>
      </c>
      <c r="I4855">
        <f>Tabla1[[#This Row],[VENTAS]]+Tabla1[[#This Row],[FISICO]]-Tabla1[[#This Row],[SISTEMA]]</f>
        <v>0</v>
      </c>
    </row>
    <row r="4856" spans="1:10" hidden="1" x14ac:dyDescent="0.25">
      <c r="A4856">
        <v>30101</v>
      </c>
      <c r="B4856" s="1" t="s">
        <v>6</v>
      </c>
      <c r="C4856" s="1" t="s">
        <v>33</v>
      </c>
      <c r="D4856">
        <v>2485</v>
      </c>
      <c r="E4856" s="1" t="s">
        <v>5412</v>
      </c>
      <c r="F4856">
        <v>0</v>
      </c>
      <c r="H4856">
        <v>0</v>
      </c>
      <c r="I4856">
        <f>Tabla1[[#This Row],[VENTAS]]+Tabla1[[#This Row],[FISICO]]-Tabla1[[#This Row],[SISTEMA]]</f>
        <v>0</v>
      </c>
    </row>
    <row r="4857" spans="1:10" hidden="1" x14ac:dyDescent="0.25">
      <c r="A4857">
        <v>30101</v>
      </c>
      <c r="B4857" s="1" t="s">
        <v>6</v>
      </c>
      <c r="C4857" s="1" t="s">
        <v>33</v>
      </c>
      <c r="D4857">
        <v>2596</v>
      </c>
      <c r="E4857" s="1" t="s">
        <v>5413</v>
      </c>
      <c r="F4857">
        <v>0</v>
      </c>
      <c r="H4857">
        <v>0</v>
      </c>
      <c r="I4857">
        <f>Tabla1[[#This Row],[VENTAS]]+Tabla1[[#This Row],[FISICO]]-Tabla1[[#This Row],[SISTEMA]]</f>
        <v>0</v>
      </c>
    </row>
    <row r="4858" spans="1:10" hidden="1" x14ac:dyDescent="0.25">
      <c r="A4858">
        <v>30101</v>
      </c>
      <c r="B4858" s="1" t="s">
        <v>6</v>
      </c>
      <c r="C4858" s="1" t="s">
        <v>33</v>
      </c>
      <c r="D4858">
        <v>2597</v>
      </c>
      <c r="E4858" s="1" t="s">
        <v>5414</v>
      </c>
      <c r="F4858">
        <v>3</v>
      </c>
      <c r="G4858">
        <v>3</v>
      </c>
      <c r="H4858">
        <v>0</v>
      </c>
      <c r="I4858">
        <f>Tabla1[[#This Row],[VENTAS]]+Tabla1[[#This Row],[FISICO]]-Tabla1[[#This Row],[SISTEMA]]</f>
        <v>0</v>
      </c>
    </row>
    <row r="4859" spans="1:10" hidden="1" x14ac:dyDescent="0.25">
      <c r="A4859">
        <v>30101</v>
      </c>
      <c r="B4859" s="1" t="s">
        <v>6</v>
      </c>
      <c r="C4859" s="1" t="s">
        <v>33</v>
      </c>
      <c r="D4859">
        <v>2600</v>
      </c>
      <c r="E4859" s="1" t="s">
        <v>5415</v>
      </c>
      <c r="F4859">
        <v>0</v>
      </c>
      <c r="H4859">
        <v>0</v>
      </c>
      <c r="I4859">
        <f>Tabla1[[#This Row],[VENTAS]]+Tabla1[[#This Row],[FISICO]]-Tabla1[[#This Row],[SISTEMA]]</f>
        <v>0</v>
      </c>
    </row>
    <row r="4860" spans="1:10" hidden="1" x14ac:dyDescent="0.25">
      <c r="A4860">
        <v>30101</v>
      </c>
      <c r="B4860" s="1" t="s">
        <v>6</v>
      </c>
      <c r="C4860" s="1" t="s">
        <v>33</v>
      </c>
      <c r="D4860">
        <v>2601</v>
      </c>
      <c r="E4860" s="1" t="s">
        <v>5416</v>
      </c>
      <c r="F4860">
        <v>0</v>
      </c>
      <c r="H4860">
        <v>0</v>
      </c>
      <c r="I4860">
        <f>Tabla1[[#This Row],[VENTAS]]+Tabla1[[#This Row],[FISICO]]-Tabla1[[#This Row],[SISTEMA]]</f>
        <v>0</v>
      </c>
    </row>
    <row r="4861" spans="1:10" hidden="1" x14ac:dyDescent="0.25">
      <c r="A4861">
        <v>30101</v>
      </c>
      <c r="B4861" s="1" t="s">
        <v>6</v>
      </c>
      <c r="C4861" s="1" t="s">
        <v>33</v>
      </c>
      <c r="D4861">
        <v>2604</v>
      </c>
      <c r="E4861" s="1" t="s">
        <v>5417</v>
      </c>
      <c r="F4861">
        <v>0</v>
      </c>
      <c r="H4861">
        <v>0</v>
      </c>
      <c r="I4861">
        <f>Tabla1[[#This Row],[VENTAS]]+Tabla1[[#This Row],[FISICO]]-Tabla1[[#This Row],[SISTEMA]]</f>
        <v>0</v>
      </c>
    </row>
    <row r="4862" spans="1:10" hidden="1" x14ac:dyDescent="0.25">
      <c r="A4862">
        <v>30101</v>
      </c>
      <c r="B4862" s="1" t="s">
        <v>6</v>
      </c>
      <c r="C4862" s="1" t="s">
        <v>33</v>
      </c>
      <c r="D4862">
        <v>2608</v>
      </c>
      <c r="E4862" s="1" t="s">
        <v>5418</v>
      </c>
      <c r="F4862">
        <v>7</v>
      </c>
      <c r="G4862">
        <v>7</v>
      </c>
      <c r="H4862">
        <v>0</v>
      </c>
      <c r="I4862">
        <f>Tabla1[[#This Row],[VENTAS]]+Tabla1[[#This Row],[FISICO]]-Tabla1[[#This Row],[SISTEMA]]</f>
        <v>0</v>
      </c>
    </row>
    <row r="4863" spans="1:10" hidden="1" x14ac:dyDescent="0.25">
      <c r="A4863" s="30">
        <v>30101</v>
      </c>
      <c r="B4863" s="31" t="s">
        <v>6</v>
      </c>
      <c r="C4863" s="31" t="s">
        <v>33</v>
      </c>
      <c r="D4863" s="30">
        <v>2612</v>
      </c>
      <c r="E4863" s="31" t="s">
        <v>5419</v>
      </c>
      <c r="F4863" s="30">
        <v>0</v>
      </c>
      <c r="G4863" s="30">
        <v>2</v>
      </c>
      <c r="H4863" s="30">
        <v>0</v>
      </c>
      <c r="I4863" s="30">
        <f>Tabla1[[#This Row],[VENTAS]]+Tabla1[[#This Row],[FISICO]]-Tabla1[[#This Row],[SISTEMA]]</f>
        <v>2</v>
      </c>
      <c r="J4863" s="30"/>
    </row>
    <row r="4864" spans="1:10" hidden="1" x14ac:dyDescent="0.25">
      <c r="A4864">
        <v>30101</v>
      </c>
      <c r="B4864" s="1" t="s">
        <v>6</v>
      </c>
      <c r="C4864" s="1" t="s">
        <v>33</v>
      </c>
      <c r="D4864">
        <v>2631</v>
      </c>
      <c r="E4864" s="1" t="s">
        <v>5420</v>
      </c>
      <c r="F4864">
        <v>0</v>
      </c>
      <c r="H4864">
        <v>0</v>
      </c>
      <c r="I4864">
        <f>Tabla1[[#This Row],[VENTAS]]+Tabla1[[#This Row],[FISICO]]-Tabla1[[#This Row],[SISTEMA]]</f>
        <v>0</v>
      </c>
    </row>
    <row r="4865" spans="1:9" hidden="1" x14ac:dyDescent="0.25">
      <c r="A4865">
        <v>30101</v>
      </c>
      <c r="B4865" s="1" t="s">
        <v>6</v>
      </c>
      <c r="C4865" s="1" t="s">
        <v>33</v>
      </c>
      <c r="D4865">
        <v>2632</v>
      </c>
      <c r="E4865" s="1" t="s">
        <v>5421</v>
      </c>
      <c r="F4865">
        <v>0</v>
      </c>
      <c r="H4865">
        <v>0</v>
      </c>
      <c r="I4865">
        <f>Tabla1[[#This Row],[VENTAS]]+Tabla1[[#This Row],[FISICO]]-Tabla1[[#This Row],[SISTEMA]]</f>
        <v>0</v>
      </c>
    </row>
    <row r="4866" spans="1:9" hidden="1" x14ac:dyDescent="0.25">
      <c r="A4866">
        <v>30101</v>
      </c>
      <c r="B4866" s="1" t="s">
        <v>6</v>
      </c>
      <c r="C4866" s="1" t="s">
        <v>33</v>
      </c>
      <c r="D4866">
        <v>2633</v>
      </c>
      <c r="E4866" s="1" t="s">
        <v>5422</v>
      </c>
      <c r="F4866">
        <v>0</v>
      </c>
      <c r="H4866">
        <v>0</v>
      </c>
      <c r="I4866">
        <f>Tabla1[[#This Row],[VENTAS]]+Tabla1[[#This Row],[FISICO]]-Tabla1[[#This Row],[SISTEMA]]</f>
        <v>0</v>
      </c>
    </row>
    <row r="4867" spans="1:9" hidden="1" x14ac:dyDescent="0.25">
      <c r="A4867">
        <v>30101</v>
      </c>
      <c r="B4867" s="1" t="s">
        <v>6</v>
      </c>
      <c r="C4867" s="1" t="s">
        <v>33</v>
      </c>
      <c r="D4867">
        <v>2636</v>
      </c>
      <c r="E4867" s="1" t="s">
        <v>5423</v>
      </c>
      <c r="F4867">
        <v>0</v>
      </c>
      <c r="H4867">
        <v>0</v>
      </c>
      <c r="I4867">
        <f>Tabla1[[#This Row],[VENTAS]]+Tabla1[[#This Row],[FISICO]]-Tabla1[[#This Row],[SISTEMA]]</f>
        <v>0</v>
      </c>
    </row>
    <row r="4868" spans="1:9" hidden="1" x14ac:dyDescent="0.25">
      <c r="A4868">
        <v>30101</v>
      </c>
      <c r="B4868" s="1" t="s">
        <v>6</v>
      </c>
      <c r="C4868" s="1" t="s">
        <v>33</v>
      </c>
      <c r="D4868">
        <v>2646</v>
      </c>
      <c r="E4868" s="1" t="s">
        <v>5424</v>
      </c>
      <c r="F4868">
        <v>0</v>
      </c>
      <c r="H4868">
        <v>0</v>
      </c>
      <c r="I4868">
        <f>Tabla1[[#This Row],[VENTAS]]+Tabla1[[#This Row],[FISICO]]-Tabla1[[#This Row],[SISTEMA]]</f>
        <v>0</v>
      </c>
    </row>
    <row r="4869" spans="1:9" hidden="1" x14ac:dyDescent="0.25">
      <c r="A4869">
        <v>30101</v>
      </c>
      <c r="B4869" s="1" t="s">
        <v>6</v>
      </c>
      <c r="C4869" s="1" t="s">
        <v>33</v>
      </c>
      <c r="D4869">
        <v>2668</v>
      </c>
      <c r="E4869" s="1" t="s">
        <v>5425</v>
      </c>
      <c r="F4869">
        <v>0</v>
      </c>
      <c r="H4869">
        <v>0</v>
      </c>
      <c r="I4869">
        <f>Tabla1[[#This Row],[VENTAS]]+Tabla1[[#This Row],[FISICO]]-Tabla1[[#This Row],[SISTEMA]]</f>
        <v>0</v>
      </c>
    </row>
    <row r="4870" spans="1:9" hidden="1" x14ac:dyDescent="0.25">
      <c r="A4870">
        <v>30101</v>
      </c>
      <c r="B4870" s="1" t="s">
        <v>6</v>
      </c>
      <c r="C4870" s="1" t="s">
        <v>33</v>
      </c>
      <c r="D4870">
        <v>2669</v>
      </c>
      <c r="E4870" s="1" t="s">
        <v>5426</v>
      </c>
      <c r="F4870">
        <v>0</v>
      </c>
      <c r="H4870">
        <v>0</v>
      </c>
      <c r="I4870">
        <f>Tabla1[[#This Row],[VENTAS]]+Tabla1[[#This Row],[FISICO]]-Tabla1[[#This Row],[SISTEMA]]</f>
        <v>0</v>
      </c>
    </row>
    <row r="4871" spans="1:9" hidden="1" x14ac:dyDescent="0.25">
      <c r="A4871">
        <v>30101</v>
      </c>
      <c r="B4871" s="1" t="s">
        <v>6</v>
      </c>
      <c r="C4871" s="1" t="s">
        <v>33</v>
      </c>
      <c r="D4871">
        <v>2671</v>
      </c>
      <c r="E4871" s="1" t="s">
        <v>5427</v>
      </c>
      <c r="F4871">
        <v>0</v>
      </c>
      <c r="H4871">
        <v>0</v>
      </c>
      <c r="I4871">
        <f>Tabla1[[#This Row],[VENTAS]]+Tabla1[[#This Row],[FISICO]]-Tabla1[[#This Row],[SISTEMA]]</f>
        <v>0</v>
      </c>
    </row>
    <row r="4872" spans="1:9" hidden="1" x14ac:dyDescent="0.25">
      <c r="A4872">
        <v>30101</v>
      </c>
      <c r="B4872" s="1" t="s">
        <v>6</v>
      </c>
      <c r="C4872" s="1" t="s">
        <v>33</v>
      </c>
      <c r="D4872">
        <v>2677</v>
      </c>
      <c r="E4872" s="1" t="s">
        <v>5428</v>
      </c>
      <c r="F4872">
        <v>0</v>
      </c>
      <c r="H4872">
        <v>0</v>
      </c>
      <c r="I4872">
        <f>Tabla1[[#This Row],[VENTAS]]+Tabla1[[#This Row],[FISICO]]-Tabla1[[#This Row],[SISTEMA]]</f>
        <v>0</v>
      </c>
    </row>
    <row r="4873" spans="1:9" hidden="1" x14ac:dyDescent="0.25">
      <c r="A4873">
        <v>30101</v>
      </c>
      <c r="B4873" s="1" t="s">
        <v>6</v>
      </c>
      <c r="C4873" s="1" t="s">
        <v>33</v>
      </c>
      <c r="D4873">
        <v>2678</v>
      </c>
      <c r="E4873" s="1" t="s">
        <v>5429</v>
      </c>
      <c r="F4873">
        <v>0</v>
      </c>
      <c r="H4873">
        <v>0</v>
      </c>
      <c r="I4873">
        <f>Tabla1[[#This Row],[VENTAS]]+Tabla1[[#This Row],[FISICO]]-Tabla1[[#This Row],[SISTEMA]]</f>
        <v>0</v>
      </c>
    </row>
    <row r="4874" spans="1:9" hidden="1" x14ac:dyDescent="0.25">
      <c r="A4874">
        <v>30101</v>
      </c>
      <c r="B4874" s="1" t="s">
        <v>6</v>
      </c>
      <c r="C4874" s="1" t="s">
        <v>33</v>
      </c>
      <c r="D4874">
        <v>2679</v>
      </c>
      <c r="E4874" s="1" t="s">
        <v>5430</v>
      </c>
      <c r="F4874">
        <v>0</v>
      </c>
      <c r="H4874">
        <v>0</v>
      </c>
      <c r="I4874">
        <f>Tabla1[[#This Row],[VENTAS]]+Tabla1[[#This Row],[FISICO]]-Tabla1[[#This Row],[SISTEMA]]</f>
        <v>0</v>
      </c>
    </row>
    <row r="4875" spans="1:9" hidden="1" x14ac:dyDescent="0.25">
      <c r="A4875">
        <v>30101</v>
      </c>
      <c r="B4875" s="1" t="s">
        <v>6</v>
      </c>
      <c r="C4875" s="1" t="s">
        <v>33</v>
      </c>
      <c r="D4875">
        <v>2680</v>
      </c>
      <c r="E4875" s="1" t="s">
        <v>5431</v>
      </c>
      <c r="F4875">
        <v>0</v>
      </c>
      <c r="H4875">
        <v>0</v>
      </c>
      <c r="I4875">
        <f>Tabla1[[#This Row],[VENTAS]]+Tabla1[[#This Row],[FISICO]]-Tabla1[[#This Row],[SISTEMA]]</f>
        <v>0</v>
      </c>
    </row>
    <row r="4876" spans="1:9" hidden="1" x14ac:dyDescent="0.25">
      <c r="A4876">
        <v>30101</v>
      </c>
      <c r="B4876" s="1" t="s">
        <v>6</v>
      </c>
      <c r="C4876" s="1" t="s">
        <v>33</v>
      </c>
      <c r="D4876">
        <v>2685</v>
      </c>
      <c r="E4876" s="1" t="s">
        <v>5432</v>
      </c>
      <c r="F4876">
        <v>4</v>
      </c>
      <c r="G4876">
        <v>4</v>
      </c>
      <c r="H4876">
        <v>0</v>
      </c>
      <c r="I4876">
        <f>Tabla1[[#This Row],[VENTAS]]+Tabla1[[#This Row],[FISICO]]-Tabla1[[#This Row],[SISTEMA]]</f>
        <v>0</v>
      </c>
    </row>
    <row r="4877" spans="1:9" hidden="1" x14ac:dyDescent="0.25">
      <c r="A4877">
        <v>30101</v>
      </c>
      <c r="B4877" s="1" t="s">
        <v>6</v>
      </c>
      <c r="C4877" s="1" t="s">
        <v>33</v>
      </c>
      <c r="D4877">
        <v>2686</v>
      </c>
      <c r="E4877" s="1" t="s">
        <v>5433</v>
      </c>
      <c r="F4877">
        <v>0</v>
      </c>
      <c r="H4877">
        <v>0</v>
      </c>
      <c r="I4877">
        <f>Tabla1[[#This Row],[VENTAS]]+Tabla1[[#This Row],[FISICO]]-Tabla1[[#This Row],[SISTEMA]]</f>
        <v>0</v>
      </c>
    </row>
    <row r="4878" spans="1:9" hidden="1" x14ac:dyDescent="0.25">
      <c r="A4878">
        <v>30101</v>
      </c>
      <c r="B4878" s="1" t="s">
        <v>6</v>
      </c>
      <c r="C4878" s="1" t="s">
        <v>33</v>
      </c>
      <c r="D4878">
        <v>2687</v>
      </c>
      <c r="E4878" s="1" t="s">
        <v>5434</v>
      </c>
      <c r="F4878">
        <v>4</v>
      </c>
      <c r="G4878">
        <v>4</v>
      </c>
      <c r="H4878">
        <v>0</v>
      </c>
      <c r="I4878">
        <f>Tabla1[[#This Row],[VENTAS]]+Tabla1[[#This Row],[FISICO]]-Tabla1[[#This Row],[SISTEMA]]</f>
        <v>0</v>
      </c>
    </row>
    <row r="4879" spans="1:9" hidden="1" x14ac:dyDescent="0.25">
      <c r="A4879">
        <v>30101</v>
      </c>
      <c r="B4879" s="1" t="s">
        <v>6</v>
      </c>
      <c r="C4879" s="1" t="s">
        <v>33</v>
      </c>
      <c r="D4879">
        <v>2690</v>
      </c>
      <c r="E4879" s="1" t="s">
        <v>5435</v>
      </c>
      <c r="F4879">
        <v>0</v>
      </c>
      <c r="H4879">
        <v>0</v>
      </c>
      <c r="I4879">
        <f>Tabla1[[#This Row],[VENTAS]]+Tabla1[[#This Row],[FISICO]]-Tabla1[[#This Row],[SISTEMA]]</f>
        <v>0</v>
      </c>
    </row>
    <row r="4880" spans="1:9" hidden="1" x14ac:dyDescent="0.25">
      <c r="A4880">
        <v>30101</v>
      </c>
      <c r="B4880" s="1" t="s">
        <v>6</v>
      </c>
      <c r="C4880" s="1" t="s">
        <v>33</v>
      </c>
      <c r="D4880">
        <v>2691</v>
      </c>
      <c r="E4880" s="1" t="s">
        <v>5436</v>
      </c>
      <c r="F4880">
        <v>0</v>
      </c>
      <c r="H4880">
        <v>0</v>
      </c>
      <c r="I4880">
        <f>Tabla1[[#This Row],[VENTAS]]+Tabla1[[#This Row],[FISICO]]-Tabla1[[#This Row],[SISTEMA]]</f>
        <v>0</v>
      </c>
    </row>
    <row r="4881" spans="1:9" hidden="1" x14ac:dyDescent="0.25">
      <c r="A4881">
        <v>30101</v>
      </c>
      <c r="B4881" s="1" t="s">
        <v>6</v>
      </c>
      <c r="C4881" s="1" t="s">
        <v>33</v>
      </c>
      <c r="D4881">
        <v>2696</v>
      </c>
      <c r="E4881" s="1" t="s">
        <v>5437</v>
      </c>
      <c r="F4881">
        <v>0</v>
      </c>
      <c r="H4881">
        <v>0</v>
      </c>
      <c r="I4881">
        <f>Tabla1[[#This Row],[VENTAS]]+Tabla1[[#This Row],[FISICO]]-Tabla1[[#This Row],[SISTEMA]]</f>
        <v>0</v>
      </c>
    </row>
    <row r="4882" spans="1:9" hidden="1" x14ac:dyDescent="0.25">
      <c r="A4882">
        <v>30101</v>
      </c>
      <c r="B4882" s="1" t="s">
        <v>6</v>
      </c>
      <c r="C4882" s="1" t="s">
        <v>33</v>
      </c>
      <c r="D4882">
        <v>2697</v>
      </c>
      <c r="E4882" s="1" t="s">
        <v>5438</v>
      </c>
      <c r="F4882">
        <v>0</v>
      </c>
      <c r="H4882">
        <v>0</v>
      </c>
      <c r="I4882">
        <f>Tabla1[[#This Row],[VENTAS]]+Tabla1[[#This Row],[FISICO]]-Tabla1[[#This Row],[SISTEMA]]</f>
        <v>0</v>
      </c>
    </row>
    <row r="4883" spans="1:9" hidden="1" x14ac:dyDescent="0.25">
      <c r="A4883">
        <v>30101</v>
      </c>
      <c r="B4883" s="1" t="s">
        <v>6</v>
      </c>
      <c r="C4883" s="1" t="s">
        <v>33</v>
      </c>
      <c r="D4883">
        <v>2698</v>
      </c>
      <c r="E4883" s="1" t="s">
        <v>5439</v>
      </c>
      <c r="F4883">
        <v>0</v>
      </c>
      <c r="H4883">
        <v>0</v>
      </c>
      <c r="I4883">
        <f>Tabla1[[#This Row],[VENTAS]]+Tabla1[[#This Row],[FISICO]]-Tabla1[[#This Row],[SISTEMA]]</f>
        <v>0</v>
      </c>
    </row>
    <row r="4884" spans="1:9" hidden="1" x14ac:dyDescent="0.25">
      <c r="A4884">
        <v>30101</v>
      </c>
      <c r="B4884" s="1" t="s">
        <v>6</v>
      </c>
      <c r="C4884" s="1" t="s">
        <v>33</v>
      </c>
      <c r="D4884">
        <v>2700</v>
      </c>
      <c r="E4884" s="1" t="s">
        <v>5440</v>
      </c>
      <c r="F4884">
        <v>0</v>
      </c>
      <c r="H4884">
        <v>0</v>
      </c>
      <c r="I4884">
        <f>Tabla1[[#This Row],[VENTAS]]+Tabla1[[#This Row],[FISICO]]-Tabla1[[#This Row],[SISTEMA]]</f>
        <v>0</v>
      </c>
    </row>
    <row r="4885" spans="1:9" hidden="1" x14ac:dyDescent="0.25">
      <c r="A4885">
        <v>30101</v>
      </c>
      <c r="B4885" s="1" t="s">
        <v>6</v>
      </c>
      <c r="C4885" s="1" t="s">
        <v>33</v>
      </c>
      <c r="D4885">
        <v>2702</v>
      </c>
      <c r="E4885" s="1" t="s">
        <v>5441</v>
      </c>
      <c r="F4885">
        <v>0</v>
      </c>
      <c r="H4885">
        <v>0</v>
      </c>
      <c r="I4885">
        <f>Tabla1[[#This Row],[VENTAS]]+Tabla1[[#This Row],[FISICO]]-Tabla1[[#This Row],[SISTEMA]]</f>
        <v>0</v>
      </c>
    </row>
    <row r="4886" spans="1:9" hidden="1" x14ac:dyDescent="0.25">
      <c r="A4886">
        <v>30101</v>
      </c>
      <c r="B4886" s="1" t="s">
        <v>6</v>
      </c>
      <c r="C4886" s="1" t="s">
        <v>33</v>
      </c>
      <c r="D4886">
        <v>2703</v>
      </c>
      <c r="E4886" s="1" t="s">
        <v>5442</v>
      </c>
      <c r="F4886">
        <v>0</v>
      </c>
      <c r="H4886">
        <v>0</v>
      </c>
      <c r="I4886">
        <f>Tabla1[[#This Row],[VENTAS]]+Tabla1[[#This Row],[FISICO]]-Tabla1[[#This Row],[SISTEMA]]</f>
        <v>0</v>
      </c>
    </row>
    <row r="4887" spans="1:9" hidden="1" x14ac:dyDescent="0.25">
      <c r="A4887">
        <v>30101</v>
      </c>
      <c r="B4887" s="1" t="s">
        <v>6</v>
      </c>
      <c r="C4887" s="1" t="s">
        <v>33</v>
      </c>
      <c r="D4887">
        <v>2705</v>
      </c>
      <c r="E4887" s="1" t="s">
        <v>5443</v>
      </c>
      <c r="F4887">
        <v>0</v>
      </c>
      <c r="H4887">
        <v>0</v>
      </c>
      <c r="I4887">
        <f>Tabla1[[#This Row],[VENTAS]]+Tabla1[[#This Row],[FISICO]]-Tabla1[[#This Row],[SISTEMA]]</f>
        <v>0</v>
      </c>
    </row>
    <row r="4888" spans="1:9" hidden="1" x14ac:dyDescent="0.25">
      <c r="A4888">
        <v>30101</v>
      </c>
      <c r="B4888" s="1" t="s">
        <v>6</v>
      </c>
      <c r="C4888" s="1" t="s">
        <v>33</v>
      </c>
      <c r="D4888">
        <v>2706</v>
      </c>
      <c r="E4888" s="1" t="s">
        <v>5444</v>
      </c>
      <c r="F4888">
        <v>0</v>
      </c>
      <c r="H4888">
        <v>0</v>
      </c>
      <c r="I4888">
        <f>Tabla1[[#This Row],[VENTAS]]+Tabla1[[#This Row],[FISICO]]-Tabla1[[#This Row],[SISTEMA]]</f>
        <v>0</v>
      </c>
    </row>
    <row r="4889" spans="1:9" hidden="1" x14ac:dyDescent="0.25">
      <c r="A4889">
        <v>30101</v>
      </c>
      <c r="B4889" s="1" t="s">
        <v>6</v>
      </c>
      <c r="C4889" s="1" t="s">
        <v>33</v>
      </c>
      <c r="D4889">
        <v>2707</v>
      </c>
      <c r="E4889" s="1" t="s">
        <v>5445</v>
      </c>
      <c r="F4889">
        <v>0</v>
      </c>
      <c r="H4889">
        <v>0</v>
      </c>
      <c r="I4889">
        <f>Tabla1[[#This Row],[VENTAS]]+Tabla1[[#This Row],[FISICO]]-Tabla1[[#This Row],[SISTEMA]]</f>
        <v>0</v>
      </c>
    </row>
    <row r="4890" spans="1:9" hidden="1" x14ac:dyDescent="0.25">
      <c r="A4890">
        <v>30101</v>
      </c>
      <c r="B4890" s="1" t="s">
        <v>6</v>
      </c>
      <c r="C4890" s="1" t="s">
        <v>33</v>
      </c>
      <c r="D4890">
        <v>2709</v>
      </c>
      <c r="E4890" s="1" t="s">
        <v>5446</v>
      </c>
      <c r="F4890">
        <v>0</v>
      </c>
      <c r="H4890">
        <v>0</v>
      </c>
      <c r="I4890">
        <f>Tabla1[[#This Row],[VENTAS]]+Tabla1[[#This Row],[FISICO]]-Tabla1[[#This Row],[SISTEMA]]</f>
        <v>0</v>
      </c>
    </row>
    <row r="4891" spans="1:9" hidden="1" x14ac:dyDescent="0.25">
      <c r="A4891">
        <v>30101</v>
      </c>
      <c r="B4891" s="1" t="s">
        <v>6</v>
      </c>
      <c r="C4891" s="1" t="s">
        <v>33</v>
      </c>
      <c r="D4891">
        <v>2710</v>
      </c>
      <c r="E4891" s="1" t="s">
        <v>5447</v>
      </c>
      <c r="F4891">
        <v>3</v>
      </c>
      <c r="G4891">
        <v>3</v>
      </c>
      <c r="H4891">
        <v>0</v>
      </c>
      <c r="I4891">
        <f>Tabla1[[#This Row],[VENTAS]]+Tabla1[[#This Row],[FISICO]]-Tabla1[[#This Row],[SISTEMA]]</f>
        <v>0</v>
      </c>
    </row>
    <row r="4892" spans="1:9" hidden="1" x14ac:dyDescent="0.25">
      <c r="A4892">
        <v>30101</v>
      </c>
      <c r="B4892" s="1" t="s">
        <v>6</v>
      </c>
      <c r="C4892" s="1" t="s">
        <v>33</v>
      </c>
      <c r="D4892">
        <v>2711</v>
      </c>
      <c r="E4892" s="1" t="s">
        <v>5448</v>
      </c>
      <c r="F4892">
        <v>0</v>
      </c>
      <c r="H4892">
        <v>0</v>
      </c>
      <c r="I4892">
        <f>Tabla1[[#This Row],[VENTAS]]+Tabla1[[#This Row],[FISICO]]-Tabla1[[#This Row],[SISTEMA]]</f>
        <v>0</v>
      </c>
    </row>
    <row r="4893" spans="1:9" hidden="1" x14ac:dyDescent="0.25">
      <c r="A4893">
        <v>30101</v>
      </c>
      <c r="B4893" s="1" t="s">
        <v>6</v>
      </c>
      <c r="C4893" s="1" t="s">
        <v>33</v>
      </c>
      <c r="D4893">
        <v>2712</v>
      </c>
      <c r="E4893" s="1" t="s">
        <v>5449</v>
      </c>
      <c r="F4893">
        <v>3</v>
      </c>
      <c r="G4893">
        <v>3</v>
      </c>
      <c r="H4893">
        <v>0</v>
      </c>
      <c r="I4893">
        <f>Tabla1[[#This Row],[VENTAS]]+Tabla1[[#This Row],[FISICO]]-Tabla1[[#This Row],[SISTEMA]]</f>
        <v>0</v>
      </c>
    </row>
    <row r="4894" spans="1:9" hidden="1" x14ac:dyDescent="0.25">
      <c r="A4894">
        <v>30101</v>
      </c>
      <c r="B4894" s="1" t="s">
        <v>6</v>
      </c>
      <c r="C4894" s="1" t="s">
        <v>33</v>
      </c>
      <c r="D4894">
        <v>2713</v>
      </c>
      <c r="E4894" s="1" t="s">
        <v>5450</v>
      </c>
      <c r="F4894">
        <v>0</v>
      </c>
      <c r="H4894">
        <v>0</v>
      </c>
      <c r="I4894">
        <f>Tabla1[[#This Row],[VENTAS]]+Tabla1[[#This Row],[FISICO]]-Tabla1[[#This Row],[SISTEMA]]</f>
        <v>0</v>
      </c>
    </row>
    <row r="4895" spans="1:9" hidden="1" x14ac:dyDescent="0.25">
      <c r="A4895">
        <v>30101</v>
      </c>
      <c r="B4895" s="1" t="s">
        <v>6</v>
      </c>
      <c r="C4895" s="1" t="s">
        <v>33</v>
      </c>
      <c r="D4895">
        <v>2718</v>
      </c>
      <c r="E4895" s="1" t="s">
        <v>5451</v>
      </c>
      <c r="F4895">
        <v>1</v>
      </c>
      <c r="G4895">
        <v>1</v>
      </c>
      <c r="H4895">
        <v>0</v>
      </c>
      <c r="I4895">
        <f>Tabla1[[#This Row],[VENTAS]]+Tabla1[[#This Row],[FISICO]]-Tabla1[[#This Row],[SISTEMA]]</f>
        <v>0</v>
      </c>
    </row>
    <row r="4896" spans="1:9" hidden="1" x14ac:dyDescent="0.25">
      <c r="A4896">
        <v>30101</v>
      </c>
      <c r="B4896" s="1" t="s">
        <v>6</v>
      </c>
      <c r="C4896" s="1" t="s">
        <v>33</v>
      </c>
      <c r="D4896">
        <v>2734</v>
      </c>
      <c r="E4896" s="1" t="s">
        <v>5452</v>
      </c>
      <c r="F4896">
        <v>0</v>
      </c>
      <c r="H4896">
        <v>0</v>
      </c>
      <c r="I4896">
        <f>Tabla1[[#This Row],[VENTAS]]+Tabla1[[#This Row],[FISICO]]-Tabla1[[#This Row],[SISTEMA]]</f>
        <v>0</v>
      </c>
    </row>
    <row r="4897" spans="1:9" hidden="1" x14ac:dyDescent="0.25">
      <c r="A4897">
        <v>30101</v>
      </c>
      <c r="B4897" s="1" t="s">
        <v>6</v>
      </c>
      <c r="C4897" s="1" t="s">
        <v>33</v>
      </c>
      <c r="D4897">
        <v>2736</v>
      </c>
      <c r="E4897" s="1" t="s">
        <v>5453</v>
      </c>
      <c r="F4897">
        <v>0</v>
      </c>
      <c r="H4897">
        <v>0</v>
      </c>
      <c r="I4897">
        <f>Tabla1[[#This Row],[VENTAS]]+Tabla1[[#This Row],[FISICO]]-Tabla1[[#This Row],[SISTEMA]]</f>
        <v>0</v>
      </c>
    </row>
    <row r="4898" spans="1:9" hidden="1" x14ac:dyDescent="0.25">
      <c r="A4898">
        <v>30101</v>
      </c>
      <c r="B4898" s="1" t="s">
        <v>6</v>
      </c>
      <c r="C4898" s="1" t="s">
        <v>33</v>
      </c>
      <c r="D4898">
        <v>2737</v>
      </c>
      <c r="E4898" s="1" t="s">
        <v>5454</v>
      </c>
      <c r="F4898">
        <v>0</v>
      </c>
      <c r="H4898">
        <v>0</v>
      </c>
      <c r="I4898">
        <f>Tabla1[[#This Row],[VENTAS]]+Tabla1[[#This Row],[FISICO]]-Tabla1[[#This Row],[SISTEMA]]</f>
        <v>0</v>
      </c>
    </row>
    <row r="4899" spans="1:9" hidden="1" x14ac:dyDescent="0.25">
      <c r="A4899">
        <v>30101</v>
      </c>
      <c r="B4899" s="1" t="s">
        <v>6</v>
      </c>
      <c r="C4899" s="1" t="s">
        <v>33</v>
      </c>
      <c r="D4899">
        <v>2742</v>
      </c>
      <c r="E4899" s="1" t="s">
        <v>5455</v>
      </c>
      <c r="F4899">
        <v>0</v>
      </c>
      <c r="H4899">
        <v>0</v>
      </c>
      <c r="I4899">
        <f>Tabla1[[#This Row],[VENTAS]]+Tabla1[[#This Row],[FISICO]]-Tabla1[[#This Row],[SISTEMA]]</f>
        <v>0</v>
      </c>
    </row>
    <row r="4900" spans="1:9" hidden="1" x14ac:dyDescent="0.25">
      <c r="A4900">
        <v>30101</v>
      </c>
      <c r="B4900" s="1" t="s">
        <v>6</v>
      </c>
      <c r="C4900" s="1" t="s">
        <v>33</v>
      </c>
      <c r="D4900">
        <v>2743</v>
      </c>
      <c r="E4900" s="1" t="s">
        <v>5456</v>
      </c>
      <c r="F4900">
        <v>1</v>
      </c>
      <c r="G4900">
        <v>1</v>
      </c>
      <c r="H4900">
        <v>0</v>
      </c>
      <c r="I4900">
        <f>Tabla1[[#This Row],[VENTAS]]+Tabla1[[#This Row],[FISICO]]-Tabla1[[#This Row],[SISTEMA]]</f>
        <v>0</v>
      </c>
    </row>
    <row r="4901" spans="1:9" hidden="1" x14ac:dyDescent="0.25">
      <c r="A4901">
        <v>30101</v>
      </c>
      <c r="B4901" s="1" t="s">
        <v>6</v>
      </c>
      <c r="C4901" s="1" t="s">
        <v>33</v>
      </c>
      <c r="D4901">
        <v>2746</v>
      </c>
      <c r="E4901" s="1" t="s">
        <v>5457</v>
      </c>
      <c r="F4901">
        <v>0</v>
      </c>
      <c r="H4901">
        <v>0</v>
      </c>
      <c r="I4901">
        <f>Tabla1[[#This Row],[VENTAS]]+Tabla1[[#This Row],[FISICO]]-Tabla1[[#This Row],[SISTEMA]]</f>
        <v>0</v>
      </c>
    </row>
    <row r="4902" spans="1:9" hidden="1" x14ac:dyDescent="0.25">
      <c r="A4902">
        <v>30101</v>
      </c>
      <c r="B4902" s="1" t="s">
        <v>6</v>
      </c>
      <c r="C4902" s="1" t="s">
        <v>33</v>
      </c>
      <c r="D4902">
        <v>2749</v>
      </c>
      <c r="E4902" s="1" t="s">
        <v>5458</v>
      </c>
      <c r="F4902">
        <v>1</v>
      </c>
      <c r="G4902">
        <v>1</v>
      </c>
      <c r="H4902">
        <v>0</v>
      </c>
      <c r="I4902">
        <f>Tabla1[[#This Row],[VENTAS]]+Tabla1[[#This Row],[FISICO]]-Tabla1[[#This Row],[SISTEMA]]</f>
        <v>0</v>
      </c>
    </row>
    <row r="4903" spans="1:9" hidden="1" x14ac:dyDescent="0.25">
      <c r="A4903">
        <v>30101</v>
      </c>
      <c r="B4903" s="1" t="s">
        <v>6</v>
      </c>
      <c r="C4903" s="1" t="s">
        <v>33</v>
      </c>
      <c r="D4903">
        <v>2754</v>
      </c>
      <c r="E4903" s="1" t="s">
        <v>5459</v>
      </c>
      <c r="F4903">
        <v>0</v>
      </c>
      <c r="H4903">
        <v>0</v>
      </c>
      <c r="I4903">
        <f>Tabla1[[#This Row],[VENTAS]]+Tabla1[[#This Row],[FISICO]]-Tabla1[[#This Row],[SISTEMA]]</f>
        <v>0</v>
      </c>
    </row>
    <row r="4904" spans="1:9" hidden="1" x14ac:dyDescent="0.25">
      <c r="A4904">
        <v>30101</v>
      </c>
      <c r="B4904" s="1" t="s">
        <v>6</v>
      </c>
      <c r="C4904" s="1" t="s">
        <v>33</v>
      </c>
      <c r="D4904">
        <v>2757</v>
      </c>
      <c r="E4904" s="1" t="s">
        <v>5460</v>
      </c>
      <c r="F4904">
        <v>0</v>
      </c>
      <c r="H4904">
        <v>0</v>
      </c>
      <c r="I4904">
        <f>Tabla1[[#This Row],[VENTAS]]+Tabla1[[#This Row],[FISICO]]-Tabla1[[#This Row],[SISTEMA]]</f>
        <v>0</v>
      </c>
    </row>
    <row r="4905" spans="1:9" hidden="1" x14ac:dyDescent="0.25">
      <c r="A4905">
        <v>30101</v>
      </c>
      <c r="B4905" s="1" t="s">
        <v>6</v>
      </c>
      <c r="C4905" s="1" t="s">
        <v>33</v>
      </c>
      <c r="D4905">
        <v>2780</v>
      </c>
      <c r="E4905" s="1" t="s">
        <v>5461</v>
      </c>
      <c r="F4905">
        <v>6</v>
      </c>
      <c r="G4905">
        <v>6</v>
      </c>
      <c r="H4905">
        <v>0</v>
      </c>
      <c r="I4905">
        <f>Tabla1[[#This Row],[VENTAS]]+Tabla1[[#This Row],[FISICO]]-Tabla1[[#This Row],[SISTEMA]]</f>
        <v>0</v>
      </c>
    </row>
    <row r="4906" spans="1:9" hidden="1" x14ac:dyDescent="0.25">
      <c r="A4906">
        <v>30101</v>
      </c>
      <c r="B4906" s="1" t="s">
        <v>6</v>
      </c>
      <c r="C4906" s="1" t="s">
        <v>33</v>
      </c>
      <c r="D4906">
        <v>2857</v>
      </c>
      <c r="E4906" s="1" t="s">
        <v>5462</v>
      </c>
      <c r="F4906">
        <v>0</v>
      </c>
      <c r="H4906">
        <v>0</v>
      </c>
      <c r="I4906">
        <f>Tabla1[[#This Row],[VENTAS]]+Tabla1[[#This Row],[FISICO]]-Tabla1[[#This Row],[SISTEMA]]</f>
        <v>0</v>
      </c>
    </row>
    <row r="4907" spans="1:9" hidden="1" x14ac:dyDescent="0.25">
      <c r="A4907">
        <v>30101</v>
      </c>
      <c r="B4907" s="1" t="s">
        <v>6</v>
      </c>
      <c r="C4907" s="1" t="s">
        <v>33</v>
      </c>
      <c r="D4907">
        <v>2903</v>
      </c>
      <c r="E4907" s="1" t="s">
        <v>5463</v>
      </c>
      <c r="F4907">
        <v>0</v>
      </c>
      <c r="H4907">
        <v>0</v>
      </c>
      <c r="I4907">
        <f>Tabla1[[#This Row],[VENTAS]]+Tabla1[[#This Row],[FISICO]]-Tabla1[[#This Row],[SISTEMA]]</f>
        <v>0</v>
      </c>
    </row>
    <row r="4908" spans="1:9" hidden="1" x14ac:dyDescent="0.25">
      <c r="A4908">
        <v>30101</v>
      </c>
      <c r="B4908" s="1" t="s">
        <v>6</v>
      </c>
      <c r="C4908" s="1" t="s">
        <v>33</v>
      </c>
      <c r="D4908">
        <v>2904</v>
      </c>
      <c r="E4908" s="1" t="s">
        <v>5464</v>
      </c>
      <c r="F4908">
        <v>0</v>
      </c>
      <c r="H4908">
        <v>0</v>
      </c>
      <c r="I4908">
        <f>Tabla1[[#This Row],[VENTAS]]+Tabla1[[#This Row],[FISICO]]-Tabla1[[#This Row],[SISTEMA]]</f>
        <v>0</v>
      </c>
    </row>
    <row r="4909" spans="1:9" hidden="1" x14ac:dyDescent="0.25">
      <c r="A4909">
        <v>30101</v>
      </c>
      <c r="B4909" s="1" t="s">
        <v>6</v>
      </c>
      <c r="C4909" s="1" t="s">
        <v>33</v>
      </c>
      <c r="D4909">
        <v>2905</v>
      </c>
      <c r="E4909" s="1" t="s">
        <v>5465</v>
      </c>
      <c r="F4909">
        <v>0</v>
      </c>
      <c r="H4909">
        <v>0</v>
      </c>
      <c r="I4909">
        <f>Tabla1[[#This Row],[VENTAS]]+Tabla1[[#This Row],[FISICO]]-Tabla1[[#This Row],[SISTEMA]]</f>
        <v>0</v>
      </c>
    </row>
    <row r="4910" spans="1:9" hidden="1" x14ac:dyDescent="0.25">
      <c r="A4910">
        <v>30101</v>
      </c>
      <c r="B4910" s="1" t="s">
        <v>6</v>
      </c>
      <c r="C4910" s="1" t="s">
        <v>33</v>
      </c>
      <c r="D4910">
        <v>2906</v>
      </c>
      <c r="E4910" s="1" t="s">
        <v>5466</v>
      </c>
      <c r="F4910">
        <v>0</v>
      </c>
      <c r="H4910">
        <v>0</v>
      </c>
      <c r="I4910">
        <f>Tabla1[[#This Row],[VENTAS]]+Tabla1[[#This Row],[FISICO]]-Tabla1[[#This Row],[SISTEMA]]</f>
        <v>0</v>
      </c>
    </row>
    <row r="4911" spans="1:9" hidden="1" x14ac:dyDescent="0.25">
      <c r="A4911">
        <v>30101</v>
      </c>
      <c r="B4911" s="1" t="s">
        <v>6</v>
      </c>
      <c r="C4911" s="1" t="s">
        <v>33</v>
      </c>
      <c r="D4911">
        <v>2913</v>
      </c>
      <c r="E4911" s="1" t="s">
        <v>5467</v>
      </c>
      <c r="F4911">
        <v>0</v>
      </c>
      <c r="H4911">
        <v>0</v>
      </c>
      <c r="I4911">
        <f>Tabla1[[#This Row],[VENTAS]]+Tabla1[[#This Row],[FISICO]]-Tabla1[[#This Row],[SISTEMA]]</f>
        <v>0</v>
      </c>
    </row>
    <row r="4912" spans="1:9" hidden="1" x14ac:dyDescent="0.25">
      <c r="A4912">
        <v>30101</v>
      </c>
      <c r="B4912" s="1" t="s">
        <v>6</v>
      </c>
      <c r="C4912" s="1" t="s">
        <v>33</v>
      </c>
      <c r="D4912">
        <v>2914</v>
      </c>
      <c r="E4912" s="1" t="s">
        <v>5468</v>
      </c>
      <c r="F4912">
        <v>0</v>
      </c>
      <c r="H4912">
        <v>0</v>
      </c>
      <c r="I4912">
        <f>Tabla1[[#This Row],[VENTAS]]+Tabla1[[#This Row],[FISICO]]-Tabla1[[#This Row],[SISTEMA]]</f>
        <v>0</v>
      </c>
    </row>
    <row r="4913" spans="1:10" hidden="1" x14ac:dyDescent="0.25">
      <c r="A4913">
        <v>30101</v>
      </c>
      <c r="B4913" s="1" t="s">
        <v>6</v>
      </c>
      <c r="C4913" s="1" t="s">
        <v>33</v>
      </c>
      <c r="D4913">
        <v>2915</v>
      </c>
      <c r="E4913" s="1" t="s">
        <v>5469</v>
      </c>
      <c r="F4913">
        <v>0</v>
      </c>
      <c r="H4913">
        <v>0</v>
      </c>
      <c r="I4913">
        <f>Tabla1[[#This Row],[VENTAS]]+Tabla1[[#This Row],[FISICO]]-Tabla1[[#This Row],[SISTEMA]]</f>
        <v>0</v>
      </c>
    </row>
    <row r="4914" spans="1:10" hidden="1" x14ac:dyDescent="0.25">
      <c r="A4914">
        <v>30101</v>
      </c>
      <c r="B4914" s="1" t="s">
        <v>6</v>
      </c>
      <c r="C4914" s="1" t="s">
        <v>33</v>
      </c>
      <c r="D4914">
        <v>2916</v>
      </c>
      <c r="E4914" s="1" t="s">
        <v>5470</v>
      </c>
      <c r="F4914">
        <v>4</v>
      </c>
      <c r="G4914">
        <v>4</v>
      </c>
      <c r="H4914">
        <v>0</v>
      </c>
      <c r="I4914">
        <f>Tabla1[[#This Row],[VENTAS]]+Tabla1[[#This Row],[FISICO]]-Tabla1[[#This Row],[SISTEMA]]</f>
        <v>0</v>
      </c>
    </row>
    <row r="4915" spans="1:10" hidden="1" x14ac:dyDescent="0.25">
      <c r="A4915">
        <v>30101</v>
      </c>
      <c r="B4915" s="1" t="s">
        <v>6</v>
      </c>
      <c r="C4915" s="1" t="s">
        <v>33</v>
      </c>
      <c r="D4915">
        <v>2917</v>
      </c>
      <c r="E4915" s="1" t="s">
        <v>5471</v>
      </c>
      <c r="F4915">
        <v>3</v>
      </c>
      <c r="G4915">
        <v>3</v>
      </c>
      <c r="H4915">
        <v>0</v>
      </c>
      <c r="I4915">
        <f>Tabla1[[#This Row],[VENTAS]]+Tabla1[[#This Row],[FISICO]]-Tabla1[[#This Row],[SISTEMA]]</f>
        <v>0</v>
      </c>
    </row>
    <row r="4916" spans="1:10" hidden="1" x14ac:dyDescent="0.25">
      <c r="A4916">
        <v>30101</v>
      </c>
      <c r="B4916" s="1" t="s">
        <v>6</v>
      </c>
      <c r="C4916" s="1" t="s">
        <v>33</v>
      </c>
      <c r="D4916">
        <v>2918</v>
      </c>
      <c r="E4916" s="1" t="s">
        <v>5472</v>
      </c>
      <c r="F4916">
        <v>0</v>
      </c>
      <c r="H4916">
        <v>0</v>
      </c>
      <c r="I4916">
        <f>Tabla1[[#This Row],[VENTAS]]+Tabla1[[#This Row],[FISICO]]-Tabla1[[#This Row],[SISTEMA]]</f>
        <v>0</v>
      </c>
    </row>
    <row r="4917" spans="1:10" hidden="1" x14ac:dyDescent="0.25">
      <c r="A4917">
        <v>30101</v>
      </c>
      <c r="B4917" s="1" t="s">
        <v>6</v>
      </c>
      <c r="C4917" s="1" t="s">
        <v>33</v>
      </c>
      <c r="D4917">
        <v>2919</v>
      </c>
      <c r="E4917" s="1" t="s">
        <v>5473</v>
      </c>
      <c r="F4917">
        <v>0</v>
      </c>
      <c r="H4917">
        <v>0</v>
      </c>
      <c r="I4917">
        <f>Tabla1[[#This Row],[VENTAS]]+Tabla1[[#This Row],[FISICO]]-Tabla1[[#This Row],[SISTEMA]]</f>
        <v>0</v>
      </c>
    </row>
    <row r="4918" spans="1:10" hidden="1" x14ac:dyDescent="0.25">
      <c r="A4918">
        <v>30101</v>
      </c>
      <c r="B4918" s="1" t="s">
        <v>6</v>
      </c>
      <c r="C4918" s="1" t="s">
        <v>33</v>
      </c>
      <c r="D4918">
        <v>2995</v>
      </c>
      <c r="E4918" s="1" t="s">
        <v>5474</v>
      </c>
      <c r="F4918">
        <v>4</v>
      </c>
      <c r="G4918">
        <v>4</v>
      </c>
      <c r="H4918">
        <v>0</v>
      </c>
      <c r="I4918">
        <f>Tabla1[[#This Row],[VENTAS]]+Tabla1[[#This Row],[FISICO]]-Tabla1[[#This Row],[SISTEMA]]</f>
        <v>0</v>
      </c>
    </row>
    <row r="4919" spans="1:10" hidden="1" x14ac:dyDescent="0.25">
      <c r="A4919">
        <v>30101</v>
      </c>
      <c r="B4919" s="1" t="s">
        <v>6</v>
      </c>
      <c r="C4919" s="1" t="s">
        <v>33</v>
      </c>
      <c r="D4919">
        <v>3014</v>
      </c>
      <c r="E4919" s="1" t="s">
        <v>5475</v>
      </c>
      <c r="F4919">
        <v>0</v>
      </c>
      <c r="H4919">
        <v>0</v>
      </c>
      <c r="I4919">
        <f>Tabla1[[#This Row],[VENTAS]]+Tabla1[[#This Row],[FISICO]]-Tabla1[[#This Row],[SISTEMA]]</f>
        <v>0</v>
      </c>
    </row>
    <row r="4920" spans="1:10" hidden="1" x14ac:dyDescent="0.25">
      <c r="A4920">
        <v>30101</v>
      </c>
      <c r="B4920" s="1" t="s">
        <v>6</v>
      </c>
      <c r="C4920" s="1" t="s">
        <v>33</v>
      </c>
      <c r="D4920">
        <v>3015</v>
      </c>
      <c r="E4920" s="1" t="s">
        <v>5476</v>
      </c>
      <c r="F4920">
        <v>0</v>
      </c>
      <c r="H4920">
        <v>0</v>
      </c>
      <c r="I4920">
        <f>Tabla1[[#This Row],[VENTAS]]+Tabla1[[#This Row],[FISICO]]-Tabla1[[#This Row],[SISTEMA]]</f>
        <v>0</v>
      </c>
    </row>
    <row r="4921" spans="1:10" hidden="1" x14ac:dyDescent="0.25">
      <c r="A4921">
        <v>30101</v>
      </c>
      <c r="B4921" s="1" t="s">
        <v>6</v>
      </c>
      <c r="C4921" s="1" t="s">
        <v>33</v>
      </c>
      <c r="D4921">
        <v>3260</v>
      </c>
      <c r="E4921" s="1" t="s">
        <v>5477</v>
      </c>
      <c r="F4921">
        <v>0</v>
      </c>
      <c r="H4921">
        <v>0</v>
      </c>
      <c r="I4921">
        <f>Tabla1[[#This Row],[VENTAS]]+Tabla1[[#This Row],[FISICO]]-Tabla1[[#This Row],[SISTEMA]]</f>
        <v>0</v>
      </c>
    </row>
    <row r="4922" spans="1:10" hidden="1" x14ac:dyDescent="0.25">
      <c r="A4922">
        <v>30101</v>
      </c>
      <c r="B4922" s="1" t="s">
        <v>6</v>
      </c>
      <c r="C4922" s="1" t="s">
        <v>33</v>
      </c>
      <c r="D4922">
        <v>3270</v>
      </c>
      <c r="E4922" s="1" t="s">
        <v>5478</v>
      </c>
      <c r="F4922">
        <v>0</v>
      </c>
      <c r="H4922">
        <v>0</v>
      </c>
      <c r="I4922">
        <f>Tabla1[[#This Row],[VENTAS]]+Tabla1[[#This Row],[FISICO]]-Tabla1[[#This Row],[SISTEMA]]</f>
        <v>0</v>
      </c>
    </row>
    <row r="4923" spans="1:10" hidden="1" x14ac:dyDescent="0.25">
      <c r="A4923">
        <v>30101</v>
      </c>
      <c r="B4923" s="1" t="s">
        <v>6</v>
      </c>
      <c r="C4923" s="1" t="s">
        <v>33</v>
      </c>
      <c r="D4923">
        <v>3313</v>
      </c>
      <c r="E4923" s="1" t="s">
        <v>5479</v>
      </c>
      <c r="F4923">
        <v>9</v>
      </c>
      <c r="G4923">
        <v>9</v>
      </c>
      <c r="H4923">
        <v>0</v>
      </c>
      <c r="I4923">
        <f>Tabla1[[#This Row],[VENTAS]]+Tabla1[[#This Row],[FISICO]]-Tabla1[[#This Row],[SISTEMA]]</f>
        <v>0</v>
      </c>
    </row>
    <row r="4924" spans="1:10" hidden="1" x14ac:dyDescent="0.25">
      <c r="A4924" s="30">
        <v>30101</v>
      </c>
      <c r="B4924" s="31" t="s">
        <v>6</v>
      </c>
      <c r="C4924" s="31" t="s">
        <v>33</v>
      </c>
      <c r="D4924" s="30">
        <v>3437</v>
      </c>
      <c r="E4924" s="31" t="s">
        <v>5480</v>
      </c>
      <c r="F4924" s="30">
        <v>0</v>
      </c>
      <c r="G4924" s="30">
        <v>3</v>
      </c>
      <c r="H4924" s="30">
        <v>0</v>
      </c>
      <c r="I4924" s="30">
        <f>Tabla1[[#This Row],[VENTAS]]+Tabla1[[#This Row],[FISICO]]-Tabla1[[#This Row],[SISTEMA]]</f>
        <v>3</v>
      </c>
      <c r="J4924" s="30"/>
    </row>
    <row r="4925" spans="1:10" hidden="1" x14ac:dyDescent="0.25">
      <c r="A4925">
        <v>30101</v>
      </c>
      <c r="B4925" s="1" t="s">
        <v>6</v>
      </c>
      <c r="C4925" s="1" t="s">
        <v>33</v>
      </c>
      <c r="D4925">
        <v>3440</v>
      </c>
      <c r="E4925" s="1" t="s">
        <v>5481</v>
      </c>
      <c r="F4925">
        <v>0</v>
      </c>
      <c r="H4925">
        <v>0</v>
      </c>
      <c r="I4925">
        <f>Tabla1[[#This Row],[VENTAS]]+Tabla1[[#This Row],[FISICO]]-Tabla1[[#This Row],[SISTEMA]]</f>
        <v>0</v>
      </c>
    </row>
    <row r="4926" spans="1:10" hidden="1" x14ac:dyDescent="0.25">
      <c r="A4926">
        <v>30101</v>
      </c>
      <c r="B4926" s="1" t="s">
        <v>6</v>
      </c>
      <c r="C4926" s="1" t="s">
        <v>33</v>
      </c>
      <c r="D4926">
        <v>3441</v>
      </c>
      <c r="E4926" s="1" t="s">
        <v>5482</v>
      </c>
      <c r="F4926">
        <v>0</v>
      </c>
      <c r="H4926">
        <v>0</v>
      </c>
      <c r="I4926">
        <f>Tabla1[[#This Row],[VENTAS]]+Tabla1[[#This Row],[FISICO]]-Tabla1[[#This Row],[SISTEMA]]</f>
        <v>0</v>
      </c>
    </row>
    <row r="4927" spans="1:10" hidden="1" x14ac:dyDescent="0.25">
      <c r="A4927">
        <v>30101</v>
      </c>
      <c r="B4927" s="1" t="s">
        <v>6</v>
      </c>
      <c r="C4927" s="1" t="s">
        <v>33</v>
      </c>
      <c r="D4927">
        <v>3442</v>
      </c>
      <c r="E4927" s="1" t="s">
        <v>5483</v>
      </c>
      <c r="F4927">
        <v>0</v>
      </c>
      <c r="H4927">
        <v>0</v>
      </c>
      <c r="I4927">
        <f>Tabla1[[#This Row],[VENTAS]]+Tabla1[[#This Row],[FISICO]]-Tabla1[[#This Row],[SISTEMA]]</f>
        <v>0</v>
      </c>
    </row>
    <row r="4928" spans="1:10" hidden="1" x14ac:dyDescent="0.25">
      <c r="A4928">
        <v>30101</v>
      </c>
      <c r="B4928" s="1" t="s">
        <v>6</v>
      </c>
      <c r="C4928" s="1" t="s">
        <v>33</v>
      </c>
      <c r="D4928">
        <v>3452</v>
      </c>
      <c r="E4928" s="1" t="s">
        <v>5484</v>
      </c>
      <c r="F4928">
        <v>0</v>
      </c>
      <c r="H4928">
        <v>0</v>
      </c>
      <c r="I4928">
        <f>Tabla1[[#This Row],[VENTAS]]+Tabla1[[#This Row],[FISICO]]-Tabla1[[#This Row],[SISTEMA]]</f>
        <v>0</v>
      </c>
    </row>
    <row r="4929" spans="1:9" hidden="1" x14ac:dyDescent="0.25">
      <c r="A4929">
        <v>30101</v>
      </c>
      <c r="B4929" s="1" t="s">
        <v>6</v>
      </c>
      <c r="C4929" s="1" t="s">
        <v>33</v>
      </c>
      <c r="D4929">
        <v>3453</v>
      </c>
      <c r="E4929" s="1" t="s">
        <v>5485</v>
      </c>
      <c r="F4929">
        <v>0</v>
      </c>
      <c r="H4929">
        <v>0</v>
      </c>
      <c r="I4929">
        <f>Tabla1[[#This Row],[VENTAS]]+Tabla1[[#This Row],[FISICO]]-Tabla1[[#This Row],[SISTEMA]]</f>
        <v>0</v>
      </c>
    </row>
    <row r="4930" spans="1:9" hidden="1" x14ac:dyDescent="0.25">
      <c r="A4930">
        <v>30101</v>
      </c>
      <c r="B4930" s="1" t="s">
        <v>6</v>
      </c>
      <c r="C4930" s="1" t="s">
        <v>33</v>
      </c>
      <c r="D4930">
        <v>3455</v>
      </c>
      <c r="E4930" s="1" t="s">
        <v>5486</v>
      </c>
      <c r="F4930">
        <v>2</v>
      </c>
      <c r="G4930">
        <v>2</v>
      </c>
      <c r="H4930">
        <v>0</v>
      </c>
      <c r="I4930">
        <f>Tabla1[[#This Row],[VENTAS]]+Tabla1[[#This Row],[FISICO]]-Tabla1[[#This Row],[SISTEMA]]</f>
        <v>0</v>
      </c>
    </row>
    <row r="4931" spans="1:9" hidden="1" x14ac:dyDescent="0.25">
      <c r="A4931">
        <v>30101</v>
      </c>
      <c r="B4931" s="1" t="s">
        <v>6</v>
      </c>
      <c r="C4931" s="1" t="s">
        <v>33</v>
      </c>
      <c r="D4931">
        <v>3456</v>
      </c>
      <c r="E4931" s="1" t="s">
        <v>5487</v>
      </c>
      <c r="F4931">
        <v>0</v>
      </c>
      <c r="H4931">
        <v>0</v>
      </c>
      <c r="I4931">
        <f>Tabla1[[#This Row],[VENTAS]]+Tabla1[[#This Row],[FISICO]]-Tabla1[[#This Row],[SISTEMA]]</f>
        <v>0</v>
      </c>
    </row>
    <row r="4932" spans="1:9" hidden="1" x14ac:dyDescent="0.25">
      <c r="A4932">
        <v>30101</v>
      </c>
      <c r="B4932" s="1" t="s">
        <v>6</v>
      </c>
      <c r="C4932" s="1" t="s">
        <v>33</v>
      </c>
      <c r="D4932">
        <v>3502</v>
      </c>
      <c r="E4932" s="1" t="s">
        <v>5488</v>
      </c>
      <c r="F4932">
        <v>0</v>
      </c>
      <c r="H4932">
        <v>0</v>
      </c>
      <c r="I4932">
        <f>Tabla1[[#This Row],[VENTAS]]+Tabla1[[#This Row],[FISICO]]-Tabla1[[#This Row],[SISTEMA]]</f>
        <v>0</v>
      </c>
    </row>
    <row r="4933" spans="1:9" hidden="1" x14ac:dyDescent="0.25">
      <c r="A4933">
        <v>30101</v>
      </c>
      <c r="B4933" s="1" t="s">
        <v>6</v>
      </c>
      <c r="C4933" s="1" t="s">
        <v>33</v>
      </c>
      <c r="D4933">
        <v>3603</v>
      </c>
      <c r="E4933" s="1" t="s">
        <v>5489</v>
      </c>
      <c r="F4933">
        <v>0</v>
      </c>
      <c r="H4933">
        <v>0</v>
      </c>
      <c r="I4933">
        <f>Tabla1[[#This Row],[VENTAS]]+Tabla1[[#This Row],[FISICO]]-Tabla1[[#This Row],[SISTEMA]]</f>
        <v>0</v>
      </c>
    </row>
    <row r="4934" spans="1:9" hidden="1" x14ac:dyDescent="0.25">
      <c r="A4934">
        <v>30101</v>
      </c>
      <c r="B4934" s="1" t="s">
        <v>6</v>
      </c>
      <c r="C4934" s="1" t="s">
        <v>33</v>
      </c>
      <c r="D4934">
        <v>3604</v>
      </c>
      <c r="E4934" s="1" t="s">
        <v>5490</v>
      </c>
      <c r="F4934">
        <v>0</v>
      </c>
      <c r="H4934">
        <v>0</v>
      </c>
      <c r="I4934">
        <f>Tabla1[[#This Row],[VENTAS]]+Tabla1[[#This Row],[FISICO]]-Tabla1[[#This Row],[SISTEMA]]</f>
        <v>0</v>
      </c>
    </row>
    <row r="4935" spans="1:9" hidden="1" x14ac:dyDescent="0.25">
      <c r="A4935">
        <v>30101</v>
      </c>
      <c r="B4935" s="1" t="s">
        <v>6</v>
      </c>
      <c r="C4935" s="1" t="s">
        <v>33</v>
      </c>
      <c r="D4935">
        <v>3605</v>
      </c>
      <c r="E4935" s="1" t="s">
        <v>5491</v>
      </c>
      <c r="F4935">
        <v>0</v>
      </c>
      <c r="H4935">
        <v>0</v>
      </c>
      <c r="I4935">
        <f>Tabla1[[#This Row],[VENTAS]]+Tabla1[[#This Row],[FISICO]]-Tabla1[[#This Row],[SISTEMA]]</f>
        <v>0</v>
      </c>
    </row>
    <row r="4936" spans="1:9" hidden="1" x14ac:dyDescent="0.25">
      <c r="A4936">
        <v>30101</v>
      </c>
      <c r="B4936" s="1" t="s">
        <v>6</v>
      </c>
      <c r="C4936" s="1" t="s">
        <v>33</v>
      </c>
      <c r="D4936">
        <v>3679</v>
      </c>
      <c r="E4936" s="1" t="s">
        <v>5492</v>
      </c>
      <c r="F4936">
        <v>0</v>
      </c>
      <c r="H4936">
        <v>0</v>
      </c>
      <c r="I4936">
        <f>Tabla1[[#This Row],[VENTAS]]+Tabla1[[#This Row],[FISICO]]-Tabla1[[#This Row],[SISTEMA]]</f>
        <v>0</v>
      </c>
    </row>
    <row r="4937" spans="1:9" hidden="1" x14ac:dyDescent="0.25">
      <c r="A4937">
        <v>30101</v>
      </c>
      <c r="B4937" s="1" t="s">
        <v>6</v>
      </c>
      <c r="C4937" s="1" t="s">
        <v>33</v>
      </c>
      <c r="D4937">
        <v>3680</v>
      </c>
      <c r="E4937" s="1" t="s">
        <v>5493</v>
      </c>
      <c r="F4937">
        <v>0</v>
      </c>
      <c r="H4937">
        <v>0</v>
      </c>
      <c r="I4937">
        <f>Tabla1[[#This Row],[VENTAS]]+Tabla1[[#This Row],[FISICO]]-Tabla1[[#This Row],[SISTEMA]]</f>
        <v>0</v>
      </c>
    </row>
    <row r="4938" spans="1:9" hidden="1" x14ac:dyDescent="0.25">
      <c r="A4938">
        <v>30101</v>
      </c>
      <c r="B4938" s="1" t="s">
        <v>6</v>
      </c>
      <c r="C4938" s="1" t="s">
        <v>33</v>
      </c>
      <c r="D4938">
        <v>3681</v>
      </c>
      <c r="E4938" s="1" t="s">
        <v>5494</v>
      </c>
      <c r="F4938">
        <v>0</v>
      </c>
      <c r="H4938">
        <v>0</v>
      </c>
      <c r="I4938">
        <f>Tabla1[[#This Row],[VENTAS]]+Tabla1[[#This Row],[FISICO]]-Tabla1[[#This Row],[SISTEMA]]</f>
        <v>0</v>
      </c>
    </row>
    <row r="4939" spans="1:9" hidden="1" x14ac:dyDescent="0.25">
      <c r="A4939">
        <v>30101</v>
      </c>
      <c r="B4939" s="1" t="s">
        <v>6</v>
      </c>
      <c r="C4939" s="1" t="s">
        <v>33</v>
      </c>
      <c r="D4939">
        <v>3682</v>
      </c>
      <c r="E4939" s="1" t="s">
        <v>5495</v>
      </c>
      <c r="F4939">
        <v>0</v>
      </c>
      <c r="H4939">
        <v>0</v>
      </c>
      <c r="I4939">
        <f>Tabla1[[#This Row],[VENTAS]]+Tabla1[[#This Row],[FISICO]]-Tabla1[[#This Row],[SISTEMA]]</f>
        <v>0</v>
      </c>
    </row>
    <row r="4940" spans="1:9" hidden="1" x14ac:dyDescent="0.25">
      <c r="A4940">
        <v>30101</v>
      </c>
      <c r="B4940" s="1" t="s">
        <v>6</v>
      </c>
      <c r="C4940" s="1" t="s">
        <v>33</v>
      </c>
      <c r="D4940">
        <v>3683</v>
      </c>
      <c r="E4940" s="1" t="s">
        <v>5496</v>
      </c>
      <c r="F4940">
        <v>0</v>
      </c>
      <c r="H4940">
        <v>0</v>
      </c>
      <c r="I4940">
        <f>Tabla1[[#This Row],[VENTAS]]+Tabla1[[#This Row],[FISICO]]-Tabla1[[#This Row],[SISTEMA]]</f>
        <v>0</v>
      </c>
    </row>
    <row r="4941" spans="1:9" hidden="1" x14ac:dyDescent="0.25">
      <c r="A4941">
        <v>30101</v>
      </c>
      <c r="B4941" s="1" t="s">
        <v>6</v>
      </c>
      <c r="C4941" s="1" t="s">
        <v>33</v>
      </c>
      <c r="D4941">
        <v>3684</v>
      </c>
      <c r="E4941" s="1" t="s">
        <v>5497</v>
      </c>
      <c r="F4941">
        <v>0</v>
      </c>
      <c r="H4941">
        <v>0</v>
      </c>
      <c r="I4941">
        <f>Tabla1[[#This Row],[VENTAS]]+Tabla1[[#This Row],[FISICO]]-Tabla1[[#This Row],[SISTEMA]]</f>
        <v>0</v>
      </c>
    </row>
    <row r="4942" spans="1:9" hidden="1" x14ac:dyDescent="0.25">
      <c r="A4942">
        <v>30101</v>
      </c>
      <c r="B4942" s="1" t="s">
        <v>6</v>
      </c>
      <c r="C4942" s="1" t="s">
        <v>33</v>
      </c>
      <c r="D4942">
        <v>3686</v>
      </c>
      <c r="E4942" s="1" t="s">
        <v>5498</v>
      </c>
      <c r="F4942">
        <v>0</v>
      </c>
      <c r="H4942">
        <v>0</v>
      </c>
      <c r="I4942">
        <f>Tabla1[[#This Row],[VENTAS]]+Tabla1[[#This Row],[FISICO]]-Tabla1[[#This Row],[SISTEMA]]</f>
        <v>0</v>
      </c>
    </row>
    <row r="4943" spans="1:9" hidden="1" x14ac:dyDescent="0.25">
      <c r="A4943">
        <v>30101</v>
      </c>
      <c r="B4943" s="1" t="s">
        <v>6</v>
      </c>
      <c r="C4943" s="1" t="s">
        <v>33</v>
      </c>
      <c r="D4943">
        <v>3687</v>
      </c>
      <c r="E4943" s="1" t="s">
        <v>5499</v>
      </c>
      <c r="F4943">
        <v>0</v>
      </c>
      <c r="H4943">
        <v>0</v>
      </c>
      <c r="I4943">
        <f>Tabla1[[#This Row],[VENTAS]]+Tabla1[[#This Row],[FISICO]]-Tabla1[[#This Row],[SISTEMA]]</f>
        <v>0</v>
      </c>
    </row>
    <row r="4944" spans="1:9" hidden="1" x14ac:dyDescent="0.25">
      <c r="A4944">
        <v>30101</v>
      </c>
      <c r="B4944" s="1" t="s">
        <v>6</v>
      </c>
      <c r="C4944" s="1" t="s">
        <v>33</v>
      </c>
      <c r="D4944">
        <v>3689</v>
      </c>
      <c r="E4944" s="1" t="s">
        <v>5500</v>
      </c>
      <c r="F4944">
        <v>0</v>
      </c>
      <c r="H4944">
        <v>0</v>
      </c>
      <c r="I4944">
        <f>Tabla1[[#This Row],[VENTAS]]+Tabla1[[#This Row],[FISICO]]-Tabla1[[#This Row],[SISTEMA]]</f>
        <v>0</v>
      </c>
    </row>
    <row r="4945" spans="1:9" hidden="1" x14ac:dyDescent="0.25">
      <c r="A4945">
        <v>30101</v>
      </c>
      <c r="B4945" s="1" t="s">
        <v>6</v>
      </c>
      <c r="C4945" s="1" t="s">
        <v>33</v>
      </c>
      <c r="D4945">
        <v>3691</v>
      </c>
      <c r="E4945" s="1" t="s">
        <v>5501</v>
      </c>
      <c r="F4945">
        <v>0</v>
      </c>
      <c r="H4945">
        <v>0</v>
      </c>
      <c r="I4945">
        <f>Tabla1[[#This Row],[VENTAS]]+Tabla1[[#This Row],[FISICO]]-Tabla1[[#This Row],[SISTEMA]]</f>
        <v>0</v>
      </c>
    </row>
    <row r="4946" spans="1:9" hidden="1" x14ac:dyDescent="0.25">
      <c r="A4946">
        <v>30101</v>
      </c>
      <c r="B4946" s="1" t="s">
        <v>6</v>
      </c>
      <c r="C4946" s="1" t="s">
        <v>33</v>
      </c>
      <c r="D4946">
        <v>3695</v>
      </c>
      <c r="E4946" s="1" t="s">
        <v>5502</v>
      </c>
      <c r="F4946">
        <v>0</v>
      </c>
      <c r="H4946">
        <v>0</v>
      </c>
      <c r="I4946">
        <f>Tabla1[[#This Row],[VENTAS]]+Tabla1[[#This Row],[FISICO]]-Tabla1[[#This Row],[SISTEMA]]</f>
        <v>0</v>
      </c>
    </row>
    <row r="4947" spans="1:9" hidden="1" x14ac:dyDescent="0.25">
      <c r="A4947">
        <v>30101</v>
      </c>
      <c r="B4947" s="1" t="s">
        <v>6</v>
      </c>
      <c r="C4947" s="1" t="s">
        <v>33</v>
      </c>
      <c r="D4947">
        <v>3696</v>
      </c>
      <c r="E4947" s="1" t="s">
        <v>5503</v>
      </c>
      <c r="F4947">
        <v>0</v>
      </c>
      <c r="H4947">
        <v>0</v>
      </c>
      <c r="I4947">
        <f>Tabla1[[#This Row],[VENTAS]]+Tabla1[[#This Row],[FISICO]]-Tabla1[[#This Row],[SISTEMA]]</f>
        <v>0</v>
      </c>
    </row>
    <row r="4948" spans="1:9" hidden="1" x14ac:dyDescent="0.25">
      <c r="A4948">
        <v>30101</v>
      </c>
      <c r="B4948" s="1" t="s">
        <v>6</v>
      </c>
      <c r="C4948" s="1" t="s">
        <v>33</v>
      </c>
      <c r="D4948">
        <v>3697</v>
      </c>
      <c r="E4948" s="1" t="s">
        <v>5504</v>
      </c>
      <c r="F4948">
        <v>0</v>
      </c>
      <c r="H4948">
        <v>0</v>
      </c>
      <c r="I4948">
        <f>Tabla1[[#This Row],[VENTAS]]+Tabla1[[#This Row],[FISICO]]-Tabla1[[#This Row],[SISTEMA]]</f>
        <v>0</v>
      </c>
    </row>
    <row r="4949" spans="1:9" hidden="1" x14ac:dyDescent="0.25">
      <c r="A4949">
        <v>30101</v>
      </c>
      <c r="B4949" s="1" t="s">
        <v>6</v>
      </c>
      <c r="C4949" s="1" t="s">
        <v>33</v>
      </c>
      <c r="D4949">
        <v>3698</v>
      </c>
      <c r="E4949" s="1" t="s">
        <v>5505</v>
      </c>
      <c r="F4949">
        <v>6</v>
      </c>
      <c r="G4949">
        <v>6</v>
      </c>
      <c r="H4949">
        <v>0</v>
      </c>
      <c r="I4949">
        <f>Tabla1[[#This Row],[VENTAS]]+Tabla1[[#This Row],[FISICO]]-Tabla1[[#This Row],[SISTEMA]]</f>
        <v>0</v>
      </c>
    </row>
    <row r="4950" spans="1:9" hidden="1" x14ac:dyDescent="0.25">
      <c r="A4950">
        <v>30101</v>
      </c>
      <c r="B4950" s="1" t="s">
        <v>6</v>
      </c>
      <c r="C4950" s="1" t="s">
        <v>33</v>
      </c>
      <c r="D4950">
        <v>3699</v>
      </c>
      <c r="E4950" s="1" t="s">
        <v>5506</v>
      </c>
      <c r="F4950">
        <v>0</v>
      </c>
      <c r="H4950">
        <v>0</v>
      </c>
      <c r="I4950">
        <f>Tabla1[[#This Row],[VENTAS]]+Tabla1[[#This Row],[FISICO]]-Tabla1[[#This Row],[SISTEMA]]</f>
        <v>0</v>
      </c>
    </row>
    <row r="4951" spans="1:9" hidden="1" x14ac:dyDescent="0.25">
      <c r="A4951">
        <v>30101</v>
      </c>
      <c r="B4951" s="1" t="s">
        <v>6</v>
      </c>
      <c r="C4951" s="1" t="s">
        <v>33</v>
      </c>
      <c r="D4951">
        <v>3700</v>
      </c>
      <c r="E4951" s="1" t="s">
        <v>5507</v>
      </c>
      <c r="F4951">
        <v>0</v>
      </c>
      <c r="H4951">
        <v>0</v>
      </c>
      <c r="I4951">
        <f>Tabla1[[#This Row],[VENTAS]]+Tabla1[[#This Row],[FISICO]]-Tabla1[[#This Row],[SISTEMA]]</f>
        <v>0</v>
      </c>
    </row>
    <row r="4952" spans="1:9" hidden="1" x14ac:dyDescent="0.25">
      <c r="A4952">
        <v>30101</v>
      </c>
      <c r="B4952" s="1" t="s">
        <v>6</v>
      </c>
      <c r="C4952" s="1" t="s">
        <v>33</v>
      </c>
      <c r="D4952">
        <v>3701</v>
      </c>
      <c r="E4952" s="1" t="s">
        <v>5508</v>
      </c>
      <c r="F4952">
        <v>3</v>
      </c>
      <c r="G4952">
        <v>3</v>
      </c>
      <c r="H4952">
        <v>0</v>
      </c>
      <c r="I4952">
        <f>Tabla1[[#This Row],[VENTAS]]+Tabla1[[#This Row],[FISICO]]-Tabla1[[#This Row],[SISTEMA]]</f>
        <v>0</v>
      </c>
    </row>
    <row r="4953" spans="1:9" hidden="1" x14ac:dyDescent="0.25">
      <c r="A4953">
        <v>30101</v>
      </c>
      <c r="B4953" s="1" t="s">
        <v>6</v>
      </c>
      <c r="C4953" s="1" t="s">
        <v>33</v>
      </c>
      <c r="D4953">
        <v>3702</v>
      </c>
      <c r="E4953" s="1" t="s">
        <v>5509</v>
      </c>
      <c r="F4953">
        <v>0</v>
      </c>
      <c r="H4953">
        <v>0</v>
      </c>
      <c r="I4953">
        <f>Tabla1[[#This Row],[VENTAS]]+Tabla1[[#This Row],[FISICO]]-Tabla1[[#This Row],[SISTEMA]]</f>
        <v>0</v>
      </c>
    </row>
    <row r="4954" spans="1:9" hidden="1" x14ac:dyDescent="0.25">
      <c r="A4954">
        <v>30101</v>
      </c>
      <c r="B4954" s="1" t="s">
        <v>6</v>
      </c>
      <c r="C4954" s="1" t="s">
        <v>33</v>
      </c>
      <c r="D4954">
        <v>3703</v>
      </c>
      <c r="E4954" s="1" t="s">
        <v>5510</v>
      </c>
      <c r="F4954">
        <v>0</v>
      </c>
      <c r="H4954">
        <v>0</v>
      </c>
      <c r="I4954">
        <f>Tabla1[[#This Row],[VENTAS]]+Tabla1[[#This Row],[FISICO]]-Tabla1[[#This Row],[SISTEMA]]</f>
        <v>0</v>
      </c>
    </row>
    <row r="4955" spans="1:9" hidden="1" x14ac:dyDescent="0.25">
      <c r="A4955">
        <v>30101</v>
      </c>
      <c r="B4955" s="1" t="s">
        <v>6</v>
      </c>
      <c r="C4955" s="1" t="s">
        <v>33</v>
      </c>
      <c r="D4955">
        <v>3704</v>
      </c>
      <c r="E4955" s="1" t="s">
        <v>5511</v>
      </c>
      <c r="F4955">
        <v>0</v>
      </c>
      <c r="H4955">
        <v>0</v>
      </c>
      <c r="I4955">
        <f>Tabla1[[#This Row],[VENTAS]]+Tabla1[[#This Row],[FISICO]]-Tabla1[[#This Row],[SISTEMA]]</f>
        <v>0</v>
      </c>
    </row>
    <row r="4956" spans="1:9" hidden="1" x14ac:dyDescent="0.25">
      <c r="A4956">
        <v>30101</v>
      </c>
      <c r="B4956" s="1" t="s">
        <v>6</v>
      </c>
      <c r="C4956" s="1" t="s">
        <v>33</v>
      </c>
      <c r="D4956">
        <v>3705</v>
      </c>
      <c r="E4956" s="1" t="s">
        <v>5512</v>
      </c>
      <c r="F4956">
        <v>0</v>
      </c>
      <c r="H4956">
        <v>0</v>
      </c>
      <c r="I4956">
        <f>Tabla1[[#This Row],[VENTAS]]+Tabla1[[#This Row],[FISICO]]-Tabla1[[#This Row],[SISTEMA]]</f>
        <v>0</v>
      </c>
    </row>
    <row r="4957" spans="1:9" hidden="1" x14ac:dyDescent="0.25">
      <c r="A4957">
        <v>30101</v>
      </c>
      <c r="B4957" s="1" t="s">
        <v>6</v>
      </c>
      <c r="C4957" s="1" t="s">
        <v>33</v>
      </c>
      <c r="D4957">
        <v>3710</v>
      </c>
      <c r="E4957" s="1" t="s">
        <v>5513</v>
      </c>
      <c r="F4957">
        <v>0</v>
      </c>
      <c r="H4957">
        <v>0</v>
      </c>
      <c r="I4957">
        <f>Tabla1[[#This Row],[VENTAS]]+Tabla1[[#This Row],[FISICO]]-Tabla1[[#This Row],[SISTEMA]]</f>
        <v>0</v>
      </c>
    </row>
    <row r="4958" spans="1:9" hidden="1" x14ac:dyDescent="0.25">
      <c r="A4958">
        <v>30101</v>
      </c>
      <c r="B4958" s="1" t="s">
        <v>6</v>
      </c>
      <c r="C4958" s="1" t="s">
        <v>33</v>
      </c>
      <c r="D4958">
        <v>3711</v>
      </c>
      <c r="E4958" s="1" t="s">
        <v>5514</v>
      </c>
      <c r="F4958">
        <v>0</v>
      </c>
      <c r="H4958">
        <v>0</v>
      </c>
      <c r="I4958">
        <f>Tabla1[[#This Row],[VENTAS]]+Tabla1[[#This Row],[FISICO]]-Tabla1[[#This Row],[SISTEMA]]</f>
        <v>0</v>
      </c>
    </row>
    <row r="4959" spans="1:9" hidden="1" x14ac:dyDescent="0.25">
      <c r="A4959">
        <v>30101</v>
      </c>
      <c r="B4959" s="1" t="s">
        <v>6</v>
      </c>
      <c r="C4959" s="1" t="s">
        <v>33</v>
      </c>
      <c r="D4959">
        <v>3712</v>
      </c>
      <c r="E4959" s="1" t="s">
        <v>5515</v>
      </c>
      <c r="F4959">
        <v>0</v>
      </c>
      <c r="H4959">
        <v>0</v>
      </c>
      <c r="I4959">
        <f>Tabla1[[#This Row],[VENTAS]]+Tabla1[[#This Row],[FISICO]]-Tabla1[[#This Row],[SISTEMA]]</f>
        <v>0</v>
      </c>
    </row>
    <row r="4960" spans="1:9" hidden="1" x14ac:dyDescent="0.25">
      <c r="A4960">
        <v>30101</v>
      </c>
      <c r="B4960" s="1" t="s">
        <v>6</v>
      </c>
      <c r="C4960" s="1" t="s">
        <v>33</v>
      </c>
      <c r="D4960">
        <v>3713</v>
      </c>
      <c r="E4960" s="1" t="s">
        <v>5516</v>
      </c>
      <c r="F4960">
        <v>0</v>
      </c>
      <c r="H4960">
        <v>0</v>
      </c>
      <c r="I4960">
        <f>Tabla1[[#This Row],[VENTAS]]+Tabla1[[#This Row],[FISICO]]-Tabla1[[#This Row],[SISTEMA]]</f>
        <v>0</v>
      </c>
    </row>
    <row r="4961" spans="1:9" hidden="1" x14ac:dyDescent="0.25">
      <c r="A4961">
        <v>30101</v>
      </c>
      <c r="B4961" s="1" t="s">
        <v>6</v>
      </c>
      <c r="C4961" s="1" t="s">
        <v>33</v>
      </c>
      <c r="D4961">
        <v>3719</v>
      </c>
      <c r="E4961" s="1" t="s">
        <v>5517</v>
      </c>
      <c r="F4961">
        <v>0</v>
      </c>
      <c r="H4961">
        <v>0</v>
      </c>
      <c r="I4961">
        <f>Tabla1[[#This Row],[VENTAS]]+Tabla1[[#This Row],[FISICO]]-Tabla1[[#This Row],[SISTEMA]]</f>
        <v>0</v>
      </c>
    </row>
    <row r="4962" spans="1:9" hidden="1" x14ac:dyDescent="0.25">
      <c r="A4962">
        <v>30101</v>
      </c>
      <c r="B4962" s="1" t="s">
        <v>6</v>
      </c>
      <c r="C4962" s="1" t="s">
        <v>33</v>
      </c>
      <c r="D4962">
        <v>3720</v>
      </c>
      <c r="E4962" s="1" t="s">
        <v>5518</v>
      </c>
      <c r="F4962">
        <v>0</v>
      </c>
      <c r="H4962">
        <v>0</v>
      </c>
      <c r="I4962">
        <f>Tabla1[[#This Row],[VENTAS]]+Tabla1[[#This Row],[FISICO]]-Tabla1[[#This Row],[SISTEMA]]</f>
        <v>0</v>
      </c>
    </row>
    <row r="4963" spans="1:9" hidden="1" x14ac:dyDescent="0.25">
      <c r="A4963">
        <v>30101</v>
      </c>
      <c r="B4963" s="1" t="s">
        <v>6</v>
      </c>
      <c r="C4963" s="1" t="s">
        <v>33</v>
      </c>
      <c r="D4963">
        <v>3721</v>
      </c>
      <c r="E4963" s="1" t="s">
        <v>5519</v>
      </c>
      <c r="F4963">
        <v>0</v>
      </c>
      <c r="H4963">
        <v>0</v>
      </c>
      <c r="I4963">
        <f>Tabla1[[#This Row],[VENTAS]]+Tabla1[[#This Row],[FISICO]]-Tabla1[[#This Row],[SISTEMA]]</f>
        <v>0</v>
      </c>
    </row>
    <row r="4964" spans="1:9" hidden="1" x14ac:dyDescent="0.25">
      <c r="A4964">
        <v>30101</v>
      </c>
      <c r="B4964" s="1" t="s">
        <v>6</v>
      </c>
      <c r="C4964" s="1" t="s">
        <v>33</v>
      </c>
      <c r="D4964">
        <v>3722</v>
      </c>
      <c r="E4964" s="1" t="s">
        <v>5520</v>
      </c>
      <c r="F4964">
        <v>0</v>
      </c>
      <c r="H4964">
        <v>0</v>
      </c>
      <c r="I4964">
        <f>Tabla1[[#This Row],[VENTAS]]+Tabla1[[#This Row],[FISICO]]-Tabla1[[#This Row],[SISTEMA]]</f>
        <v>0</v>
      </c>
    </row>
    <row r="4965" spans="1:9" hidden="1" x14ac:dyDescent="0.25">
      <c r="A4965">
        <v>30101</v>
      </c>
      <c r="B4965" s="1" t="s">
        <v>6</v>
      </c>
      <c r="C4965" s="1" t="s">
        <v>33</v>
      </c>
      <c r="D4965">
        <v>3726</v>
      </c>
      <c r="E4965" s="1" t="s">
        <v>5521</v>
      </c>
      <c r="F4965">
        <v>0</v>
      </c>
      <c r="H4965">
        <v>0</v>
      </c>
      <c r="I4965">
        <f>Tabla1[[#This Row],[VENTAS]]+Tabla1[[#This Row],[FISICO]]-Tabla1[[#This Row],[SISTEMA]]</f>
        <v>0</v>
      </c>
    </row>
    <row r="4966" spans="1:9" hidden="1" x14ac:dyDescent="0.25">
      <c r="A4966">
        <v>30101</v>
      </c>
      <c r="B4966" s="1" t="s">
        <v>6</v>
      </c>
      <c r="C4966" s="1" t="s">
        <v>33</v>
      </c>
      <c r="D4966">
        <v>3736</v>
      </c>
      <c r="E4966" s="1" t="s">
        <v>5522</v>
      </c>
      <c r="F4966">
        <v>0</v>
      </c>
      <c r="H4966">
        <v>0</v>
      </c>
      <c r="I4966">
        <f>Tabla1[[#This Row],[VENTAS]]+Tabla1[[#This Row],[FISICO]]-Tabla1[[#This Row],[SISTEMA]]</f>
        <v>0</v>
      </c>
    </row>
    <row r="4967" spans="1:9" hidden="1" x14ac:dyDescent="0.25">
      <c r="A4967">
        <v>30101</v>
      </c>
      <c r="B4967" s="1" t="s">
        <v>6</v>
      </c>
      <c r="C4967" s="1" t="s">
        <v>33</v>
      </c>
      <c r="D4967">
        <v>3788</v>
      </c>
      <c r="E4967" s="1" t="s">
        <v>5523</v>
      </c>
      <c r="F4967">
        <v>0</v>
      </c>
      <c r="H4967">
        <v>0</v>
      </c>
      <c r="I4967">
        <f>Tabla1[[#This Row],[VENTAS]]+Tabla1[[#This Row],[FISICO]]-Tabla1[[#This Row],[SISTEMA]]</f>
        <v>0</v>
      </c>
    </row>
    <row r="4968" spans="1:9" hidden="1" x14ac:dyDescent="0.25">
      <c r="A4968">
        <v>30101</v>
      </c>
      <c r="B4968" s="1" t="s">
        <v>6</v>
      </c>
      <c r="C4968" s="1" t="s">
        <v>33</v>
      </c>
      <c r="D4968">
        <v>3789</v>
      </c>
      <c r="E4968" s="1" t="s">
        <v>5524</v>
      </c>
      <c r="F4968">
        <v>0</v>
      </c>
      <c r="H4968">
        <v>0</v>
      </c>
      <c r="I4968">
        <f>Tabla1[[#This Row],[VENTAS]]+Tabla1[[#This Row],[FISICO]]-Tabla1[[#This Row],[SISTEMA]]</f>
        <v>0</v>
      </c>
    </row>
    <row r="4969" spans="1:9" hidden="1" x14ac:dyDescent="0.25">
      <c r="A4969">
        <v>30101</v>
      </c>
      <c r="B4969" s="1" t="s">
        <v>6</v>
      </c>
      <c r="C4969" s="1" t="s">
        <v>33</v>
      </c>
      <c r="D4969">
        <v>3790</v>
      </c>
      <c r="E4969" s="1" t="s">
        <v>5525</v>
      </c>
      <c r="F4969">
        <v>0</v>
      </c>
      <c r="H4969">
        <v>0</v>
      </c>
      <c r="I4969">
        <f>Tabla1[[#This Row],[VENTAS]]+Tabla1[[#This Row],[FISICO]]-Tabla1[[#This Row],[SISTEMA]]</f>
        <v>0</v>
      </c>
    </row>
    <row r="4970" spans="1:9" hidden="1" x14ac:dyDescent="0.25">
      <c r="A4970">
        <v>30101</v>
      </c>
      <c r="B4970" s="1" t="s">
        <v>6</v>
      </c>
      <c r="C4970" s="1" t="s">
        <v>33</v>
      </c>
      <c r="D4970">
        <v>3791</v>
      </c>
      <c r="E4970" s="1" t="s">
        <v>5526</v>
      </c>
      <c r="F4970">
        <v>0</v>
      </c>
      <c r="H4970">
        <v>0</v>
      </c>
      <c r="I4970">
        <f>Tabla1[[#This Row],[VENTAS]]+Tabla1[[#This Row],[FISICO]]-Tabla1[[#This Row],[SISTEMA]]</f>
        <v>0</v>
      </c>
    </row>
    <row r="4971" spans="1:9" hidden="1" x14ac:dyDescent="0.25">
      <c r="A4971">
        <v>30101</v>
      </c>
      <c r="B4971" s="1" t="s">
        <v>6</v>
      </c>
      <c r="C4971" s="1" t="s">
        <v>33</v>
      </c>
      <c r="D4971">
        <v>3792</v>
      </c>
      <c r="E4971" s="1" t="s">
        <v>5527</v>
      </c>
      <c r="F4971">
        <v>0</v>
      </c>
      <c r="H4971">
        <v>0</v>
      </c>
      <c r="I4971">
        <f>Tabla1[[#This Row],[VENTAS]]+Tabla1[[#This Row],[FISICO]]-Tabla1[[#This Row],[SISTEMA]]</f>
        <v>0</v>
      </c>
    </row>
    <row r="4972" spans="1:9" hidden="1" x14ac:dyDescent="0.25">
      <c r="A4972">
        <v>30101</v>
      </c>
      <c r="B4972" s="1" t="s">
        <v>6</v>
      </c>
      <c r="C4972" s="1" t="s">
        <v>33</v>
      </c>
      <c r="D4972">
        <v>3793</v>
      </c>
      <c r="E4972" s="1" t="s">
        <v>5528</v>
      </c>
      <c r="F4972">
        <v>0</v>
      </c>
      <c r="H4972">
        <v>0</v>
      </c>
      <c r="I4972">
        <f>Tabla1[[#This Row],[VENTAS]]+Tabla1[[#This Row],[FISICO]]-Tabla1[[#This Row],[SISTEMA]]</f>
        <v>0</v>
      </c>
    </row>
    <row r="4973" spans="1:9" hidden="1" x14ac:dyDescent="0.25">
      <c r="A4973">
        <v>30101</v>
      </c>
      <c r="B4973" s="1" t="s">
        <v>6</v>
      </c>
      <c r="C4973" s="1" t="s">
        <v>33</v>
      </c>
      <c r="D4973">
        <v>3810</v>
      </c>
      <c r="E4973" s="1" t="s">
        <v>5529</v>
      </c>
      <c r="F4973">
        <v>0</v>
      </c>
      <c r="H4973">
        <v>0</v>
      </c>
      <c r="I4973">
        <f>Tabla1[[#This Row],[VENTAS]]+Tabla1[[#This Row],[FISICO]]-Tabla1[[#This Row],[SISTEMA]]</f>
        <v>0</v>
      </c>
    </row>
    <row r="4974" spans="1:9" hidden="1" x14ac:dyDescent="0.25">
      <c r="A4974">
        <v>30101</v>
      </c>
      <c r="B4974" s="1" t="s">
        <v>6</v>
      </c>
      <c r="C4974" s="1" t="s">
        <v>33</v>
      </c>
      <c r="D4974">
        <v>3970</v>
      </c>
      <c r="E4974" s="1" t="s">
        <v>5530</v>
      </c>
      <c r="F4974">
        <v>6</v>
      </c>
      <c r="G4974">
        <v>6</v>
      </c>
      <c r="H4974">
        <v>0</v>
      </c>
      <c r="I4974">
        <f>Tabla1[[#This Row],[VENTAS]]+Tabla1[[#This Row],[FISICO]]-Tabla1[[#This Row],[SISTEMA]]</f>
        <v>0</v>
      </c>
    </row>
    <row r="4975" spans="1:9" hidden="1" x14ac:dyDescent="0.25">
      <c r="A4975">
        <v>30101</v>
      </c>
      <c r="B4975" s="1" t="s">
        <v>6</v>
      </c>
      <c r="C4975" s="1" t="s">
        <v>33</v>
      </c>
      <c r="D4975">
        <v>3971</v>
      </c>
      <c r="E4975" s="1" t="s">
        <v>5531</v>
      </c>
      <c r="F4975">
        <v>1</v>
      </c>
      <c r="G4975">
        <v>1</v>
      </c>
      <c r="H4975">
        <v>0</v>
      </c>
      <c r="I4975">
        <f>Tabla1[[#This Row],[VENTAS]]+Tabla1[[#This Row],[FISICO]]-Tabla1[[#This Row],[SISTEMA]]</f>
        <v>0</v>
      </c>
    </row>
    <row r="4976" spans="1:9" hidden="1" x14ac:dyDescent="0.25">
      <c r="A4976">
        <v>30101</v>
      </c>
      <c r="B4976" s="1" t="s">
        <v>6</v>
      </c>
      <c r="C4976" s="1" t="s">
        <v>33</v>
      </c>
      <c r="D4976">
        <v>3973</v>
      </c>
      <c r="E4976" s="1" t="s">
        <v>5532</v>
      </c>
      <c r="F4976">
        <v>4</v>
      </c>
      <c r="G4976">
        <v>4</v>
      </c>
      <c r="H4976">
        <v>0</v>
      </c>
      <c r="I4976">
        <f>Tabla1[[#This Row],[VENTAS]]+Tabla1[[#This Row],[FISICO]]-Tabla1[[#This Row],[SISTEMA]]</f>
        <v>0</v>
      </c>
    </row>
    <row r="4977" spans="1:9" hidden="1" x14ac:dyDescent="0.25">
      <c r="A4977">
        <v>30101</v>
      </c>
      <c r="B4977" s="1" t="s">
        <v>6</v>
      </c>
      <c r="C4977" s="1" t="s">
        <v>33</v>
      </c>
      <c r="D4977">
        <v>3975</v>
      </c>
      <c r="E4977" s="1" t="s">
        <v>5533</v>
      </c>
      <c r="F4977">
        <v>0</v>
      </c>
      <c r="H4977">
        <v>0</v>
      </c>
      <c r="I4977">
        <f>Tabla1[[#This Row],[VENTAS]]+Tabla1[[#This Row],[FISICO]]-Tabla1[[#This Row],[SISTEMA]]</f>
        <v>0</v>
      </c>
    </row>
    <row r="4978" spans="1:9" hidden="1" x14ac:dyDescent="0.25">
      <c r="A4978">
        <v>30101</v>
      </c>
      <c r="B4978" s="1" t="s">
        <v>6</v>
      </c>
      <c r="C4978" s="1" t="s">
        <v>33</v>
      </c>
      <c r="D4978">
        <v>3976</v>
      </c>
      <c r="E4978" s="1" t="s">
        <v>5534</v>
      </c>
      <c r="F4978">
        <v>0</v>
      </c>
      <c r="H4978">
        <v>0</v>
      </c>
      <c r="I4978">
        <f>Tabla1[[#This Row],[VENTAS]]+Tabla1[[#This Row],[FISICO]]-Tabla1[[#This Row],[SISTEMA]]</f>
        <v>0</v>
      </c>
    </row>
    <row r="4979" spans="1:9" hidden="1" x14ac:dyDescent="0.25">
      <c r="A4979">
        <v>30101</v>
      </c>
      <c r="B4979" s="1" t="s">
        <v>6</v>
      </c>
      <c r="C4979" s="1" t="s">
        <v>33</v>
      </c>
      <c r="D4979">
        <v>3977</v>
      </c>
      <c r="E4979" s="1" t="s">
        <v>5535</v>
      </c>
      <c r="F4979">
        <v>0</v>
      </c>
      <c r="H4979">
        <v>0</v>
      </c>
      <c r="I4979">
        <f>Tabla1[[#This Row],[VENTAS]]+Tabla1[[#This Row],[FISICO]]-Tabla1[[#This Row],[SISTEMA]]</f>
        <v>0</v>
      </c>
    </row>
    <row r="4980" spans="1:9" hidden="1" x14ac:dyDescent="0.25">
      <c r="A4980">
        <v>30101</v>
      </c>
      <c r="B4980" s="1" t="s">
        <v>6</v>
      </c>
      <c r="C4980" s="1" t="s">
        <v>33</v>
      </c>
      <c r="D4980">
        <v>3978</v>
      </c>
      <c r="E4980" s="1" t="s">
        <v>5536</v>
      </c>
      <c r="F4980">
        <v>0</v>
      </c>
      <c r="H4980">
        <v>0</v>
      </c>
      <c r="I4980">
        <f>Tabla1[[#This Row],[VENTAS]]+Tabla1[[#This Row],[FISICO]]-Tabla1[[#This Row],[SISTEMA]]</f>
        <v>0</v>
      </c>
    </row>
    <row r="4981" spans="1:9" hidden="1" x14ac:dyDescent="0.25">
      <c r="A4981">
        <v>30101</v>
      </c>
      <c r="B4981" s="1" t="s">
        <v>6</v>
      </c>
      <c r="C4981" s="1" t="s">
        <v>33</v>
      </c>
      <c r="D4981">
        <v>3979</v>
      </c>
      <c r="E4981" s="1" t="s">
        <v>5537</v>
      </c>
      <c r="F4981">
        <v>0</v>
      </c>
      <c r="H4981">
        <v>0</v>
      </c>
      <c r="I4981">
        <f>Tabla1[[#This Row],[VENTAS]]+Tabla1[[#This Row],[FISICO]]-Tabla1[[#This Row],[SISTEMA]]</f>
        <v>0</v>
      </c>
    </row>
    <row r="4982" spans="1:9" hidden="1" x14ac:dyDescent="0.25">
      <c r="A4982">
        <v>30101</v>
      </c>
      <c r="B4982" s="1" t="s">
        <v>6</v>
      </c>
      <c r="C4982" s="1" t="s">
        <v>33</v>
      </c>
      <c r="D4982">
        <v>3980</v>
      </c>
      <c r="E4982" s="1" t="s">
        <v>5538</v>
      </c>
      <c r="F4982">
        <v>0</v>
      </c>
      <c r="H4982">
        <v>0</v>
      </c>
      <c r="I4982">
        <f>Tabla1[[#This Row],[VENTAS]]+Tabla1[[#This Row],[FISICO]]-Tabla1[[#This Row],[SISTEMA]]</f>
        <v>0</v>
      </c>
    </row>
    <row r="4983" spans="1:9" hidden="1" x14ac:dyDescent="0.25">
      <c r="A4983">
        <v>30101</v>
      </c>
      <c r="B4983" s="1" t="s">
        <v>6</v>
      </c>
      <c r="C4983" s="1" t="s">
        <v>33</v>
      </c>
      <c r="D4983">
        <v>3981</v>
      </c>
      <c r="E4983" s="1" t="s">
        <v>5539</v>
      </c>
      <c r="F4983">
        <v>0</v>
      </c>
      <c r="H4983">
        <v>0</v>
      </c>
      <c r="I4983">
        <f>Tabla1[[#This Row],[VENTAS]]+Tabla1[[#This Row],[FISICO]]-Tabla1[[#This Row],[SISTEMA]]</f>
        <v>0</v>
      </c>
    </row>
    <row r="4984" spans="1:9" hidden="1" x14ac:dyDescent="0.25">
      <c r="A4984">
        <v>30101</v>
      </c>
      <c r="B4984" s="1" t="s">
        <v>6</v>
      </c>
      <c r="C4984" s="1" t="s">
        <v>33</v>
      </c>
      <c r="D4984">
        <v>3982</v>
      </c>
      <c r="E4984" s="1" t="s">
        <v>5540</v>
      </c>
      <c r="F4984">
        <v>0</v>
      </c>
      <c r="H4984">
        <v>0</v>
      </c>
      <c r="I4984">
        <f>Tabla1[[#This Row],[VENTAS]]+Tabla1[[#This Row],[FISICO]]-Tabla1[[#This Row],[SISTEMA]]</f>
        <v>0</v>
      </c>
    </row>
    <row r="4985" spans="1:9" hidden="1" x14ac:dyDescent="0.25">
      <c r="A4985">
        <v>30101</v>
      </c>
      <c r="B4985" s="1" t="s">
        <v>6</v>
      </c>
      <c r="C4985" s="1" t="s">
        <v>33</v>
      </c>
      <c r="D4985">
        <v>3983</v>
      </c>
      <c r="E4985" s="1" t="s">
        <v>5541</v>
      </c>
      <c r="F4985">
        <v>0</v>
      </c>
      <c r="H4985">
        <v>0</v>
      </c>
      <c r="I4985">
        <f>Tabla1[[#This Row],[VENTAS]]+Tabla1[[#This Row],[FISICO]]-Tabla1[[#This Row],[SISTEMA]]</f>
        <v>0</v>
      </c>
    </row>
    <row r="4986" spans="1:9" hidden="1" x14ac:dyDescent="0.25">
      <c r="A4986">
        <v>30101</v>
      </c>
      <c r="B4986" s="1" t="s">
        <v>6</v>
      </c>
      <c r="C4986" s="1" t="s">
        <v>33</v>
      </c>
      <c r="D4986">
        <v>3985</v>
      </c>
      <c r="E4986" s="1" t="s">
        <v>5542</v>
      </c>
      <c r="F4986">
        <v>0</v>
      </c>
      <c r="H4986">
        <v>0</v>
      </c>
      <c r="I4986">
        <f>Tabla1[[#This Row],[VENTAS]]+Tabla1[[#This Row],[FISICO]]-Tabla1[[#This Row],[SISTEMA]]</f>
        <v>0</v>
      </c>
    </row>
    <row r="4987" spans="1:9" hidden="1" x14ac:dyDescent="0.25">
      <c r="A4987">
        <v>30101</v>
      </c>
      <c r="B4987" s="1" t="s">
        <v>6</v>
      </c>
      <c r="C4987" s="1" t="s">
        <v>33</v>
      </c>
      <c r="D4987">
        <v>3986</v>
      </c>
      <c r="E4987" s="1" t="s">
        <v>5543</v>
      </c>
      <c r="F4987">
        <v>1</v>
      </c>
      <c r="G4987">
        <v>1</v>
      </c>
      <c r="H4987">
        <v>0</v>
      </c>
      <c r="I4987">
        <f>Tabla1[[#This Row],[VENTAS]]+Tabla1[[#This Row],[FISICO]]-Tabla1[[#This Row],[SISTEMA]]</f>
        <v>0</v>
      </c>
    </row>
    <row r="4988" spans="1:9" hidden="1" x14ac:dyDescent="0.25">
      <c r="A4988">
        <v>30101</v>
      </c>
      <c r="B4988" s="1" t="s">
        <v>6</v>
      </c>
      <c r="C4988" s="1" t="s">
        <v>33</v>
      </c>
      <c r="D4988">
        <v>3988</v>
      </c>
      <c r="E4988" s="1" t="s">
        <v>5544</v>
      </c>
      <c r="F4988">
        <v>1</v>
      </c>
      <c r="G4988">
        <v>1</v>
      </c>
      <c r="H4988">
        <v>0</v>
      </c>
      <c r="I4988">
        <f>Tabla1[[#This Row],[VENTAS]]+Tabla1[[#This Row],[FISICO]]-Tabla1[[#This Row],[SISTEMA]]</f>
        <v>0</v>
      </c>
    </row>
    <row r="4989" spans="1:9" hidden="1" x14ac:dyDescent="0.25">
      <c r="A4989">
        <v>30101</v>
      </c>
      <c r="B4989" s="1" t="s">
        <v>6</v>
      </c>
      <c r="C4989" s="1" t="s">
        <v>33</v>
      </c>
      <c r="D4989">
        <v>3989</v>
      </c>
      <c r="E4989" s="1" t="s">
        <v>5545</v>
      </c>
      <c r="F4989">
        <v>0</v>
      </c>
      <c r="H4989">
        <v>0</v>
      </c>
      <c r="I4989">
        <f>Tabla1[[#This Row],[VENTAS]]+Tabla1[[#This Row],[FISICO]]-Tabla1[[#This Row],[SISTEMA]]</f>
        <v>0</v>
      </c>
    </row>
    <row r="4990" spans="1:9" hidden="1" x14ac:dyDescent="0.25">
      <c r="A4990">
        <v>30101</v>
      </c>
      <c r="B4990" s="1" t="s">
        <v>6</v>
      </c>
      <c r="C4990" s="1" t="s">
        <v>33</v>
      </c>
      <c r="D4990">
        <v>3990</v>
      </c>
      <c r="E4990" s="1" t="s">
        <v>5546</v>
      </c>
      <c r="F4990">
        <v>0</v>
      </c>
      <c r="H4990">
        <v>0</v>
      </c>
      <c r="I4990">
        <f>Tabla1[[#This Row],[VENTAS]]+Tabla1[[#This Row],[FISICO]]-Tabla1[[#This Row],[SISTEMA]]</f>
        <v>0</v>
      </c>
    </row>
    <row r="4991" spans="1:9" hidden="1" x14ac:dyDescent="0.25">
      <c r="A4991">
        <v>30101</v>
      </c>
      <c r="B4991" s="1" t="s">
        <v>6</v>
      </c>
      <c r="C4991" s="1" t="s">
        <v>33</v>
      </c>
      <c r="D4991">
        <v>3991</v>
      </c>
      <c r="E4991" s="1" t="s">
        <v>5547</v>
      </c>
      <c r="F4991">
        <v>0</v>
      </c>
      <c r="H4991">
        <v>0</v>
      </c>
      <c r="I4991">
        <f>Tabla1[[#This Row],[VENTAS]]+Tabla1[[#This Row],[FISICO]]-Tabla1[[#This Row],[SISTEMA]]</f>
        <v>0</v>
      </c>
    </row>
    <row r="4992" spans="1:9" hidden="1" x14ac:dyDescent="0.25">
      <c r="A4992">
        <v>30101</v>
      </c>
      <c r="B4992" s="1" t="s">
        <v>6</v>
      </c>
      <c r="C4992" s="1" t="s">
        <v>33</v>
      </c>
      <c r="D4992">
        <v>4006</v>
      </c>
      <c r="E4992" s="1" t="s">
        <v>5548</v>
      </c>
      <c r="F4992">
        <v>0</v>
      </c>
      <c r="H4992">
        <v>0</v>
      </c>
      <c r="I4992">
        <f>Tabla1[[#This Row],[VENTAS]]+Tabla1[[#This Row],[FISICO]]-Tabla1[[#This Row],[SISTEMA]]</f>
        <v>0</v>
      </c>
    </row>
    <row r="4993" spans="1:9" hidden="1" x14ac:dyDescent="0.25">
      <c r="A4993">
        <v>30101</v>
      </c>
      <c r="B4993" s="1" t="s">
        <v>6</v>
      </c>
      <c r="C4993" s="1" t="s">
        <v>33</v>
      </c>
      <c r="D4993">
        <v>4007</v>
      </c>
      <c r="E4993" s="1" t="s">
        <v>5549</v>
      </c>
      <c r="F4993">
        <v>0</v>
      </c>
      <c r="H4993">
        <v>0</v>
      </c>
      <c r="I4993">
        <f>Tabla1[[#This Row],[VENTAS]]+Tabla1[[#This Row],[FISICO]]-Tabla1[[#This Row],[SISTEMA]]</f>
        <v>0</v>
      </c>
    </row>
    <row r="4994" spans="1:9" hidden="1" x14ac:dyDescent="0.25">
      <c r="A4994">
        <v>30101</v>
      </c>
      <c r="B4994" s="1" t="s">
        <v>6</v>
      </c>
      <c r="C4994" s="1" t="s">
        <v>33</v>
      </c>
      <c r="D4994">
        <v>4008</v>
      </c>
      <c r="E4994" s="1" t="s">
        <v>5550</v>
      </c>
      <c r="F4994">
        <v>0</v>
      </c>
      <c r="H4994">
        <v>0</v>
      </c>
      <c r="I4994">
        <f>Tabla1[[#This Row],[VENTAS]]+Tabla1[[#This Row],[FISICO]]-Tabla1[[#This Row],[SISTEMA]]</f>
        <v>0</v>
      </c>
    </row>
    <row r="4995" spans="1:9" hidden="1" x14ac:dyDescent="0.25">
      <c r="A4995">
        <v>30101</v>
      </c>
      <c r="B4995" s="1" t="s">
        <v>6</v>
      </c>
      <c r="C4995" s="1" t="s">
        <v>33</v>
      </c>
      <c r="D4995">
        <v>4009</v>
      </c>
      <c r="E4995" s="1" t="s">
        <v>5551</v>
      </c>
      <c r="F4995">
        <v>0</v>
      </c>
      <c r="H4995">
        <v>0</v>
      </c>
      <c r="I4995">
        <f>Tabla1[[#This Row],[VENTAS]]+Tabla1[[#This Row],[FISICO]]-Tabla1[[#This Row],[SISTEMA]]</f>
        <v>0</v>
      </c>
    </row>
    <row r="4996" spans="1:9" hidden="1" x14ac:dyDescent="0.25">
      <c r="A4996">
        <v>30101</v>
      </c>
      <c r="B4996" s="1" t="s">
        <v>6</v>
      </c>
      <c r="C4996" s="1" t="s">
        <v>33</v>
      </c>
      <c r="D4996">
        <v>4053</v>
      </c>
      <c r="E4996" s="1" t="s">
        <v>5552</v>
      </c>
      <c r="F4996">
        <v>0</v>
      </c>
      <c r="H4996">
        <v>0</v>
      </c>
      <c r="I4996">
        <f>Tabla1[[#This Row],[VENTAS]]+Tabla1[[#This Row],[FISICO]]-Tabla1[[#This Row],[SISTEMA]]</f>
        <v>0</v>
      </c>
    </row>
    <row r="4997" spans="1:9" hidden="1" x14ac:dyDescent="0.25">
      <c r="A4997">
        <v>30101</v>
      </c>
      <c r="B4997" s="1" t="s">
        <v>6</v>
      </c>
      <c r="C4997" s="1" t="s">
        <v>33</v>
      </c>
      <c r="D4997">
        <v>4092</v>
      </c>
      <c r="E4997" s="1" t="s">
        <v>5553</v>
      </c>
      <c r="F4997">
        <v>0</v>
      </c>
      <c r="H4997">
        <v>0</v>
      </c>
      <c r="I4997">
        <f>Tabla1[[#This Row],[VENTAS]]+Tabla1[[#This Row],[FISICO]]-Tabla1[[#This Row],[SISTEMA]]</f>
        <v>0</v>
      </c>
    </row>
    <row r="4998" spans="1:9" hidden="1" x14ac:dyDescent="0.25">
      <c r="A4998">
        <v>30101</v>
      </c>
      <c r="B4998" s="1" t="s">
        <v>6</v>
      </c>
      <c r="C4998" s="1" t="s">
        <v>33</v>
      </c>
      <c r="D4998">
        <v>4093</v>
      </c>
      <c r="E4998" s="1" t="s">
        <v>5554</v>
      </c>
      <c r="F4998">
        <v>0</v>
      </c>
      <c r="H4998">
        <v>0</v>
      </c>
      <c r="I4998">
        <f>Tabla1[[#This Row],[VENTAS]]+Tabla1[[#This Row],[FISICO]]-Tabla1[[#This Row],[SISTEMA]]</f>
        <v>0</v>
      </c>
    </row>
    <row r="4999" spans="1:9" hidden="1" x14ac:dyDescent="0.25">
      <c r="A4999">
        <v>30101</v>
      </c>
      <c r="B4999" s="1" t="s">
        <v>6</v>
      </c>
      <c r="C4999" s="1" t="s">
        <v>33</v>
      </c>
      <c r="D4999">
        <v>4094</v>
      </c>
      <c r="E4999" s="1" t="s">
        <v>5555</v>
      </c>
      <c r="F4999">
        <v>0</v>
      </c>
      <c r="H4999">
        <v>0</v>
      </c>
      <c r="I4999">
        <f>Tabla1[[#This Row],[VENTAS]]+Tabla1[[#This Row],[FISICO]]-Tabla1[[#This Row],[SISTEMA]]</f>
        <v>0</v>
      </c>
    </row>
    <row r="5000" spans="1:9" hidden="1" x14ac:dyDescent="0.25">
      <c r="A5000">
        <v>30101</v>
      </c>
      <c r="B5000" s="1" t="s">
        <v>6</v>
      </c>
      <c r="C5000" s="1" t="s">
        <v>33</v>
      </c>
      <c r="D5000">
        <v>4095</v>
      </c>
      <c r="E5000" s="1" t="s">
        <v>5556</v>
      </c>
      <c r="F5000">
        <v>0</v>
      </c>
      <c r="H5000">
        <v>0</v>
      </c>
      <c r="I5000">
        <f>Tabla1[[#This Row],[VENTAS]]+Tabla1[[#This Row],[FISICO]]-Tabla1[[#This Row],[SISTEMA]]</f>
        <v>0</v>
      </c>
    </row>
    <row r="5001" spans="1:9" hidden="1" x14ac:dyDescent="0.25">
      <c r="A5001">
        <v>30101</v>
      </c>
      <c r="B5001" s="1" t="s">
        <v>6</v>
      </c>
      <c r="C5001" s="1" t="s">
        <v>33</v>
      </c>
      <c r="D5001">
        <v>4128</v>
      </c>
      <c r="E5001" s="1" t="s">
        <v>5557</v>
      </c>
      <c r="F5001">
        <v>0</v>
      </c>
      <c r="H5001">
        <v>0</v>
      </c>
      <c r="I5001">
        <f>Tabla1[[#This Row],[VENTAS]]+Tabla1[[#This Row],[FISICO]]-Tabla1[[#This Row],[SISTEMA]]</f>
        <v>0</v>
      </c>
    </row>
    <row r="5002" spans="1:9" hidden="1" x14ac:dyDescent="0.25">
      <c r="A5002">
        <v>30101</v>
      </c>
      <c r="B5002" s="1" t="s">
        <v>6</v>
      </c>
      <c r="C5002" s="1" t="s">
        <v>33</v>
      </c>
      <c r="D5002">
        <v>4163</v>
      </c>
      <c r="E5002" s="1" t="s">
        <v>5558</v>
      </c>
      <c r="F5002">
        <v>0</v>
      </c>
      <c r="H5002">
        <v>0</v>
      </c>
      <c r="I5002">
        <f>Tabla1[[#This Row],[VENTAS]]+Tabla1[[#This Row],[FISICO]]-Tabla1[[#This Row],[SISTEMA]]</f>
        <v>0</v>
      </c>
    </row>
    <row r="5003" spans="1:9" hidden="1" x14ac:dyDescent="0.25">
      <c r="A5003">
        <v>30101</v>
      </c>
      <c r="B5003" s="1" t="s">
        <v>6</v>
      </c>
      <c r="C5003" s="1" t="s">
        <v>33</v>
      </c>
      <c r="D5003">
        <v>4707</v>
      </c>
      <c r="E5003" s="1" t="s">
        <v>5559</v>
      </c>
      <c r="F5003">
        <v>0</v>
      </c>
      <c r="H5003">
        <v>0</v>
      </c>
      <c r="I5003">
        <f>Tabla1[[#This Row],[VENTAS]]+Tabla1[[#This Row],[FISICO]]-Tabla1[[#This Row],[SISTEMA]]</f>
        <v>0</v>
      </c>
    </row>
    <row r="5004" spans="1:9" hidden="1" x14ac:dyDescent="0.25">
      <c r="A5004">
        <v>30101</v>
      </c>
      <c r="B5004" s="1" t="s">
        <v>6</v>
      </c>
      <c r="C5004" s="1" t="s">
        <v>33</v>
      </c>
      <c r="D5004">
        <v>4718</v>
      </c>
      <c r="E5004" s="1" t="s">
        <v>5560</v>
      </c>
      <c r="F5004">
        <v>0</v>
      </c>
      <c r="H5004">
        <v>0</v>
      </c>
      <c r="I5004">
        <f>Tabla1[[#This Row],[VENTAS]]+Tabla1[[#This Row],[FISICO]]-Tabla1[[#This Row],[SISTEMA]]</f>
        <v>0</v>
      </c>
    </row>
    <row r="5005" spans="1:9" hidden="1" x14ac:dyDescent="0.25">
      <c r="A5005">
        <v>30101</v>
      </c>
      <c r="B5005" s="1" t="s">
        <v>6</v>
      </c>
      <c r="C5005" s="1" t="s">
        <v>33</v>
      </c>
      <c r="D5005">
        <v>4719</v>
      </c>
      <c r="E5005" s="1" t="s">
        <v>5561</v>
      </c>
      <c r="F5005">
        <v>0</v>
      </c>
      <c r="H5005">
        <v>0</v>
      </c>
      <c r="I5005">
        <f>Tabla1[[#This Row],[VENTAS]]+Tabla1[[#This Row],[FISICO]]-Tabla1[[#This Row],[SISTEMA]]</f>
        <v>0</v>
      </c>
    </row>
    <row r="5006" spans="1:9" hidden="1" x14ac:dyDescent="0.25">
      <c r="A5006">
        <v>30101</v>
      </c>
      <c r="B5006" s="1" t="s">
        <v>6</v>
      </c>
      <c r="C5006" s="1" t="s">
        <v>33</v>
      </c>
      <c r="D5006">
        <v>4720</v>
      </c>
      <c r="E5006" s="1" t="s">
        <v>5562</v>
      </c>
      <c r="F5006">
        <v>0</v>
      </c>
      <c r="H5006">
        <v>0</v>
      </c>
      <c r="I5006">
        <f>Tabla1[[#This Row],[VENTAS]]+Tabla1[[#This Row],[FISICO]]-Tabla1[[#This Row],[SISTEMA]]</f>
        <v>0</v>
      </c>
    </row>
    <row r="5007" spans="1:9" hidden="1" x14ac:dyDescent="0.25">
      <c r="A5007">
        <v>30101</v>
      </c>
      <c r="B5007" s="1" t="s">
        <v>6</v>
      </c>
      <c r="C5007" s="1" t="s">
        <v>33</v>
      </c>
      <c r="D5007">
        <v>4721</v>
      </c>
      <c r="E5007" s="1" t="s">
        <v>5563</v>
      </c>
      <c r="F5007">
        <v>0</v>
      </c>
      <c r="H5007">
        <v>0</v>
      </c>
      <c r="I5007">
        <f>Tabla1[[#This Row],[VENTAS]]+Tabla1[[#This Row],[FISICO]]-Tabla1[[#This Row],[SISTEMA]]</f>
        <v>0</v>
      </c>
    </row>
    <row r="5008" spans="1:9" hidden="1" x14ac:dyDescent="0.25">
      <c r="A5008">
        <v>30101</v>
      </c>
      <c r="B5008" s="1" t="s">
        <v>6</v>
      </c>
      <c r="C5008" s="1" t="s">
        <v>33</v>
      </c>
      <c r="D5008">
        <v>4727</v>
      </c>
      <c r="E5008" s="1" t="s">
        <v>5564</v>
      </c>
      <c r="F5008">
        <v>1</v>
      </c>
      <c r="G5008">
        <v>1</v>
      </c>
      <c r="H5008">
        <v>0</v>
      </c>
      <c r="I5008">
        <f>Tabla1[[#This Row],[VENTAS]]+Tabla1[[#This Row],[FISICO]]-Tabla1[[#This Row],[SISTEMA]]</f>
        <v>0</v>
      </c>
    </row>
    <row r="5009" spans="1:9" hidden="1" x14ac:dyDescent="0.25">
      <c r="A5009">
        <v>30101</v>
      </c>
      <c r="B5009" s="1" t="s">
        <v>6</v>
      </c>
      <c r="C5009" s="1" t="s">
        <v>33</v>
      </c>
      <c r="D5009">
        <v>4738</v>
      </c>
      <c r="E5009" s="1" t="s">
        <v>5565</v>
      </c>
      <c r="F5009">
        <v>6</v>
      </c>
      <c r="G5009">
        <v>6</v>
      </c>
      <c r="H5009">
        <v>0</v>
      </c>
      <c r="I5009">
        <f>Tabla1[[#This Row],[VENTAS]]+Tabla1[[#This Row],[FISICO]]-Tabla1[[#This Row],[SISTEMA]]</f>
        <v>0</v>
      </c>
    </row>
    <row r="5010" spans="1:9" hidden="1" x14ac:dyDescent="0.25">
      <c r="A5010">
        <v>30101</v>
      </c>
      <c r="B5010" s="1" t="s">
        <v>6</v>
      </c>
      <c r="C5010" s="1" t="s">
        <v>33</v>
      </c>
      <c r="D5010">
        <v>4740</v>
      </c>
      <c r="E5010" s="1" t="s">
        <v>5566</v>
      </c>
      <c r="F5010">
        <v>1</v>
      </c>
      <c r="G5010">
        <v>1</v>
      </c>
      <c r="H5010">
        <v>0</v>
      </c>
      <c r="I5010">
        <f>Tabla1[[#This Row],[VENTAS]]+Tabla1[[#This Row],[FISICO]]-Tabla1[[#This Row],[SISTEMA]]</f>
        <v>0</v>
      </c>
    </row>
    <row r="5011" spans="1:9" hidden="1" x14ac:dyDescent="0.25">
      <c r="A5011">
        <v>30101</v>
      </c>
      <c r="B5011" s="1" t="s">
        <v>6</v>
      </c>
      <c r="C5011" s="1" t="s">
        <v>33</v>
      </c>
      <c r="D5011">
        <v>4741</v>
      </c>
      <c r="E5011" s="1" t="s">
        <v>5567</v>
      </c>
      <c r="F5011">
        <v>3</v>
      </c>
      <c r="G5011">
        <v>3</v>
      </c>
      <c r="H5011">
        <v>0</v>
      </c>
      <c r="I5011">
        <f>Tabla1[[#This Row],[VENTAS]]+Tabla1[[#This Row],[FISICO]]-Tabla1[[#This Row],[SISTEMA]]</f>
        <v>0</v>
      </c>
    </row>
    <row r="5012" spans="1:9" hidden="1" x14ac:dyDescent="0.25">
      <c r="A5012">
        <v>30101</v>
      </c>
      <c r="B5012" s="1" t="s">
        <v>6</v>
      </c>
      <c r="C5012" s="1" t="s">
        <v>33</v>
      </c>
      <c r="D5012">
        <v>4756</v>
      </c>
      <c r="E5012" s="1" t="s">
        <v>5568</v>
      </c>
      <c r="F5012">
        <v>0</v>
      </c>
      <c r="H5012">
        <v>0</v>
      </c>
      <c r="I5012">
        <f>Tabla1[[#This Row],[VENTAS]]+Tabla1[[#This Row],[FISICO]]-Tabla1[[#This Row],[SISTEMA]]</f>
        <v>0</v>
      </c>
    </row>
    <row r="5013" spans="1:9" hidden="1" x14ac:dyDescent="0.25">
      <c r="A5013">
        <v>30101</v>
      </c>
      <c r="B5013" s="1" t="s">
        <v>6</v>
      </c>
      <c r="C5013" s="1" t="s">
        <v>33</v>
      </c>
      <c r="D5013">
        <v>4757</v>
      </c>
      <c r="E5013" s="1" t="s">
        <v>5569</v>
      </c>
      <c r="F5013">
        <v>0</v>
      </c>
      <c r="H5013">
        <v>0</v>
      </c>
      <c r="I5013">
        <f>Tabla1[[#This Row],[VENTAS]]+Tabla1[[#This Row],[FISICO]]-Tabla1[[#This Row],[SISTEMA]]</f>
        <v>0</v>
      </c>
    </row>
    <row r="5014" spans="1:9" hidden="1" x14ac:dyDescent="0.25">
      <c r="A5014">
        <v>30101</v>
      </c>
      <c r="B5014" s="1" t="s">
        <v>6</v>
      </c>
      <c r="C5014" s="1" t="s">
        <v>33</v>
      </c>
      <c r="D5014">
        <v>4758</v>
      </c>
      <c r="E5014" s="1" t="s">
        <v>5570</v>
      </c>
      <c r="F5014">
        <v>0</v>
      </c>
      <c r="H5014">
        <v>0</v>
      </c>
      <c r="I5014">
        <f>Tabla1[[#This Row],[VENTAS]]+Tabla1[[#This Row],[FISICO]]-Tabla1[[#This Row],[SISTEMA]]</f>
        <v>0</v>
      </c>
    </row>
    <row r="5015" spans="1:9" hidden="1" x14ac:dyDescent="0.25">
      <c r="A5015">
        <v>30101</v>
      </c>
      <c r="B5015" s="1" t="s">
        <v>6</v>
      </c>
      <c r="C5015" s="1" t="s">
        <v>33</v>
      </c>
      <c r="D5015">
        <v>4759</v>
      </c>
      <c r="E5015" s="1" t="s">
        <v>5571</v>
      </c>
      <c r="F5015">
        <v>0</v>
      </c>
      <c r="H5015">
        <v>0</v>
      </c>
      <c r="I5015">
        <f>Tabla1[[#This Row],[VENTAS]]+Tabla1[[#This Row],[FISICO]]-Tabla1[[#This Row],[SISTEMA]]</f>
        <v>0</v>
      </c>
    </row>
    <row r="5016" spans="1:9" hidden="1" x14ac:dyDescent="0.25">
      <c r="A5016">
        <v>30101</v>
      </c>
      <c r="B5016" s="1" t="s">
        <v>6</v>
      </c>
      <c r="C5016" s="1" t="s">
        <v>33</v>
      </c>
      <c r="D5016">
        <v>4760</v>
      </c>
      <c r="E5016" s="1" t="s">
        <v>5572</v>
      </c>
      <c r="F5016">
        <v>0</v>
      </c>
      <c r="H5016">
        <v>0</v>
      </c>
      <c r="I5016">
        <f>Tabla1[[#This Row],[VENTAS]]+Tabla1[[#This Row],[FISICO]]-Tabla1[[#This Row],[SISTEMA]]</f>
        <v>0</v>
      </c>
    </row>
    <row r="5017" spans="1:9" hidden="1" x14ac:dyDescent="0.25">
      <c r="A5017">
        <v>30101</v>
      </c>
      <c r="B5017" s="1" t="s">
        <v>6</v>
      </c>
      <c r="C5017" s="1" t="s">
        <v>33</v>
      </c>
      <c r="D5017">
        <v>4761</v>
      </c>
      <c r="E5017" s="1" t="s">
        <v>5573</v>
      </c>
      <c r="F5017">
        <v>0</v>
      </c>
      <c r="H5017">
        <v>0</v>
      </c>
      <c r="I5017">
        <f>Tabla1[[#This Row],[VENTAS]]+Tabla1[[#This Row],[FISICO]]-Tabla1[[#This Row],[SISTEMA]]</f>
        <v>0</v>
      </c>
    </row>
    <row r="5018" spans="1:9" hidden="1" x14ac:dyDescent="0.25">
      <c r="A5018">
        <v>30101</v>
      </c>
      <c r="B5018" s="1" t="s">
        <v>6</v>
      </c>
      <c r="C5018" s="1" t="s">
        <v>33</v>
      </c>
      <c r="D5018">
        <v>4772</v>
      </c>
      <c r="E5018" s="1" t="s">
        <v>5574</v>
      </c>
      <c r="F5018">
        <v>0</v>
      </c>
      <c r="H5018">
        <v>0</v>
      </c>
      <c r="I5018">
        <f>Tabla1[[#This Row],[VENTAS]]+Tabla1[[#This Row],[FISICO]]-Tabla1[[#This Row],[SISTEMA]]</f>
        <v>0</v>
      </c>
    </row>
    <row r="5019" spans="1:9" hidden="1" x14ac:dyDescent="0.25">
      <c r="A5019">
        <v>30101</v>
      </c>
      <c r="B5019" s="1" t="s">
        <v>6</v>
      </c>
      <c r="C5019" s="1" t="s">
        <v>33</v>
      </c>
      <c r="D5019">
        <v>4773</v>
      </c>
      <c r="E5019" s="1" t="s">
        <v>5575</v>
      </c>
      <c r="F5019">
        <v>0</v>
      </c>
      <c r="H5019">
        <v>0</v>
      </c>
      <c r="I5019">
        <f>Tabla1[[#This Row],[VENTAS]]+Tabla1[[#This Row],[FISICO]]-Tabla1[[#This Row],[SISTEMA]]</f>
        <v>0</v>
      </c>
    </row>
    <row r="5020" spans="1:9" hidden="1" x14ac:dyDescent="0.25">
      <c r="A5020">
        <v>30101</v>
      </c>
      <c r="B5020" s="1" t="s">
        <v>6</v>
      </c>
      <c r="C5020" s="1" t="s">
        <v>33</v>
      </c>
      <c r="D5020">
        <v>4774</v>
      </c>
      <c r="E5020" s="1" t="s">
        <v>5576</v>
      </c>
      <c r="F5020">
        <v>5</v>
      </c>
      <c r="G5020">
        <v>5</v>
      </c>
      <c r="H5020">
        <v>0</v>
      </c>
      <c r="I5020">
        <f>Tabla1[[#This Row],[VENTAS]]+Tabla1[[#This Row],[FISICO]]-Tabla1[[#This Row],[SISTEMA]]</f>
        <v>0</v>
      </c>
    </row>
    <row r="5021" spans="1:9" hidden="1" x14ac:dyDescent="0.25">
      <c r="A5021">
        <v>30101</v>
      </c>
      <c r="B5021" s="1" t="s">
        <v>6</v>
      </c>
      <c r="C5021" s="1" t="s">
        <v>33</v>
      </c>
      <c r="D5021">
        <v>4775</v>
      </c>
      <c r="E5021" s="1" t="s">
        <v>5577</v>
      </c>
      <c r="F5021">
        <v>0</v>
      </c>
      <c r="H5021">
        <v>0</v>
      </c>
      <c r="I5021">
        <f>Tabla1[[#This Row],[VENTAS]]+Tabla1[[#This Row],[FISICO]]-Tabla1[[#This Row],[SISTEMA]]</f>
        <v>0</v>
      </c>
    </row>
    <row r="5022" spans="1:9" hidden="1" x14ac:dyDescent="0.25">
      <c r="A5022">
        <v>30101</v>
      </c>
      <c r="B5022" s="1" t="s">
        <v>6</v>
      </c>
      <c r="C5022" s="1" t="s">
        <v>33</v>
      </c>
      <c r="D5022">
        <v>4776</v>
      </c>
      <c r="E5022" s="1" t="s">
        <v>5578</v>
      </c>
      <c r="F5022">
        <v>14</v>
      </c>
      <c r="G5022">
        <v>14</v>
      </c>
      <c r="H5022">
        <v>0</v>
      </c>
      <c r="I5022">
        <f>Tabla1[[#This Row],[VENTAS]]+Tabla1[[#This Row],[FISICO]]-Tabla1[[#This Row],[SISTEMA]]</f>
        <v>0</v>
      </c>
    </row>
    <row r="5023" spans="1:9" hidden="1" x14ac:dyDescent="0.25">
      <c r="A5023">
        <v>30101</v>
      </c>
      <c r="B5023" s="1" t="s">
        <v>6</v>
      </c>
      <c r="C5023" s="1" t="s">
        <v>33</v>
      </c>
      <c r="D5023">
        <v>4777</v>
      </c>
      <c r="E5023" s="1" t="s">
        <v>5579</v>
      </c>
      <c r="F5023">
        <v>2</v>
      </c>
      <c r="G5023">
        <v>2</v>
      </c>
      <c r="H5023">
        <v>0</v>
      </c>
      <c r="I5023">
        <f>Tabla1[[#This Row],[VENTAS]]+Tabla1[[#This Row],[FISICO]]-Tabla1[[#This Row],[SISTEMA]]</f>
        <v>0</v>
      </c>
    </row>
    <row r="5024" spans="1:9" hidden="1" x14ac:dyDescent="0.25">
      <c r="A5024">
        <v>30101</v>
      </c>
      <c r="B5024" s="1" t="s">
        <v>6</v>
      </c>
      <c r="C5024" s="1" t="s">
        <v>33</v>
      </c>
      <c r="D5024">
        <v>4854</v>
      </c>
      <c r="E5024" s="1" t="s">
        <v>5580</v>
      </c>
      <c r="F5024">
        <v>0</v>
      </c>
      <c r="H5024">
        <v>0</v>
      </c>
      <c r="I5024">
        <f>Tabla1[[#This Row],[VENTAS]]+Tabla1[[#This Row],[FISICO]]-Tabla1[[#This Row],[SISTEMA]]</f>
        <v>0</v>
      </c>
    </row>
    <row r="5025" spans="1:9" hidden="1" x14ac:dyDescent="0.25">
      <c r="A5025">
        <v>30101</v>
      </c>
      <c r="B5025" s="1" t="s">
        <v>6</v>
      </c>
      <c r="C5025" s="1" t="s">
        <v>33</v>
      </c>
      <c r="D5025">
        <v>4860</v>
      </c>
      <c r="E5025" s="1" t="s">
        <v>5581</v>
      </c>
      <c r="F5025">
        <v>0</v>
      </c>
      <c r="H5025">
        <v>0</v>
      </c>
      <c r="I5025">
        <f>Tabla1[[#This Row],[VENTAS]]+Tabla1[[#This Row],[FISICO]]-Tabla1[[#This Row],[SISTEMA]]</f>
        <v>0</v>
      </c>
    </row>
    <row r="5026" spans="1:9" hidden="1" x14ac:dyDescent="0.25">
      <c r="A5026">
        <v>30101</v>
      </c>
      <c r="B5026" s="1" t="s">
        <v>6</v>
      </c>
      <c r="C5026" s="1" t="s">
        <v>33</v>
      </c>
      <c r="D5026">
        <v>4936</v>
      </c>
      <c r="E5026" s="1" t="s">
        <v>5582</v>
      </c>
      <c r="F5026">
        <v>0</v>
      </c>
      <c r="H5026">
        <v>0</v>
      </c>
      <c r="I5026">
        <f>Tabla1[[#This Row],[VENTAS]]+Tabla1[[#This Row],[FISICO]]-Tabla1[[#This Row],[SISTEMA]]</f>
        <v>0</v>
      </c>
    </row>
    <row r="5027" spans="1:9" hidden="1" x14ac:dyDescent="0.25">
      <c r="A5027">
        <v>30101</v>
      </c>
      <c r="B5027" s="1" t="s">
        <v>6</v>
      </c>
      <c r="C5027" s="1" t="s">
        <v>33</v>
      </c>
      <c r="D5027">
        <v>5058</v>
      </c>
      <c r="E5027" s="1" t="s">
        <v>5583</v>
      </c>
      <c r="F5027">
        <v>0</v>
      </c>
      <c r="H5027">
        <v>0</v>
      </c>
      <c r="I5027">
        <f>Tabla1[[#This Row],[VENTAS]]+Tabla1[[#This Row],[FISICO]]-Tabla1[[#This Row],[SISTEMA]]</f>
        <v>0</v>
      </c>
    </row>
    <row r="5028" spans="1:9" hidden="1" x14ac:dyDescent="0.25">
      <c r="A5028">
        <v>30101</v>
      </c>
      <c r="B5028" s="1" t="s">
        <v>6</v>
      </c>
      <c r="C5028" s="1" t="s">
        <v>33</v>
      </c>
      <c r="D5028">
        <v>5059</v>
      </c>
      <c r="E5028" s="1" t="s">
        <v>5584</v>
      </c>
      <c r="F5028">
        <v>0</v>
      </c>
      <c r="H5028">
        <v>0</v>
      </c>
      <c r="I5028">
        <f>Tabla1[[#This Row],[VENTAS]]+Tabla1[[#This Row],[FISICO]]-Tabla1[[#This Row],[SISTEMA]]</f>
        <v>0</v>
      </c>
    </row>
    <row r="5029" spans="1:9" hidden="1" x14ac:dyDescent="0.25">
      <c r="A5029">
        <v>30101</v>
      </c>
      <c r="B5029" s="1" t="s">
        <v>6</v>
      </c>
      <c r="C5029" s="1" t="s">
        <v>33</v>
      </c>
      <c r="D5029">
        <v>5106</v>
      </c>
      <c r="E5029" s="1" t="s">
        <v>5585</v>
      </c>
      <c r="F5029">
        <v>0</v>
      </c>
      <c r="H5029">
        <v>0</v>
      </c>
      <c r="I5029">
        <f>Tabla1[[#This Row],[VENTAS]]+Tabla1[[#This Row],[FISICO]]-Tabla1[[#This Row],[SISTEMA]]</f>
        <v>0</v>
      </c>
    </row>
    <row r="5030" spans="1:9" hidden="1" x14ac:dyDescent="0.25">
      <c r="A5030">
        <v>30101</v>
      </c>
      <c r="B5030" s="1" t="s">
        <v>6</v>
      </c>
      <c r="C5030" s="1" t="s">
        <v>33</v>
      </c>
      <c r="D5030">
        <v>5138</v>
      </c>
      <c r="E5030" s="1" t="s">
        <v>5586</v>
      </c>
      <c r="F5030">
        <v>0</v>
      </c>
      <c r="H5030">
        <v>0</v>
      </c>
      <c r="I5030">
        <f>Tabla1[[#This Row],[VENTAS]]+Tabla1[[#This Row],[FISICO]]-Tabla1[[#This Row],[SISTEMA]]</f>
        <v>0</v>
      </c>
    </row>
    <row r="5031" spans="1:9" hidden="1" x14ac:dyDescent="0.25">
      <c r="A5031">
        <v>30101</v>
      </c>
      <c r="B5031" s="1" t="s">
        <v>6</v>
      </c>
      <c r="C5031" s="1" t="s">
        <v>33</v>
      </c>
      <c r="D5031">
        <v>5230</v>
      </c>
      <c r="E5031" s="1" t="s">
        <v>5587</v>
      </c>
      <c r="F5031">
        <v>0</v>
      </c>
      <c r="H5031">
        <v>0</v>
      </c>
      <c r="I5031">
        <f>Tabla1[[#This Row],[VENTAS]]+Tabla1[[#This Row],[FISICO]]-Tabla1[[#This Row],[SISTEMA]]</f>
        <v>0</v>
      </c>
    </row>
    <row r="5032" spans="1:9" hidden="1" x14ac:dyDescent="0.25">
      <c r="A5032">
        <v>30101</v>
      </c>
      <c r="B5032" s="1" t="s">
        <v>6</v>
      </c>
      <c r="C5032" s="1" t="s">
        <v>33</v>
      </c>
      <c r="D5032">
        <v>5231</v>
      </c>
      <c r="E5032" s="1" t="s">
        <v>5588</v>
      </c>
      <c r="F5032">
        <v>0</v>
      </c>
      <c r="H5032">
        <v>0</v>
      </c>
      <c r="I5032">
        <f>Tabla1[[#This Row],[VENTAS]]+Tabla1[[#This Row],[FISICO]]-Tabla1[[#This Row],[SISTEMA]]</f>
        <v>0</v>
      </c>
    </row>
    <row r="5033" spans="1:9" hidden="1" x14ac:dyDescent="0.25">
      <c r="A5033">
        <v>30101</v>
      </c>
      <c r="B5033" s="1" t="s">
        <v>6</v>
      </c>
      <c r="C5033" s="1" t="s">
        <v>33</v>
      </c>
      <c r="D5033">
        <v>5232</v>
      </c>
      <c r="E5033" s="1" t="s">
        <v>5589</v>
      </c>
      <c r="F5033">
        <v>0</v>
      </c>
      <c r="H5033">
        <v>0</v>
      </c>
      <c r="I5033">
        <f>Tabla1[[#This Row],[VENTAS]]+Tabla1[[#This Row],[FISICO]]-Tabla1[[#This Row],[SISTEMA]]</f>
        <v>0</v>
      </c>
    </row>
    <row r="5034" spans="1:9" hidden="1" x14ac:dyDescent="0.25">
      <c r="A5034">
        <v>30101</v>
      </c>
      <c r="B5034" s="1" t="s">
        <v>6</v>
      </c>
      <c r="C5034" s="1" t="s">
        <v>33</v>
      </c>
      <c r="D5034">
        <v>5254</v>
      </c>
      <c r="E5034" s="1" t="s">
        <v>5590</v>
      </c>
      <c r="F5034">
        <v>0</v>
      </c>
      <c r="H5034">
        <v>0</v>
      </c>
      <c r="I5034">
        <f>Tabla1[[#This Row],[VENTAS]]+Tabla1[[#This Row],[FISICO]]-Tabla1[[#This Row],[SISTEMA]]</f>
        <v>0</v>
      </c>
    </row>
    <row r="5035" spans="1:9" hidden="1" x14ac:dyDescent="0.25">
      <c r="A5035">
        <v>30101</v>
      </c>
      <c r="B5035" s="1" t="s">
        <v>6</v>
      </c>
      <c r="C5035" s="1" t="s">
        <v>33</v>
      </c>
      <c r="D5035">
        <v>5328</v>
      </c>
      <c r="E5035" s="1" t="s">
        <v>5591</v>
      </c>
      <c r="F5035">
        <v>1</v>
      </c>
      <c r="G5035">
        <v>1</v>
      </c>
      <c r="H5035">
        <v>0</v>
      </c>
      <c r="I5035">
        <f>Tabla1[[#This Row],[VENTAS]]+Tabla1[[#This Row],[FISICO]]-Tabla1[[#This Row],[SISTEMA]]</f>
        <v>0</v>
      </c>
    </row>
    <row r="5036" spans="1:9" hidden="1" x14ac:dyDescent="0.25">
      <c r="A5036">
        <v>30101</v>
      </c>
      <c r="B5036" s="1" t="s">
        <v>6</v>
      </c>
      <c r="C5036" s="1" t="s">
        <v>33</v>
      </c>
      <c r="D5036">
        <v>5334</v>
      </c>
      <c r="E5036" s="1" t="s">
        <v>5592</v>
      </c>
      <c r="F5036">
        <v>1</v>
      </c>
      <c r="G5036">
        <v>1</v>
      </c>
      <c r="H5036">
        <v>0</v>
      </c>
      <c r="I5036">
        <f>Tabla1[[#This Row],[VENTAS]]+Tabla1[[#This Row],[FISICO]]-Tabla1[[#This Row],[SISTEMA]]</f>
        <v>0</v>
      </c>
    </row>
    <row r="5037" spans="1:9" hidden="1" x14ac:dyDescent="0.25">
      <c r="A5037">
        <v>30101</v>
      </c>
      <c r="B5037" s="1" t="s">
        <v>6</v>
      </c>
      <c r="C5037" s="1" t="s">
        <v>33</v>
      </c>
      <c r="D5037">
        <v>5335</v>
      </c>
      <c r="E5037" s="1" t="s">
        <v>5593</v>
      </c>
      <c r="F5037">
        <v>1</v>
      </c>
      <c r="G5037">
        <v>1</v>
      </c>
      <c r="H5037">
        <v>0</v>
      </c>
      <c r="I5037">
        <f>Tabla1[[#This Row],[VENTAS]]+Tabla1[[#This Row],[FISICO]]-Tabla1[[#This Row],[SISTEMA]]</f>
        <v>0</v>
      </c>
    </row>
    <row r="5038" spans="1:9" hidden="1" x14ac:dyDescent="0.25">
      <c r="A5038">
        <v>30101</v>
      </c>
      <c r="B5038" s="1" t="s">
        <v>6</v>
      </c>
      <c r="C5038" s="1" t="s">
        <v>33</v>
      </c>
      <c r="D5038">
        <v>5348</v>
      </c>
      <c r="E5038" s="1" t="s">
        <v>5594</v>
      </c>
      <c r="F5038">
        <v>0</v>
      </c>
      <c r="H5038">
        <v>0</v>
      </c>
      <c r="I5038">
        <f>Tabla1[[#This Row],[VENTAS]]+Tabla1[[#This Row],[FISICO]]-Tabla1[[#This Row],[SISTEMA]]</f>
        <v>0</v>
      </c>
    </row>
    <row r="5039" spans="1:9" hidden="1" x14ac:dyDescent="0.25">
      <c r="A5039">
        <v>30101</v>
      </c>
      <c r="B5039" s="1" t="s">
        <v>6</v>
      </c>
      <c r="C5039" s="1" t="s">
        <v>33</v>
      </c>
      <c r="D5039">
        <v>5354</v>
      </c>
      <c r="E5039" s="1" t="s">
        <v>5595</v>
      </c>
      <c r="F5039">
        <v>0</v>
      </c>
      <c r="H5039">
        <v>0</v>
      </c>
      <c r="I5039">
        <f>Tabla1[[#This Row],[VENTAS]]+Tabla1[[#This Row],[FISICO]]-Tabla1[[#This Row],[SISTEMA]]</f>
        <v>0</v>
      </c>
    </row>
    <row r="5040" spans="1:9" hidden="1" x14ac:dyDescent="0.25">
      <c r="A5040">
        <v>30101</v>
      </c>
      <c r="B5040" s="1" t="s">
        <v>6</v>
      </c>
      <c r="C5040" s="1" t="s">
        <v>33</v>
      </c>
      <c r="D5040">
        <v>5399</v>
      </c>
      <c r="E5040" s="1" t="s">
        <v>5596</v>
      </c>
      <c r="F5040">
        <v>0</v>
      </c>
      <c r="H5040">
        <v>0</v>
      </c>
      <c r="I5040">
        <f>Tabla1[[#This Row],[VENTAS]]+Tabla1[[#This Row],[FISICO]]-Tabla1[[#This Row],[SISTEMA]]</f>
        <v>0</v>
      </c>
    </row>
    <row r="5041" spans="1:9" hidden="1" x14ac:dyDescent="0.25">
      <c r="A5041">
        <v>30101</v>
      </c>
      <c r="B5041" s="1" t="s">
        <v>6</v>
      </c>
      <c r="C5041" s="1" t="s">
        <v>33</v>
      </c>
      <c r="D5041">
        <v>5400</v>
      </c>
      <c r="E5041" s="1" t="s">
        <v>5597</v>
      </c>
      <c r="F5041">
        <v>0</v>
      </c>
      <c r="H5041">
        <v>0</v>
      </c>
      <c r="I5041">
        <f>Tabla1[[#This Row],[VENTAS]]+Tabla1[[#This Row],[FISICO]]-Tabla1[[#This Row],[SISTEMA]]</f>
        <v>0</v>
      </c>
    </row>
    <row r="5042" spans="1:9" hidden="1" x14ac:dyDescent="0.25">
      <c r="A5042">
        <v>30101</v>
      </c>
      <c r="B5042" s="1" t="s">
        <v>6</v>
      </c>
      <c r="C5042" s="1" t="s">
        <v>33</v>
      </c>
      <c r="D5042">
        <v>5402</v>
      </c>
      <c r="E5042" s="1" t="s">
        <v>5598</v>
      </c>
      <c r="F5042">
        <v>0</v>
      </c>
      <c r="H5042">
        <v>0</v>
      </c>
      <c r="I5042">
        <f>Tabla1[[#This Row],[VENTAS]]+Tabla1[[#This Row],[FISICO]]-Tabla1[[#This Row],[SISTEMA]]</f>
        <v>0</v>
      </c>
    </row>
    <row r="5043" spans="1:9" hidden="1" x14ac:dyDescent="0.25">
      <c r="A5043">
        <v>30101</v>
      </c>
      <c r="B5043" s="1" t="s">
        <v>6</v>
      </c>
      <c r="C5043" s="1" t="s">
        <v>33</v>
      </c>
      <c r="D5043">
        <v>5443</v>
      </c>
      <c r="E5043" s="1" t="s">
        <v>5599</v>
      </c>
      <c r="F5043">
        <v>0</v>
      </c>
      <c r="H5043">
        <v>0</v>
      </c>
      <c r="I5043">
        <f>Tabla1[[#This Row],[VENTAS]]+Tabla1[[#This Row],[FISICO]]-Tabla1[[#This Row],[SISTEMA]]</f>
        <v>0</v>
      </c>
    </row>
    <row r="5044" spans="1:9" hidden="1" x14ac:dyDescent="0.25">
      <c r="A5044">
        <v>30101</v>
      </c>
      <c r="B5044" s="1" t="s">
        <v>6</v>
      </c>
      <c r="C5044" s="1" t="s">
        <v>33</v>
      </c>
      <c r="D5044">
        <v>5444</v>
      </c>
      <c r="E5044" s="1" t="s">
        <v>5600</v>
      </c>
      <c r="F5044">
        <v>0</v>
      </c>
      <c r="H5044">
        <v>0</v>
      </c>
      <c r="I5044">
        <f>Tabla1[[#This Row],[VENTAS]]+Tabla1[[#This Row],[FISICO]]-Tabla1[[#This Row],[SISTEMA]]</f>
        <v>0</v>
      </c>
    </row>
    <row r="5045" spans="1:9" hidden="1" x14ac:dyDescent="0.25">
      <c r="A5045">
        <v>30101</v>
      </c>
      <c r="B5045" s="1" t="s">
        <v>6</v>
      </c>
      <c r="C5045" s="1" t="s">
        <v>33</v>
      </c>
      <c r="D5045">
        <v>5445</v>
      </c>
      <c r="E5045" s="1" t="s">
        <v>5601</v>
      </c>
      <c r="F5045">
        <v>0</v>
      </c>
      <c r="H5045">
        <v>0</v>
      </c>
      <c r="I5045">
        <f>Tabla1[[#This Row],[VENTAS]]+Tabla1[[#This Row],[FISICO]]-Tabla1[[#This Row],[SISTEMA]]</f>
        <v>0</v>
      </c>
    </row>
    <row r="5046" spans="1:9" hidden="1" x14ac:dyDescent="0.25">
      <c r="A5046">
        <v>30101</v>
      </c>
      <c r="B5046" s="1" t="s">
        <v>6</v>
      </c>
      <c r="C5046" s="1" t="s">
        <v>33</v>
      </c>
      <c r="D5046">
        <v>5446</v>
      </c>
      <c r="E5046" s="1" t="s">
        <v>5602</v>
      </c>
      <c r="F5046">
        <v>0</v>
      </c>
      <c r="H5046">
        <v>0</v>
      </c>
      <c r="I5046">
        <f>Tabla1[[#This Row],[VENTAS]]+Tabla1[[#This Row],[FISICO]]-Tabla1[[#This Row],[SISTEMA]]</f>
        <v>0</v>
      </c>
    </row>
    <row r="5047" spans="1:9" hidden="1" x14ac:dyDescent="0.25">
      <c r="A5047">
        <v>30101</v>
      </c>
      <c r="B5047" s="1" t="s">
        <v>6</v>
      </c>
      <c r="C5047" s="1" t="s">
        <v>33</v>
      </c>
      <c r="D5047">
        <v>5447</v>
      </c>
      <c r="E5047" s="1" t="s">
        <v>5603</v>
      </c>
      <c r="F5047">
        <v>0</v>
      </c>
      <c r="H5047">
        <v>0</v>
      </c>
      <c r="I5047">
        <f>Tabla1[[#This Row],[VENTAS]]+Tabla1[[#This Row],[FISICO]]-Tabla1[[#This Row],[SISTEMA]]</f>
        <v>0</v>
      </c>
    </row>
    <row r="5048" spans="1:9" hidden="1" x14ac:dyDescent="0.25">
      <c r="A5048">
        <v>30101</v>
      </c>
      <c r="B5048" s="1" t="s">
        <v>6</v>
      </c>
      <c r="C5048" s="1" t="s">
        <v>33</v>
      </c>
      <c r="D5048">
        <v>5448</v>
      </c>
      <c r="E5048" s="1" t="s">
        <v>5604</v>
      </c>
      <c r="F5048">
        <v>0</v>
      </c>
      <c r="H5048">
        <v>0</v>
      </c>
      <c r="I5048">
        <f>Tabla1[[#This Row],[VENTAS]]+Tabla1[[#This Row],[FISICO]]-Tabla1[[#This Row],[SISTEMA]]</f>
        <v>0</v>
      </c>
    </row>
    <row r="5049" spans="1:9" hidden="1" x14ac:dyDescent="0.25">
      <c r="A5049">
        <v>30101</v>
      </c>
      <c r="B5049" s="1" t="s">
        <v>6</v>
      </c>
      <c r="C5049" s="1" t="s">
        <v>33</v>
      </c>
      <c r="D5049">
        <v>5449</v>
      </c>
      <c r="E5049" s="1" t="s">
        <v>5605</v>
      </c>
      <c r="F5049">
        <v>0</v>
      </c>
      <c r="H5049">
        <v>0</v>
      </c>
      <c r="I5049">
        <f>Tabla1[[#This Row],[VENTAS]]+Tabla1[[#This Row],[FISICO]]-Tabla1[[#This Row],[SISTEMA]]</f>
        <v>0</v>
      </c>
    </row>
    <row r="5050" spans="1:9" hidden="1" x14ac:dyDescent="0.25">
      <c r="A5050">
        <v>30101</v>
      </c>
      <c r="B5050" s="1" t="s">
        <v>6</v>
      </c>
      <c r="C5050" s="1" t="s">
        <v>33</v>
      </c>
      <c r="D5050">
        <v>5451</v>
      </c>
      <c r="E5050" s="1" t="s">
        <v>5606</v>
      </c>
      <c r="F5050">
        <v>0</v>
      </c>
      <c r="H5050">
        <v>0</v>
      </c>
      <c r="I5050">
        <f>Tabla1[[#This Row],[VENTAS]]+Tabla1[[#This Row],[FISICO]]-Tabla1[[#This Row],[SISTEMA]]</f>
        <v>0</v>
      </c>
    </row>
    <row r="5051" spans="1:9" hidden="1" x14ac:dyDescent="0.25">
      <c r="A5051">
        <v>30101</v>
      </c>
      <c r="B5051" s="1" t="s">
        <v>6</v>
      </c>
      <c r="C5051" s="1" t="s">
        <v>33</v>
      </c>
      <c r="D5051">
        <v>5452</v>
      </c>
      <c r="E5051" s="1" t="s">
        <v>5607</v>
      </c>
      <c r="F5051">
        <v>0</v>
      </c>
      <c r="H5051">
        <v>0</v>
      </c>
      <c r="I5051">
        <f>Tabla1[[#This Row],[VENTAS]]+Tabla1[[#This Row],[FISICO]]-Tabla1[[#This Row],[SISTEMA]]</f>
        <v>0</v>
      </c>
    </row>
    <row r="5052" spans="1:9" hidden="1" x14ac:dyDescent="0.25">
      <c r="A5052">
        <v>30101</v>
      </c>
      <c r="B5052" s="1" t="s">
        <v>6</v>
      </c>
      <c r="C5052" s="1" t="s">
        <v>33</v>
      </c>
      <c r="D5052">
        <v>5453</v>
      </c>
      <c r="E5052" s="1" t="s">
        <v>5608</v>
      </c>
      <c r="F5052">
        <v>0</v>
      </c>
      <c r="H5052">
        <v>0</v>
      </c>
      <c r="I5052">
        <f>Tabla1[[#This Row],[VENTAS]]+Tabla1[[#This Row],[FISICO]]-Tabla1[[#This Row],[SISTEMA]]</f>
        <v>0</v>
      </c>
    </row>
    <row r="5053" spans="1:9" hidden="1" x14ac:dyDescent="0.25">
      <c r="A5053">
        <v>30101</v>
      </c>
      <c r="B5053" s="1" t="s">
        <v>6</v>
      </c>
      <c r="C5053" s="1" t="s">
        <v>33</v>
      </c>
      <c r="D5053">
        <v>5454</v>
      </c>
      <c r="E5053" s="1" t="s">
        <v>5609</v>
      </c>
      <c r="F5053">
        <v>0</v>
      </c>
      <c r="H5053">
        <v>0</v>
      </c>
      <c r="I5053">
        <f>Tabla1[[#This Row],[VENTAS]]+Tabla1[[#This Row],[FISICO]]-Tabla1[[#This Row],[SISTEMA]]</f>
        <v>0</v>
      </c>
    </row>
    <row r="5054" spans="1:9" hidden="1" x14ac:dyDescent="0.25">
      <c r="A5054">
        <v>30101</v>
      </c>
      <c r="B5054" s="1" t="s">
        <v>6</v>
      </c>
      <c r="C5054" s="1" t="s">
        <v>33</v>
      </c>
      <c r="D5054">
        <v>5455</v>
      </c>
      <c r="E5054" s="1" t="s">
        <v>5610</v>
      </c>
      <c r="F5054">
        <v>0</v>
      </c>
      <c r="H5054">
        <v>0</v>
      </c>
      <c r="I5054">
        <f>Tabla1[[#This Row],[VENTAS]]+Tabla1[[#This Row],[FISICO]]-Tabla1[[#This Row],[SISTEMA]]</f>
        <v>0</v>
      </c>
    </row>
    <row r="5055" spans="1:9" hidden="1" x14ac:dyDescent="0.25">
      <c r="A5055">
        <v>30101</v>
      </c>
      <c r="B5055" s="1" t="s">
        <v>6</v>
      </c>
      <c r="C5055" s="1" t="s">
        <v>33</v>
      </c>
      <c r="D5055">
        <v>5456</v>
      </c>
      <c r="E5055" s="1" t="s">
        <v>5611</v>
      </c>
      <c r="F5055">
        <v>0</v>
      </c>
      <c r="H5055">
        <v>0</v>
      </c>
      <c r="I5055">
        <f>Tabla1[[#This Row],[VENTAS]]+Tabla1[[#This Row],[FISICO]]-Tabla1[[#This Row],[SISTEMA]]</f>
        <v>0</v>
      </c>
    </row>
    <row r="5056" spans="1:9" hidden="1" x14ac:dyDescent="0.25">
      <c r="A5056">
        <v>30101</v>
      </c>
      <c r="B5056" s="1" t="s">
        <v>6</v>
      </c>
      <c r="C5056" s="1" t="s">
        <v>33</v>
      </c>
      <c r="D5056">
        <v>5457</v>
      </c>
      <c r="E5056" s="1" t="s">
        <v>5612</v>
      </c>
      <c r="F5056">
        <v>0</v>
      </c>
      <c r="H5056">
        <v>0</v>
      </c>
      <c r="I5056">
        <f>Tabla1[[#This Row],[VENTAS]]+Tabla1[[#This Row],[FISICO]]-Tabla1[[#This Row],[SISTEMA]]</f>
        <v>0</v>
      </c>
    </row>
    <row r="5057" spans="1:10" hidden="1" x14ac:dyDescent="0.25">
      <c r="A5057">
        <v>30101</v>
      </c>
      <c r="B5057" s="1" t="s">
        <v>6</v>
      </c>
      <c r="C5057" s="1" t="s">
        <v>33</v>
      </c>
      <c r="D5057">
        <v>5518</v>
      </c>
      <c r="E5057" s="1" t="s">
        <v>5613</v>
      </c>
      <c r="F5057">
        <v>0</v>
      </c>
      <c r="H5057">
        <v>0</v>
      </c>
      <c r="I5057">
        <f>Tabla1[[#This Row],[VENTAS]]+Tabla1[[#This Row],[FISICO]]-Tabla1[[#This Row],[SISTEMA]]</f>
        <v>0</v>
      </c>
    </row>
    <row r="5058" spans="1:10" hidden="1" x14ac:dyDescent="0.25">
      <c r="A5058">
        <v>30101</v>
      </c>
      <c r="B5058" s="1" t="s">
        <v>6</v>
      </c>
      <c r="C5058" s="1" t="s">
        <v>33</v>
      </c>
      <c r="D5058" s="18">
        <v>5562</v>
      </c>
      <c r="E5058" s="19" t="s">
        <v>5614</v>
      </c>
      <c r="F5058">
        <v>6</v>
      </c>
      <c r="G5058">
        <v>6</v>
      </c>
      <c r="H5058">
        <v>0</v>
      </c>
      <c r="I5058">
        <f>Tabla1[[#This Row],[VENTAS]]+Tabla1[[#This Row],[FISICO]]-Tabla1[[#This Row],[SISTEMA]]</f>
        <v>0</v>
      </c>
      <c r="J5058" s="18"/>
    </row>
    <row r="5059" spans="1:10" hidden="1" x14ac:dyDescent="0.25">
      <c r="A5059">
        <v>30101</v>
      </c>
      <c r="B5059" s="1" t="s">
        <v>6</v>
      </c>
      <c r="C5059" s="1" t="s">
        <v>33</v>
      </c>
      <c r="D5059">
        <v>5564</v>
      </c>
      <c r="E5059" s="1" t="s">
        <v>5615</v>
      </c>
      <c r="F5059">
        <v>0</v>
      </c>
      <c r="H5059">
        <v>0</v>
      </c>
      <c r="I5059">
        <f>Tabla1[[#This Row],[VENTAS]]+Tabla1[[#This Row],[FISICO]]-Tabla1[[#This Row],[SISTEMA]]</f>
        <v>0</v>
      </c>
    </row>
    <row r="5060" spans="1:10" hidden="1" x14ac:dyDescent="0.25">
      <c r="A5060">
        <v>30101</v>
      </c>
      <c r="B5060" s="1" t="s">
        <v>6</v>
      </c>
      <c r="C5060" s="1" t="s">
        <v>33</v>
      </c>
      <c r="D5060">
        <v>5579</v>
      </c>
      <c r="E5060" s="1" t="s">
        <v>5616</v>
      </c>
      <c r="F5060">
        <v>0</v>
      </c>
      <c r="H5060">
        <v>0</v>
      </c>
      <c r="I5060">
        <f>Tabla1[[#This Row],[VENTAS]]+Tabla1[[#This Row],[FISICO]]-Tabla1[[#This Row],[SISTEMA]]</f>
        <v>0</v>
      </c>
    </row>
    <row r="5061" spans="1:10" hidden="1" x14ac:dyDescent="0.25">
      <c r="A5061">
        <v>30101</v>
      </c>
      <c r="B5061" s="1" t="s">
        <v>6</v>
      </c>
      <c r="C5061" s="1" t="s">
        <v>33</v>
      </c>
      <c r="D5061">
        <v>5580</v>
      </c>
      <c r="E5061" s="1" t="s">
        <v>5617</v>
      </c>
      <c r="F5061">
        <v>0</v>
      </c>
      <c r="H5061">
        <v>0</v>
      </c>
      <c r="I5061">
        <f>Tabla1[[#This Row],[VENTAS]]+Tabla1[[#This Row],[FISICO]]-Tabla1[[#This Row],[SISTEMA]]</f>
        <v>0</v>
      </c>
    </row>
    <row r="5062" spans="1:10" hidden="1" x14ac:dyDescent="0.25">
      <c r="A5062">
        <v>30101</v>
      </c>
      <c r="B5062" s="1" t="s">
        <v>6</v>
      </c>
      <c r="C5062" s="1" t="s">
        <v>33</v>
      </c>
      <c r="D5062">
        <v>5581</v>
      </c>
      <c r="E5062" s="1" t="s">
        <v>5618</v>
      </c>
      <c r="F5062">
        <v>0</v>
      </c>
      <c r="H5062">
        <v>0</v>
      </c>
      <c r="I5062">
        <f>Tabla1[[#This Row],[VENTAS]]+Tabla1[[#This Row],[FISICO]]-Tabla1[[#This Row],[SISTEMA]]</f>
        <v>0</v>
      </c>
    </row>
    <row r="5063" spans="1:10" hidden="1" x14ac:dyDescent="0.25">
      <c r="A5063">
        <v>30101</v>
      </c>
      <c r="B5063" s="1" t="s">
        <v>6</v>
      </c>
      <c r="C5063" s="1" t="s">
        <v>33</v>
      </c>
      <c r="D5063">
        <v>5582</v>
      </c>
      <c r="E5063" s="1" t="s">
        <v>5619</v>
      </c>
      <c r="F5063">
        <v>0</v>
      </c>
      <c r="H5063">
        <v>0</v>
      </c>
      <c r="I5063">
        <f>Tabla1[[#This Row],[VENTAS]]+Tabla1[[#This Row],[FISICO]]-Tabla1[[#This Row],[SISTEMA]]</f>
        <v>0</v>
      </c>
    </row>
    <row r="5064" spans="1:10" hidden="1" x14ac:dyDescent="0.25">
      <c r="A5064">
        <v>30101</v>
      </c>
      <c r="B5064" s="1" t="s">
        <v>6</v>
      </c>
      <c r="C5064" s="1" t="s">
        <v>33</v>
      </c>
      <c r="D5064">
        <v>5593</v>
      </c>
      <c r="E5064" s="1" t="s">
        <v>5620</v>
      </c>
      <c r="F5064">
        <v>0</v>
      </c>
      <c r="H5064">
        <v>0</v>
      </c>
      <c r="I5064">
        <f>Tabla1[[#This Row],[VENTAS]]+Tabla1[[#This Row],[FISICO]]-Tabla1[[#This Row],[SISTEMA]]</f>
        <v>0</v>
      </c>
    </row>
    <row r="5065" spans="1:10" hidden="1" x14ac:dyDescent="0.25">
      <c r="A5065">
        <v>30101</v>
      </c>
      <c r="B5065" s="1" t="s">
        <v>6</v>
      </c>
      <c r="C5065" s="1" t="s">
        <v>33</v>
      </c>
      <c r="D5065">
        <v>5594</v>
      </c>
      <c r="E5065" s="1" t="s">
        <v>5621</v>
      </c>
      <c r="F5065">
        <v>0</v>
      </c>
      <c r="H5065">
        <v>0</v>
      </c>
      <c r="I5065">
        <f>Tabla1[[#This Row],[VENTAS]]+Tabla1[[#This Row],[FISICO]]-Tabla1[[#This Row],[SISTEMA]]</f>
        <v>0</v>
      </c>
    </row>
    <row r="5066" spans="1:10" hidden="1" x14ac:dyDescent="0.25">
      <c r="A5066">
        <v>30101</v>
      </c>
      <c r="B5066" s="1" t="s">
        <v>6</v>
      </c>
      <c r="C5066" s="1" t="s">
        <v>33</v>
      </c>
      <c r="D5066">
        <v>5599</v>
      </c>
      <c r="E5066" s="1" t="s">
        <v>5622</v>
      </c>
      <c r="F5066">
        <v>0</v>
      </c>
      <c r="H5066">
        <v>0</v>
      </c>
      <c r="I5066">
        <f>Tabla1[[#This Row],[VENTAS]]+Tabla1[[#This Row],[FISICO]]-Tabla1[[#This Row],[SISTEMA]]</f>
        <v>0</v>
      </c>
    </row>
    <row r="5067" spans="1:10" hidden="1" x14ac:dyDescent="0.25">
      <c r="A5067">
        <v>30101</v>
      </c>
      <c r="B5067" s="1" t="s">
        <v>6</v>
      </c>
      <c r="C5067" s="1" t="s">
        <v>33</v>
      </c>
      <c r="D5067">
        <v>5601</v>
      </c>
      <c r="E5067" s="1" t="s">
        <v>5623</v>
      </c>
      <c r="F5067">
        <v>0</v>
      </c>
      <c r="H5067">
        <v>0</v>
      </c>
      <c r="I5067">
        <f>Tabla1[[#This Row],[VENTAS]]+Tabla1[[#This Row],[FISICO]]-Tabla1[[#This Row],[SISTEMA]]</f>
        <v>0</v>
      </c>
    </row>
    <row r="5068" spans="1:10" hidden="1" x14ac:dyDescent="0.25">
      <c r="A5068">
        <v>30101</v>
      </c>
      <c r="B5068" s="1" t="s">
        <v>6</v>
      </c>
      <c r="C5068" s="1" t="s">
        <v>33</v>
      </c>
      <c r="D5068">
        <v>5602</v>
      </c>
      <c r="E5068" s="1" t="s">
        <v>5624</v>
      </c>
      <c r="F5068">
        <v>0</v>
      </c>
      <c r="H5068">
        <v>0</v>
      </c>
      <c r="I5068">
        <f>Tabla1[[#This Row],[VENTAS]]+Tabla1[[#This Row],[FISICO]]-Tabla1[[#This Row],[SISTEMA]]</f>
        <v>0</v>
      </c>
    </row>
    <row r="5069" spans="1:10" hidden="1" x14ac:dyDescent="0.25">
      <c r="A5069">
        <v>30101</v>
      </c>
      <c r="B5069" s="1" t="s">
        <v>6</v>
      </c>
      <c r="C5069" s="1" t="s">
        <v>33</v>
      </c>
      <c r="D5069">
        <v>5605</v>
      </c>
      <c r="E5069" s="1" t="s">
        <v>5625</v>
      </c>
      <c r="F5069">
        <v>0</v>
      </c>
      <c r="H5069">
        <v>0</v>
      </c>
      <c r="I5069">
        <f>Tabla1[[#This Row],[VENTAS]]+Tabla1[[#This Row],[FISICO]]-Tabla1[[#This Row],[SISTEMA]]</f>
        <v>0</v>
      </c>
    </row>
    <row r="5070" spans="1:10" hidden="1" x14ac:dyDescent="0.25">
      <c r="A5070">
        <v>30101</v>
      </c>
      <c r="B5070" s="1" t="s">
        <v>6</v>
      </c>
      <c r="C5070" s="1" t="s">
        <v>33</v>
      </c>
      <c r="D5070">
        <v>5609</v>
      </c>
      <c r="E5070" s="1" t="s">
        <v>5626</v>
      </c>
      <c r="F5070">
        <v>0</v>
      </c>
      <c r="H5070">
        <v>0</v>
      </c>
      <c r="I5070">
        <f>Tabla1[[#This Row],[VENTAS]]+Tabla1[[#This Row],[FISICO]]-Tabla1[[#This Row],[SISTEMA]]</f>
        <v>0</v>
      </c>
    </row>
    <row r="5071" spans="1:10" hidden="1" x14ac:dyDescent="0.25">
      <c r="A5071">
        <v>30101</v>
      </c>
      <c r="B5071" s="1" t="s">
        <v>6</v>
      </c>
      <c r="C5071" s="1" t="s">
        <v>33</v>
      </c>
      <c r="D5071">
        <v>5612</v>
      </c>
      <c r="E5071" s="1" t="s">
        <v>5627</v>
      </c>
      <c r="F5071">
        <v>0</v>
      </c>
      <c r="H5071">
        <v>0</v>
      </c>
      <c r="I5071">
        <f>Tabla1[[#This Row],[VENTAS]]+Tabla1[[#This Row],[FISICO]]-Tabla1[[#This Row],[SISTEMA]]</f>
        <v>0</v>
      </c>
    </row>
    <row r="5072" spans="1:10" hidden="1" x14ac:dyDescent="0.25">
      <c r="A5072">
        <v>30101</v>
      </c>
      <c r="B5072" s="1" t="s">
        <v>6</v>
      </c>
      <c r="C5072" s="1" t="s">
        <v>33</v>
      </c>
      <c r="D5072">
        <v>5616</v>
      </c>
      <c r="E5072" s="1" t="s">
        <v>5628</v>
      </c>
      <c r="F5072">
        <v>0</v>
      </c>
      <c r="H5072">
        <v>0</v>
      </c>
      <c r="I5072">
        <f>Tabla1[[#This Row],[VENTAS]]+Tabla1[[#This Row],[FISICO]]-Tabla1[[#This Row],[SISTEMA]]</f>
        <v>0</v>
      </c>
    </row>
    <row r="5073" spans="1:9" hidden="1" x14ac:dyDescent="0.25">
      <c r="A5073">
        <v>30101</v>
      </c>
      <c r="B5073" s="1" t="s">
        <v>6</v>
      </c>
      <c r="C5073" s="1" t="s">
        <v>33</v>
      </c>
      <c r="D5073">
        <v>5618</v>
      </c>
      <c r="E5073" s="1" t="s">
        <v>5629</v>
      </c>
      <c r="F5073">
        <v>0</v>
      </c>
      <c r="H5073">
        <v>0</v>
      </c>
      <c r="I5073">
        <f>Tabla1[[#This Row],[VENTAS]]+Tabla1[[#This Row],[FISICO]]-Tabla1[[#This Row],[SISTEMA]]</f>
        <v>0</v>
      </c>
    </row>
    <row r="5074" spans="1:9" hidden="1" x14ac:dyDescent="0.25">
      <c r="A5074">
        <v>30101</v>
      </c>
      <c r="B5074" s="1" t="s">
        <v>6</v>
      </c>
      <c r="C5074" s="1" t="s">
        <v>33</v>
      </c>
      <c r="D5074">
        <v>5619</v>
      </c>
      <c r="E5074" s="1" t="s">
        <v>5630</v>
      </c>
      <c r="F5074">
        <v>0</v>
      </c>
      <c r="H5074">
        <v>0</v>
      </c>
      <c r="I5074">
        <f>Tabla1[[#This Row],[VENTAS]]+Tabla1[[#This Row],[FISICO]]-Tabla1[[#This Row],[SISTEMA]]</f>
        <v>0</v>
      </c>
    </row>
    <row r="5075" spans="1:9" hidden="1" x14ac:dyDescent="0.25">
      <c r="A5075">
        <v>30101</v>
      </c>
      <c r="B5075" s="1" t="s">
        <v>6</v>
      </c>
      <c r="C5075" s="1" t="s">
        <v>33</v>
      </c>
      <c r="D5075">
        <v>5620</v>
      </c>
      <c r="E5075" s="1" t="s">
        <v>5631</v>
      </c>
      <c r="F5075">
        <v>0</v>
      </c>
      <c r="H5075">
        <v>0</v>
      </c>
      <c r="I5075">
        <f>Tabla1[[#This Row],[VENTAS]]+Tabla1[[#This Row],[FISICO]]-Tabla1[[#This Row],[SISTEMA]]</f>
        <v>0</v>
      </c>
    </row>
    <row r="5076" spans="1:9" hidden="1" x14ac:dyDescent="0.25">
      <c r="A5076">
        <v>30101</v>
      </c>
      <c r="B5076" s="1" t="s">
        <v>6</v>
      </c>
      <c r="C5076" s="1" t="s">
        <v>33</v>
      </c>
      <c r="D5076">
        <v>5624</v>
      </c>
      <c r="E5076" s="1" t="s">
        <v>5632</v>
      </c>
      <c r="F5076">
        <v>0</v>
      </c>
      <c r="H5076">
        <v>0</v>
      </c>
      <c r="I5076">
        <f>Tabla1[[#This Row],[VENTAS]]+Tabla1[[#This Row],[FISICO]]-Tabla1[[#This Row],[SISTEMA]]</f>
        <v>0</v>
      </c>
    </row>
    <row r="5077" spans="1:9" hidden="1" x14ac:dyDescent="0.25">
      <c r="A5077">
        <v>30101</v>
      </c>
      <c r="B5077" s="1" t="s">
        <v>6</v>
      </c>
      <c r="C5077" s="1" t="s">
        <v>33</v>
      </c>
      <c r="D5077">
        <v>5626</v>
      </c>
      <c r="E5077" s="1" t="s">
        <v>5633</v>
      </c>
      <c r="F5077">
        <v>0</v>
      </c>
      <c r="H5077">
        <v>0</v>
      </c>
      <c r="I5077">
        <f>Tabla1[[#This Row],[VENTAS]]+Tabla1[[#This Row],[FISICO]]-Tabla1[[#This Row],[SISTEMA]]</f>
        <v>0</v>
      </c>
    </row>
    <row r="5078" spans="1:9" hidden="1" x14ac:dyDescent="0.25">
      <c r="A5078">
        <v>30101</v>
      </c>
      <c r="B5078" s="1" t="s">
        <v>6</v>
      </c>
      <c r="C5078" s="1" t="s">
        <v>33</v>
      </c>
      <c r="D5078">
        <v>5627</v>
      </c>
      <c r="E5078" s="1" t="s">
        <v>5634</v>
      </c>
      <c r="F5078">
        <v>0</v>
      </c>
      <c r="H5078">
        <v>0</v>
      </c>
      <c r="I5078">
        <f>Tabla1[[#This Row],[VENTAS]]+Tabla1[[#This Row],[FISICO]]-Tabla1[[#This Row],[SISTEMA]]</f>
        <v>0</v>
      </c>
    </row>
    <row r="5079" spans="1:9" hidden="1" x14ac:dyDescent="0.25">
      <c r="A5079">
        <v>30101</v>
      </c>
      <c r="B5079" s="1" t="s">
        <v>6</v>
      </c>
      <c r="C5079" s="1" t="s">
        <v>33</v>
      </c>
      <c r="D5079">
        <v>5628</v>
      </c>
      <c r="E5079" s="1" t="s">
        <v>5635</v>
      </c>
      <c r="F5079">
        <v>0</v>
      </c>
      <c r="H5079">
        <v>0</v>
      </c>
      <c r="I5079">
        <f>Tabla1[[#This Row],[VENTAS]]+Tabla1[[#This Row],[FISICO]]-Tabla1[[#This Row],[SISTEMA]]</f>
        <v>0</v>
      </c>
    </row>
    <row r="5080" spans="1:9" hidden="1" x14ac:dyDescent="0.25">
      <c r="A5080">
        <v>30101</v>
      </c>
      <c r="B5080" s="1" t="s">
        <v>6</v>
      </c>
      <c r="C5080" s="1" t="s">
        <v>33</v>
      </c>
      <c r="D5080">
        <v>5633</v>
      </c>
      <c r="E5080" s="1" t="s">
        <v>5636</v>
      </c>
      <c r="F5080">
        <v>0</v>
      </c>
      <c r="H5080">
        <v>0</v>
      </c>
      <c r="I5080">
        <f>Tabla1[[#This Row],[VENTAS]]+Tabla1[[#This Row],[FISICO]]-Tabla1[[#This Row],[SISTEMA]]</f>
        <v>0</v>
      </c>
    </row>
    <row r="5081" spans="1:9" hidden="1" x14ac:dyDescent="0.25">
      <c r="A5081">
        <v>30101</v>
      </c>
      <c r="B5081" s="1" t="s">
        <v>6</v>
      </c>
      <c r="C5081" s="1" t="s">
        <v>33</v>
      </c>
      <c r="D5081">
        <v>5642</v>
      </c>
      <c r="E5081" s="1" t="s">
        <v>5637</v>
      </c>
      <c r="F5081">
        <v>0</v>
      </c>
      <c r="H5081">
        <v>0</v>
      </c>
      <c r="I5081">
        <f>Tabla1[[#This Row],[VENTAS]]+Tabla1[[#This Row],[FISICO]]-Tabla1[[#This Row],[SISTEMA]]</f>
        <v>0</v>
      </c>
    </row>
    <row r="5082" spans="1:9" hidden="1" x14ac:dyDescent="0.25">
      <c r="A5082">
        <v>30101</v>
      </c>
      <c r="B5082" s="1" t="s">
        <v>6</v>
      </c>
      <c r="C5082" s="1" t="s">
        <v>33</v>
      </c>
      <c r="D5082">
        <v>5643</v>
      </c>
      <c r="E5082" s="1" t="s">
        <v>5638</v>
      </c>
      <c r="F5082">
        <v>0</v>
      </c>
      <c r="H5082">
        <v>0</v>
      </c>
      <c r="I5082">
        <f>Tabla1[[#This Row],[VENTAS]]+Tabla1[[#This Row],[FISICO]]-Tabla1[[#This Row],[SISTEMA]]</f>
        <v>0</v>
      </c>
    </row>
    <row r="5083" spans="1:9" hidden="1" x14ac:dyDescent="0.25">
      <c r="A5083">
        <v>30101</v>
      </c>
      <c r="B5083" s="1" t="s">
        <v>6</v>
      </c>
      <c r="C5083" s="1" t="s">
        <v>33</v>
      </c>
      <c r="D5083">
        <v>5645</v>
      </c>
      <c r="E5083" s="1" t="s">
        <v>5639</v>
      </c>
      <c r="F5083">
        <v>0</v>
      </c>
      <c r="H5083">
        <v>0</v>
      </c>
      <c r="I5083">
        <f>Tabla1[[#This Row],[VENTAS]]+Tabla1[[#This Row],[FISICO]]-Tabla1[[#This Row],[SISTEMA]]</f>
        <v>0</v>
      </c>
    </row>
    <row r="5084" spans="1:9" hidden="1" x14ac:dyDescent="0.25">
      <c r="A5084">
        <v>30101</v>
      </c>
      <c r="B5084" s="1" t="s">
        <v>6</v>
      </c>
      <c r="C5084" s="1" t="s">
        <v>33</v>
      </c>
      <c r="D5084">
        <v>5646</v>
      </c>
      <c r="E5084" s="1" t="s">
        <v>5640</v>
      </c>
      <c r="F5084">
        <v>0</v>
      </c>
      <c r="H5084">
        <v>0</v>
      </c>
      <c r="I5084">
        <f>Tabla1[[#This Row],[VENTAS]]+Tabla1[[#This Row],[FISICO]]-Tabla1[[#This Row],[SISTEMA]]</f>
        <v>0</v>
      </c>
    </row>
    <row r="5085" spans="1:9" hidden="1" x14ac:dyDescent="0.25">
      <c r="A5085">
        <v>30101</v>
      </c>
      <c r="B5085" s="1" t="s">
        <v>6</v>
      </c>
      <c r="C5085" s="1" t="s">
        <v>33</v>
      </c>
      <c r="D5085">
        <v>5658</v>
      </c>
      <c r="E5085" s="1" t="s">
        <v>5641</v>
      </c>
      <c r="F5085">
        <v>0</v>
      </c>
      <c r="H5085">
        <v>0</v>
      </c>
      <c r="I5085">
        <f>Tabla1[[#This Row],[VENTAS]]+Tabla1[[#This Row],[FISICO]]-Tabla1[[#This Row],[SISTEMA]]</f>
        <v>0</v>
      </c>
    </row>
    <row r="5086" spans="1:9" hidden="1" x14ac:dyDescent="0.25">
      <c r="A5086">
        <v>30101</v>
      </c>
      <c r="B5086" s="1" t="s">
        <v>6</v>
      </c>
      <c r="C5086" s="1" t="s">
        <v>33</v>
      </c>
      <c r="D5086">
        <v>5659</v>
      </c>
      <c r="E5086" s="1" t="s">
        <v>5642</v>
      </c>
      <c r="F5086">
        <v>2</v>
      </c>
      <c r="G5086">
        <v>2</v>
      </c>
      <c r="H5086">
        <v>0</v>
      </c>
      <c r="I5086">
        <f>Tabla1[[#This Row],[VENTAS]]+Tabla1[[#This Row],[FISICO]]-Tabla1[[#This Row],[SISTEMA]]</f>
        <v>0</v>
      </c>
    </row>
    <row r="5087" spans="1:9" hidden="1" x14ac:dyDescent="0.25">
      <c r="A5087">
        <v>30101</v>
      </c>
      <c r="B5087" s="1" t="s">
        <v>6</v>
      </c>
      <c r="C5087" s="1" t="s">
        <v>33</v>
      </c>
      <c r="D5087">
        <v>5660</v>
      </c>
      <c r="E5087" s="1" t="s">
        <v>5643</v>
      </c>
      <c r="F5087">
        <v>0</v>
      </c>
      <c r="H5087">
        <v>0</v>
      </c>
      <c r="I5087">
        <f>Tabla1[[#This Row],[VENTAS]]+Tabla1[[#This Row],[FISICO]]-Tabla1[[#This Row],[SISTEMA]]</f>
        <v>0</v>
      </c>
    </row>
    <row r="5088" spans="1:9" hidden="1" x14ac:dyDescent="0.25">
      <c r="A5088">
        <v>30101</v>
      </c>
      <c r="B5088" s="1" t="s">
        <v>6</v>
      </c>
      <c r="C5088" s="1" t="s">
        <v>33</v>
      </c>
      <c r="D5088">
        <v>5661</v>
      </c>
      <c r="E5088" s="1" t="s">
        <v>5644</v>
      </c>
      <c r="F5088">
        <v>4</v>
      </c>
      <c r="G5088">
        <v>4</v>
      </c>
      <c r="H5088">
        <v>0</v>
      </c>
      <c r="I5088">
        <f>Tabla1[[#This Row],[VENTAS]]+Tabla1[[#This Row],[FISICO]]-Tabla1[[#This Row],[SISTEMA]]</f>
        <v>0</v>
      </c>
    </row>
    <row r="5089" spans="1:10" hidden="1" x14ac:dyDescent="0.25">
      <c r="A5089">
        <v>30101</v>
      </c>
      <c r="B5089" s="1" t="s">
        <v>6</v>
      </c>
      <c r="C5089" s="1" t="s">
        <v>33</v>
      </c>
      <c r="D5089">
        <v>5662</v>
      </c>
      <c r="E5089" s="1" t="s">
        <v>5645</v>
      </c>
      <c r="F5089">
        <v>0</v>
      </c>
      <c r="H5089">
        <v>0</v>
      </c>
      <c r="I5089">
        <f>Tabla1[[#This Row],[VENTAS]]+Tabla1[[#This Row],[FISICO]]-Tabla1[[#This Row],[SISTEMA]]</f>
        <v>0</v>
      </c>
    </row>
    <row r="5090" spans="1:10" hidden="1" x14ac:dyDescent="0.25">
      <c r="A5090" s="30">
        <v>30101</v>
      </c>
      <c r="B5090" s="31" t="s">
        <v>6</v>
      </c>
      <c r="C5090" s="31" t="s">
        <v>33</v>
      </c>
      <c r="D5090" s="30">
        <v>5667</v>
      </c>
      <c r="E5090" s="31" t="s">
        <v>5646</v>
      </c>
      <c r="F5090" s="30">
        <v>42</v>
      </c>
      <c r="G5090" s="30">
        <v>40</v>
      </c>
      <c r="H5090" s="30">
        <v>4</v>
      </c>
      <c r="I5090" s="30">
        <f>Tabla1[[#This Row],[VENTAS]]+Tabla1[[#This Row],[FISICO]]-Tabla1[[#This Row],[SISTEMA]]</f>
        <v>2</v>
      </c>
      <c r="J5090" s="30"/>
    </row>
    <row r="5091" spans="1:10" hidden="1" x14ac:dyDescent="0.25">
      <c r="A5091">
        <v>30101</v>
      </c>
      <c r="B5091" s="1" t="s">
        <v>6</v>
      </c>
      <c r="C5091" s="1" t="s">
        <v>33</v>
      </c>
      <c r="D5091">
        <v>5668</v>
      </c>
      <c r="E5091" s="1" t="s">
        <v>5647</v>
      </c>
      <c r="F5091">
        <v>0</v>
      </c>
      <c r="H5091">
        <v>0</v>
      </c>
      <c r="I5091">
        <f>Tabla1[[#This Row],[VENTAS]]+Tabla1[[#This Row],[FISICO]]-Tabla1[[#This Row],[SISTEMA]]</f>
        <v>0</v>
      </c>
    </row>
    <row r="5092" spans="1:10" hidden="1" x14ac:dyDescent="0.25">
      <c r="A5092">
        <v>30101</v>
      </c>
      <c r="B5092" s="1" t="s">
        <v>6</v>
      </c>
      <c r="C5092" s="1" t="s">
        <v>33</v>
      </c>
      <c r="D5092">
        <v>5669</v>
      </c>
      <c r="E5092" s="1" t="s">
        <v>5648</v>
      </c>
      <c r="F5092">
        <v>0</v>
      </c>
      <c r="H5092">
        <v>0</v>
      </c>
      <c r="I5092">
        <f>Tabla1[[#This Row],[VENTAS]]+Tabla1[[#This Row],[FISICO]]-Tabla1[[#This Row],[SISTEMA]]</f>
        <v>0</v>
      </c>
    </row>
    <row r="5093" spans="1:10" hidden="1" x14ac:dyDescent="0.25">
      <c r="A5093">
        <v>30101</v>
      </c>
      <c r="B5093" s="1" t="s">
        <v>6</v>
      </c>
      <c r="C5093" s="1" t="s">
        <v>33</v>
      </c>
      <c r="D5093">
        <v>5671</v>
      </c>
      <c r="E5093" s="1" t="s">
        <v>5649</v>
      </c>
      <c r="F5093">
        <v>3</v>
      </c>
      <c r="G5093">
        <v>1</v>
      </c>
      <c r="H5093">
        <v>2</v>
      </c>
      <c r="I5093">
        <f>Tabla1[[#This Row],[VENTAS]]+Tabla1[[#This Row],[FISICO]]-Tabla1[[#This Row],[SISTEMA]]</f>
        <v>0</v>
      </c>
    </row>
    <row r="5094" spans="1:10" hidden="1" x14ac:dyDescent="0.25">
      <c r="A5094">
        <v>30101</v>
      </c>
      <c r="B5094" s="1" t="s">
        <v>6</v>
      </c>
      <c r="C5094" s="1" t="s">
        <v>33</v>
      </c>
      <c r="D5094">
        <v>5672</v>
      </c>
      <c r="E5094" s="1" t="s">
        <v>5650</v>
      </c>
      <c r="F5094">
        <v>0</v>
      </c>
      <c r="H5094">
        <v>0</v>
      </c>
      <c r="I5094">
        <f>Tabla1[[#This Row],[VENTAS]]+Tabla1[[#This Row],[FISICO]]-Tabla1[[#This Row],[SISTEMA]]</f>
        <v>0</v>
      </c>
    </row>
    <row r="5095" spans="1:10" hidden="1" x14ac:dyDescent="0.25">
      <c r="A5095">
        <v>30101</v>
      </c>
      <c r="B5095" s="1" t="s">
        <v>6</v>
      </c>
      <c r="C5095" s="1" t="s">
        <v>33</v>
      </c>
      <c r="D5095">
        <v>5673</v>
      </c>
      <c r="E5095" s="1" t="s">
        <v>5651</v>
      </c>
      <c r="F5095">
        <v>0</v>
      </c>
      <c r="H5095">
        <v>0</v>
      </c>
      <c r="I5095">
        <f>Tabla1[[#This Row],[VENTAS]]+Tabla1[[#This Row],[FISICO]]-Tabla1[[#This Row],[SISTEMA]]</f>
        <v>0</v>
      </c>
    </row>
    <row r="5096" spans="1:10" hidden="1" x14ac:dyDescent="0.25">
      <c r="A5096">
        <v>30101</v>
      </c>
      <c r="B5096" s="1" t="s">
        <v>6</v>
      </c>
      <c r="C5096" s="1" t="s">
        <v>33</v>
      </c>
      <c r="D5096">
        <v>5674</v>
      </c>
      <c r="E5096" s="1" t="s">
        <v>5652</v>
      </c>
      <c r="F5096">
        <v>0</v>
      </c>
      <c r="H5096">
        <v>0</v>
      </c>
      <c r="I5096">
        <f>Tabla1[[#This Row],[VENTAS]]+Tabla1[[#This Row],[FISICO]]-Tabla1[[#This Row],[SISTEMA]]</f>
        <v>0</v>
      </c>
    </row>
    <row r="5097" spans="1:10" hidden="1" x14ac:dyDescent="0.25">
      <c r="A5097">
        <v>30101</v>
      </c>
      <c r="B5097" s="1" t="s">
        <v>6</v>
      </c>
      <c r="C5097" s="1" t="s">
        <v>33</v>
      </c>
      <c r="D5097">
        <v>5676</v>
      </c>
      <c r="E5097" s="1" t="s">
        <v>5653</v>
      </c>
      <c r="F5097">
        <v>0</v>
      </c>
      <c r="H5097">
        <v>0</v>
      </c>
      <c r="I5097">
        <f>Tabla1[[#This Row],[VENTAS]]+Tabla1[[#This Row],[FISICO]]-Tabla1[[#This Row],[SISTEMA]]</f>
        <v>0</v>
      </c>
    </row>
    <row r="5098" spans="1:10" hidden="1" x14ac:dyDescent="0.25">
      <c r="A5098">
        <v>30101</v>
      </c>
      <c r="B5098" s="1" t="s">
        <v>6</v>
      </c>
      <c r="C5098" s="1" t="s">
        <v>33</v>
      </c>
      <c r="D5098">
        <v>5677</v>
      </c>
      <c r="E5098" s="1" t="s">
        <v>5654</v>
      </c>
      <c r="F5098">
        <v>0</v>
      </c>
      <c r="H5098">
        <v>0</v>
      </c>
      <c r="I5098">
        <f>Tabla1[[#This Row],[VENTAS]]+Tabla1[[#This Row],[FISICO]]-Tabla1[[#This Row],[SISTEMA]]</f>
        <v>0</v>
      </c>
    </row>
    <row r="5099" spans="1:10" hidden="1" x14ac:dyDescent="0.25">
      <c r="A5099">
        <v>30101</v>
      </c>
      <c r="B5099" s="1" t="s">
        <v>6</v>
      </c>
      <c r="C5099" s="1" t="s">
        <v>33</v>
      </c>
      <c r="D5099">
        <v>5679</v>
      </c>
      <c r="E5099" s="1" t="s">
        <v>5655</v>
      </c>
      <c r="F5099">
        <v>0</v>
      </c>
      <c r="H5099">
        <v>0</v>
      </c>
      <c r="I5099">
        <f>Tabla1[[#This Row],[VENTAS]]+Tabla1[[#This Row],[FISICO]]-Tabla1[[#This Row],[SISTEMA]]</f>
        <v>0</v>
      </c>
    </row>
    <row r="5100" spans="1:10" hidden="1" x14ac:dyDescent="0.25">
      <c r="A5100">
        <v>30101</v>
      </c>
      <c r="B5100" s="1" t="s">
        <v>6</v>
      </c>
      <c r="C5100" s="1" t="s">
        <v>33</v>
      </c>
      <c r="D5100">
        <v>5689</v>
      </c>
      <c r="E5100" s="1" t="s">
        <v>5656</v>
      </c>
      <c r="F5100">
        <v>0</v>
      </c>
      <c r="H5100">
        <v>0</v>
      </c>
      <c r="I5100">
        <f>Tabla1[[#This Row],[VENTAS]]+Tabla1[[#This Row],[FISICO]]-Tabla1[[#This Row],[SISTEMA]]</f>
        <v>0</v>
      </c>
    </row>
    <row r="5101" spans="1:10" hidden="1" x14ac:dyDescent="0.25">
      <c r="A5101">
        <v>30101</v>
      </c>
      <c r="B5101" s="1" t="s">
        <v>6</v>
      </c>
      <c r="C5101" s="1" t="s">
        <v>33</v>
      </c>
      <c r="D5101">
        <v>5690</v>
      </c>
      <c r="E5101" s="1" t="s">
        <v>5657</v>
      </c>
      <c r="F5101">
        <v>0</v>
      </c>
      <c r="H5101">
        <v>0</v>
      </c>
      <c r="I5101">
        <f>Tabla1[[#This Row],[VENTAS]]+Tabla1[[#This Row],[FISICO]]-Tabla1[[#This Row],[SISTEMA]]</f>
        <v>0</v>
      </c>
    </row>
    <row r="5102" spans="1:10" hidden="1" x14ac:dyDescent="0.25">
      <c r="A5102">
        <v>30101</v>
      </c>
      <c r="B5102" s="1" t="s">
        <v>6</v>
      </c>
      <c r="C5102" s="1" t="s">
        <v>33</v>
      </c>
      <c r="D5102">
        <v>5691</v>
      </c>
      <c r="E5102" s="1" t="s">
        <v>5658</v>
      </c>
      <c r="F5102">
        <v>0</v>
      </c>
      <c r="H5102">
        <v>0</v>
      </c>
      <c r="I5102">
        <f>Tabla1[[#This Row],[VENTAS]]+Tabla1[[#This Row],[FISICO]]-Tabla1[[#This Row],[SISTEMA]]</f>
        <v>0</v>
      </c>
    </row>
    <row r="5103" spans="1:10" hidden="1" x14ac:dyDescent="0.25">
      <c r="A5103">
        <v>30101</v>
      </c>
      <c r="B5103" s="1" t="s">
        <v>6</v>
      </c>
      <c r="C5103" s="1" t="s">
        <v>33</v>
      </c>
      <c r="D5103">
        <v>5692</v>
      </c>
      <c r="E5103" s="1" t="s">
        <v>5659</v>
      </c>
      <c r="F5103">
        <v>0</v>
      </c>
      <c r="H5103">
        <v>0</v>
      </c>
      <c r="I5103">
        <f>Tabla1[[#This Row],[VENTAS]]+Tabla1[[#This Row],[FISICO]]-Tabla1[[#This Row],[SISTEMA]]</f>
        <v>0</v>
      </c>
    </row>
    <row r="5104" spans="1:10" hidden="1" x14ac:dyDescent="0.25">
      <c r="A5104">
        <v>30101</v>
      </c>
      <c r="B5104" s="1" t="s">
        <v>6</v>
      </c>
      <c r="C5104" s="1" t="s">
        <v>33</v>
      </c>
      <c r="D5104">
        <v>5706</v>
      </c>
      <c r="E5104" s="1" t="s">
        <v>5660</v>
      </c>
      <c r="F5104">
        <v>0</v>
      </c>
      <c r="H5104">
        <v>0</v>
      </c>
      <c r="I5104">
        <f>Tabla1[[#This Row],[VENTAS]]+Tabla1[[#This Row],[FISICO]]-Tabla1[[#This Row],[SISTEMA]]</f>
        <v>0</v>
      </c>
    </row>
    <row r="5105" spans="1:9" hidden="1" x14ac:dyDescent="0.25">
      <c r="A5105">
        <v>30101</v>
      </c>
      <c r="B5105" s="1" t="s">
        <v>6</v>
      </c>
      <c r="C5105" s="1" t="s">
        <v>33</v>
      </c>
      <c r="D5105">
        <v>5708</v>
      </c>
      <c r="E5105" s="1" t="s">
        <v>5661</v>
      </c>
      <c r="F5105">
        <v>0</v>
      </c>
      <c r="H5105">
        <v>0</v>
      </c>
      <c r="I5105">
        <f>Tabla1[[#This Row],[VENTAS]]+Tabla1[[#This Row],[FISICO]]-Tabla1[[#This Row],[SISTEMA]]</f>
        <v>0</v>
      </c>
    </row>
    <row r="5106" spans="1:9" hidden="1" x14ac:dyDescent="0.25">
      <c r="A5106">
        <v>30101</v>
      </c>
      <c r="B5106" s="1" t="s">
        <v>6</v>
      </c>
      <c r="C5106" s="1" t="s">
        <v>33</v>
      </c>
      <c r="D5106">
        <v>5709</v>
      </c>
      <c r="E5106" s="1" t="s">
        <v>5662</v>
      </c>
      <c r="F5106">
        <v>0</v>
      </c>
      <c r="H5106">
        <v>0</v>
      </c>
      <c r="I5106">
        <f>Tabla1[[#This Row],[VENTAS]]+Tabla1[[#This Row],[FISICO]]-Tabla1[[#This Row],[SISTEMA]]</f>
        <v>0</v>
      </c>
    </row>
    <row r="5107" spans="1:9" hidden="1" x14ac:dyDescent="0.25">
      <c r="A5107">
        <v>30101</v>
      </c>
      <c r="B5107" s="1" t="s">
        <v>6</v>
      </c>
      <c r="C5107" s="1" t="s">
        <v>33</v>
      </c>
      <c r="D5107">
        <v>5711</v>
      </c>
      <c r="E5107" s="1" t="s">
        <v>5663</v>
      </c>
      <c r="F5107">
        <v>0</v>
      </c>
      <c r="H5107">
        <v>0</v>
      </c>
      <c r="I5107">
        <f>Tabla1[[#This Row],[VENTAS]]+Tabla1[[#This Row],[FISICO]]-Tabla1[[#This Row],[SISTEMA]]</f>
        <v>0</v>
      </c>
    </row>
    <row r="5108" spans="1:9" hidden="1" x14ac:dyDescent="0.25">
      <c r="A5108">
        <v>30101</v>
      </c>
      <c r="B5108" s="1" t="s">
        <v>6</v>
      </c>
      <c r="C5108" s="1" t="s">
        <v>33</v>
      </c>
      <c r="D5108">
        <v>5712</v>
      </c>
      <c r="E5108" s="1" t="s">
        <v>5664</v>
      </c>
      <c r="F5108">
        <v>0</v>
      </c>
      <c r="H5108">
        <v>0</v>
      </c>
      <c r="I5108">
        <f>Tabla1[[#This Row],[VENTAS]]+Tabla1[[#This Row],[FISICO]]-Tabla1[[#This Row],[SISTEMA]]</f>
        <v>0</v>
      </c>
    </row>
    <row r="5109" spans="1:9" hidden="1" x14ac:dyDescent="0.25">
      <c r="A5109">
        <v>30101</v>
      </c>
      <c r="B5109" s="1" t="s">
        <v>6</v>
      </c>
      <c r="C5109" s="1" t="s">
        <v>33</v>
      </c>
      <c r="D5109">
        <v>5713</v>
      </c>
      <c r="E5109" s="1" t="s">
        <v>5665</v>
      </c>
      <c r="F5109">
        <v>0</v>
      </c>
      <c r="H5109">
        <v>0</v>
      </c>
      <c r="I5109">
        <f>Tabla1[[#This Row],[VENTAS]]+Tabla1[[#This Row],[FISICO]]-Tabla1[[#This Row],[SISTEMA]]</f>
        <v>0</v>
      </c>
    </row>
    <row r="5110" spans="1:9" hidden="1" x14ac:dyDescent="0.25">
      <c r="A5110">
        <v>30101</v>
      </c>
      <c r="B5110" s="1" t="s">
        <v>6</v>
      </c>
      <c r="C5110" s="1" t="s">
        <v>33</v>
      </c>
      <c r="D5110">
        <v>5715</v>
      </c>
      <c r="E5110" s="1" t="s">
        <v>5666</v>
      </c>
      <c r="F5110">
        <v>0</v>
      </c>
      <c r="H5110">
        <v>0</v>
      </c>
      <c r="I5110">
        <f>Tabla1[[#This Row],[VENTAS]]+Tabla1[[#This Row],[FISICO]]-Tabla1[[#This Row],[SISTEMA]]</f>
        <v>0</v>
      </c>
    </row>
    <row r="5111" spans="1:9" hidden="1" x14ac:dyDescent="0.25">
      <c r="A5111">
        <v>30101</v>
      </c>
      <c r="B5111" s="1" t="s">
        <v>6</v>
      </c>
      <c r="C5111" s="1" t="s">
        <v>33</v>
      </c>
      <c r="D5111">
        <v>5717</v>
      </c>
      <c r="E5111" s="1" t="s">
        <v>5667</v>
      </c>
      <c r="F5111">
        <v>0</v>
      </c>
      <c r="H5111">
        <v>0</v>
      </c>
      <c r="I5111">
        <f>Tabla1[[#This Row],[VENTAS]]+Tabla1[[#This Row],[FISICO]]-Tabla1[[#This Row],[SISTEMA]]</f>
        <v>0</v>
      </c>
    </row>
    <row r="5112" spans="1:9" hidden="1" x14ac:dyDescent="0.25">
      <c r="A5112">
        <v>30101</v>
      </c>
      <c r="B5112" s="1" t="s">
        <v>6</v>
      </c>
      <c r="C5112" s="1" t="s">
        <v>33</v>
      </c>
      <c r="D5112">
        <v>5718</v>
      </c>
      <c r="E5112" s="1" t="s">
        <v>5668</v>
      </c>
      <c r="F5112">
        <v>0</v>
      </c>
      <c r="H5112">
        <v>0</v>
      </c>
      <c r="I5112">
        <f>Tabla1[[#This Row],[VENTAS]]+Tabla1[[#This Row],[FISICO]]-Tabla1[[#This Row],[SISTEMA]]</f>
        <v>0</v>
      </c>
    </row>
    <row r="5113" spans="1:9" hidden="1" x14ac:dyDescent="0.25">
      <c r="A5113">
        <v>30101</v>
      </c>
      <c r="B5113" s="1" t="s">
        <v>6</v>
      </c>
      <c r="C5113" s="1" t="s">
        <v>33</v>
      </c>
      <c r="D5113">
        <v>5847</v>
      </c>
      <c r="E5113" s="1" t="s">
        <v>5669</v>
      </c>
      <c r="F5113">
        <v>0</v>
      </c>
      <c r="H5113">
        <v>0</v>
      </c>
      <c r="I5113">
        <f>Tabla1[[#This Row],[VENTAS]]+Tabla1[[#This Row],[FISICO]]-Tabla1[[#This Row],[SISTEMA]]</f>
        <v>0</v>
      </c>
    </row>
    <row r="5114" spans="1:9" hidden="1" x14ac:dyDescent="0.25">
      <c r="A5114">
        <v>30101</v>
      </c>
      <c r="B5114" s="1" t="s">
        <v>6</v>
      </c>
      <c r="C5114" s="1" t="s">
        <v>33</v>
      </c>
      <c r="D5114">
        <v>5852</v>
      </c>
      <c r="E5114" s="1" t="s">
        <v>5670</v>
      </c>
      <c r="F5114">
        <v>0</v>
      </c>
      <c r="H5114">
        <v>0</v>
      </c>
      <c r="I5114">
        <f>Tabla1[[#This Row],[VENTAS]]+Tabla1[[#This Row],[FISICO]]-Tabla1[[#This Row],[SISTEMA]]</f>
        <v>0</v>
      </c>
    </row>
    <row r="5115" spans="1:9" hidden="1" x14ac:dyDescent="0.25">
      <c r="A5115">
        <v>30101</v>
      </c>
      <c r="B5115" s="1" t="s">
        <v>6</v>
      </c>
      <c r="C5115" s="1" t="s">
        <v>33</v>
      </c>
      <c r="D5115">
        <v>5932</v>
      </c>
      <c r="E5115" s="1" t="s">
        <v>5671</v>
      </c>
      <c r="F5115">
        <v>0</v>
      </c>
      <c r="H5115">
        <v>0</v>
      </c>
      <c r="I5115">
        <f>Tabla1[[#This Row],[VENTAS]]+Tabla1[[#This Row],[FISICO]]-Tabla1[[#This Row],[SISTEMA]]</f>
        <v>0</v>
      </c>
    </row>
    <row r="5116" spans="1:9" hidden="1" x14ac:dyDescent="0.25">
      <c r="A5116">
        <v>30101</v>
      </c>
      <c r="B5116" s="1" t="s">
        <v>6</v>
      </c>
      <c r="C5116" s="1" t="s">
        <v>33</v>
      </c>
      <c r="D5116">
        <v>5937</v>
      </c>
      <c r="E5116" s="1" t="s">
        <v>5672</v>
      </c>
      <c r="F5116">
        <v>0</v>
      </c>
      <c r="H5116">
        <v>0</v>
      </c>
      <c r="I5116">
        <f>Tabla1[[#This Row],[VENTAS]]+Tabla1[[#This Row],[FISICO]]-Tabla1[[#This Row],[SISTEMA]]</f>
        <v>0</v>
      </c>
    </row>
    <row r="5117" spans="1:9" hidden="1" x14ac:dyDescent="0.25">
      <c r="A5117">
        <v>30101</v>
      </c>
      <c r="B5117" s="1" t="s">
        <v>6</v>
      </c>
      <c r="C5117" s="1" t="s">
        <v>33</v>
      </c>
      <c r="D5117">
        <v>5970</v>
      </c>
      <c r="E5117" s="1" t="s">
        <v>5673</v>
      </c>
      <c r="F5117">
        <v>0</v>
      </c>
      <c r="H5117">
        <v>0</v>
      </c>
      <c r="I5117">
        <f>Tabla1[[#This Row],[VENTAS]]+Tabla1[[#This Row],[FISICO]]-Tabla1[[#This Row],[SISTEMA]]</f>
        <v>0</v>
      </c>
    </row>
    <row r="5118" spans="1:9" hidden="1" x14ac:dyDescent="0.25">
      <c r="A5118">
        <v>30101</v>
      </c>
      <c r="B5118" s="1" t="s">
        <v>6</v>
      </c>
      <c r="C5118" s="1" t="s">
        <v>33</v>
      </c>
      <c r="D5118">
        <v>5978</v>
      </c>
      <c r="E5118" s="1" t="s">
        <v>5674</v>
      </c>
      <c r="F5118">
        <v>0</v>
      </c>
      <c r="H5118">
        <v>0</v>
      </c>
      <c r="I5118">
        <f>Tabla1[[#This Row],[VENTAS]]+Tabla1[[#This Row],[FISICO]]-Tabla1[[#This Row],[SISTEMA]]</f>
        <v>0</v>
      </c>
    </row>
    <row r="5119" spans="1:9" hidden="1" x14ac:dyDescent="0.25">
      <c r="A5119">
        <v>30101</v>
      </c>
      <c r="B5119" s="1" t="s">
        <v>6</v>
      </c>
      <c r="C5119" s="1" t="s">
        <v>33</v>
      </c>
      <c r="D5119">
        <v>6038</v>
      </c>
      <c r="E5119" s="1" t="s">
        <v>5675</v>
      </c>
      <c r="F5119">
        <v>0</v>
      </c>
      <c r="H5119">
        <v>0</v>
      </c>
      <c r="I5119">
        <f>Tabla1[[#This Row],[VENTAS]]+Tabla1[[#This Row],[FISICO]]-Tabla1[[#This Row],[SISTEMA]]</f>
        <v>0</v>
      </c>
    </row>
    <row r="5120" spans="1:9" hidden="1" x14ac:dyDescent="0.25">
      <c r="A5120">
        <v>30101</v>
      </c>
      <c r="B5120" s="1" t="s">
        <v>6</v>
      </c>
      <c r="C5120" s="1" t="s">
        <v>33</v>
      </c>
      <c r="D5120">
        <v>6044</v>
      </c>
      <c r="E5120" s="1" t="s">
        <v>5676</v>
      </c>
      <c r="F5120">
        <v>0</v>
      </c>
      <c r="H5120">
        <v>0</v>
      </c>
      <c r="I5120">
        <f>Tabla1[[#This Row],[VENTAS]]+Tabla1[[#This Row],[FISICO]]-Tabla1[[#This Row],[SISTEMA]]</f>
        <v>0</v>
      </c>
    </row>
    <row r="5121" spans="1:9" hidden="1" x14ac:dyDescent="0.25">
      <c r="A5121">
        <v>30101</v>
      </c>
      <c r="B5121" s="1" t="s">
        <v>6</v>
      </c>
      <c r="C5121" s="1" t="s">
        <v>33</v>
      </c>
      <c r="D5121">
        <v>6094</v>
      </c>
      <c r="E5121" s="1" t="s">
        <v>5677</v>
      </c>
      <c r="F5121">
        <v>0</v>
      </c>
      <c r="H5121">
        <v>0</v>
      </c>
      <c r="I5121">
        <f>Tabla1[[#This Row],[VENTAS]]+Tabla1[[#This Row],[FISICO]]-Tabla1[[#This Row],[SISTEMA]]</f>
        <v>0</v>
      </c>
    </row>
    <row r="5122" spans="1:9" hidden="1" x14ac:dyDescent="0.25">
      <c r="A5122">
        <v>30101</v>
      </c>
      <c r="B5122" s="1" t="s">
        <v>6</v>
      </c>
      <c r="C5122" s="1" t="s">
        <v>33</v>
      </c>
      <c r="D5122">
        <v>6096</v>
      </c>
      <c r="E5122" s="1" t="s">
        <v>5678</v>
      </c>
      <c r="F5122">
        <v>0</v>
      </c>
      <c r="H5122">
        <v>0</v>
      </c>
      <c r="I5122">
        <f>Tabla1[[#This Row],[VENTAS]]+Tabla1[[#This Row],[FISICO]]-Tabla1[[#This Row],[SISTEMA]]</f>
        <v>0</v>
      </c>
    </row>
    <row r="5123" spans="1:9" hidden="1" x14ac:dyDescent="0.25">
      <c r="A5123">
        <v>30101</v>
      </c>
      <c r="B5123" s="1" t="s">
        <v>6</v>
      </c>
      <c r="C5123" s="1" t="s">
        <v>33</v>
      </c>
      <c r="D5123">
        <v>6097</v>
      </c>
      <c r="E5123" s="1" t="s">
        <v>5679</v>
      </c>
      <c r="F5123">
        <v>0</v>
      </c>
      <c r="H5123">
        <v>0</v>
      </c>
      <c r="I5123">
        <f>Tabla1[[#This Row],[VENTAS]]+Tabla1[[#This Row],[FISICO]]-Tabla1[[#This Row],[SISTEMA]]</f>
        <v>0</v>
      </c>
    </row>
    <row r="5124" spans="1:9" hidden="1" x14ac:dyDescent="0.25">
      <c r="A5124">
        <v>30101</v>
      </c>
      <c r="B5124" s="1" t="s">
        <v>6</v>
      </c>
      <c r="C5124" s="1" t="s">
        <v>33</v>
      </c>
      <c r="D5124">
        <v>6098</v>
      </c>
      <c r="E5124" s="1" t="s">
        <v>5680</v>
      </c>
      <c r="F5124">
        <v>8</v>
      </c>
      <c r="G5124">
        <v>8</v>
      </c>
      <c r="H5124">
        <v>0</v>
      </c>
      <c r="I5124">
        <f>Tabla1[[#This Row],[VENTAS]]+Tabla1[[#This Row],[FISICO]]-Tabla1[[#This Row],[SISTEMA]]</f>
        <v>0</v>
      </c>
    </row>
    <row r="5125" spans="1:9" hidden="1" x14ac:dyDescent="0.25">
      <c r="A5125">
        <v>30101</v>
      </c>
      <c r="B5125" s="1" t="s">
        <v>6</v>
      </c>
      <c r="C5125" s="1" t="s">
        <v>33</v>
      </c>
      <c r="D5125">
        <v>6117</v>
      </c>
      <c r="E5125" s="1" t="s">
        <v>5681</v>
      </c>
      <c r="F5125">
        <v>0</v>
      </c>
      <c r="H5125">
        <v>0</v>
      </c>
      <c r="I5125">
        <f>Tabla1[[#This Row],[VENTAS]]+Tabla1[[#This Row],[FISICO]]-Tabla1[[#This Row],[SISTEMA]]</f>
        <v>0</v>
      </c>
    </row>
    <row r="5126" spans="1:9" hidden="1" x14ac:dyDescent="0.25">
      <c r="A5126">
        <v>30101</v>
      </c>
      <c r="B5126" s="1" t="s">
        <v>6</v>
      </c>
      <c r="C5126" s="1" t="s">
        <v>33</v>
      </c>
      <c r="D5126">
        <v>6119</v>
      </c>
      <c r="E5126" s="1" t="s">
        <v>5682</v>
      </c>
      <c r="F5126">
        <v>0</v>
      </c>
      <c r="H5126">
        <v>0</v>
      </c>
      <c r="I5126">
        <f>Tabla1[[#This Row],[VENTAS]]+Tabla1[[#This Row],[FISICO]]-Tabla1[[#This Row],[SISTEMA]]</f>
        <v>0</v>
      </c>
    </row>
    <row r="5127" spans="1:9" hidden="1" x14ac:dyDescent="0.25">
      <c r="A5127">
        <v>30101</v>
      </c>
      <c r="B5127" s="1" t="s">
        <v>6</v>
      </c>
      <c r="C5127" s="1" t="s">
        <v>33</v>
      </c>
      <c r="D5127">
        <v>6120</v>
      </c>
      <c r="E5127" s="1" t="s">
        <v>5683</v>
      </c>
      <c r="F5127">
        <v>0</v>
      </c>
      <c r="H5127">
        <v>0</v>
      </c>
      <c r="I5127">
        <f>Tabla1[[#This Row],[VENTAS]]+Tabla1[[#This Row],[FISICO]]-Tabla1[[#This Row],[SISTEMA]]</f>
        <v>0</v>
      </c>
    </row>
    <row r="5128" spans="1:9" hidden="1" x14ac:dyDescent="0.25">
      <c r="A5128">
        <v>30101</v>
      </c>
      <c r="B5128" s="1" t="s">
        <v>6</v>
      </c>
      <c r="C5128" s="1" t="s">
        <v>33</v>
      </c>
      <c r="D5128">
        <v>6121</v>
      </c>
      <c r="E5128" s="1" t="s">
        <v>5684</v>
      </c>
      <c r="F5128">
        <v>0</v>
      </c>
      <c r="H5128">
        <v>0</v>
      </c>
      <c r="I5128">
        <f>Tabla1[[#This Row],[VENTAS]]+Tabla1[[#This Row],[FISICO]]-Tabla1[[#This Row],[SISTEMA]]</f>
        <v>0</v>
      </c>
    </row>
    <row r="5129" spans="1:9" hidden="1" x14ac:dyDescent="0.25">
      <c r="A5129">
        <v>30101</v>
      </c>
      <c r="B5129" s="1" t="s">
        <v>6</v>
      </c>
      <c r="C5129" s="1" t="s">
        <v>33</v>
      </c>
      <c r="D5129">
        <v>6122</v>
      </c>
      <c r="E5129" s="1" t="s">
        <v>5685</v>
      </c>
      <c r="F5129">
        <v>0</v>
      </c>
      <c r="H5129">
        <v>0</v>
      </c>
      <c r="I5129">
        <f>Tabla1[[#This Row],[VENTAS]]+Tabla1[[#This Row],[FISICO]]-Tabla1[[#This Row],[SISTEMA]]</f>
        <v>0</v>
      </c>
    </row>
    <row r="5130" spans="1:9" hidden="1" x14ac:dyDescent="0.25">
      <c r="A5130">
        <v>30101</v>
      </c>
      <c r="B5130" s="1" t="s">
        <v>6</v>
      </c>
      <c r="C5130" s="1" t="s">
        <v>33</v>
      </c>
      <c r="D5130">
        <v>6127</v>
      </c>
      <c r="E5130" s="1" t="s">
        <v>5686</v>
      </c>
      <c r="F5130">
        <v>0</v>
      </c>
      <c r="H5130">
        <v>0</v>
      </c>
      <c r="I5130">
        <f>Tabla1[[#This Row],[VENTAS]]+Tabla1[[#This Row],[FISICO]]-Tabla1[[#This Row],[SISTEMA]]</f>
        <v>0</v>
      </c>
    </row>
    <row r="5131" spans="1:9" hidden="1" x14ac:dyDescent="0.25">
      <c r="A5131">
        <v>30101</v>
      </c>
      <c r="B5131" s="1" t="s">
        <v>6</v>
      </c>
      <c r="C5131" s="1" t="s">
        <v>33</v>
      </c>
      <c r="D5131">
        <v>6128</v>
      </c>
      <c r="E5131" s="1" t="s">
        <v>5687</v>
      </c>
      <c r="F5131">
        <v>0</v>
      </c>
      <c r="H5131">
        <v>0</v>
      </c>
      <c r="I5131">
        <f>Tabla1[[#This Row],[VENTAS]]+Tabla1[[#This Row],[FISICO]]-Tabla1[[#This Row],[SISTEMA]]</f>
        <v>0</v>
      </c>
    </row>
    <row r="5132" spans="1:9" hidden="1" x14ac:dyDescent="0.25">
      <c r="A5132">
        <v>30101</v>
      </c>
      <c r="B5132" s="1" t="s">
        <v>6</v>
      </c>
      <c r="C5132" s="1" t="s">
        <v>33</v>
      </c>
      <c r="D5132">
        <v>6130</v>
      </c>
      <c r="E5132" s="1" t="s">
        <v>5688</v>
      </c>
      <c r="F5132">
        <v>0</v>
      </c>
      <c r="H5132">
        <v>0</v>
      </c>
      <c r="I5132">
        <f>Tabla1[[#This Row],[VENTAS]]+Tabla1[[#This Row],[FISICO]]-Tabla1[[#This Row],[SISTEMA]]</f>
        <v>0</v>
      </c>
    </row>
    <row r="5133" spans="1:9" hidden="1" x14ac:dyDescent="0.25">
      <c r="A5133">
        <v>30101</v>
      </c>
      <c r="B5133" s="1" t="s">
        <v>6</v>
      </c>
      <c r="C5133" s="1" t="s">
        <v>33</v>
      </c>
      <c r="D5133">
        <v>6131</v>
      </c>
      <c r="E5133" s="1" t="s">
        <v>5689</v>
      </c>
      <c r="F5133">
        <v>0</v>
      </c>
      <c r="H5133">
        <v>0</v>
      </c>
      <c r="I5133">
        <f>Tabla1[[#This Row],[VENTAS]]+Tabla1[[#This Row],[FISICO]]-Tabla1[[#This Row],[SISTEMA]]</f>
        <v>0</v>
      </c>
    </row>
    <row r="5134" spans="1:9" hidden="1" x14ac:dyDescent="0.25">
      <c r="A5134">
        <v>30101</v>
      </c>
      <c r="B5134" s="1" t="s">
        <v>6</v>
      </c>
      <c r="C5134" s="1" t="s">
        <v>33</v>
      </c>
      <c r="D5134">
        <v>6132</v>
      </c>
      <c r="E5134" s="1" t="s">
        <v>5690</v>
      </c>
      <c r="F5134">
        <v>0</v>
      </c>
      <c r="H5134">
        <v>0</v>
      </c>
      <c r="I5134">
        <f>Tabla1[[#This Row],[VENTAS]]+Tabla1[[#This Row],[FISICO]]-Tabla1[[#This Row],[SISTEMA]]</f>
        <v>0</v>
      </c>
    </row>
    <row r="5135" spans="1:9" hidden="1" x14ac:dyDescent="0.25">
      <c r="A5135">
        <v>30101</v>
      </c>
      <c r="B5135" s="1" t="s">
        <v>6</v>
      </c>
      <c r="C5135" s="1" t="s">
        <v>33</v>
      </c>
      <c r="D5135">
        <v>6133</v>
      </c>
      <c r="E5135" s="1" t="s">
        <v>5691</v>
      </c>
      <c r="F5135">
        <v>0</v>
      </c>
      <c r="H5135">
        <v>0</v>
      </c>
      <c r="I5135">
        <f>Tabla1[[#This Row],[VENTAS]]+Tabla1[[#This Row],[FISICO]]-Tabla1[[#This Row],[SISTEMA]]</f>
        <v>0</v>
      </c>
    </row>
    <row r="5136" spans="1:9" hidden="1" x14ac:dyDescent="0.25">
      <c r="A5136">
        <v>30101</v>
      </c>
      <c r="B5136" s="1" t="s">
        <v>6</v>
      </c>
      <c r="C5136" s="1" t="s">
        <v>33</v>
      </c>
      <c r="D5136">
        <v>6134</v>
      </c>
      <c r="E5136" s="1" t="s">
        <v>5692</v>
      </c>
      <c r="F5136">
        <v>0</v>
      </c>
      <c r="H5136">
        <v>0</v>
      </c>
      <c r="I5136">
        <f>Tabla1[[#This Row],[VENTAS]]+Tabla1[[#This Row],[FISICO]]-Tabla1[[#This Row],[SISTEMA]]</f>
        <v>0</v>
      </c>
    </row>
    <row r="5137" spans="1:9" hidden="1" x14ac:dyDescent="0.25">
      <c r="A5137">
        <v>30101</v>
      </c>
      <c r="B5137" s="1" t="s">
        <v>6</v>
      </c>
      <c r="C5137" s="1" t="s">
        <v>33</v>
      </c>
      <c r="D5137">
        <v>6135</v>
      </c>
      <c r="E5137" s="1" t="s">
        <v>5693</v>
      </c>
      <c r="F5137">
        <v>0</v>
      </c>
      <c r="H5137">
        <v>0</v>
      </c>
      <c r="I5137">
        <f>Tabla1[[#This Row],[VENTAS]]+Tabla1[[#This Row],[FISICO]]-Tabla1[[#This Row],[SISTEMA]]</f>
        <v>0</v>
      </c>
    </row>
    <row r="5138" spans="1:9" hidden="1" x14ac:dyDescent="0.25">
      <c r="A5138">
        <v>30101</v>
      </c>
      <c r="B5138" s="1" t="s">
        <v>6</v>
      </c>
      <c r="C5138" s="1" t="s">
        <v>33</v>
      </c>
      <c r="D5138">
        <v>6136</v>
      </c>
      <c r="E5138" s="1" t="s">
        <v>5694</v>
      </c>
      <c r="F5138">
        <v>0</v>
      </c>
      <c r="H5138">
        <v>0</v>
      </c>
      <c r="I5138">
        <f>Tabla1[[#This Row],[VENTAS]]+Tabla1[[#This Row],[FISICO]]-Tabla1[[#This Row],[SISTEMA]]</f>
        <v>0</v>
      </c>
    </row>
    <row r="5139" spans="1:9" hidden="1" x14ac:dyDescent="0.25">
      <c r="A5139">
        <v>30101</v>
      </c>
      <c r="B5139" s="1" t="s">
        <v>6</v>
      </c>
      <c r="C5139" s="1" t="s">
        <v>33</v>
      </c>
      <c r="D5139">
        <v>6137</v>
      </c>
      <c r="E5139" s="1" t="s">
        <v>5695</v>
      </c>
      <c r="F5139">
        <v>0</v>
      </c>
      <c r="H5139">
        <v>0</v>
      </c>
      <c r="I5139">
        <f>Tabla1[[#This Row],[VENTAS]]+Tabla1[[#This Row],[FISICO]]-Tabla1[[#This Row],[SISTEMA]]</f>
        <v>0</v>
      </c>
    </row>
    <row r="5140" spans="1:9" hidden="1" x14ac:dyDescent="0.25">
      <c r="A5140">
        <v>30101</v>
      </c>
      <c r="B5140" s="1" t="s">
        <v>6</v>
      </c>
      <c r="C5140" s="1" t="s">
        <v>33</v>
      </c>
      <c r="D5140">
        <v>6138</v>
      </c>
      <c r="E5140" s="1" t="s">
        <v>5696</v>
      </c>
      <c r="F5140">
        <v>0</v>
      </c>
      <c r="H5140">
        <v>0</v>
      </c>
      <c r="I5140">
        <f>Tabla1[[#This Row],[VENTAS]]+Tabla1[[#This Row],[FISICO]]-Tabla1[[#This Row],[SISTEMA]]</f>
        <v>0</v>
      </c>
    </row>
    <row r="5141" spans="1:9" hidden="1" x14ac:dyDescent="0.25">
      <c r="A5141">
        <v>30101</v>
      </c>
      <c r="B5141" s="1" t="s">
        <v>6</v>
      </c>
      <c r="C5141" s="1" t="s">
        <v>33</v>
      </c>
      <c r="D5141">
        <v>6139</v>
      </c>
      <c r="E5141" s="1" t="s">
        <v>5697</v>
      </c>
      <c r="F5141">
        <v>0</v>
      </c>
      <c r="H5141">
        <v>0</v>
      </c>
      <c r="I5141">
        <f>Tabla1[[#This Row],[VENTAS]]+Tabla1[[#This Row],[FISICO]]-Tabla1[[#This Row],[SISTEMA]]</f>
        <v>0</v>
      </c>
    </row>
    <row r="5142" spans="1:9" hidden="1" x14ac:dyDescent="0.25">
      <c r="A5142">
        <v>30101</v>
      </c>
      <c r="B5142" s="1" t="s">
        <v>6</v>
      </c>
      <c r="C5142" s="1" t="s">
        <v>33</v>
      </c>
      <c r="D5142">
        <v>6140</v>
      </c>
      <c r="E5142" s="1" t="s">
        <v>5698</v>
      </c>
      <c r="F5142">
        <v>0</v>
      </c>
      <c r="H5142">
        <v>0</v>
      </c>
      <c r="I5142">
        <f>Tabla1[[#This Row],[VENTAS]]+Tabla1[[#This Row],[FISICO]]-Tabla1[[#This Row],[SISTEMA]]</f>
        <v>0</v>
      </c>
    </row>
    <row r="5143" spans="1:9" hidden="1" x14ac:dyDescent="0.25">
      <c r="A5143">
        <v>30101</v>
      </c>
      <c r="B5143" s="1" t="s">
        <v>6</v>
      </c>
      <c r="C5143" s="1" t="s">
        <v>33</v>
      </c>
      <c r="D5143">
        <v>6141</v>
      </c>
      <c r="E5143" s="1" t="s">
        <v>5699</v>
      </c>
      <c r="F5143">
        <v>0</v>
      </c>
      <c r="H5143">
        <v>0</v>
      </c>
      <c r="I5143">
        <f>Tabla1[[#This Row],[VENTAS]]+Tabla1[[#This Row],[FISICO]]-Tabla1[[#This Row],[SISTEMA]]</f>
        <v>0</v>
      </c>
    </row>
    <row r="5144" spans="1:9" hidden="1" x14ac:dyDescent="0.25">
      <c r="A5144">
        <v>30101</v>
      </c>
      <c r="B5144" s="1" t="s">
        <v>6</v>
      </c>
      <c r="C5144" s="1" t="s">
        <v>33</v>
      </c>
      <c r="D5144">
        <v>6142</v>
      </c>
      <c r="E5144" s="1" t="s">
        <v>5700</v>
      </c>
      <c r="F5144">
        <v>0</v>
      </c>
      <c r="H5144">
        <v>0</v>
      </c>
      <c r="I5144">
        <f>Tabla1[[#This Row],[VENTAS]]+Tabla1[[#This Row],[FISICO]]-Tabla1[[#This Row],[SISTEMA]]</f>
        <v>0</v>
      </c>
    </row>
    <row r="5145" spans="1:9" hidden="1" x14ac:dyDescent="0.25">
      <c r="A5145">
        <v>30101</v>
      </c>
      <c r="B5145" s="1" t="s">
        <v>6</v>
      </c>
      <c r="C5145" s="1" t="s">
        <v>33</v>
      </c>
      <c r="D5145">
        <v>6143</v>
      </c>
      <c r="E5145" s="1" t="s">
        <v>5701</v>
      </c>
      <c r="F5145">
        <v>0</v>
      </c>
      <c r="H5145">
        <v>0</v>
      </c>
      <c r="I5145">
        <f>Tabla1[[#This Row],[VENTAS]]+Tabla1[[#This Row],[FISICO]]-Tabla1[[#This Row],[SISTEMA]]</f>
        <v>0</v>
      </c>
    </row>
    <row r="5146" spans="1:9" hidden="1" x14ac:dyDescent="0.25">
      <c r="A5146">
        <v>30101</v>
      </c>
      <c r="B5146" s="1" t="s">
        <v>6</v>
      </c>
      <c r="C5146" s="1" t="s">
        <v>33</v>
      </c>
      <c r="D5146">
        <v>6144</v>
      </c>
      <c r="E5146" s="1" t="s">
        <v>5702</v>
      </c>
      <c r="F5146">
        <v>0</v>
      </c>
      <c r="H5146">
        <v>0</v>
      </c>
      <c r="I5146">
        <f>Tabla1[[#This Row],[VENTAS]]+Tabla1[[#This Row],[FISICO]]-Tabla1[[#This Row],[SISTEMA]]</f>
        <v>0</v>
      </c>
    </row>
    <row r="5147" spans="1:9" hidden="1" x14ac:dyDescent="0.25">
      <c r="A5147">
        <v>30101</v>
      </c>
      <c r="B5147" s="1" t="s">
        <v>6</v>
      </c>
      <c r="C5147" s="1" t="s">
        <v>33</v>
      </c>
      <c r="D5147">
        <v>6147</v>
      </c>
      <c r="E5147" s="1" t="s">
        <v>5703</v>
      </c>
      <c r="F5147">
        <v>0</v>
      </c>
      <c r="H5147">
        <v>0</v>
      </c>
      <c r="I5147">
        <f>Tabla1[[#This Row],[VENTAS]]+Tabla1[[#This Row],[FISICO]]-Tabla1[[#This Row],[SISTEMA]]</f>
        <v>0</v>
      </c>
    </row>
    <row r="5148" spans="1:9" hidden="1" x14ac:dyDescent="0.25">
      <c r="A5148">
        <v>30101</v>
      </c>
      <c r="B5148" s="1" t="s">
        <v>6</v>
      </c>
      <c r="C5148" s="1" t="s">
        <v>33</v>
      </c>
      <c r="D5148">
        <v>6148</v>
      </c>
      <c r="E5148" s="1" t="s">
        <v>5704</v>
      </c>
      <c r="F5148">
        <v>0</v>
      </c>
      <c r="H5148">
        <v>0</v>
      </c>
      <c r="I5148">
        <f>Tabla1[[#This Row],[VENTAS]]+Tabla1[[#This Row],[FISICO]]-Tabla1[[#This Row],[SISTEMA]]</f>
        <v>0</v>
      </c>
    </row>
    <row r="5149" spans="1:9" hidden="1" x14ac:dyDescent="0.25">
      <c r="A5149">
        <v>30101</v>
      </c>
      <c r="B5149" s="1" t="s">
        <v>6</v>
      </c>
      <c r="C5149" s="1" t="s">
        <v>33</v>
      </c>
      <c r="D5149">
        <v>6149</v>
      </c>
      <c r="E5149" s="1" t="s">
        <v>5705</v>
      </c>
      <c r="F5149">
        <v>0</v>
      </c>
      <c r="H5149">
        <v>0</v>
      </c>
      <c r="I5149">
        <f>Tabla1[[#This Row],[VENTAS]]+Tabla1[[#This Row],[FISICO]]-Tabla1[[#This Row],[SISTEMA]]</f>
        <v>0</v>
      </c>
    </row>
    <row r="5150" spans="1:9" hidden="1" x14ac:dyDescent="0.25">
      <c r="A5150">
        <v>30101</v>
      </c>
      <c r="B5150" s="1" t="s">
        <v>6</v>
      </c>
      <c r="C5150" s="1" t="s">
        <v>33</v>
      </c>
      <c r="D5150">
        <v>6150</v>
      </c>
      <c r="E5150" s="1" t="s">
        <v>5706</v>
      </c>
      <c r="F5150">
        <v>0</v>
      </c>
      <c r="H5150">
        <v>0</v>
      </c>
      <c r="I5150">
        <f>Tabla1[[#This Row],[VENTAS]]+Tabla1[[#This Row],[FISICO]]-Tabla1[[#This Row],[SISTEMA]]</f>
        <v>0</v>
      </c>
    </row>
    <row r="5151" spans="1:9" hidden="1" x14ac:dyDescent="0.25">
      <c r="A5151">
        <v>30101</v>
      </c>
      <c r="B5151" s="1" t="s">
        <v>6</v>
      </c>
      <c r="C5151" s="1" t="s">
        <v>33</v>
      </c>
      <c r="D5151">
        <v>6151</v>
      </c>
      <c r="E5151" s="1" t="s">
        <v>5707</v>
      </c>
      <c r="F5151">
        <v>0</v>
      </c>
      <c r="H5151">
        <v>0</v>
      </c>
      <c r="I5151">
        <f>Tabla1[[#This Row],[VENTAS]]+Tabla1[[#This Row],[FISICO]]-Tabla1[[#This Row],[SISTEMA]]</f>
        <v>0</v>
      </c>
    </row>
    <row r="5152" spans="1:9" hidden="1" x14ac:dyDescent="0.25">
      <c r="A5152">
        <v>30101</v>
      </c>
      <c r="B5152" s="1" t="s">
        <v>6</v>
      </c>
      <c r="C5152" s="1" t="s">
        <v>33</v>
      </c>
      <c r="D5152">
        <v>6152</v>
      </c>
      <c r="E5152" s="1" t="s">
        <v>5708</v>
      </c>
      <c r="F5152">
        <v>0</v>
      </c>
      <c r="H5152">
        <v>0</v>
      </c>
      <c r="I5152">
        <f>Tabla1[[#This Row],[VENTAS]]+Tabla1[[#This Row],[FISICO]]-Tabla1[[#This Row],[SISTEMA]]</f>
        <v>0</v>
      </c>
    </row>
    <row r="5153" spans="1:9" hidden="1" x14ac:dyDescent="0.25">
      <c r="A5153">
        <v>30101</v>
      </c>
      <c r="B5153" s="1" t="s">
        <v>6</v>
      </c>
      <c r="C5153" s="1" t="s">
        <v>33</v>
      </c>
      <c r="D5153">
        <v>6153</v>
      </c>
      <c r="E5153" s="1" t="s">
        <v>5709</v>
      </c>
      <c r="F5153">
        <v>0</v>
      </c>
      <c r="H5153">
        <v>0</v>
      </c>
      <c r="I5153">
        <f>Tabla1[[#This Row],[VENTAS]]+Tabla1[[#This Row],[FISICO]]-Tabla1[[#This Row],[SISTEMA]]</f>
        <v>0</v>
      </c>
    </row>
    <row r="5154" spans="1:9" hidden="1" x14ac:dyDescent="0.25">
      <c r="A5154">
        <v>30101</v>
      </c>
      <c r="B5154" s="1" t="s">
        <v>6</v>
      </c>
      <c r="C5154" s="1" t="s">
        <v>33</v>
      </c>
      <c r="D5154">
        <v>6154</v>
      </c>
      <c r="E5154" s="1" t="s">
        <v>5710</v>
      </c>
      <c r="F5154">
        <v>0</v>
      </c>
      <c r="H5154">
        <v>0</v>
      </c>
      <c r="I5154">
        <f>Tabla1[[#This Row],[VENTAS]]+Tabla1[[#This Row],[FISICO]]-Tabla1[[#This Row],[SISTEMA]]</f>
        <v>0</v>
      </c>
    </row>
    <row r="5155" spans="1:9" hidden="1" x14ac:dyDescent="0.25">
      <c r="A5155">
        <v>30101</v>
      </c>
      <c r="B5155" s="1" t="s">
        <v>6</v>
      </c>
      <c r="C5155" s="1" t="s">
        <v>33</v>
      </c>
      <c r="D5155">
        <v>6155</v>
      </c>
      <c r="E5155" s="1" t="s">
        <v>5711</v>
      </c>
      <c r="F5155">
        <v>0</v>
      </c>
      <c r="H5155">
        <v>0</v>
      </c>
      <c r="I5155">
        <f>Tabla1[[#This Row],[VENTAS]]+Tabla1[[#This Row],[FISICO]]-Tabla1[[#This Row],[SISTEMA]]</f>
        <v>0</v>
      </c>
    </row>
    <row r="5156" spans="1:9" hidden="1" x14ac:dyDescent="0.25">
      <c r="A5156">
        <v>30101</v>
      </c>
      <c r="B5156" s="1" t="s">
        <v>6</v>
      </c>
      <c r="C5156" s="1" t="s">
        <v>33</v>
      </c>
      <c r="D5156">
        <v>6156</v>
      </c>
      <c r="E5156" s="1" t="s">
        <v>5712</v>
      </c>
      <c r="F5156">
        <v>0</v>
      </c>
      <c r="H5156">
        <v>0</v>
      </c>
      <c r="I5156">
        <f>Tabla1[[#This Row],[VENTAS]]+Tabla1[[#This Row],[FISICO]]-Tabla1[[#This Row],[SISTEMA]]</f>
        <v>0</v>
      </c>
    </row>
    <row r="5157" spans="1:9" hidden="1" x14ac:dyDescent="0.25">
      <c r="A5157">
        <v>30101</v>
      </c>
      <c r="B5157" s="1" t="s">
        <v>6</v>
      </c>
      <c r="C5157" s="1" t="s">
        <v>33</v>
      </c>
      <c r="D5157">
        <v>6157</v>
      </c>
      <c r="E5157" s="1" t="s">
        <v>5713</v>
      </c>
      <c r="F5157">
        <v>0</v>
      </c>
      <c r="H5157">
        <v>0</v>
      </c>
      <c r="I5157">
        <f>Tabla1[[#This Row],[VENTAS]]+Tabla1[[#This Row],[FISICO]]-Tabla1[[#This Row],[SISTEMA]]</f>
        <v>0</v>
      </c>
    </row>
    <row r="5158" spans="1:9" hidden="1" x14ac:dyDescent="0.25">
      <c r="A5158">
        <v>30101</v>
      </c>
      <c r="B5158" s="1" t="s">
        <v>6</v>
      </c>
      <c r="C5158" s="1" t="s">
        <v>33</v>
      </c>
      <c r="D5158">
        <v>6158</v>
      </c>
      <c r="E5158" s="1" t="s">
        <v>5714</v>
      </c>
      <c r="F5158">
        <v>0</v>
      </c>
      <c r="H5158">
        <v>0</v>
      </c>
      <c r="I5158">
        <f>Tabla1[[#This Row],[VENTAS]]+Tabla1[[#This Row],[FISICO]]-Tabla1[[#This Row],[SISTEMA]]</f>
        <v>0</v>
      </c>
    </row>
    <row r="5159" spans="1:9" hidden="1" x14ac:dyDescent="0.25">
      <c r="A5159">
        <v>30101</v>
      </c>
      <c r="B5159" s="1" t="s">
        <v>6</v>
      </c>
      <c r="C5159" s="1" t="s">
        <v>33</v>
      </c>
      <c r="D5159">
        <v>6159</v>
      </c>
      <c r="E5159" s="1" t="s">
        <v>5715</v>
      </c>
      <c r="F5159">
        <v>0</v>
      </c>
      <c r="H5159">
        <v>0</v>
      </c>
      <c r="I5159">
        <f>Tabla1[[#This Row],[VENTAS]]+Tabla1[[#This Row],[FISICO]]-Tabla1[[#This Row],[SISTEMA]]</f>
        <v>0</v>
      </c>
    </row>
    <row r="5160" spans="1:9" hidden="1" x14ac:dyDescent="0.25">
      <c r="A5160">
        <v>30101</v>
      </c>
      <c r="B5160" s="1" t="s">
        <v>6</v>
      </c>
      <c r="C5160" s="1" t="s">
        <v>33</v>
      </c>
      <c r="D5160">
        <v>6161</v>
      </c>
      <c r="E5160" s="1" t="s">
        <v>5716</v>
      </c>
      <c r="F5160">
        <v>0</v>
      </c>
      <c r="H5160">
        <v>0</v>
      </c>
      <c r="I5160">
        <f>Tabla1[[#This Row],[VENTAS]]+Tabla1[[#This Row],[FISICO]]-Tabla1[[#This Row],[SISTEMA]]</f>
        <v>0</v>
      </c>
    </row>
    <row r="5161" spans="1:9" hidden="1" x14ac:dyDescent="0.25">
      <c r="A5161">
        <v>30101</v>
      </c>
      <c r="B5161" s="1" t="s">
        <v>6</v>
      </c>
      <c r="C5161" s="1" t="s">
        <v>33</v>
      </c>
      <c r="D5161">
        <v>6162</v>
      </c>
      <c r="E5161" s="1" t="s">
        <v>5717</v>
      </c>
      <c r="F5161">
        <v>0</v>
      </c>
      <c r="H5161">
        <v>0</v>
      </c>
      <c r="I5161">
        <f>Tabla1[[#This Row],[VENTAS]]+Tabla1[[#This Row],[FISICO]]-Tabla1[[#This Row],[SISTEMA]]</f>
        <v>0</v>
      </c>
    </row>
    <row r="5162" spans="1:9" hidden="1" x14ac:dyDescent="0.25">
      <c r="A5162">
        <v>30101</v>
      </c>
      <c r="B5162" s="1" t="s">
        <v>6</v>
      </c>
      <c r="C5162" s="1" t="s">
        <v>33</v>
      </c>
      <c r="D5162">
        <v>6163</v>
      </c>
      <c r="E5162" s="1" t="s">
        <v>5718</v>
      </c>
      <c r="F5162">
        <v>0</v>
      </c>
      <c r="H5162">
        <v>0</v>
      </c>
      <c r="I5162">
        <f>Tabla1[[#This Row],[VENTAS]]+Tabla1[[#This Row],[FISICO]]-Tabla1[[#This Row],[SISTEMA]]</f>
        <v>0</v>
      </c>
    </row>
    <row r="5163" spans="1:9" hidden="1" x14ac:dyDescent="0.25">
      <c r="A5163">
        <v>30101</v>
      </c>
      <c r="B5163" s="1" t="s">
        <v>6</v>
      </c>
      <c r="C5163" s="1" t="s">
        <v>33</v>
      </c>
      <c r="D5163">
        <v>6165</v>
      </c>
      <c r="E5163" s="1" t="s">
        <v>5719</v>
      </c>
      <c r="F5163">
        <v>0</v>
      </c>
      <c r="H5163">
        <v>0</v>
      </c>
      <c r="I5163">
        <f>Tabla1[[#This Row],[VENTAS]]+Tabla1[[#This Row],[FISICO]]-Tabla1[[#This Row],[SISTEMA]]</f>
        <v>0</v>
      </c>
    </row>
    <row r="5164" spans="1:9" hidden="1" x14ac:dyDescent="0.25">
      <c r="A5164">
        <v>30101</v>
      </c>
      <c r="B5164" s="1" t="s">
        <v>6</v>
      </c>
      <c r="C5164" s="1" t="s">
        <v>33</v>
      </c>
      <c r="D5164">
        <v>6177</v>
      </c>
      <c r="E5164" s="1" t="s">
        <v>5720</v>
      </c>
      <c r="F5164">
        <v>0</v>
      </c>
      <c r="H5164">
        <v>0</v>
      </c>
      <c r="I5164">
        <f>Tabla1[[#This Row],[VENTAS]]+Tabla1[[#This Row],[FISICO]]-Tabla1[[#This Row],[SISTEMA]]</f>
        <v>0</v>
      </c>
    </row>
    <row r="5165" spans="1:9" hidden="1" x14ac:dyDescent="0.25">
      <c r="A5165">
        <v>30101</v>
      </c>
      <c r="B5165" s="1" t="s">
        <v>6</v>
      </c>
      <c r="C5165" s="1" t="s">
        <v>33</v>
      </c>
      <c r="D5165">
        <v>6181</v>
      </c>
      <c r="E5165" s="1" t="s">
        <v>5721</v>
      </c>
      <c r="F5165">
        <v>0</v>
      </c>
      <c r="H5165">
        <v>0</v>
      </c>
      <c r="I5165">
        <f>Tabla1[[#This Row],[VENTAS]]+Tabla1[[#This Row],[FISICO]]-Tabla1[[#This Row],[SISTEMA]]</f>
        <v>0</v>
      </c>
    </row>
    <row r="5166" spans="1:9" hidden="1" x14ac:dyDescent="0.25">
      <c r="A5166">
        <v>30101</v>
      </c>
      <c r="B5166" s="1" t="s">
        <v>6</v>
      </c>
      <c r="C5166" s="1" t="s">
        <v>33</v>
      </c>
      <c r="D5166">
        <v>6219</v>
      </c>
      <c r="E5166" s="1" t="s">
        <v>5722</v>
      </c>
      <c r="F5166">
        <v>0</v>
      </c>
      <c r="H5166">
        <v>0</v>
      </c>
      <c r="I5166">
        <f>Tabla1[[#This Row],[VENTAS]]+Tabla1[[#This Row],[FISICO]]-Tabla1[[#This Row],[SISTEMA]]</f>
        <v>0</v>
      </c>
    </row>
    <row r="5167" spans="1:9" hidden="1" x14ac:dyDescent="0.25">
      <c r="A5167">
        <v>30101</v>
      </c>
      <c r="B5167" s="1" t="s">
        <v>6</v>
      </c>
      <c r="C5167" s="1" t="s">
        <v>33</v>
      </c>
      <c r="D5167">
        <v>6220</v>
      </c>
      <c r="E5167" s="1" t="s">
        <v>5723</v>
      </c>
      <c r="F5167">
        <v>0</v>
      </c>
      <c r="H5167">
        <v>0</v>
      </c>
      <c r="I5167">
        <f>Tabla1[[#This Row],[VENTAS]]+Tabla1[[#This Row],[FISICO]]-Tabla1[[#This Row],[SISTEMA]]</f>
        <v>0</v>
      </c>
    </row>
    <row r="5168" spans="1:9" hidden="1" x14ac:dyDescent="0.25">
      <c r="A5168">
        <v>30101</v>
      </c>
      <c r="B5168" s="1" t="s">
        <v>6</v>
      </c>
      <c r="C5168" s="1" t="s">
        <v>33</v>
      </c>
      <c r="D5168">
        <v>6221</v>
      </c>
      <c r="E5168" s="1" t="s">
        <v>5724</v>
      </c>
      <c r="F5168">
        <v>0</v>
      </c>
      <c r="H5168">
        <v>0</v>
      </c>
      <c r="I5168">
        <f>Tabla1[[#This Row],[VENTAS]]+Tabla1[[#This Row],[FISICO]]-Tabla1[[#This Row],[SISTEMA]]</f>
        <v>0</v>
      </c>
    </row>
    <row r="5169" spans="1:10" hidden="1" x14ac:dyDescent="0.25">
      <c r="A5169">
        <v>30101</v>
      </c>
      <c r="B5169" s="1" t="s">
        <v>6</v>
      </c>
      <c r="C5169" s="1" t="s">
        <v>33</v>
      </c>
      <c r="D5169">
        <v>6223</v>
      </c>
      <c r="E5169" s="1" t="s">
        <v>5725</v>
      </c>
      <c r="F5169">
        <v>0</v>
      </c>
      <c r="H5169">
        <v>0</v>
      </c>
      <c r="I5169">
        <f>Tabla1[[#This Row],[VENTAS]]+Tabla1[[#This Row],[FISICO]]-Tabla1[[#This Row],[SISTEMA]]</f>
        <v>0</v>
      </c>
    </row>
    <row r="5170" spans="1:10" hidden="1" x14ac:dyDescent="0.25">
      <c r="A5170">
        <v>30101</v>
      </c>
      <c r="B5170" s="1" t="s">
        <v>6</v>
      </c>
      <c r="C5170" s="1" t="s">
        <v>33</v>
      </c>
      <c r="D5170">
        <v>6234</v>
      </c>
      <c r="E5170" s="1" t="s">
        <v>5726</v>
      </c>
      <c r="F5170">
        <v>16</v>
      </c>
      <c r="G5170">
        <v>16</v>
      </c>
      <c r="H5170">
        <v>0</v>
      </c>
      <c r="I5170">
        <f>Tabla1[[#This Row],[VENTAS]]+Tabla1[[#This Row],[FISICO]]-Tabla1[[#This Row],[SISTEMA]]</f>
        <v>0</v>
      </c>
    </row>
    <row r="5171" spans="1:10" hidden="1" x14ac:dyDescent="0.25">
      <c r="A5171">
        <v>30101</v>
      </c>
      <c r="B5171" s="1" t="s">
        <v>6</v>
      </c>
      <c r="C5171" s="1" t="s">
        <v>33</v>
      </c>
      <c r="D5171">
        <v>6254</v>
      </c>
      <c r="E5171" s="1" t="s">
        <v>5727</v>
      </c>
      <c r="F5171">
        <v>22</v>
      </c>
      <c r="G5171">
        <f>10+12</f>
        <v>22</v>
      </c>
      <c r="H5171">
        <v>0</v>
      </c>
      <c r="I5171">
        <f>Tabla1[[#This Row],[VENTAS]]+Tabla1[[#This Row],[FISICO]]-Tabla1[[#This Row],[SISTEMA]]</f>
        <v>0</v>
      </c>
    </row>
    <row r="5172" spans="1:10" hidden="1" x14ac:dyDescent="0.25">
      <c r="A5172">
        <v>30101</v>
      </c>
      <c r="B5172" s="1" t="s">
        <v>6</v>
      </c>
      <c r="C5172" s="1" t="s">
        <v>33</v>
      </c>
      <c r="D5172">
        <v>6328</v>
      </c>
      <c r="E5172" s="1" t="s">
        <v>5728</v>
      </c>
      <c r="F5172">
        <v>15</v>
      </c>
      <c r="G5172">
        <v>15</v>
      </c>
      <c r="H5172">
        <v>0</v>
      </c>
      <c r="I5172">
        <f>Tabla1[[#This Row],[VENTAS]]+Tabla1[[#This Row],[FISICO]]-Tabla1[[#This Row],[SISTEMA]]</f>
        <v>0</v>
      </c>
    </row>
    <row r="5173" spans="1:10" hidden="1" x14ac:dyDescent="0.25">
      <c r="A5173">
        <v>30101</v>
      </c>
      <c r="B5173" s="1" t="s">
        <v>6</v>
      </c>
      <c r="C5173" s="1" t="s">
        <v>33</v>
      </c>
      <c r="D5173">
        <v>6329</v>
      </c>
      <c r="E5173" s="1" t="s">
        <v>5729</v>
      </c>
      <c r="F5173">
        <v>0</v>
      </c>
      <c r="H5173">
        <v>0</v>
      </c>
      <c r="I5173">
        <f>Tabla1[[#This Row],[VENTAS]]+Tabla1[[#This Row],[FISICO]]-Tabla1[[#This Row],[SISTEMA]]</f>
        <v>0</v>
      </c>
    </row>
    <row r="5174" spans="1:10" hidden="1" x14ac:dyDescent="0.25">
      <c r="A5174">
        <v>30101</v>
      </c>
      <c r="B5174" s="1" t="s">
        <v>6</v>
      </c>
      <c r="C5174" s="1" t="s">
        <v>33</v>
      </c>
      <c r="D5174">
        <v>6331</v>
      </c>
      <c r="E5174" s="1" t="s">
        <v>5730</v>
      </c>
      <c r="F5174">
        <v>0</v>
      </c>
      <c r="H5174">
        <v>0</v>
      </c>
      <c r="I5174">
        <f>Tabla1[[#This Row],[VENTAS]]+Tabla1[[#This Row],[FISICO]]-Tabla1[[#This Row],[SISTEMA]]</f>
        <v>0</v>
      </c>
    </row>
    <row r="5175" spans="1:10" hidden="1" x14ac:dyDescent="0.25">
      <c r="A5175" s="30">
        <v>30101</v>
      </c>
      <c r="B5175" s="31" t="s">
        <v>6</v>
      </c>
      <c r="C5175" s="31" t="s">
        <v>33</v>
      </c>
      <c r="D5175" s="30">
        <v>6355</v>
      </c>
      <c r="E5175" s="31" t="s">
        <v>5731</v>
      </c>
      <c r="F5175" s="30">
        <v>3</v>
      </c>
      <c r="G5175" s="30">
        <v>4</v>
      </c>
      <c r="H5175" s="30">
        <v>0</v>
      </c>
      <c r="I5175" s="30">
        <f>Tabla1[[#This Row],[VENTAS]]+Tabla1[[#This Row],[FISICO]]-Tabla1[[#This Row],[SISTEMA]]</f>
        <v>1</v>
      </c>
      <c r="J5175" s="30"/>
    </row>
    <row r="5176" spans="1:10" hidden="1" x14ac:dyDescent="0.25">
      <c r="A5176">
        <v>30101</v>
      </c>
      <c r="B5176" s="1" t="s">
        <v>6</v>
      </c>
      <c r="C5176" s="1" t="s">
        <v>33</v>
      </c>
      <c r="D5176">
        <v>6356</v>
      </c>
      <c r="E5176" s="1" t="s">
        <v>5732</v>
      </c>
      <c r="F5176">
        <v>9</v>
      </c>
      <c r="G5176">
        <v>9</v>
      </c>
      <c r="H5176">
        <v>0</v>
      </c>
      <c r="I5176">
        <f>Tabla1[[#This Row],[VENTAS]]+Tabla1[[#This Row],[FISICO]]-Tabla1[[#This Row],[SISTEMA]]</f>
        <v>0</v>
      </c>
    </row>
    <row r="5177" spans="1:10" hidden="1" x14ac:dyDescent="0.25">
      <c r="A5177">
        <v>30101</v>
      </c>
      <c r="B5177" s="1" t="s">
        <v>6</v>
      </c>
      <c r="C5177" s="1" t="s">
        <v>33</v>
      </c>
      <c r="D5177">
        <v>6358</v>
      </c>
      <c r="E5177" s="1" t="s">
        <v>5733</v>
      </c>
      <c r="F5177">
        <v>0</v>
      </c>
      <c r="H5177">
        <v>0</v>
      </c>
      <c r="I5177">
        <f>Tabla1[[#This Row],[VENTAS]]+Tabla1[[#This Row],[FISICO]]-Tabla1[[#This Row],[SISTEMA]]</f>
        <v>0</v>
      </c>
    </row>
    <row r="5178" spans="1:10" hidden="1" x14ac:dyDescent="0.25">
      <c r="A5178">
        <v>30101</v>
      </c>
      <c r="B5178" s="1" t="s">
        <v>6</v>
      </c>
      <c r="C5178" s="1" t="s">
        <v>33</v>
      </c>
      <c r="D5178">
        <v>6376</v>
      </c>
      <c r="E5178" s="1" t="s">
        <v>5734</v>
      </c>
      <c r="F5178">
        <v>0</v>
      </c>
      <c r="H5178">
        <v>0</v>
      </c>
      <c r="I5178">
        <f>Tabla1[[#This Row],[VENTAS]]+Tabla1[[#This Row],[FISICO]]-Tabla1[[#This Row],[SISTEMA]]</f>
        <v>0</v>
      </c>
    </row>
    <row r="5179" spans="1:10" hidden="1" x14ac:dyDescent="0.25">
      <c r="A5179">
        <v>30101</v>
      </c>
      <c r="B5179" s="1" t="s">
        <v>6</v>
      </c>
      <c r="C5179" s="1" t="s">
        <v>33</v>
      </c>
      <c r="D5179">
        <v>6377</v>
      </c>
      <c r="E5179" s="1" t="s">
        <v>5735</v>
      </c>
      <c r="F5179">
        <v>0</v>
      </c>
      <c r="H5179">
        <v>0</v>
      </c>
      <c r="I5179">
        <f>Tabla1[[#This Row],[VENTAS]]+Tabla1[[#This Row],[FISICO]]-Tabla1[[#This Row],[SISTEMA]]</f>
        <v>0</v>
      </c>
    </row>
    <row r="5180" spans="1:10" hidden="1" x14ac:dyDescent="0.25">
      <c r="A5180">
        <v>30101</v>
      </c>
      <c r="B5180" s="1" t="s">
        <v>6</v>
      </c>
      <c r="C5180" s="1" t="s">
        <v>33</v>
      </c>
      <c r="D5180">
        <v>6378</v>
      </c>
      <c r="E5180" s="1" t="s">
        <v>5736</v>
      </c>
      <c r="F5180">
        <v>0</v>
      </c>
      <c r="H5180">
        <v>0</v>
      </c>
      <c r="I5180">
        <f>Tabla1[[#This Row],[VENTAS]]+Tabla1[[#This Row],[FISICO]]-Tabla1[[#This Row],[SISTEMA]]</f>
        <v>0</v>
      </c>
    </row>
    <row r="5181" spans="1:10" hidden="1" x14ac:dyDescent="0.25">
      <c r="A5181">
        <v>30101</v>
      </c>
      <c r="B5181" s="1" t="s">
        <v>6</v>
      </c>
      <c r="C5181" s="1" t="s">
        <v>33</v>
      </c>
      <c r="D5181">
        <v>6379</v>
      </c>
      <c r="E5181" s="1" t="s">
        <v>5737</v>
      </c>
      <c r="F5181">
        <v>0</v>
      </c>
      <c r="H5181">
        <v>0</v>
      </c>
      <c r="I5181">
        <f>Tabla1[[#This Row],[VENTAS]]+Tabla1[[#This Row],[FISICO]]-Tabla1[[#This Row],[SISTEMA]]</f>
        <v>0</v>
      </c>
    </row>
    <row r="5182" spans="1:10" hidden="1" x14ac:dyDescent="0.25">
      <c r="A5182">
        <v>30101</v>
      </c>
      <c r="B5182" s="1" t="s">
        <v>6</v>
      </c>
      <c r="C5182" s="1" t="s">
        <v>33</v>
      </c>
      <c r="D5182">
        <v>6380</v>
      </c>
      <c r="E5182" s="1" t="s">
        <v>5738</v>
      </c>
      <c r="F5182">
        <v>0</v>
      </c>
      <c r="H5182">
        <v>0</v>
      </c>
      <c r="I5182">
        <f>Tabla1[[#This Row],[VENTAS]]+Tabla1[[#This Row],[FISICO]]-Tabla1[[#This Row],[SISTEMA]]</f>
        <v>0</v>
      </c>
    </row>
    <row r="5183" spans="1:10" hidden="1" x14ac:dyDescent="0.25">
      <c r="A5183">
        <v>30101</v>
      </c>
      <c r="B5183" s="1" t="s">
        <v>6</v>
      </c>
      <c r="C5183" s="1" t="s">
        <v>33</v>
      </c>
      <c r="D5183">
        <v>6381</v>
      </c>
      <c r="E5183" s="1" t="s">
        <v>5739</v>
      </c>
      <c r="F5183">
        <v>0</v>
      </c>
      <c r="H5183">
        <v>0</v>
      </c>
      <c r="I5183">
        <f>Tabla1[[#This Row],[VENTAS]]+Tabla1[[#This Row],[FISICO]]-Tabla1[[#This Row],[SISTEMA]]</f>
        <v>0</v>
      </c>
    </row>
    <row r="5184" spans="1:10" hidden="1" x14ac:dyDescent="0.25">
      <c r="A5184">
        <v>30101</v>
      </c>
      <c r="B5184" s="1" t="s">
        <v>6</v>
      </c>
      <c r="C5184" s="1" t="s">
        <v>33</v>
      </c>
      <c r="D5184">
        <v>6382</v>
      </c>
      <c r="E5184" s="1" t="s">
        <v>5740</v>
      </c>
      <c r="F5184">
        <v>0</v>
      </c>
      <c r="H5184">
        <v>0</v>
      </c>
      <c r="I5184">
        <f>Tabla1[[#This Row],[VENTAS]]+Tabla1[[#This Row],[FISICO]]-Tabla1[[#This Row],[SISTEMA]]</f>
        <v>0</v>
      </c>
    </row>
    <row r="5185" spans="1:10" hidden="1" x14ac:dyDescent="0.25">
      <c r="A5185">
        <v>30101</v>
      </c>
      <c r="B5185" s="1" t="s">
        <v>6</v>
      </c>
      <c r="C5185" s="1" t="s">
        <v>33</v>
      </c>
      <c r="D5185">
        <v>6383</v>
      </c>
      <c r="E5185" s="1" t="s">
        <v>5741</v>
      </c>
      <c r="F5185">
        <v>7</v>
      </c>
      <c r="G5185">
        <v>7</v>
      </c>
      <c r="H5185">
        <v>0</v>
      </c>
      <c r="I5185">
        <f>Tabla1[[#This Row],[VENTAS]]+Tabla1[[#This Row],[FISICO]]-Tabla1[[#This Row],[SISTEMA]]</f>
        <v>0</v>
      </c>
    </row>
    <row r="5186" spans="1:10" hidden="1" x14ac:dyDescent="0.25">
      <c r="A5186">
        <v>30101</v>
      </c>
      <c r="B5186" s="1" t="s">
        <v>6</v>
      </c>
      <c r="C5186" s="1" t="s">
        <v>33</v>
      </c>
      <c r="D5186" s="18">
        <v>6384</v>
      </c>
      <c r="E5186" s="19" t="s">
        <v>5742</v>
      </c>
      <c r="F5186">
        <v>0</v>
      </c>
      <c r="G5186">
        <v>0</v>
      </c>
      <c r="H5186">
        <v>0</v>
      </c>
      <c r="I5186">
        <f>Tabla1[[#This Row],[VENTAS]]+Tabla1[[#This Row],[FISICO]]-Tabla1[[#This Row],[SISTEMA]]</f>
        <v>0</v>
      </c>
      <c r="J5186" s="18"/>
    </row>
    <row r="5187" spans="1:10" hidden="1" x14ac:dyDescent="0.25">
      <c r="A5187">
        <v>30101</v>
      </c>
      <c r="B5187" s="1" t="s">
        <v>6</v>
      </c>
      <c r="C5187" s="1" t="s">
        <v>33</v>
      </c>
      <c r="D5187">
        <v>6385</v>
      </c>
      <c r="E5187" s="1" t="s">
        <v>5743</v>
      </c>
      <c r="F5187">
        <v>0</v>
      </c>
      <c r="H5187">
        <v>0</v>
      </c>
      <c r="I5187">
        <f>Tabla1[[#This Row],[VENTAS]]+Tabla1[[#This Row],[FISICO]]-Tabla1[[#This Row],[SISTEMA]]</f>
        <v>0</v>
      </c>
    </row>
    <row r="5188" spans="1:10" hidden="1" x14ac:dyDescent="0.25">
      <c r="A5188">
        <v>30101</v>
      </c>
      <c r="B5188" s="1" t="s">
        <v>6</v>
      </c>
      <c r="C5188" s="1" t="s">
        <v>33</v>
      </c>
      <c r="D5188">
        <v>6386</v>
      </c>
      <c r="E5188" s="1" t="s">
        <v>5744</v>
      </c>
      <c r="F5188">
        <v>0</v>
      </c>
      <c r="H5188">
        <v>0</v>
      </c>
      <c r="I5188">
        <f>Tabla1[[#This Row],[VENTAS]]+Tabla1[[#This Row],[FISICO]]-Tabla1[[#This Row],[SISTEMA]]</f>
        <v>0</v>
      </c>
    </row>
    <row r="5189" spans="1:10" hidden="1" x14ac:dyDescent="0.25">
      <c r="A5189">
        <v>30101</v>
      </c>
      <c r="B5189" s="1" t="s">
        <v>6</v>
      </c>
      <c r="C5189" s="1" t="s">
        <v>33</v>
      </c>
      <c r="D5189">
        <v>6407</v>
      </c>
      <c r="E5189" s="1" t="s">
        <v>5745</v>
      </c>
      <c r="F5189">
        <v>0</v>
      </c>
      <c r="H5189">
        <v>0</v>
      </c>
      <c r="I5189">
        <f>Tabla1[[#This Row],[VENTAS]]+Tabla1[[#This Row],[FISICO]]-Tabla1[[#This Row],[SISTEMA]]</f>
        <v>0</v>
      </c>
    </row>
    <row r="5190" spans="1:10" hidden="1" x14ac:dyDescent="0.25">
      <c r="A5190">
        <v>30101</v>
      </c>
      <c r="B5190" s="1" t="s">
        <v>6</v>
      </c>
      <c r="C5190" s="1" t="s">
        <v>33</v>
      </c>
      <c r="D5190">
        <v>6408</v>
      </c>
      <c r="E5190" s="1" t="s">
        <v>5746</v>
      </c>
      <c r="F5190">
        <v>0</v>
      </c>
      <c r="H5190">
        <v>0</v>
      </c>
      <c r="I5190">
        <f>Tabla1[[#This Row],[VENTAS]]+Tabla1[[#This Row],[FISICO]]-Tabla1[[#This Row],[SISTEMA]]</f>
        <v>0</v>
      </c>
    </row>
    <row r="5191" spans="1:10" hidden="1" x14ac:dyDescent="0.25">
      <c r="A5191">
        <v>30101</v>
      </c>
      <c r="B5191" s="1" t="s">
        <v>6</v>
      </c>
      <c r="C5191" s="1" t="s">
        <v>33</v>
      </c>
      <c r="D5191">
        <v>6409</v>
      </c>
      <c r="E5191" s="1" t="s">
        <v>5747</v>
      </c>
      <c r="F5191">
        <v>0</v>
      </c>
      <c r="H5191">
        <v>0</v>
      </c>
      <c r="I5191">
        <f>Tabla1[[#This Row],[VENTAS]]+Tabla1[[#This Row],[FISICO]]-Tabla1[[#This Row],[SISTEMA]]</f>
        <v>0</v>
      </c>
    </row>
    <row r="5192" spans="1:10" hidden="1" x14ac:dyDescent="0.25">
      <c r="A5192">
        <v>30101</v>
      </c>
      <c r="B5192" s="1" t="s">
        <v>6</v>
      </c>
      <c r="C5192" s="1" t="s">
        <v>33</v>
      </c>
      <c r="D5192">
        <v>6410</v>
      </c>
      <c r="E5192" s="1" t="s">
        <v>5748</v>
      </c>
      <c r="F5192">
        <v>0</v>
      </c>
      <c r="H5192">
        <v>0</v>
      </c>
      <c r="I5192">
        <f>Tabla1[[#This Row],[VENTAS]]+Tabla1[[#This Row],[FISICO]]-Tabla1[[#This Row],[SISTEMA]]</f>
        <v>0</v>
      </c>
    </row>
    <row r="5193" spans="1:10" hidden="1" x14ac:dyDescent="0.25">
      <c r="A5193">
        <v>30101</v>
      </c>
      <c r="B5193" s="1" t="s">
        <v>6</v>
      </c>
      <c r="C5193" s="1" t="s">
        <v>33</v>
      </c>
      <c r="D5193">
        <v>6411</v>
      </c>
      <c r="E5193" s="1" t="s">
        <v>5749</v>
      </c>
      <c r="F5193">
        <v>0</v>
      </c>
      <c r="H5193">
        <v>0</v>
      </c>
      <c r="I5193">
        <f>Tabla1[[#This Row],[VENTAS]]+Tabla1[[#This Row],[FISICO]]-Tabla1[[#This Row],[SISTEMA]]</f>
        <v>0</v>
      </c>
    </row>
    <row r="5194" spans="1:10" hidden="1" x14ac:dyDescent="0.25">
      <c r="A5194">
        <v>30101</v>
      </c>
      <c r="B5194" s="1" t="s">
        <v>6</v>
      </c>
      <c r="C5194" s="1" t="s">
        <v>33</v>
      </c>
      <c r="D5194">
        <v>6412</v>
      </c>
      <c r="E5194" s="1" t="s">
        <v>5750</v>
      </c>
      <c r="F5194">
        <v>0</v>
      </c>
      <c r="H5194">
        <v>0</v>
      </c>
      <c r="I5194">
        <f>Tabla1[[#This Row],[VENTAS]]+Tabla1[[#This Row],[FISICO]]-Tabla1[[#This Row],[SISTEMA]]</f>
        <v>0</v>
      </c>
    </row>
    <row r="5195" spans="1:10" hidden="1" x14ac:dyDescent="0.25">
      <c r="A5195">
        <v>30101</v>
      </c>
      <c r="B5195" s="1" t="s">
        <v>6</v>
      </c>
      <c r="C5195" s="1" t="s">
        <v>33</v>
      </c>
      <c r="D5195">
        <v>6414</v>
      </c>
      <c r="E5195" s="1" t="s">
        <v>5751</v>
      </c>
      <c r="F5195">
        <v>0</v>
      </c>
      <c r="H5195">
        <v>0</v>
      </c>
      <c r="I5195">
        <f>Tabla1[[#This Row],[VENTAS]]+Tabla1[[#This Row],[FISICO]]-Tabla1[[#This Row],[SISTEMA]]</f>
        <v>0</v>
      </c>
    </row>
    <row r="5196" spans="1:10" hidden="1" x14ac:dyDescent="0.25">
      <c r="A5196" s="30">
        <v>30101</v>
      </c>
      <c r="B5196" s="31" t="s">
        <v>6</v>
      </c>
      <c r="C5196" s="31" t="s">
        <v>33</v>
      </c>
      <c r="D5196" s="30">
        <v>6415</v>
      </c>
      <c r="E5196" s="31" t="s">
        <v>5752</v>
      </c>
      <c r="F5196" s="30">
        <v>4</v>
      </c>
      <c r="G5196" s="30">
        <v>5</v>
      </c>
      <c r="H5196" s="30">
        <v>0</v>
      </c>
      <c r="I5196" s="30">
        <f>Tabla1[[#This Row],[VENTAS]]+Tabla1[[#This Row],[FISICO]]-Tabla1[[#This Row],[SISTEMA]]</f>
        <v>1</v>
      </c>
      <c r="J5196" s="30"/>
    </row>
    <row r="5197" spans="1:10" hidden="1" x14ac:dyDescent="0.25">
      <c r="A5197">
        <v>30101</v>
      </c>
      <c r="B5197" s="1" t="s">
        <v>6</v>
      </c>
      <c r="C5197" s="1" t="s">
        <v>33</v>
      </c>
      <c r="D5197">
        <v>6416</v>
      </c>
      <c r="E5197" s="1" t="s">
        <v>5753</v>
      </c>
      <c r="F5197">
        <v>8</v>
      </c>
      <c r="G5197">
        <v>7</v>
      </c>
      <c r="H5197">
        <v>1</v>
      </c>
      <c r="I5197">
        <f>Tabla1[[#This Row],[VENTAS]]+Tabla1[[#This Row],[FISICO]]-Tabla1[[#This Row],[SISTEMA]]</f>
        <v>0</v>
      </c>
    </row>
    <row r="5198" spans="1:10" hidden="1" x14ac:dyDescent="0.25">
      <c r="A5198">
        <v>30101</v>
      </c>
      <c r="B5198" s="1" t="s">
        <v>6</v>
      </c>
      <c r="C5198" s="1" t="s">
        <v>33</v>
      </c>
      <c r="D5198">
        <v>6417</v>
      </c>
      <c r="E5198" s="1" t="s">
        <v>5754</v>
      </c>
      <c r="F5198">
        <v>2</v>
      </c>
      <c r="G5198">
        <v>0</v>
      </c>
      <c r="H5198">
        <v>0</v>
      </c>
      <c r="I5198">
        <f>Tabla1[[#This Row],[VENTAS]]+Tabla1[[#This Row],[FISICO]]-Tabla1[[#This Row],[SISTEMA]]</f>
        <v>-2</v>
      </c>
    </row>
    <row r="5199" spans="1:10" hidden="1" x14ac:dyDescent="0.25">
      <c r="A5199">
        <v>30101</v>
      </c>
      <c r="B5199" s="1" t="s">
        <v>6</v>
      </c>
      <c r="C5199" s="1" t="s">
        <v>33</v>
      </c>
      <c r="D5199">
        <v>6418</v>
      </c>
      <c r="E5199" s="1" t="s">
        <v>5755</v>
      </c>
      <c r="F5199">
        <v>0</v>
      </c>
      <c r="H5199">
        <v>0</v>
      </c>
      <c r="I5199">
        <f>Tabla1[[#This Row],[VENTAS]]+Tabla1[[#This Row],[FISICO]]-Tabla1[[#This Row],[SISTEMA]]</f>
        <v>0</v>
      </c>
    </row>
    <row r="5200" spans="1:10" hidden="1" x14ac:dyDescent="0.25">
      <c r="A5200">
        <v>30101</v>
      </c>
      <c r="B5200" s="1" t="s">
        <v>6</v>
      </c>
      <c r="C5200" s="1" t="s">
        <v>33</v>
      </c>
      <c r="D5200" s="18">
        <v>6420</v>
      </c>
      <c r="E5200" s="19" t="s">
        <v>5756</v>
      </c>
      <c r="F5200">
        <v>0</v>
      </c>
      <c r="G5200">
        <v>0</v>
      </c>
      <c r="H5200">
        <v>0</v>
      </c>
      <c r="I5200">
        <f>Tabla1[[#This Row],[VENTAS]]+Tabla1[[#This Row],[FISICO]]-Tabla1[[#This Row],[SISTEMA]]</f>
        <v>0</v>
      </c>
      <c r="J5200" s="18"/>
    </row>
    <row r="5201" spans="1:10" hidden="1" x14ac:dyDescent="0.25">
      <c r="A5201">
        <v>30101</v>
      </c>
      <c r="B5201" s="1" t="s">
        <v>6</v>
      </c>
      <c r="C5201" s="1" t="s">
        <v>33</v>
      </c>
      <c r="D5201">
        <v>6422</v>
      </c>
      <c r="E5201" s="1" t="s">
        <v>5757</v>
      </c>
      <c r="F5201">
        <v>0</v>
      </c>
      <c r="H5201">
        <v>0</v>
      </c>
      <c r="I5201">
        <f>Tabla1[[#This Row],[VENTAS]]+Tabla1[[#This Row],[FISICO]]-Tabla1[[#This Row],[SISTEMA]]</f>
        <v>0</v>
      </c>
    </row>
    <row r="5202" spans="1:10" hidden="1" x14ac:dyDescent="0.25">
      <c r="A5202">
        <v>30101</v>
      </c>
      <c r="B5202" s="1" t="s">
        <v>6</v>
      </c>
      <c r="C5202" s="1" t="s">
        <v>33</v>
      </c>
      <c r="D5202" s="18">
        <v>6452</v>
      </c>
      <c r="E5202" s="19" t="s">
        <v>5758</v>
      </c>
      <c r="F5202">
        <v>33</v>
      </c>
      <c r="G5202">
        <v>33</v>
      </c>
      <c r="H5202">
        <v>0</v>
      </c>
      <c r="I5202">
        <f>Tabla1[[#This Row],[VENTAS]]+Tabla1[[#This Row],[FISICO]]-Tabla1[[#This Row],[SISTEMA]]</f>
        <v>0</v>
      </c>
      <c r="J5202" s="18"/>
    </row>
    <row r="5203" spans="1:10" hidden="1" x14ac:dyDescent="0.25">
      <c r="A5203">
        <v>30101</v>
      </c>
      <c r="B5203" s="1" t="s">
        <v>6</v>
      </c>
      <c r="C5203" s="1" t="s">
        <v>33</v>
      </c>
      <c r="D5203">
        <v>6453</v>
      </c>
      <c r="E5203" s="1" t="s">
        <v>5759</v>
      </c>
      <c r="F5203">
        <v>1</v>
      </c>
      <c r="G5203">
        <v>1</v>
      </c>
      <c r="H5203">
        <v>0</v>
      </c>
      <c r="I5203">
        <f>Tabla1[[#This Row],[VENTAS]]+Tabla1[[#This Row],[FISICO]]-Tabla1[[#This Row],[SISTEMA]]</f>
        <v>0</v>
      </c>
    </row>
    <row r="5204" spans="1:10" hidden="1" x14ac:dyDescent="0.25">
      <c r="A5204">
        <v>30101</v>
      </c>
      <c r="B5204" s="1" t="s">
        <v>6</v>
      </c>
      <c r="C5204" s="1" t="s">
        <v>33</v>
      </c>
      <c r="D5204">
        <v>6459</v>
      </c>
      <c r="E5204" s="1" t="s">
        <v>5760</v>
      </c>
      <c r="F5204">
        <v>0</v>
      </c>
      <c r="H5204">
        <v>0</v>
      </c>
      <c r="I5204">
        <f>Tabla1[[#This Row],[VENTAS]]+Tabla1[[#This Row],[FISICO]]-Tabla1[[#This Row],[SISTEMA]]</f>
        <v>0</v>
      </c>
    </row>
    <row r="5205" spans="1:10" hidden="1" x14ac:dyDescent="0.25">
      <c r="A5205">
        <v>30101</v>
      </c>
      <c r="B5205" s="1" t="s">
        <v>6</v>
      </c>
      <c r="C5205" s="1" t="s">
        <v>33</v>
      </c>
      <c r="D5205">
        <v>6460</v>
      </c>
      <c r="E5205" s="1" t="s">
        <v>5761</v>
      </c>
      <c r="F5205">
        <v>0</v>
      </c>
      <c r="H5205">
        <v>0</v>
      </c>
      <c r="I5205">
        <f>Tabla1[[#This Row],[VENTAS]]+Tabla1[[#This Row],[FISICO]]-Tabla1[[#This Row],[SISTEMA]]</f>
        <v>0</v>
      </c>
    </row>
    <row r="5206" spans="1:10" hidden="1" x14ac:dyDescent="0.25">
      <c r="A5206">
        <v>30101</v>
      </c>
      <c r="B5206" s="1" t="s">
        <v>6</v>
      </c>
      <c r="C5206" s="1" t="s">
        <v>33</v>
      </c>
      <c r="D5206">
        <v>6461</v>
      </c>
      <c r="E5206" s="1" t="s">
        <v>5762</v>
      </c>
      <c r="F5206">
        <v>0</v>
      </c>
      <c r="H5206">
        <v>0</v>
      </c>
      <c r="I5206">
        <f>Tabla1[[#This Row],[VENTAS]]+Tabla1[[#This Row],[FISICO]]-Tabla1[[#This Row],[SISTEMA]]</f>
        <v>0</v>
      </c>
    </row>
    <row r="5207" spans="1:10" hidden="1" x14ac:dyDescent="0.25">
      <c r="A5207">
        <v>30101</v>
      </c>
      <c r="B5207" s="1" t="s">
        <v>6</v>
      </c>
      <c r="C5207" s="1" t="s">
        <v>33</v>
      </c>
      <c r="D5207">
        <v>6462</v>
      </c>
      <c r="E5207" s="1" t="s">
        <v>5763</v>
      </c>
      <c r="F5207">
        <v>0</v>
      </c>
      <c r="H5207">
        <v>0</v>
      </c>
      <c r="I5207">
        <f>Tabla1[[#This Row],[VENTAS]]+Tabla1[[#This Row],[FISICO]]-Tabla1[[#This Row],[SISTEMA]]</f>
        <v>0</v>
      </c>
    </row>
    <row r="5208" spans="1:10" hidden="1" x14ac:dyDescent="0.25">
      <c r="A5208">
        <v>30101</v>
      </c>
      <c r="B5208" s="1" t="s">
        <v>6</v>
      </c>
      <c r="C5208" s="1" t="s">
        <v>33</v>
      </c>
      <c r="D5208">
        <v>6500</v>
      </c>
      <c r="E5208" s="1" t="s">
        <v>5764</v>
      </c>
      <c r="F5208">
        <v>2</v>
      </c>
      <c r="G5208">
        <v>2</v>
      </c>
      <c r="H5208">
        <v>0</v>
      </c>
      <c r="I5208">
        <f>Tabla1[[#This Row],[VENTAS]]+Tabla1[[#This Row],[FISICO]]-Tabla1[[#This Row],[SISTEMA]]</f>
        <v>0</v>
      </c>
    </row>
    <row r="5209" spans="1:10" hidden="1" x14ac:dyDescent="0.25">
      <c r="A5209">
        <v>30101</v>
      </c>
      <c r="B5209" s="1" t="s">
        <v>6</v>
      </c>
      <c r="C5209" s="1" t="s">
        <v>33</v>
      </c>
      <c r="D5209">
        <v>6501</v>
      </c>
      <c r="E5209" s="1" t="s">
        <v>5765</v>
      </c>
      <c r="F5209">
        <v>0</v>
      </c>
      <c r="H5209">
        <v>0</v>
      </c>
      <c r="I5209">
        <f>Tabla1[[#This Row],[VENTAS]]+Tabla1[[#This Row],[FISICO]]-Tabla1[[#This Row],[SISTEMA]]</f>
        <v>0</v>
      </c>
    </row>
    <row r="5210" spans="1:10" hidden="1" x14ac:dyDescent="0.25">
      <c r="A5210">
        <v>30101</v>
      </c>
      <c r="B5210" s="1" t="s">
        <v>6</v>
      </c>
      <c r="C5210" s="1" t="s">
        <v>33</v>
      </c>
      <c r="D5210">
        <v>6503</v>
      </c>
      <c r="E5210" s="1" t="s">
        <v>5766</v>
      </c>
      <c r="F5210">
        <v>0</v>
      </c>
      <c r="H5210">
        <v>0</v>
      </c>
      <c r="I5210">
        <f>Tabla1[[#This Row],[VENTAS]]+Tabla1[[#This Row],[FISICO]]-Tabla1[[#This Row],[SISTEMA]]</f>
        <v>0</v>
      </c>
    </row>
    <row r="5211" spans="1:10" hidden="1" x14ac:dyDescent="0.25">
      <c r="A5211">
        <v>30101</v>
      </c>
      <c r="B5211" s="1" t="s">
        <v>6</v>
      </c>
      <c r="C5211" s="1" t="s">
        <v>33</v>
      </c>
      <c r="D5211">
        <v>6504</v>
      </c>
      <c r="E5211" s="1" t="s">
        <v>5767</v>
      </c>
      <c r="F5211">
        <v>0</v>
      </c>
      <c r="H5211">
        <v>0</v>
      </c>
      <c r="I5211">
        <f>Tabla1[[#This Row],[VENTAS]]+Tabla1[[#This Row],[FISICO]]-Tabla1[[#This Row],[SISTEMA]]</f>
        <v>0</v>
      </c>
    </row>
    <row r="5212" spans="1:10" hidden="1" x14ac:dyDescent="0.25">
      <c r="A5212">
        <v>30101</v>
      </c>
      <c r="B5212" s="1" t="s">
        <v>6</v>
      </c>
      <c r="C5212" s="1" t="s">
        <v>33</v>
      </c>
      <c r="D5212">
        <v>6505</v>
      </c>
      <c r="E5212" s="1" t="s">
        <v>5768</v>
      </c>
      <c r="F5212">
        <v>0</v>
      </c>
      <c r="H5212">
        <v>0</v>
      </c>
      <c r="I5212">
        <f>Tabla1[[#This Row],[VENTAS]]+Tabla1[[#This Row],[FISICO]]-Tabla1[[#This Row],[SISTEMA]]</f>
        <v>0</v>
      </c>
    </row>
    <row r="5213" spans="1:10" hidden="1" x14ac:dyDescent="0.25">
      <c r="A5213">
        <v>30101</v>
      </c>
      <c r="B5213" s="1" t="s">
        <v>6</v>
      </c>
      <c r="C5213" s="1" t="s">
        <v>33</v>
      </c>
      <c r="D5213">
        <v>6506</v>
      </c>
      <c r="E5213" s="1" t="s">
        <v>5769</v>
      </c>
      <c r="F5213">
        <v>0</v>
      </c>
      <c r="H5213">
        <v>0</v>
      </c>
      <c r="I5213">
        <f>Tabla1[[#This Row],[VENTAS]]+Tabla1[[#This Row],[FISICO]]-Tabla1[[#This Row],[SISTEMA]]</f>
        <v>0</v>
      </c>
    </row>
    <row r="5214" spans="1:10" hidden="1" x14ac:dyDescent="0.25">
      <c r="A5214">
        <v>30101</v>
      </c>
      <c r="B5214" s="1" t="s">
        <v>6</v>
      </c>
      <c r="C5214" s="1" t="s">
        <v>33</v>
      </c>
      <c r="D5214">
        <v>6508</v>
      </c>
      <c r="E5214" s="1" t="s">
        <v>5770</v>
      </c>
      <c r="F5214">
        <v>0</v>
      </c>
      <c r="H5214">
        <v>0</v>
      </c>
      <c r="I5214">
        <f>Tabla1[[#This Row],[VENTAS]]+Tabla1[[#This Row],[FISICO]]-Tabla1[[#This Row],[SISTEMA]]</f>
        <v>0</v>
      </c>
    </row>
    <row r="5215" spans="1:10" hidden="1" x14ac:dyDescent="0.25">
      <c r="A5215">
        <v>30101</v>
      </c>
      <c r="B5215" s="1" t="s">
        <v>6</v>
      </c>
      <c r="C5215" s="1" t="s">
        <v>33</v>
      </c>
      <c r="D5215">
        <v>6548</v>
      </c>
      <c r="E5215" s="1" t="s">
        <v>5771</v>
      </c>
      <c r="F5215">
        <v>0</v>
      </c>
      <c r="H5215">
        <v>0</v>
      </c>
      <c r="I5215">
        <f>Tabla1[[#This Row],[VENTAS]]+Tabla1[[#This Row],[FISICO]]-Tabla1[[#This Row],[SISTEMA]]</f>
        <v>0</v>
      </c>
    </row>
    <row r="5216" spans="1:10" hidden="1" x14ac:dyDescent="0.25">
      <c r="A5216">
        <v>30101</v>
      </c>
      <c r="B5216" s="1" t="s">
        <v>6</v>
      </c>
      <c r="C5216" s="1" t="s">
        <v>33</v>
      </c>
      <c r="D5216">
        <v>6550</v>
      </c>
      <c r="E5216" s="1" t="s">
        <v>5772</v>
      </c>
      <c r="F5216">
        <v>0</v>
      </c>
      <c r="H5216">
        <v>0</v>
      </c>
      <c r="I5216">
        <f>Tabla1[[#This Row],[VENTAS]]+Tabla1[[#This Row],[FISICO]]-Tabla1[[#This Row],[SISTEMA]]</f>
        <v>0</v>
      </c>
    </row>
    <row r="5217" spans="1:9" hidden="1" x14ac:dyDescent="0.25">
      <c r="A5217">
        <v>30101</v>
      </c>
      <c r="B5217" s="1" t="s">
        <v>6</v>
      </c>
      <c r="C5217" s="1" t="s">
        <v>33</v>
      </c>
      <c r="D5217">
        <v>6551</v>
      </c>
      <c r="E5217" s="1" t="s">
        <v>5773</v>
      </c>
      <c r="F5217">
        <v>0</v>
      </c>
      <c r="H5217">
        <v>0</v>
      </c>
      <c r="I5217">
        <f>Tabla1[[#This Row],[VENTAS]]+Tabla1[[#This Row],[FISICO]]-Tabla1[[#This Row],[SISTEMA]]</f>
        <v>0</v>
      </c>
    </row>
    <row r="5218" spans="1:9" hidden="1" x14ac:dyDescent="0.25">
      <c r="A5218">
        <v>30101</v>
      </c>
      <c r="B5218" s="1" t="s">
        <v>6</v>
      </c>
      <c r="C5218" s="1" t="s">
        <v>33</v>
      </c>
      <c r="D5218">
        <v>6552</v>
      </c>
      <c r="E5218" s="1" t="s">
        <v>5774</v>
      </c>
      <c r="F5218">
        <v>0</v>
      </c>
      <c r="H5218">
        <v>0</v>
      </c>
      <c r="I5218">
        <f>Tabla1[[#This Row],[VENTAS]]+Tabla1[[#This Row],[FISICO]]-Tabla1[[#This Row],[SISTEMA]]</f>
        <v>0</v>
      </c>
    </row>
    <row r="5219" spans="1:9" hidden="1" x14ac:dyDescent="0.25">
      <c r="A5219">
        <v>30101</v>
      </c>
      <c r="B5219" s="1" t="s">
        <v>6</v>
      </c>
      <c r="C5219" s="1" t="s">
        <v>33</v>
      </c>
      <c r="D5219">
        <v>6553</v>
      </c>
      <c r="E5219" s="1" t="s">
        <v>5775</v>
      </c>
      <c r="F5219">
        <v>0</v>
      </c>
      <c r="H5219">
        <v>0</v>
      </c>
      <c r="I5219">
        <f>Tabla1[[#This Row],[VENTAS]]+Tabla1[[#This Row],[FISICO]]-Tabla1[[#This Row],[SISTEMA]]</f>
        <v>0</v>
      </c>
    </row>
    <row r="5220" spans="1:9" hidden="1" x14ac:dyDescent="0.25">
      <c r="A5220">
        <v>30101</v>
      </c>
      <c r="B5220" s="1" t="s">
        <v>6</v>
      </c>
      <c r="C5220" s="1" t="s">
        <v>33</v>
      </c>
      <c r="D5220">
        <v>6554</v>
      </c>
      <c r="E5220" s="1" t="s">
        <v>5776</v>
      </c>
      <c r="F5220">
        <v>0</v>
      </c>
      <c r="H5220">
        <v>0</v>
      </c>
      <c r="I5220">
        <f>Tabla1[[#This Row],[VENTAS]]+Tabla1[[#This Row],[FISICO]]-Tabla1[[#This Row],[SISTEMA]]</f>
        <v>0</v>
      </c>
    </row>
    <row r="5221" spans="1:9" hidden="1" x14ac:dyDescent="0.25">
      <c r="A5221">
        <v>30101</v>
      </c>
      <c r="B5221" s="1" t="s">
        <v>6</v>
      </c>
      <c r="C5221" s="1" t="s">
        <v>33</v>
      </c>
      <c r="D5221">
        <v>6580</v>
      </c>
      <c r="E5221" s="1" t="s">
        <v>5777</v>
      </c>
      <c r="F5221">
        <v>0</v>
      </c>
      <c r="H5221">
        <v>0</v>
      </c>
      <c r="I5221">
        <f>Tabla1[[#This Row],[VENTAS]]+Tabla1[[#This Row],[FISICO]]-Tabla1[[#This Row],[SISTEMA]]</f>
        <v>0</v>
      </c>
    </row>
    <row r="5222" spans="1:9" hidden="1" x14ac:dyDescent="0.25">
      <c r="A5222">
        <v>30101</v>
      </c>
      <c r="B5222" s="1" t="s">
        <v>6</v>
      </c>
      <c r="C5222" s="1" t="s">
        <v>33</v>
      </c>
      <c r="D5222">
        <v>6581</v>
      </c>
      <c r="E5222" s="1" t="s">
        <v>5778</v>
      </c>
      <c r="F5222">
        <v>0</v>
      </c>
      <c r="H5222">
        <v>0</v>
      </c>
      <c r="I5222">
        <f>Tabla1[[#This Row],[VENTAS]]+Tabla1[[#This Row],[FISICO]]-Tabla1[[#This Row],[SISTEMA]]</f>
        <v>0</v>
      </c>
    </row>
    <row r="5223" spans="1:9" hidden="1" x14ac:dyDescent="0.25">
      <c r="A5223">
        <v>30101</v>
      </c>
      <c r="B5223" s="1" t="s">
        <v>6</v>
      </c>
      <c r="C5223" s="1" t="s">
        <v>33</v>
      </c>
      <c r="D5223">
        <v>6582</v>
      </c>
      <c r="E5223" s="1" t="s">
        <v>5779</v>
      </c>
      <c r="F5223">
        <v>0</v>
      </c>
      <c r="H5223">
        <v>0</v>
      </c>
      <c r="I5223">
        <f>Tabla1[[#This Row],[VENTAS]]+Tabla1[[#This Row],[FISICO]]-Tabla1[[#This Row],[SISTEMA]]</f>
        <v>0</v>
      </c>
    </row>
    <row r="5224" spans="1:9" hidden="1" x14ac:dyDescent="0.25">
      <c r="A5224">
        <v>30101</v>
      </c>
      <c r="B5224" s="1" t="s">
        <v>6</v>
      </c>
      <c r="C5224" s="1" t="s">
        <v>33</v>
      </c>
      <c r="D5224">
        <v>6583</v>
      </c>
      <c r="E5224" s="1" t="s">
        <v>5780</v>
      </c>
      <c r="F5224">
        <v>2</v>
      </c>
      <c r="G5224">
        <v>2</v>
      </c>
      <c r="H5224">
        <v>0</v>
      </c>
      <c r="I5224">
        <f>Tabla1[[#This Row],[VENTAS]]+Tabla1[[#This Row],[FISICO]]-Tabla1[[#This Row],[SISTEMA]]</f>
        <v>0</v>
      </c>
    </row>
    <row r="5225" spans="1:9" hidden="1" x14ac:dyDescent="0.25">
      <c r="A5225">
        <v>30101</v>
      </c>
      <c r="B5225" s="1" t="s">
        <v>6</v>
      </c>
      <c r="C5225" s="1" t="s">
        <v>33</v>
      </c>
      <c r="D5225">
        <v>6588</v>
      </c>
      <c r="E5225" s="1" t="s">
        <v>5781</v>
      </c>
      <c r="F5225">
        <v>0</v>
      </c>
      <c r="H5225">
        <v>0</v>
      </c>
      <c r="I5225">
        <f>Tabla1[[#This Row],[VENTAS]]+Tabla1[[#This Row],[FISICO]]-Tabla1[[#This Row],[SISTEMA]]</f>
        <v>0</v>
      </c>
    </row>
    <row r="5226" spans="1:9" hidden="1" x14ac:dyDescent="0.25">
      <c r="A5226">
        <v>30101</v>
      </c>
      <c r="B5226" s="1" t="s">
        <v>6</v>
      </c>
      <c r="C5226" s="1" t="s">
        <v>33</v>
      </c>
      <c r="D5226">
        <v>6593</v>
      </c>
      <c r="E5226" s="1" t="s">
        <v>5782</v>
      </c>
      <c r="F5226">
        <v>5</v>
      </c>
      <c r="G5226">
        <v>5</v>
      </c>
      <c r="H5226">
        <v>0</v>
      </c>
      <c r="I5226">
        <f>Tabla1[[#This Row],[VENTAS]]+Tabla1[[#This Row],[FISICO]]-Tabla1[[#This Row],[SISTEMA]]</f>
        <v>0</v>
      </c>
    </row>
    <row r="5227" spans="1:9" hidden="1" x14ac:dyDescent="0.25">
      <c r="A5227">
        <v>30101</v>
      </c>
      <c r="B5227" s="1" t="s">
        <v>6</v>
      </c>
      <c r="C5227" s="1" t="s">
        <v>33</v>
      </c>
      <c r="D5227">
        <v>6594</v>
      </c>
      <c r="E5227" s="1" t="s">
        <v>5783</v>
      </c>
      <c r="F5227">
        <v>1</v>
      </c>
      <c r="G5227">
        <v>1</v>
      </c>
      <c r="H5227">
        <v>0</v>
      </c>
      <c r="I5227">
        <f>Tabla1[[#This Row],[VENTAS]]+Tabla1[[#This Row],[FISICO]]-Tabla1[[#This Row],[SISTEMA]]</f>
        <v>0</v>
      </c>
    </row>
    <row r="5228" spans="1:9" hidden="1" x14ac:dyDescent="0.25">
      <c r="A5228">
        <v>30101</v>
      </c>
      <c r="B5228" s="1" t="s">
        <v>6</v>
      </c>
      <c r="C5228" s="1" t="s">
        <v>33</v>
      </c>
      <c r="D5228">
        <v>6595</v>
      </c>
      <c r="E5228" s="1" t="s">
        <v>5784</v>
      </c>
      <c r="F5228">
        <v>4</v>
      </c>
      <c r="G5228">
        <v>4</v>
      </c>
      <c r="H5228">
        <v>0</v>
      </c>
      <c r="I5228">
        <f>Tabla1[[#This Row],[VENTAS]]+Tabla1[[#This Row],[FISICO]]-Tabla1[[#This Row],[SISTEMA]]</f>
        <v>0</v>
      </c>
    </row>
    <row r="5229" spans="1:9" hidden="1" x14ac:dyDescent="0.25">
      <c r="A5229">
        <v>30101</v>
      </c>
      <c r="B5229" s="1" t="s">
        <v>6</v>
      </c>
      <c r="C5229" s="1" t="s">
        <v>33</v>
      </c>
      <c r="D5229">
        <v>6597</v>
      </c>
      <c r="E5229" s="1" t="s">
        <v>5785</v>
      </c>
      <c r="F5229">
        <v>2</v>
      </c>
      <c r="G5229">
        <v>2</v>
      </c>
      <c r="H5229">
        <v>0</v>
      </c>
      <c r="I5229">
        <f>Tabla1[[#This Row],[VENTAS]]+Tabla1[[#This Row],[FISICO]]-Tabla1[[#This Row],[SISTEMA]]</f>
        <v>0</v>
      </c>
    </row>
    <row r="5230" spans="1:9" hidden="1" x14ac:dyDescent="0.25">
      <c r="A5230">
        <v>30101</v>
      </c>
      <c r="B5230" s="1" t="s">
        <v>6</v>
      </c>
      <c r="C5230" s="1" t="s">
        <v>33</v>
      </c>
      <c r="D5230">
        <v>6598</v>
      </c>
      <c r="E5230" s="1" t="s">
        <v>5786</v>
      </c>
      <c r="F5230">
        <v>0</v>
      </c>
      <c r="H5230">
        <v>0</v>
      </c>
      <c r="I5230">
        <f>Tabla1[[#This Row],[VENTAS]]+Tabla1[[#This Row],[FISICO]]-Tabla1[[#This Row],[SISTEMA]]</f>
        <v>0</v>
      </c>
    </row>
    <row r="5231" spans="1:9" hidden="1" x14ac:dyDescent="0.25">
      <c r="A5231">
        <v>30101</v>
      </c>
      <c r="B5231" s="1" t="s">
        <v>6</v>
      </c>
      <c r="C5231" s="1" t="s">
        <v>33</v>
      </c>
      <c r="D5231">
        <v>6599</v>
      </c>
      <c r="E5231" s="1" t="s">
        <v>5787</v>
      </c>
      <c r="F5231">
        <v>0</v>
      </c>
      <c r="H5231">
        <v>0</v>
      </c>
      <c r="I5231">
        <f>Tabla1[[#This Row],[VENTAS]]+Tabla1[[#This Row],[FISICO]]-Tabla1[[#This Row],[SISTEMA]]</f>
        <v>0</v>
      </c>
    </row>
    <row r="5232" spans="1:9" hidden="1" x14ac:dyDescent="0.25">
      <c r="A5232">
        <v>30101</v>
      </c>
      <c r="B5232" s="1" t="s">
        <v>6</v>
      </c>
      <c r="C5232" s="1" t="s">
        <v>33</v>
      </c>
      <c r="D5232">
        <v>6645</v>
      </c>
      <c r="E5232" s="1" t="s">
        <v>5788</v>
      </c>
      <c r="F5232">
        <v>0</v>
      </c>
      <c r="H5232">
        <v>0</v>
      </c>
      <c r="I5232">
        <f>Tabla1[[#This Row],[VENTAS]]+Tabla1[[#This Row],[FISICO]]-Tabla1[[#This Row],[SISTEMA]]</f>
        <v>0</v>
      </c>
    </row>
    <row r="5233" spans="1:9" hidden="1" x14ac:dyDescent="0.25">
      <c r="A5233">
        <v>30101</v>
      </c>
      <c r="B5233" s="1" t="s">
        <v>6</v>
      </c>
      <c r="C5233" s="1" t="s">
        <v>33</v>
      </c>
      <c r="D5233">
        <v>6647</v>
      </c>
      <c r="E5233" s="1" t="s">
        <v>5789</v>
      </c>
      <c r="F5233">
        <v>0</v>
      </c>
      <c r="H5233">
        <v>0</v>
      </c>
      <c r="I5233">
        <f>Tabla1[[#This Row],[VENTAS]]+Tabla1[[#This Row],[FISICO]]-Tabla1[[#This Row],[SISTEMA]]</f>
        <v>0</v>
      </c>
    </row>
    <row r="5234" spans="1:9" hidden="1" x14ac:dyDescent="0.25">
      <c r="A5234">
        <v>30101</v>
      </c>
      <c r="B5234" s="1" t="s">
        <v>6</v>
      </c>
      <c r="C5234" s="1" t="s">
        <v>33</v>
      </c>
      <c r="D5234">
        <v>6648</v>
      </c>
      <c r="E5234" s="1" t="s">
        <v>5790</v>
      </c>
      <c r="F5234">
        <v>0</v>
      </c>
      <c r="H5234">
        <v>0</v>
      </c>
      <c r="I5234">
        <f>Tabla1[[#This Row],[VENTAS]]+Tabla1[[#This Row],[FISICO]]-Tabla1[[#This Row],[SISTEMA]]</f>
        <v>0</v>
      </c>
    </row>
    <row r="5235" spans="1:9" hidden="1" x14ac:dyDescent="0.25">
      <c r="A5235">
        <v>30101</v>
      </c>
      <c r="B5235" s="1" t="s">
        <v>6</v>
      </c>
      <c r="C5235" s="1" t="s">
        <v>33</v>
      </c>
      <c r="D5235">
        <v>6649</v>
      </c>
      <c r="E5235" s="1" t="s">
        <v>5791</v>
      </c>
      <c r="F5235">
        <v>0</v>
      </c>
      <c r="H5235">
        <v>0</v>
      </c>
      <c r="I5235">
        <f>Tabla1[[#This Row],[VENTAS]]+Tabla1[[#This Row],[FISICO]]-Tabla1[[#This Row],[SISTEMA]]</f>
        <v>0</v>
      </c>
    </row>
    <row r="5236" spans="1:9" hidden="1" x14ac:dyDescent="0.25">
      <c r="A5236">
        <v>30101</v>
      </c>
      <c r="B5236" s="1" t="s">
        <v>6</v>
      </c>
      <c r="C5236" s="1" t="s">
        <v>33</v>
      </c>
      <c r="D5236">
        <v>6653</v>
      </c>
      <c r="E5236" s="1" t="s">
        <v>5792</v>
      </c>
      <c r="F5236">
        <v>0</v>
      </c>
      <c r="H5236">
        <v>0</v>
      </c>
      <c r="I5236">
        <f>Tabla1[[#This Row],[VENTAS]]+Tabla1[[#This Row],[FISICO]]-Tabla1[[#This Row],[SISTEMA]]</f>
        <v>0</v>
      </c>
    </row>
    <row r="5237" spans="1:9" hidden="1" x14ac:dyDescent="0.25">
      <c r="A5237">
        <v>30101</v>
      </c>
      <c r="B5237" s="1" t="s">
        <v>6</v>
      </c>
      <c r="C5237" s="1" t="s">
        <v>33</v>
      </c>
      <c r="D5237">
        <v>6655</v>
      </c>
      <c r="E5237" s="1" t="s">
        <v>5793</v>
      </c>
      <c r="F5237">
        <v>31</v>
      </c>
      <c r="G5237">
        <v>31</v>
      </c>
      <c r="H5237">
        <v>0</v>
      </c>
      <c r="I5237">
        <f>Tabla1[[#This Row],[VENTAS]]+Tabla1[[#This Row],[FISICO]]-Tabla1[[#This Row],[SISTEMA]]</f>
        <v>0</v>
      </c>
    </row>
    <row r="5238" spans="1:9" hidden="1" x14ac:dyDescent="0.25">
      <c r="A5238">
        <v>30101</v>
      </c>
      <c r="B5238" s="1" t="s">
        <v>6</v>
      </c>
      <c r="C5238" s="1" t="s">
        <v>33</v>
      </c>
      <c r="D5238">
        <v>6656</v>
      </c>
      <c r="E5238" s="1" t="s">
        <v>5794</v>
      </c>
      <c r="F5238">
        <v>0</v>
      </c>
      <c r="H5238">
        <v>0</v>
      </c>
      <c r="I5238">
        <f>Tabla1[[#This Row],[VENTAS]]+Tabla1[[#This Row],[FISICO]]-Tabla1[[#This Row],[SISTEMA]]</f>
        <v>0</v>
      </c>
    </row>
    <row r="5239" spans="1:9" hidden="1" x14ac:dyDescent="0.25">
      <c r="A5239">
        <v>30101</v>
      </c>
      <c r="B5239" s="1" t="s">
        <v>6</v>
      </c>
      <c r="C5239" s="1" t="s">
        <v>33</v>
      </c>
      <c r="D5239">
        <v>6658</v>
      </c>
      <c r="E5239" s="1" t="s">
        <v>5795</v>
      </c>
      <c r="F5239">
        <v>0</v>
      </c>
      <c r="H5239">
        <v>0</v>
      </c>
      <c r="I5239">
        <f>Tabla1[[#This Row],[VENTAS]]+Tabla1[[#This Row],[FISICO]]-Tabla1[[#This Row],[SISTEMA]]</f>
        <v>0</v>
      </c>
    </row>
    <row r="5240" spans="1:9" hidden="1" x14ac:dyDescent="0.25">
      <c r="A5240">
        <v>30101</v>
      </c>
      <c r="B5240" s="1" t="s">
        <v>6</v>
      </c>
      <c r="C5240" s="1" t="s">
        <v>33</v>
      </c>
      <c r="D5240">
        <v>6660</v>
      </c>
      <c r="E5240" s="1" t="s">
        <v>5796</v>
      </c>
      <c r="F5240">
        <v>0</v>
      </c>
      <c r="H5240">
        <v>0</v>
      </c>
      <c r="I5240">
        <f>Tabla1[[#This Row],[VENTAS]]+Tabla1[[#This Row],[FISICO]]-Tabla1[[#This Row],[SISTEMA]]</f>
        <v>0</v>
      </c>
    </row>
    <row r="5241" spans="1:9" hidden="1" x14ac:dyDescent="0.25">
      <c r="A5241">
        <v>30101</v>
      </c>
      <c r="B5241" s="1" t="s">
        <v>6</v>
      </c>
      <c r="C5241" s="1" t="s">
        <v>33</v>
      </c>
      <c r="D5241">
        <v>6664</v>
      </c>
      <c r="E5241" s="1" t="s">
        <v>5797</v>
      </c>
      <c r="F5241">
        <v>0</v>
      </c>
      <c r="H5241">
        <v>0</v>
      </c>
      <c r="I5241">
        <f>Tabla1[[#This Row],[VENTAS]]+Tabla1[[#This Row],[FISICO]]-Tabla1[[#This Row],[SISTEMA]]</f>
        <v>0</v>
      </c>
    </row>
    <row r="5242" spans="1:9" hidden="1" x14ac:dyDescent="0.25">
      <c r="A5242">
        <v>30101</v>
      </c>
      <c r="B5242" s="1" t="s">
        <v>6</v>
      </c>
      <c r="C5242" s="1" t="s">
        <v>33</v>
      </c>
      <c r="D5242">
        <v>6677</v>
      </c>
      <c r="E5242" s="1" t="s">
        <v>5798</v>
      </c>
      <c r="F5242">
        <v>0</v>
      </c>
      <c r="H5242">
        <v>0</v>
      </c>
      <c r="I5242">
        <f>Tabla1[[#This Row],[VENTAS]]+Tabla1[[#This Row],[FISICO]]-Tabla1[[#This Row],[SISTEMA]]</f>
        <v>0</v>
      </c>
    </row>
    <row r="5243" spans="1:9" hidden="1" x14ac:dyDescent="0.25">
      <c r="A5243">
        <v>30101</v>
      </c>
      <c r="B5243" s="1" t="s">
        <v>6</v>
      </c>
      <c r="C5243" s="1" t="s">
        <v>33</v>
      </c>
      <c r="D5243">
        <v>6679</v>
      </c>
      <c r="E5243" s="1" t="s">
        <v>5799</v>
      </c>
      <c r="F5243">
        <v>0</v>
      </c>
      <c r="H5243">
        <v>0</v>
      </c>
      <c r="I5243">
        <f>Tabla1[[#This Row],[VENTAS]]+Tabla1[[#This Row],[FISICO]]-Tabla1[[#This Row],[SISTEMA]]</f>
        <v>0</v>
      </c>
    </row>
    <row r="5244" spans="1:9" hidden="1" x14ac:dyDescent="0.25">
      <c r="A5244">
        <v>30101</v>
      </c>
      <c r="B5244" s="1" t="s">
        <v>6</v>
      </c>
      <c r="C5244" s="1" t="s">
        <v>33</v>
      </c>
      <c r="D5244">
        <v>6680</v>
      </c>
      <c r="E5244" s="1" t="s">
        <v>5800</v>
      </c>
      <c r="F5244">
        <v>0</v>
      </c>
      <c r="H5244">
        <v>0</v>
      </c>
      <c r="I5244">
        <f>Tabla1[[#This Row],[VENTAS]]+Tabla1[[#This Row],[FISICO]]-Tabla1[[#This Row],[SISTEMA]]</f>
        <v>0</v>
      </c>
    </row>
    <row r="5245" spans="1:9" hidden="1" x14ac:dyDescent="0.25">
      <c r="A5245">
        <v>30101</v>
      </c>
      <c r="B5245" s="1" t="s">
        <v>6</v>
      </c>
      <c r="C5245" s="1" t="s">
        <v>33</v>
      </c>
      <c r="D5245">
        <v>6683</v>
      </c>
      <c r="E5245" s="1" t="s">
        <v>5801</v>
      </c>
      <c r="F5245">
        <v>0</v>
      </c>
      <c r="H5245">
        <v>0</v>
      </c>
      <c r="I5245">
        <f>Tabla1[[#This Row],[VENTAS]]+Tabla1[[#This Row],[FISICO]]-Tabla1[[#This Row],[SISTEMA]]</f>
        <v>0</v>
      </c>
    </row>
    <row r="5246" spans="1:9" hidden="1" x14ac:dyDescent="0.25">
      <c r="A5246">
        <v>30101</v>
      </c>
      <c r="B5246" s="1" t="s">
        <v>6</v>
      </c>
      <c r="C5246" s="1" t="s">
        <v>33</v>
      </c>
      <c r="D5246">
        <v>6694</v>
      </c>
      <c r="E5246" s="1" t="s">
        <v>5802</v>
      </c>
      <c r="F5246">
        <v>0</v>
      </c>
      <c r="H5246">
        <v>0</v>
      </c>
      <c r="I5246">
        <f>Tabla1[[#This Row],[VENTAS]]+Tabla1[[#This Row],[FISICO]]-Tabla1[[#This Row],[SISTEMA]]</f>
        <v>0</v>
      </c>
    </row>
    <row r="5247" spans="1:9" hidden="1" x14ac:dyDescent="0.25">
      <c r="A5247">
        <v>30101</v>
      </c>
      <c r="B5247" s="1" t="s">
        <v>6</v>
      </c>
      <c r="C5247" s="1" t="s">
        <v>33</v>
      </c>
      <c r="D5247">
        <v>6698</v>
      </c>
      <c r="E5247" s="1" t="s">
        <v>5803</v>
      </c>
      <c r="F5247">
        <v>0</v>
      </c>
      <c r="H5247">
        <v>0</v>
      </c>
      <c r="I5247">
        <f>Tabla1[[#This Row],[VENTAS]]+Tabla1[[#This Row],[FISICO]]-Tabla1[[#This Row],[SISTEMA]]</f>
        <v>0</v>
      </c>
    </row>
    <row r="5248" spans="1:9" hidden="1" x14ac:dyDescent="0.25">
      <c r="A5248">
        <v>30101</v>
      </c>
      <c r="B5248" s="1" t="s">
        <v>6</v>
      </c>
      <c r="C5248" s="1" t="s">
        <v>33</v>
      </c>
      <c r="D5248">
        <v>6703</v>
      </c>
      <c r="E5248" s="1" t="s">
        <v>5804</v>
      </c>
      <c r="F5248">
        <v>0</v>
      </c>
      <c r="H5248">
        <v>0</v>
      </c>
      <c r="I5248">
        <f>Tabla1[[#This Row],[VENTAS]]+Tabla1[[#This Row],[FISICO]]-Tabla1[[#This Row],[SISTEMA]]</f>
        <v>0</v>
      </c>
    </row>
    <row r="5249" spans="1:10" hidden="1" x14ac:dyDescent="0.25">
      <c r="A5249">
        <v>30101</v>
      </c>
      <c r="B5249" s="1" t="s">
        <v>6</v>
      </c>
      <c r="C5249" s="1" t="s">
        <v>33</v>
      </c>
      <c r="D5249">
        <v>6705</v>
      </c>
      <c r="E5249" s="1" t="s">
        <v>5805</v>
      </c>
      <c r="F5249">
        <v>27</v>
      </c>
      <c r="G5249">
        <v>26</v>
      </c>
      <c r="H5249">
        <v>1</v>
      </c>
      <c r="I5249">
        <f>Tabla1[[#This Row],[VENTAS]]+Tabla1[[#This Row],[FISICO]]-Tabla1[[#This Row],[SISTEMA]]</f>
        <v>0</v>
      </c>
    </row>
    <row r="5250" spans="1:10" hidden="1" x14ac:dyDescent="0.25">
      <c r="A5250">
        <v>30101</v>
      </c>
      <c r="B5250" s="1" t="s">
        <v>6</v>
      </c>
      <c r="C5250" s="1" t="s">
        <v>33</v>
      </c>
      <c r="D5250" s="18">
        <v>6706</v>
      </c>
      <c r="E5250" s="19" t="s">
        <v>5806</v>
      </c>
      <c r="F5250">
        <v>1</v>
      </c>
      <c r="G5250">
        <v>1</v>
      </c>
      <c r="H5250">
        <v>0</v>
      </c>
      <c r="I5250">
        <f>Tabla1[[#This Row],[VENTAS]]+Tabla1[[#This Row],[FISICO]]-Tabla1[[#This Row],[SISTEMA]]</f>
        <v>0</v>
      </c>
      <c r="J5250" s="18"/>
    </row>
    <row r="5251" spans="1:10" hidden="1" x14ac:dyDescent="0.25">
      <c r="A5251">
        <v>30101</v>
      </c>
      <c r="B5251" s="1" t="s">
        <v>6</v>
      </c>
      <c r="C5251" s="1" t="s">
        <v>33</v>
      </c>
      <c r="D5251">
        <v>6712</v>
      </c>
      <c r="E5251" s="1" t="s">
        <v>5807</v>
      </c>
      <c r="F5251">
        <v>0</v>
      </c>
      <c r="H5251">
        <v>0</v>
      </c>
      <c r="I5251">
        <f>Tabla1[[#This Row],[VENTAS]]+Tabla1[[#This Row],[FISICO]]-Tabla1[[#This Row],[SISTEMA]]</f>
        <v>0</v>
      </c>
    </row>
    <row r="5252" spans="1:10" hidden="1" x14ac:dyDescent="0.25">
      <c r="A5252">
        <v>30101</v>
      </c>
      <c r="B5252" s="1" t="s">
        <v>6</v>
      </c>
      <c r="C5252" s="1" t="s">
        <v>33</v>
      </c>
      <c r="D5252">
        <v>6713</v>
      </c>
      <c r="E5252" s="1" t="s">
        <v>5808</v>
      </c>
      <c r="F5252">
        <v>0</v>
      </c>
      <c r="H5252">
        <v>0</v>
      </c>
      <c r="I5252">
        <f>Tabla1[[#This Row],[VENTAS]]+Tabla1[[#This Row],[FISICO]]-Tabla1[[#This Row],[SISTEMA]]</f>
        <v>0</v>
      </c>
    </row>
    <row r="5253" spans="1:10" hidden="1" x14ac:dyDescent="0.25">
      <c r="A5253">
        <v>30101</v>
      </c>
      <c r="B5253" s="1" t="s">
        <v>6</v>
      </c>
      <c r="C5253" s="1" t="s">
        <v>33</v>
      </c>
      <c r="D5253">
        <v>6714</v>
      </c>
      <c r="E5253" s="1" t="s">
        <v>5809</v>
      </c>
      <c r="F5253">
        <v>0</v>
      </c>
      <c r="H5253">
        <v>0</v>
      </c>
      <c r="I5253">
        <f>Tabla1[[#This Row],[VENTAS]]+Tabla1[[#This Row],[FISICO]]-Tabla1[[#This Row],[SISTEMA]]</f>
        <v>0</v>
      </c>
    </row>
    <row r="5254" spans="1:10" hidden="1" x14ac:dyDescent="0.25">
      <c r="A5254">
        <v>30101</v>
      </c>
      <c r="B5254" s="1" t="s">
        <v>6</v>
      </c>
      <c r="C5254" s="1" t="s">
        <v>33</v>
      </c>
      <c r="D5254">
        <v>6716</v>
      </c>
      <c r="E5254" s="1" t="s">
        <v>5810</v>
      </c>
      <c r="F5254">
        <v>0</v>
      </c>
      <c r="H5254">
        <v>0</v>
      </c>
      <c r="I5254">
        <f>Tabla1[[#This Row],[VENTAS]]+Tabla1[[#This Row],[FISICO]]-Tabla1[[#This Row],[SISTEMA]]</f>
        <v>0</v>
      </c>
    </row>
    <row r="5255" spans="1:10" hidden="1" x14ac:dyDescent="0.25">
      <c r="A5255">
        <v>30101</v>
      </c>
      <c r="B5255" s="1" t="s">
        <v>6</v>
      </c>
      <c r="C5255" s="1" t="s">
        <v>33</v>
      </c>
      <c r="D5255">
        <v>6717</v>
      </c>
      <c r="E5255" s="1" t="s">
        <v>5811</v>
      </c>
      <c r="F5255">
        <v>0</v>
      </c>
      <c r="H5255">
        <v>0</v>
      </c>
      <c r="I5255">
        <f>Tabla1[[#This Row],[VENTAS]]+Tabla1[[#This Row],[FISICO]]-Tabla1[[#This Row],[SISTEMA]]</f>
        <v>0</v>
      </c>
    </row>
    <row r="5256" spans="1:10" hidden="1" x14ac:dyDescent="0.25">
      <c r="A5256">
        <v>30101</v>
      </c>
      <c r="B5256" s="1" t="s">
        <v>6</v>
      </c>
      <c r="C5256" s="1" t="s">
        <v>33</v>
      </c>
      <c r="D5256">
        <v>6718</v>
      </c>
      <c r="E5256" s="1" t="s">
        <v>5812</v>
      </c>
      <c r="F5256">
        <v>0</v>
      </c>
      <c r="H5256">
        <v>0</v>
      </c>
      <c r="I5256">
        <f>Tabla1[[#This Row],[VENTAS]]+Tabla1[[#This Row],[FISICO]]-Tabla1[[#This Row],[SISTEMA]]</f>
        <v>0</v>
      </c>
    </row>
    <row r="5257" spans="1:10" hidden="1" x14ac:dyDescent="0.25">
      <c r="A5257">
        <v>30101</v>
      </c>
      <c r="B5257" s="1" t="s">
        <v>6</v>
      </c>
      <c r="C5257" s="1" t="s">
        <v>33</v>
      </c>
      <c r="D5257">
        <v>6738</v>
      </c>
      <c r="E5257" s="1" t="s">
        <v>5813</v>
      </c>
      <c r="F5257">
        <v>0</v>
      </c>
      <c r="H5257">
        <v>0</v>
      </c>
      <c r="I5257">
        <f>Tabla1[[#This Row],[VENTAS]]+Tabla1[[#This Row],[FISICO]]-Tabla1[[#This Row],[SISTEMA]]</f>
        <v>0</v>
      </c>
    </row>
    <row r="5258" spans="1:10" hidden="1" x14ac:dyDescent="0.25">
      <c r="A5258">
        <v>30101</v>
      </c>
      <c r="B5258" s="1" t="s">
        <v>6</v>
      </c>
      <c r="C5258" s="1" t="s">
        <v>33</v>
      </c>
      <c r="D5258">
        <v>6739</v>
      </c>
      <c r="E5258" s="1" t="s">
        <v>5814</v>
      </c>
      <c r="F5258">
        <v>0</v>
      </c>
      <c r="H5258">
        <v>0</v>
      </c>
      <c r="I5258">
        <f>Tabla1[[#This Row],[VENTAS]]+Tabla1[[#This Row],[FISICO]]-Tabla1[[#This Row],[SISTEMA]]</f>
        <v>0</v>
      </c>
    </row>
    <row r="5259" spans="1:10" hidden="1" x14ac:dyDescent="0.25">
      <c r="A5259">
        <v>30101</v>
      </c>
      <c r="B5259" s="1" t="s">
        <v>6</v>
      </c>
      <c r="C5259" s="1" t="s">
        <v>33</v>
      </c>
      <c r="D5259">
        <v>6755</v>
      </c>
      <c r="E5259" s="1" t="s">
        <v>5815</v>
      </c>
      <c r="F5259">
        <v>0</v>
      </c>
      <c r="H5259">
        <v>0</v>
      </c>
      <c r="I5259">
        <f>Tabla1[[#This Row],[VENTAS]]+Tabla1[[#This Row],[FISICO]]-Tabla1[[#This Row],[SISTEMA]]</f>
        <v>0</v>
      </c>
    </row>
    <row r="5260" spans="1:10" hidden="1" x14ac:dyDescent="0.25">
      <c r="A5260">
        <v>30101</v>
      </c>
      <c r="B5260" s="1" t="s">
        <v>6</v>
      </c>
      <c r="C5260" s="1" t="s">
        <v>33</v>
      </c>
      <c r="D5260">
        <v>6758</v>
      </c>
      <c r="E5260" s="1" t="s">
        <v>5816</v>
      </c>
      <c r="F5260">
        <v>0</v>
      </c>
      <c r="H5260">
        <v>0</v>
      </c>
      <c r="I5260">
        <f>Tabla1[[#This Row],[VENTAS]]+Tabla1[[#This Row],[FISICO]]-Tabla1[[#This Row],[SISTEMA]]</f>
        <v>0</v>
      </c>
    </row>
    <row r="5261" spans="1:10" hidden="1" x14ac:dyDescent="0.25">
      <c r="A5261">
        <v>30101</v>
      </c>
      <c r="B5261" s="1" t="s">
        <v>6</v>
      </c>
      <c r="C5261" s="1" t="s">
        <v>33</v>
      </c>
      <c r="D5261">
        <v>6760</v>
      </c>
      <c r="E5261" s="1" t="s">
        <v>5817</v>
      </c>
      <c r="F5261">
        <v>0</v>
      </c>
      <c r="H5261">
        <v>0</v>
      </c>
      <c r="I5261">
        <f>Tabla1[[#This Row],[VENTAS]]+Tabla1[[#This Row],[FISICO]]-Tabla1[[#This Row],[SISTEMA]]</f>
        <v>0</v>
      </c>
    </row>
    <row r="5262" spans="1:10" hidden="1" x14ac:dyDescent="0.25">
      <c r="A5262">
        <v>30101</v>
      </c>
      <c r="B5262" s="1" t="s">
        <v>6</v>
      </c>
      <c r="C5262" s="1" t="s">
        <v>33</v>
      </c>
      <c r="D5262">
        <v>6761</v>
      </c>
      <c r="E5262" s="1" t="s">
        <v>5818</v>
      </c>
      <c r="F5262">
        <v>0</v>
      </c>
      <c r="H5262">
        <v>0</v>
      </c>
      <c r="I5262">
        <f>Tabla1[[#This Row],[VENTAS]]+Tabla1[[#This Row],[FISICO]]-Tabla1[[#This Row],[SISTEMA]]</f>
        <v>0</v>
      </c>
    </row>
    <row r="5263" spans="1:10" hidden="1" x14ac:dyDescent="0.25">
      <c r="A5263">
        <v>30101</v>
      </c>
      <c r="B5263" s="1" t="s">
        <v>6</v>
      </c>
      <c r="C5263" s="1" t="s">
        <v>33</v>
      </c>
      <c r="D5263">
        <v>6762</v>
      </c>
      <c r="E5263" s="1" t="s">
        <v>5819</v>
      </c>
      <c r="F5263">
        <v>0</v>
      </c>
      <c r="H5263">
        <v>0</v>
      </c>
      <c r="I5263">
        <f>Tabla1[[#This Row],[VENTAS]]+Tabla1[[#This Row],[FISICO]]-Tabla1[[#This Row],[SISTEMA]]</f>
        <v>0</v>
      </c>
    </row>
    <row r="5264" spans="1:10" hidden="1" x14ac:dyDescent="0.25">
      <c r="A5264">
        <v>30101</v>
      </c>
      <c r="B5264" s="1" t="s">
        <v>6</v>
      </c>
      <c r="C5264" s="1" t="s">
        <v>33</v>
      </c>
      <c r="D5264">
        <v>6765</v>
      </c>
      <c r="E5264" s="1" t="s">
        <v>5820</v>
      </c>
      <c r="F5264">
        <v>0</v>
      </c>
      <c r="H5264">
        <v>0</v>
      </c>
      <c r="I5264">
        <f>Tabla1[[#This Row],[VENTAS]]+Tabla1[[#This Row],[FISICO]]-Tabla1[[#This Row],[SISTEMA]]</f>
        <v>0</v>
      </c>
    </row>
    <row r="5265" spans="1:10" hidden="1" x14ac:dyDescent="0.25">
      <c r="A5265">
        <v>30101</v>
      </c>
      <c r="B5265" s="1" t="s">
        <v>6</v>
      </c>
      <c r="C5265" s="1" t="s">
        <v>33</v>
      </c>
      <c r="D5265">
        <v>6766</v>
      </c>
      <c r="E5265" s="1" t="s">
        <v>5821</v>
      </c>
      <c r="F5265">
        <v>0</v>
      </c>
      <c r="H5265">
        <v>0</v>
      </c>
      <c r="I5265">
        <f>Tabla1[[#This Row],[VENTAS]]+Tabla1[[#This Row],[FISICO]]-Tabla1[[#This Row],[SISTEMA]]</f>
        <v>0</v>
      </c>
    </row>
    <row r="5266" spans="1:10" hidden="1" x14ac:dyDescent="0.25">
      <c r="A5266">
        <v>30101</v>
      </c>
      <c r="B5266" s="1" t="s">
        <v>6</v>
      </c>
      <c r="C5266" s="1" t="s">
        <v>33</v>
      </c>
      <c r="D5266">
        <v>6767</v>
      </c>
      <c r="E5266" s="1" t="s">
        <v>5822</v>
      </c>
      <c r="F5266">
        <v>0</v>
      </c>
      <c r="H5266">
        <v>0</v>
      </c>
      <c r="I5266">
        <f>Tabla1[[#This Row],[VENTAS]]+Tabla1[[#This Row],[FISICO]]-Tabla1[[#This Row],[SISTEMA]]</f>
        <v>0</v>
      </c>
    </row>
    <row r="5267" spans="1:10" hidden="1" x14ac:dyDescent="0.25">
      <c r="A5267">
        <v>30101</v>
      </c>
      <c r="B5267" s="1" t="s">
        <v>6</v>
      </c>
      <c r="C5267" s="1" t="s">
        <v>33</v>
      </c>
      <c r="D5267">
        <v>6768</v>
      </c>
      <c r="E5267" s="1" t="s">
        <v>5823</v>
      </c>
      <c r="F5267">
        <v>0</v>
      </c>
      <c r="H5267">
        <v>0</v>
      </c>
      <c r="I5267">
        <f>Tabla1[[#This Row],[VENTAS]]+Tabla1[[#This Row],[FISICO]]-Tabla1[[#This Row],[SISTEMA]]</f>
        <v>0</v>
      </c>
    </row>
    <row r="5268" spans="1:10" hidden="1" x14ac:dyDescent="0.25">
      <c r="A5268">
        <v>30101</v>
      </c>
      <c r="B5268" s="1" t="s">
        <v>6</v>
      </c>
      <c r="C5268" s="1" t="s">
        <v>33</v>
      </c>
      <c r="D5268">
        <v>6772</v>
      </c>
      <c r="E5268" s="1" t="s">
        <v>5824</v>
      </c>
      <c r="F5268">
        <v>1</v>
      </c>
      <c r="G5268">
        <v>1</v>
      </c>
      <c r="H5268">
        <v>0</v>
      </c>
      <c r="I5268">
        <f>Tabla1[[#This Row],[VENTAS]]+Tabla1[[#This Row],[FISICO]]-Tabla1[[#This Row],[SISTEMA]]</f>
        <v>0</v>
      </c>
    </row>
    <row r="5269" spans="1:10" hidden="1" x14ac:dyDescent="0.25">
      <c r="A5269">
        <v>30101</v>
      </c>
      <c r="B5269" s="1" t="s">
        <v>6</v>
      </c>
      <c r="C5269" s="1" t="s">
        <v>33</v>
      </c>
      <c r="D5269">
        <v>6773</v>
      </c>
      <c r="E5269" s="1" t="s">
        <v>5825</v>
      </c>
      <c r="F5269">
        <v>0</v>
      </c>
      <c r="H5269">
        <v>0</v>
      </c>
      <c r="I5269">
        <f>Tabla1[[#This Row],[VENTAS]]+Tabla1[[#This Row],[FISICO]]-Tabla1[[#This Row],[SISTEMA]]</f>
        <v>0</v>
      </c>
    </row>
    <row r="5270" spans="1:10" hidden="1" x14ac:dyDescent="0.25">
      <c r="A5270">
        <v>30101</v>
      </c>
      <c r="B5270" s="1" t="s">
        <v>6</v>
      </c>
      <c r="C5270" s="1" t="s">
        <v>33</v>
      </c>
      <c r="D5270">
        <v>6774</v>
      </c>
      <c r="E5270" s="1" t="s">
        <v>5826</v>
      </c>
      <c r="F5270">
        <v>0</v>
      </c>
      <c r="H5270">
        <v>0</v>
      </c>
      <c r="I5270">
        <f>Tabla1[[#This Row],[VENTAS]]+Tabla1[[#This Row],[FISICO]]-Tabla1[[#This Row],[SISTEMA]]</f>
        <v>0</v>
      </c>
    </row>
    <row r="5271" spans="1:10" hidden="1" x14ac:dyDescent="0.25">
      <c r="A5271">
        <v>30101</v>
      </c>
      <c r="B5271" s="1" t="s">
        <v>6</v>
      </c>
      <c r="C5271" s="1" t="s">
        <v>33</v>
      </c>
      <c r="D5271" s="18">
        <v>6775</v>
      </c>
      <c r="E5271" s="19" t="s">
        <v>5827</v>
      </c>
      <c r="F5271">
        <v>1</v>
      </c>
      <c r="G5271">
        <v>1</v>
      </c>
      <c r="H5271">
        <v>0</v>
      </c>
      <c r="I5271">
        <f>Tabla1[[#This Row],[VENTAS]]+Tabla1[[#This Row],[FISICO]]-Tabla1[[#This Row],[SISTEMA]]</f>
        <v>0</v>
      </c>
      <c r="J5271" s="18"/>
    </row>
    <row r="5272" spans="1:10" hidden="1" x14ac:dyDescent="0.25">
      <c r="A5272">
        <v>30101</v>
      </c>
      <c r="B5272" s="1" t="s">
        <v>6</v>
      </c>
      <c r="C5272" s="1" t="s">
        <v>33</v>
      </c>
      <c r="D5272">
        <v>6776</v>
      </c>
      <c r="E5272" s="1" t="s">
        <v>5828</v>
      </c>
      <c r="F5272">
        <v>2</v>
      </c>
      <c r="G5272">
        <v>2</v>
      </c>
      <c r="H5272">
        <v>0</v>
      </c>
      <c r="I5272">
        <f>Tabla1[[#This Row],[VENTAS]]+Tabla1[[#This Row],[FISICO]]-Tabla1[[#This Row],[SISTEMA]]</f>
        <v>0</v>
      </c>
    </row>
    <row r="5273" spans="1:10" hidden="1" x14ac:dyDescent="0.25">
      <c r="A5273">
        <v>30101</v>
      </c>
      <c r="B5273" s="1" t="s">
        <v>6</v>
      </c>
      <c r="C5273" s="1" t="s">
        <v>33</v>
      </c>
      <c r="D5273">
        <v>6779</v>
      </c>
      <c r="E5273" s="1" t="s">
        <v>5829</v>
      </c>
      <c r="F5273">
        <v>1</v>
      </c>
      <c r="G5273">
        <v>1</v>
      </c>
      <c r="H5273">
        <v>0</v>
      </c>
      <c r="I5273">
        <f>Tabla1[[#This Row],[VENTAS]]+Tabla1[[#This Row],[FISICO]]-Tabla1[[#This Row],[SISTEMA]]</f>
        <v>0</v>
      </c>
    </row>
    <row r="5274" spans="1:10" hidden="1" x14ac:dyDescent="0.25">
      <c r="A5274">
        <v>30101</v>
      </c>
      <c r="B5274" s="1" t="s">
        <v>6</v>
      </c>
      <c r="C5274" s="1" t="s">
        <v>33</v>
      </c>
      <c r="D5274">
        <v>6781</v>
      </c>
      <c r="E5274" s="1" t="s">
        <v>5830</v>
      </c>
      <c r="F5274">
        <v>2</v>
      </c>
      <c r="G5274">
        <v>2</v>
      </c>
      <c r="H5274">
        <v>0</v>
      </c>
      <c r="I5274">
        <f>Tabla1[[#This Row],[VENTAS]]+Tabla1[[#This Row],[FISICO]]-Tabla1[[#This Row],[SISTEMA]]</f>
        <v>0</v>
      </c>
    </row>
    <row r="5275" spans="1:10" hidden="1" x14ac:dyDescent="0.25">
      <c r="A5275">
        <v>30101</v>
      </c>
      <c r="B5275" s="1" t="s">
        <v>6</v>
      </c>
      <c r="C5275" s="1" t="s">
        <v>33</v>
      </c>
      <c r="D5275">
        <v>6782</v>
      </c>
      <c r="E5275" s="1" t="s">
        <v>5831</v>
      </c>
      <c r="F5275">
        <v>0</v>
      </c>
      <c r="H5275">
        <v>0</v>
      </c>
      <c r="I5275">
        <f>Tabla1[[#This Row],[VENTAS]]+Tabla1[[#This Row],[FISICO]]-Tabla1[[#This Row],[SISTEMA]]</f>
        <v>0</v>
      </c>
    </row>
    <row r="5276" spans="1:10" hidden="1" x14ac:dyDescent="0.25">
      <c r="A5276">
        <v>30101</v>
      </c>
      <c r="B5276" s="1" t="s">
        <v>6</v>
      </c>
      <c r="C5276" s="1" t="s">
        <v>33</v>
      </c>
      <c r="D5276">
        <v>6784</v>
      </c>
      <c r="E5276" s="1" t="s">
        <v>5832</v>
      </c>
      <c r="F5276">
        <v>3</v>
      </c>
      <c r="G5276">
        <v>3</v>
      </c>
      <c r="H5276">
        <v>0</v>
      </c>
      <c r="I5276">
        <f>Tabla1[[#This Row],[VENTAS]]+Tabla1[[#This Row],[FISICO]]-Tabla1[[#This Row],[SISTEMA]]</f>
        <v>0</v>
      </c>
    </row>
    <row r="5277" spans="1:10" hidden="1" x14ac:dyDescent="0.25">
      <c r="A5277">
        <v>30101</v>
      </c>
      <c r="B5277" s="1" t="s">
        <v>6</v>
      </c>
      <c r="C5277" s="1" t="s">
        <v>33</v>
      </c>
      <c r="D5277">
        <v>6785</v>
      </c>
      <c r="E5277" s="1" t="s">
        <v>5833</v>
      </c>
      <c r="F5277">
        <v>3</v>
      </c>
      <c r="G5277">
        <v>3</v>
      </c>
      <c r="H5277">
        <v>0</v>
      </c>
      <c r="I5277">
        <f>Tabla1[[#This Row],[VENTAS]]+Tabla1[[#This Row],[FISICO]]-Tabla1[[#This Row],[SISTEMA]]</f>
        <v>0</v>
      </c>
    </row>
    <row r="5278" spans="1:10" hidden="1" x14ac:dyDescent="0.25">
      <c r="A5278">
        <v>30101</v>
      </c>
      <c r="B5278" s="1" t="s">
        <v>6</v>
      </c>
      <c r="C5278" s="1" t="s">
        <v>33</v>
      </c>
      <c r="D5278">
        <v>6786</v>
      </c>
      <c r="E5278" s="1" t="s">
        <v>5834</v>
      </c>
      <c r="F5278">
        <v>4</v>
      </c>
      <c r="G5278">
        <v>4</v>
      </c>
      <c r="H5278">
        <v>0</v>
      </c>
      <c r="I5278">
        <f>Tabla1[[#This Row],[VENTAS]]+Tabla1[[#This Row],[FISICO]]-Tabla1[[#This Row],[SISTEMA]]</f>
        <v>0</v>
      </c>
    </row>
    <row r="5279" spans="1:10" hidden="1" x14ac:dyDescent="0.25">
      <c r="A5279">
        <v>30101</v>
      </c>
      <c r="B5279" s="1" t="s">
        <v>6</v>
      </c>
      <c r="C5279" s="1" t="s">
        <v>33</v>
      </c>
      <c r="D5279">
        <v>6787</v>
      </c>
      <c r="E5279" s="1" t="s">
        <v>5835</v>
      </c>
      <c r="F5279">
        <v>0</v>
      </c>
      <c r="H5279">
        <v>0</v>
      </c>
      <c r="I5279">
        <f>Tabla1[[#This Row],[VENTAS]]+Tabla1[[#This Row],[FISICO]]-Tabla1[[#This Row],[SISTEMA]]</f>
        <v>0</v>
      </c>
    </row>
    <row r="5280" spans="1:10" hidden="1" x14ac:dyDescent="0.25">
      <c r="A5280">
        <v>30101</v>
      </c>
      <c r="B5280" s="1" t="s">
        <v>6</v>
      </c>
      <c r="C5280" s="1" t="s">
        <v>33</v>
      </c>
      <c r="D5280">
        <v>6788</v>
      </c>
      <c r="E5280" s="1" t="s">
        <v>5836</v>
      </c>
      <c r="F5280">
        <v>0</v>
      </c>
      <c r="H5280">
        <v>0</v>
      </c>
      <c r="I5280">
        <f>Tabla1[[#This Row],[VENTAS]]+Tabla1[[#This Row],[FISICO]]-Tabla1[[#This Row],[SISTEMA]]</f>
        <v>0</v>
      </c>
    </row>
    <row r="5281" spans="1:9" hidden="1" x14ac:dyDescent="0.25">
      <c r="A5281">
        <v>30101</v>
      </c>
      <c r="B5281" s="1" t="s">
        <v>6</v>
      </c>
      <c r="C5281" s="1" t="s">
        <v>33</v>
      </c>
      <c r="D5281">
        <v>6789</v>
      </c>
      <c r="E5281" s="1" t="s">
        <v>5837</v>
      </c>
      <c r="F5281">
        <v>0</v>
      </c>
      <c r="H5281">
        <v>0</v>
      </c>
      <c r="I5281">
        <f>Tabla1[[#This Row],[VENTAS]]+Tabla1[[#This Row],[FISICO]]-Tabla1[[#This Row],[SISTEMA]]</f>
        <v>0</v>
      </c>
    </row>
    <row r="5282" spans="1:9" hidden="1" x14ac:dyDescent="0.25">
      <c r="A5282">
        <v>30101</v>
      </c>
      <c r="B5282" s="1" t="s">
        <v>6</v>
      </c>
      <c r="C5282" s="1" t="s">
        <v>33</v>
      </c>
      <c r="D5282">
        <v>6790</v>
      </c>
      <c r="E5282" s="1" t="s">
        <v>5838</v>
      </c>
      <c r="F5282">
        <v>0</v>
      </c>
      <c r="H5282">
        <v>0</v>
      </c>
      <c r="I5282">
        <f>Tabla1[[#This Row],[VENTAS]]+Tabla1[[#This Row],[FISICO]]-Tabla1[[#This Row],[SISTEMA]]</f>
        <v>0</v>
      </c>
    </row>
    <row r="5283" spans="1:9" hidden="1" x14ac:dyDescent="0.25">
      <c r="A5283">
        <v>30101</v>
      </c>
      <c r="B5283" s="1" t="s">
        <v>6</v>
      </c>
      <c r="C5283" s="1" t="s">
        <v>33</v>
      </c>
      <c r="D5283">
        <v>6791</v>
      </c>
      <c r="E5283" s="1" t="s">
        <v>5839</v>
      </c>
      <c r="F5283">
        <v>0</v>
      </c>
      <c r="H5283">
        <v>0</v>
      </c>
      <c r="I5283">
        <f>Tabla1[[#This Row],[VENTAS]]+Tabla1[[#This Row],[FISICO]]-Tabla1[[#This Row],[SISTEMA]]</f>
        <v>0</v>
      </c>
    </row>
    <row r="5284" spans="1:9" hidden="1" x14ac:dyDescent="0.25">
      <c r="A5284">
        <v>30101</v>
      </c>
      <c r="B5284" s="1" t="s">
        <v>6</v>
      </c>
      <c r="C5284" s="1" t="s">
        <v>33</v>
      </c>
      <c r="D5284">
        <v>6792</v>
      </c>
      <c r="E5284" s="1" t="s">
        <v>5840</v>
      </c>
      <c r="F5284">
        <v>0</v>
      </c>
      <c r="H5284">
        <v>0</v>
      </c>
      <c r="I5284">
        <f>Tabla1[[#This Row],[VENTAS]]+Tabla1[[#This Row],[FISICO]]-Tabla1[[#This Row],[SISTEMA]]</f>
        <v>0</v>
      </c>
    </row>
    <row r="5285" spans="1:9" hidden="1" x14ac:dyDescent="0.25">
      <c r="A5285">
        <v>30101</v>
      </c>
      <c r="B5285" s="1" t="s">
        <v>6</v>
      </c>
      <c r="C5285" s="1" t="s">
        <v>33</v>
      </c>
      <c r="D5285">
        <v>6793</v>
      </c>
      <c r="E5285" s="1" t="s">
        <v>5841</v>
      </c>
      <c r="F5285">
        <v>3</v>
      </c>
      <c r="G5285">
        <v>3</v>
      </c>
      <c r="H5285">
        <v>0</v>
      </c>
      <c r="I5285">
        <f>Tabla1[[#This Row],[VENTAS]]+Tabla1[[#This Row],[FISICO]]-Tabla1[[#This Row],[SISTEMA]]</f>
        <v>0</v>
      </c>
    </row>
    <row r="5286" spans="1:9" hidden="1" x14ac:dyDescent="0.25">
      <c r="A5286">
        <v>30101</v>
      </c>
      <c r="B5286" s="1" t="s">
        <v>6</v>
      </c>
      <c r="C5286" s="1" t="s">
        <v>33</v>
      </c>
      <c r="D5286">
        <v>6821</v>
      </c>
      <c r="E5286" s="1" t="s">
        <v>5842</v>
      </c>
      <c r="F5286">
        <v>0</v>
      </c>
      <c r="H5286">
        <v>0</v>
      </c>
      <c r="I5286">
        <f>Tabla1[[#This Row],[VENTAS]]+Tabla1[[#This Row],[FISICO]]-Tabla1[[#This Row],[SISTEMA]]</f>
        <v>0</v>
      </c>
    </row>
    <row r="5287" spans="1:9" hidden="1" x14ac:dyDescent="0.25">
      <c r="A5287">
        <v>30101</v>
      </c>
      <c r="B5287" s="1" t="s">
        <v>6</v>
      </c>
      <c r="C5287" s="1" t="s">
        <v>33</v>
      </c>
      <c r="D5287">
        <v>6822</v>
      </c>
      <c r="E5287" s="1" t="s">
        <v>5843</v>
      </c>
      <c r="F5287">
        <v>0</v>
      </c>
      <c r="H5287">
        <v>0</v>
      </c>
      <c r="I5287">
        <f>Tabla1[[#This Row],[VENTAS]]+Tabla1[[#This Row],[FISICO]]-Tabla1[[#This Row],[SISTEMA]]</f>
        <v>0</v>
      </c>
    </row>
    <row r="5288" spans="1:9" hidden="1" x14ac:dyDescent="0.25">
      <c r="A5288">
        <v>30101</v>
      </c>
      <c r="B5288" s="1" t="s">
        <v>6</v>
      </c>
      <c r="C5288" s="1" t="s">
        <v>33</v>
      </c>
      <c r="D5288">
        <v>6826</v>
      </c>
      <c r="E5288" s="1" t="s">
        <v>5844</v>
      </c>
      <c r="F5288">
        <v>1</v>
      </c>
      <c r="G5288">
        <v>1</v>
      </c>
      <c r="H5288">
        <v>0</v>
      </c>
      <c r="I5288">
        <f>Tabla1[[#This Row],[VENTAS]]+Tabla1[[#This Row],[FISICO]]-Tabla1[[#This Row],[SISTEMA]]</f>
        <v>0</v>
      </c>
    </row>
    <row r="5289" spans="1:9" hidden="1" x14ac:dyDescent="0.25">
      <c r="A5289">
        <v>30101</v>
      </c>
      <c r="B5289" s="1" t="s">
        <v>6</v>
      </c>
      <c r="C5289" s="1" t="s">
        <v>33</v>
      </c>
      <c r="D5289">
        <v>6838</v>
      </c>
      <c r="E5289" s="1" t="s">
        <v>5845</v>
      </c>
      <c r="F5289">
        <v>0</v>
      </c>
      <c r="H5289">
        <v>0</v>
      </c>
      <c r="I5289">
        <f>Tabla1[[#This Row],[VENTAS]]+Tabla1[[#This Row],[FISICO]]-Tabla1[[#This Row],[SISTEMA]]</f>
        <v>0</v>
      </c>
    </row>
    <row r="5290" spans="1:9" hidden="1" x14ac:dyDescent="0.25">
      <c r="A5290">
        <v>30101</v>
      </c>
      <c r="B5290" s="1" t="s">
        <v>6</v>
      </c>
      <c r="C5290" s="1" t="s">
        <v>33</v>
      </c>
      <c r="D5290">
        <v>6840</v>
      </c>
      <c r="E5290" s="1" t="s">
        <v>5846</v>
      </c>
      <c r="F5290">
        <v>0</v>
      </c>
      <c r="H5290">
        <v>0</v>
      </c>
      <c r="I5290">
        <f>Tabla1[[#This Row],[VENTAS]]+Tabla1[[#This Row],[FISICO]]-Tabla1[[#This Row],[SISTEMA]]</f>
        <v>0</v>
      </c>
    </row>
    <row r="5291" spans="1:9" hidden="1" x14ac:dyDescent="0.25">
      <c r="A5291">
        <v>30101</v>
      </c>
      <c r="B5291" s="1" t="s">
        <v>6</v>
      </c>
      <c r="C5291" s="1" t="s">
        <v>33</v>
      </c>
      <c r="D5291">
        <v>6841</v>
      </c>
      <c r="E5291" s="1" t="s">
        <v>5847</v>
      </c>
      <c r="F5291">
        <v>0</v>
      </c>
      <c r="H5291">
        <v>0</v>
      </c>
      <c r="I5291">
        <f>Tabla1[[#This Row],[VENTAS]]+Tabla1[[#This Row],[FISICO]]-Tabla1[[#This Row],[SISTEMA]]</f>
        <v>0</v>
      </c>
    </row>
    <row r="5292" spans="1:9" hidden="1" x14ac:dyDescent="0.25">
      <c r="A5292">
        <v>30101</v>
      </c>
      <c r="B5292" s="1" t="s">
        <v>6</v>
      </c>
      <c r="C5292" s="1" t="s">
        <v>33</v>
      </c>
      <c r="D5292">
        <v>6842</v>
      </c>
      <c r="E5292" s="1" t="s">
        <v>5848</v>
      </c>
      <c r="F5292">
        <v>0</v>
      </c>
      <c r="H5292">
        <v>0</v>
      </c>
      <c r="I5292">
        <f>Tabla1[[#This Row],[VENTAS]]+Tabla1[[#This Row],[FISICO]]-Tabla1[[#This Row],[SISTEMA]]</f>
        <v>0</v>
      </c>
    </row>
    <row r="5293" spans="1:9" hidden="1" x14ac:dyDescent="0.25">
      <c r="A5293">
        <v>30101</v>
      </c>
      <c r="B5293" s="1" t="s">
        <v>6</v>
      </c>
      <c r="C5293" s="1" t="s">
        <v>33</v>
      </c>
      <c r="D5293">
        <v>6843</v>
      </c>
      <c r="E5293" s="1" t="s">
        <v>5849</v>
      </c>
      <c r="F5293">
        <v>0</v>
      </c>
      <c r="H5293">
        <v>0</v>
      </c>
      <c r="I5293">
        <f>Tabla1[[#This Row],[VENTAS]]+Tabla1[[#This Row],[FISICO]]-Tabla1[[#This Row],[SISTEMA]]</f>
        <v>0</v>
      </c>
    </row>
    <row r="5294" spans="1:9" hidden="1" x14ac:dyDescent="0.25">
      <c r="A5294">
        <v>30101</v>
      </c>
      <c r="B5294" s="1" t="s">
        <v>6</v>
      </c>
      <c r="C5294" s="1" t="s">
        <v>33</v>
      </c>
      <c r="D5294">
        <v>6844</v>
      </c>
      <c r="E5294" s="1" t="s">
        <v>5850</v>
      </c>
      <c r="F5294">
        <v>2</v>
      </c>
      <c r="G5294">
        <v>2</v>
      </c>
      <c r="H5294">
        <v>0</v>
      </c>
      <c r="I5294">
        <f>Tabla1[[#This Row],[VENTAS]]+Tabla1[[#This Row],[FISICO]]-Tabla1[[#This Row],[SISTEMA]]</f>
        <v>0</v>
      </c>
    </row>
    <row r="5295" spans="1:9" hidden="1" x14ac:dyDescent="0.25">
      <c r="A5295">
        <v>30101</v>
      </c>
      <c r="B5295" s="1" t="s">
        <v>6</v>
      </c>
      <c r="C5295" s="1" t="s">
        <v>33</v>
      </c>
      <c r="D5295">
        <v>6848</v>
      </c>
      <c r="E5295" s="1" t="s">
        <v>5851</v>
      </c>
      <c r="F5295">
        <v>0</v>
      </c>
      <c r="H5295">
        <v>0</v>
      </c>
      <c r="I5295">
        <f>Tabla1[[#This Row],[VENTAS]]+Tabla1[[#This Row],[FISICO]]-Tabla1[[#This Row],[SISTEMA]]</f>
        <v>0</v>
      </c>
    </row>
    <row r="5296" spans="1:9" hidden="1" x14ac:dyDescent="0.25">
      <c r="A5296">
        <v>30101</v>
      </c>
      <c r="B5296" s="1" t="s">
        <v>6</v>
      </c>
      <c r="C5296" s="1" t="s">
        <v>33</v>
      </c>
      <c r="D5296">
        <v>6877</v>
      </c>
      <c r="E5296" s="1" t="s">
        <v>5852</v>
      </c>
      <c r="F5296">
        <v>0</v>
      </c>
      <c r="H5296">
        <v>0</v>
      </c>
      <c r="I5296">
        <f>Tabla1[[#This Row],[VENTAS]]+Tabla1[[#This Row],[FISICO]]-Tabla1[[#This Row],[SISTEMA]]</f>
        <v>0</v>
      </c>
    </row>
    <row r="5297" spans="1:9" hidden="1" x14ac:dyDescent="0.25">
      <c r="A5297">
        <v>30101</v>
      </c>
      <c r="B5297" s="1" t="s">
        <v>6</v>
      </c>
      <c r="C5297" s="1" t="s">
        <v>33</v>
      </c>
      <c r="D5297">
        <v>6878</v>
      </c>
      <c r="E5297" s="1" t="s">
        <v>5853</v>
      </c>
      <c r="F5297">
        <v>0</v>
      </c>
      <c r="H5297">
        <v>0</v>
      </c>
      <c r="I5297">
        <f>Tabla1[[#This Row],[VENTAS]]+Tabla1[[#This Row],[FISICO]]-Tabla1[[#This Row],[SISTEMA]]</f>
        <v>0</v>
      </c>
    </row>
    <row r="5298" spans="1:9" hidden="1" x14ac:dyDescent="0.25">
      <c r="A5298">
        <v>30101</v>
      </c>
      <c r="B5298" s="1" t="s">
        <v>6</v>
      </c>
      <c r="C5298" s="1" t="s">
        <v>33</v>
      </c>
      <c r="D5298">
        <v>6883</v>
      </c>
      <c r="E5298" s="1" t="s">
        <v>5854</v>
      </c>
      <c r="F5298">
        <v>0</v>
      </c>
      <c r="H5298">
        <v>0</v>
      </c>
      <c r="I5298">
        <f>Tabla1[[#This Row],[VENTAS]]+Tabla1[[#This Row],[FISICO]]-Tabla1[[#This Row],[SISTEMA]]</f>
        <v>0</v>
      </c>
    </row>
    <row r="5299" spans="1:9" hidden="1" x14ac:dyDescent="0.25">
      <c r="A5299">
        <v>30101</v>
      </c>
      <c r="B5299" s="1" t="s">
        <v>6</v>
      </c>
      <c r="C5299" s="1" t="s">
        <v>33</v>
      </c>
      <c r="D5299">
        <v>6884</v>
      </c>
      <c r="E5299" s="1" t="s">
        <v>5855</v>
      </c>
      <c r="F5299">
        <v>0</v>
      </c>
      <c r="H5299">
        <v>0</v>
      </c>
      <c r="I5299">
        <f>Tabla1[[#This Row],[VENTAS]]+Tabla1[[#This Row],[FISICO]]-Tabla1[[#This Row],[SISTEMA]]</f>
        <v>0</v>
      </c>
    </row>
    <row r="5300" spans="1:9" hidden="1" x14ac:dyDescent="0.25">
      <c r="A5300">
        <v>30101</v>
      </c>
      <c r="B5300" s="1" t="s">
        <v>6</v>
      </c>
      <c r="C5300" s="1" t="s">
        <v>33</v>
      </c>
      <c r="D5300">
        <v>6885</v>
      </c>
      <c r="E5300" s="1" t="s">
        <v>5856</v>
      </c>
      <c r="F5300">
        <v>0</v>
      </c>
      <c r="H5300">
        <v>0</v>
      </c>
      <c r="I5300">
        <f>Tabla1[[#This Row],[VENTAS]]+Tabla1[[#This Row],[FISICO]]-Tabla1[[#This Row],[SISTEMA]]</f>
        <v>0</v>
      </c>
    </row>
    <row r="5301" spans="1:9" hidden="1" x14ac:dyDescent="0.25">
      <c r="A5301">
        <v>30101</v>
      </c>
      <c r="B5301" s="1" t="s">
        <v>6</v>
      </c>
      <c r="C5301" s="1" t="s">
        <v>33</v>
      </c>
      <c r="D5301">
        <v>6886</v>
      </c>
      <c r="E5301" s="1" t="s">
        <v>5857</v>
      </c>
      <c r="F5301">
        <v>0</v>
      </c>
      <c r="H5301">
        <v>0</v>
      </c>
      <c r="I5301">
        <f>Tabla1[[#This Row],[VENTAS]]+Tabla1[[#This Row],[FISICO]]-Tabla1[[#This Row],[SISTEMA]]</f>
        <v>0</v>
      </c>
    </row>
    <row r="5302" spans="1:9" hidden="1" x14ac:dyDescent="0.25">
      <c r="A5302">
        <v>30101</v>
      </c>
      <c r="B5302" s="1" t="s">
        <v>6</v>
      </c>
      <c r="C5302" s="1" t="s">
        <v>33</v>
      </c>
      <c r="D5302">
        <v>6894</v>
      </c>
      <c r="E5302" s="1" t="s">
        <v>5858</v>
      </c>
      <c r="F5302">
        <v>0</v>
      </c>
      <c r="H5302">
        <v>0</v>
      </c>
      <c r="I5302">
        <f>Tabla1[[#This Row],[VENTAS]]+Tabla1[[#This Row],[FISICO]]-Tabla1[[#This Row],[SISTEMA]]</f>
        <v>0</v>
      </c>
    </row>
    <row r="5303" spans="1:9" hidden="1" x14ac:dyDescent="0.25">
      <c r="A5303">
        <v>30101</v>
      </c>
      <c r="B5303" s="1" t="s">
        <v>6</v>
      </c>
      <c r="C5303" s="1" t="s">
        <v>33</v>
      </c>
      <c r="D5303">
        <v>6930</v>
      </c>
      <c r="E5303" s="1" t="s">
        <v>5859</v>
      </c>
      <c r="F5303">
        <v>0</v>
      </c>
      <c r="H5303">
        <v>0</v>
      </c>
      <c r="I5303">
        <f>Tabla1[[#This Row],[VENTAS]]+Tabla1[[#This Row],[FISICO]]-Tabla1[[#This Row],[SISTEMA]]</f>
        <v>0</v>
      </c>
    </row>
    <row r="5304" spans="1:9" hidden="1" x14ac:dyDescent="0.25">
      <c r="A5304">
        <v>30101</v>
      </c>
      <c r="B5304" s="1" t="s">
        <v>6</v>
      </c>
      <c r="C5304" s="1" t="s">
        <v>33</v>
      </c>
      <c r="D5304">
        <v>6931</v>
      </c>
      <c r="E5304" s="1" t="s">
        <v>5860</v>
      </c>
      <c r="F5304">
        <v>0</v>
      </c>
      <c r="H5304">
        <v>0</v>
      </c>
      <c r="I5304">
        <f>Tabla1[[#This Row],[VENTAS]]+Tabla1[[#This Row],[FISICO]]-Tabla1[[#This Row],[SISTEMA]]</f>
        <v>0</v>
      </c>
    </row>
    <row r="5305" spans="1:9" hidden="1" x14ac:dyDescent="0.25">
      <c r="A5305">
        <v>30101</v>
      </c>
      <c r="B5305" s="1" t="s">
        <v>6</v>
      </c>
      <c r="C5305" s="1" t="s">
        <v>33</v>
      </c>
      <c r="D5305">
        <v>6932</v>
      </c>
      <c r="E5305" s="1" t="s">
        <v>5861</v>
      </c>
      <c r="F5305">
        <v>0</v>
      </c>
      <c r="H5305">
        <v>0</v>
      </c>
      <c r="I5305">
        <f>Tabla1[[#This Row],[VENTAS]]+Tabla1[[#This Row],[FISICO]]-Tabla1[[#This Row],[SISTEMA]]</f>
        <v>0</v>
      </c>
    </row>
    <row r="5306" spans="1:9" hidden="1" x14ac:dyDescent="0.25">
      <c r="A5306">
        <v>30101</v>
      </c>
      <c r="B5306" s="1" t="s">
        <v>6</v>
      </c>
      <c r="C5306" s="1" t="s">
        <v>33</v>
      </c>
      <c r="D5306">
        <v>6933</v>
      </c>
      <c r="E5306" s="1" t="s">
        <v>5862</v>
      </c>
      <c r="F5306">
        <v>0</v>
      </c>
      <c r="H5306">
        <v>0</v>
      </c>
      <c r="I5306">
        <f>Tabla1[[#This Row],[VENTAS]]+Tabla1[[#This Row],[FISICO]]-Tabla1[[#This Row],[SISTEMA]]</f>
        <v>0</v>
      </c>
    </row>
    <row r="5307" spans="1:9" hidden="1" x14ac:dyDescent="0.25">
      <c r="A5307">
        <v>30101</v>
      </c>
      <c r="B5307" s="1" t="s">
        <v>6</v>
      </c>
      <c r="C5307" s="1" t="s">
        <v>33</v>
      </c>
      <c r="D5307">
        <v>6936</v>
      </c>
      <c r="E5307" s="1" t="s">
        <v>5863</v>
      </c>
      <c r="F5307">
        <v>0</v>
      </c>
      <c r="H5307">
        <v>0</v>
      </c>
      <c r="I5307">
        <f>Tabla1[[#This Row],[VENTAS]]+Tabla1[[#This Row],[FISICO]]-Tabla1[[#This Row],[SISTEMA]]</f>
        <v>0</v>
      </c>
    </row>
    <row r="5308" spans="1:9" hidden="1" x14ac:dyDescent="0.25">
      <c r="A5308">
        <v>30101</v>
      </c>
      <c r="B5308" s="1" t="s">
        <v>6</v>
      </c>
      <c r="C5308" s="1" t="s">
        <v>33</v>
      </c>
      <c r="D5308">
        <v>6938</v>
      </c>
      <c r="E5308" s="1" t="s">
        <v>5864</v>
      </c>
      <c r="F5308">
        <v>0</v>
      </c>
      <c r="H5308">
        <v>0</v>
      </c>
      <c r="I5308">
        <f>Tabla1[[#This Row],[VENTAS]]+Tabla1[[#This Row],[FISICO]]-Tabla1[[#This Row],[SISTEMA]]</f>
        <v>0</v>
      </c>
    </row>
    <row r="5309" spans="1:9" hidden="1" x14ac:dyDescent="0.25">
      <c r="A5309">
        <v>30101</v>
      </c>
      <c r="B5309" s="1" t="s">
        <v>6</v>
      </c>
      <c r="C5309" s="1" t="s">
        <v>33</v>
      </c>
      <c r="D5309">
        <v>6940</v>
      </c>
      <c r="E5309" s="1" t="s">
        <v>5865</v>
      </c>
      <c r="F5309">
        <v>0</v>
      </c>
      <c r="H5309">
        <v>0</v>
      </c>
      <c r="I5309">
        <f>Tabla1[[#This Row],[VENTAS]]+Tabla1[[#This Row],[FISICO]]-Tabla1[[#This Row],[SISTEMA]]</f>
        <v>0</v>
      </c>
    </row>
    <row r="5310" spans="1:9" hidden="1" x14ac:dyDescent="0.25">
      <c r="A5310">
        <v>30101</v>
      </c>
      <c r="B5310" s="1" t="s">
        <v>6</v>
      </c>
      <c r="C5310" s="1" t="s">
        <v>33</v>
      </c>
      <c r="D5310">
        <v>6941</v>
      </c>
      <c r="E5310" s="1" t="s">
        <v>5866</v>
      </c>
      <c r="F5310">
        <v>0</v>
      </c>
      <c r="H5310">
        <v>0</v>
      </c>
      <c r="I5310">
        <f>Tabla1[[#This Row],[VENTAS]]+Tabla1[[#This Row],[FISICO]]-Tabla1[[#This Row],[SISTEMA]]</f>
        <v>0</v>
      </c>
    </row>
    <row r="5311" spans="1:9" hidden="1" x14ac:dyDescent="0.25">
      <c r="A5311">
        <v>30101</v>
      </c>
      <c r="B5311" s="1" t="s">
        <v>6</v>
      </c>
      <c r="C5311" s="1" t="s">
        <v>33</v>
      </c>
      <c r="D5311">
        <v>6943</v>
      </c>
      <c r="E5311" s="1" t="s">
        <v>5867</v>
      </c>
      <c r="F5311">
        <v>0</v>
      </c>
      <c r="H5311">
        <v>0</v>
      </c>
      <c r="I5311">
        <f>Tabla1[[#This Row],[VENTAS]]+Tabla1[[#This Row],[FISICO]]-Tabla1[[#This Row],[SISTEMA]]</f>
        <v>0</v>
      </c>
    </row>
    <row r="5312" spans="1:9" hidden="1" x14ac:dyDescent="0.25">
      <c r="A5312">
        <v>30101</v>
      </c>
      <c r="B5312" s="1" t="s">
        <v>6</v>
      </c>
      <c r="C5312" s="1" t="s">
        <v>33</v>
      </c>
      <c r="D5312">
        <v>6944</v>
      </c>
      <c r="E5312" s="1" t="s">
        <v>5868</v>
      </c>
      <c r="F5312">
        <v>0</v>
      </c>
      <c r="H5312">
        <v>0</v>
      </c>
      <c r="I5312">
        <f>Tabla1[[#This Row],[VENTAS]]+Tabla1[[#This Row],[FISICO]]-Tabla1[[#This Row],[SISTEMA]]</f>
        <v>0</v>
      </c>
    </row>
    <row r="5313" spans="1:9" hidden="1" x14ac:dyDescent="0.25">
      <c r="A5313">
        <v>30101</v>
      </c>
      <c r="B5313" s="1" t="s">
        <v>6</v>
      </c>
      <c r="C5313" s="1" t="s">
        <v>33</v>
      </c>
      <c r="D5313">
        <v>6945</v>
      </c>
      <c r="E5313" s="1" t="s">
        <v>5869</v>
      </c>
      <c r="F5313">
        <v>0</v>
      </c>
      <c r="H5313">
        <v>0</v>
      </c>
      <c r="I5313">
        <f>Tabla1[[#This Row],[VENTAS]]+Tabla1[[#This Row],[FISICO]]-Tabla1[[#This Row],[SISTEMA]]</f>
        <v>0</v>
      </c>
    </row>
    <row r="5314" spans="1:9" hidden="1" x14ac:dyDescent="0.25">
      <c r="A5314">
        <v>30101</v>
      </c>
      <c r="B5314" s="1" t="s">
        <v>6</v>
      </c>
      <c r="C5314" s="1" t="s">
        <v>33</v>
      </c>
      <c r="D5314">
        <v>6946</v>
      </c>
      <c r="E5314" s="1" t="s">
        <v>5870</v>
      </c>
      <c r="F5314">
        <v>0</v>
      </c>
      <c r="H5314">
        <v>0</v>
      </c>
      <c r="I5314">
        <f>Tabla1[[#This Row],[VENTAS]]+Tabla1[[#This Row],[FISICO]]-Tabla1[[#This Row],[SISTEMA]]</f>
        <v>0</v>
      </c>
    </row>
    <row r="5315" spans="1:9" hidden="1" x14ac:dyDescent="0.25">
      <c r="A5315">
        <v>30101</v>
      </c>
      <c r="B5315" s="1" t="s">
        <v>6</v>
      </c>
      <c r="C5315" s="1" t="s">
        <v>33</v>
      </c>
      <c r="D5315">
        <v>6947</v>
      </c>
      <c r="E5315" s="1" t="s">
        <v>5871</v>
      </c>
      <c r="F5315">
        <v>0</v>
      </c>
      <c r="H5315">
        <v>0</v>
      </c>
      <c r="I5315">
        <f>Tabla1[[#This Row],[VENTAS]]+Tabla1[[#This Row],[FISICO]]-Tabla1[[#This Row],[SISTEMA]]</f>
        <v>0</v>
      </c>
    </row>
    <row r="5316" spans="1:9" hidden="1" x14ac:dyDescent="0.25">
      <c r="A5316">
        <v>30101</v>
      </c>
      <c r="B5316" s="1" t="s">
        <v>6</v>
      </c>
      <c r="C5316" s="1" t="s">
        <v>33</v>
      </c>
      <c r="D5316">
        <v>6949</v>
      </c>
      <c r="E5316" s="1" t="s">
        <v>5872</v>
      </c>
      <c r="F5316">
        <v>0</v>
      </c>
      <c r="H5316">
        <v>0</v>
      </c>
      <c r="I5316">
        <f>Tabla1[[#This Row],[VENTAS]]+Tabla1[[#This Row],[FISICO]]-Tabla1[[#This Row],[SISTEMA]]</f>
        <v>0</v>
      </c>
    </row>
    <row r="5317" spans="1:9" hidden="1" x14ac:dyDescent="0.25">
      <c r="A5317">
        <v>30101</v>
      </c>
      <c r="B5317" s="1" t="s">
        <v>6</v>
      </c>
      <c r="C5317" s="1" t="s">
        <v>33</v>
      </c>
      <c r="D5317">
        <v>6950</v>
      </c>
      <c r="E5317" s="1" t="s">
        <v>5873</v>
      </c>
      <c r="F5317">
        <v>0</v>
      </c>
      <c r="H5317">
        <v>0</v>
      </c>
      <c r="I5317">
        <f>Tabla1[[#This Row],[VENTAS]]+Tabla1[[#This Row],[FISICO]]-Tabla1[[#This Row],[SISTEMA]]</f>
        <v>0</v>
      </c>
    </row>
    <row r="5318" spans="1:9" hidden="1" x14ac:dyDescent="0.25">
      <c r="A5318">
        <v>30101</v>
      </c>
      <c r="B5318" s="1" t="s">
        <v>6</v>
      </c>
      <c r="C5318" s="1" t="s">
        <v>33</v>
      </c>
      <c r="D5318">
        <v>6951</v>
      </c>
      <c r="E5318" s="1" t="s">
        <v>5874</v>
      </c>
      <c r="F5318">
        <v>2</v>
      </c>
      <c r="G5318">
        <v>2</v>
      </c>
      <c r="H5318">
        <v>0</v>
      </c>
      <c r="I5318">
        <f>Tabla1[[#This Row],[VENTAS]]+Tabla1[[#This Row],[FISICO]]-Tabla1[[#This Row],[SISTEMA]]</f>
        <v>0</v>
      </c>
    </row>
    <row r="5319" spans="1:9" hidden="1" x14ac:dyDescent="0.25">
      <c r="A5319">
        <v>30101</v>
      </c>
      <c r="B5319" s="1" t="s">
        <v>6</v>
      </c>
      <c r="C5319" s="1" t="s">
        <v>33</v>
      </c>
      <c r="D5319">
        <v>6952</v>
      </c>
      <c r="E5319" s="1" t="s">
        <v>5875</v>
      </c>
      <c r="F5319">
        <v>0</v>
      </c>
      <c r="H5319">
        <v>0</v>
      </c>
      <c r="I5319">
        <f>Tabla1[[#This Row],[VENTAS]]+Tabla1[[#This Row],[FISICO]]-Tabla1[[#This Row],[SISTEMA]]</f>
        <v>0</v>
      </c>
    </row>
    <row r="5320" spans="1:9" hidden="1" x14ac:dyDescent="0.25">
      <c r="A5320">
        <v>30101</v>
      </c>
      <c r="B5320" s="1" t="s">
        <v>6</v>
      </c>
      <c r="C5320" s="1" t="s">
        <v>33</v>
      </c>
      <c r="D5320">
        <v>6953</v>
      </c>
      <c r="E5320" s="1" t="s">
        <v>5876</v>
      </c>
      <c r="F5320">
        <v>0</v>
      </c>
      <c r="H5320">
        <v>0</v>
      </c>
      <c r="I5320">
        <f>Tabla1[[#This Row],[VENTAS]]+Tabla1[[#This Row],[FISICO]]-Tabla1[[#This Row],[SISTEMA]]</f>
        <v>0</v>
      </c>
    </row>
    <row r="5321" spans="1:9" hidden="1" x14ac:dyDescent="0.25">
      <c r="A5321">
        <v>30101</v>
      </c>
      <c r="B5321" s="1" t="s">
        <v>6</v>
      </c>
      <c r="C5321" s="1" t="s">
        <v>33</v>
      </c>
      <c r="D5321">
        <v>6954</v>
      </c>
      <c r="E5321" s="1" t="s">
        <v>5877</v>
      </c>
      <c r="F5321">
        <v>0</v>
      </c>
      <c r="H5321">
        <v>0</v>
      </c>
      <c r="I5321">
        <f>Tabla1[[#This Row],[VENTAS]]+Tabla1[[#This Row],[FISICO]]-Tabla1[[#This Row],[SISTEMA]]</f>
        <v>0</v>
      </c>
    </row>
    <row r="5322" spans="1:9" hidden="1" x14ac:dyDescent="0.25">
      <c r="A5322">
        <v>30101</v>
      </c>
      <c r="B5322" s="1" t="s">
        <v>6</v>
      </c>
      <c r="C5322" s="1" t="s">
        <v>33</v>
      </c>
      <c r="D5322">
        <v>6971</v>
      </c>
      <c r="E5322" s="1" t="s">
        <v>5878</v>
      </c>
      <c r="F5322">
        <v>0</v>
      </c>
      <c r="H5322">
        <v>0</v>
      </c>
      <c r="I5322">
        <f>Tabla1[[#This Row],[VENTAS]]+Tabla1[[#This Row],[FISICO]]-Tabla1[[#This Row],[SISTEMA]]</f>
        <v>0</v>
      </c>
    </row>
    <row r="5323" spans="1:9" hidden="1" x14ac:dyDescent="0.25">
      <c r="A5323">
        <v>30101</v>
      </c>
      <c r="B5323" s="1" t="s">
        <v>6</v>
      </c>
      <c r="C5323" s="1" t="s">
        <v>33</v>
      </c>
      <c r="D5323">
        <v>6979</v>
      </c>
      <c r="E5323" s="1" t="s">
        <v>5879</v>
      </c>
      <c r="F5323">
        <v>6</v>
      </c>
      <c r="G5323">
        <v>6</v>
      </c>
      <c r="H5323">
        <v>0</v>
      </c>
      <c r="I5323">
        <f>Tabla1[[#This Row],[VENTAS]]+Tabla1[[#This Row],[FISICO]]-Tabla1[[#This Row],[SISTEMA]]</f>
        <v>0</v>
      </c>
    </row>
    <row r="5324" spans="1:9" hidden="1" x14ac:dyDescent="0.25">
      <c r="A5324">
        <v>30101</v>
      </c>
      <c r="B5324" s="1" t="s">
        <v>6</v>
      </c>
      <c r="C5324" s="1" t="s">
        <v>33</v>
      </c>
      <c r="D5324">
        <v>6981</v>
      </c>
      <c r="E5324" s="1" t="s">
        <v>5880</v>
      </c>
      <c r="F5324">
        <v>6</v>
      </c>
      <c r="G5324">
        <v>6</v>
      </c>
      <c r="H5324">
        <v>0</v>
      </c>
      <c r="I5324">
        <f>Tabla1[[#This Row],[VENTAS]]+Tabla1[[#This Row],[FISICO]]-Tabla1[[#This Row],[SISTEMA]]</f>
        <v>0</v>
      </c>
    </row>
    <row r="5325" spans="1:9" hidden="1" x14ac:dyDescent="0.25">
      <c r="A5325">
        <v>30101</v>
      </c>
      <c r="B5325" s="1" t="s">
        <v>6</v>
      </c>
      <c r="C5325" s="1" t="s">
        <v>33</v>
      </c>
      <c r="D5325">
        <v>6982</v>
      </c>
      <c r="E5325" s="1" t="s">
        <v>5881</v>
      </c>
      <c r="F5325">
        <v>0</v>
      </c>
      <c r="H5325">
        <v>0</v>
      </c>
      <c r="I5325">
        <f>Tabla1[[#This Row],[VENTAS]]+Tabla1[[#This Row],[FISICO]]-Tabla1[[#This Row],[SISTEMA]]</f>
        <v>0</v>
      </c>
    </row>
    <row r="5326" spans="1:9" hidden="1" x14ac:dyDescent="0.25">
      <c r="A5326">
        <v>30101</v>
      </c>
      <c r="B5326" s="1" t="s">
        <v>6</v>
      </c>
      <c r="C5326" s="1" t="s">
        <v>33</v>
      </c>
      <c r="D5326">
        <v>6983</v>
      </c>
      <c r="E5326" s="1" t="s">
        <v>5882</v>
      </c>
      <c r="F5326">
        <v>4</v>
      </c>
      <c r="G5326">
        <v>4</v>
      </c>
      <c r="H5326">
        <v>0</v>
      </c>
      <c r="I5326">
        <f>Tabla1[[#This Row],[VENTAS]]+Tabla1[[#This Row],[FISICO]]-Tabla1[[#This Row],[SISTEMA]]</f>
        <v>0</v>
      </c>
    </row>
    <row r="5327" spans="1:9" hidden="1" x14ac:dyDescent="0.25">
      <c r="A5327">
        <v>30101</v>
      </c>
      <c r="B5327" s="1" t="s">
        <v>6</v>
      </c>
      <c r="C5327" s="1" t="s">
        <v>33</v>
      </c>
      <c r="D5327">
        <v>6984</v>
      </c>
      <c r="E5327" s="1" t="s">
        <v>5883</v>
      </c>
      <c r="F5327">
        <v>3</v>
      </c>
      <c r="G5327">
        <v>3</v>
      </c>
      <c r="H5327">
        <v>0</v>
      </c>
      <c r="I5327">
        <f>Tabla1[[#This Row],[VENTAS]]+Tabla1[[#This Row],[FISICO]]-Tabla1[[#This Row],[SISTEMA]]</f>
        <v>0</v>
      </c>
    </row>
    <row r="5328" spans="1:9" hidden="1" x14ac:dyDescent="0.25">
      <c r="A5328">
        <v>30101</v>
      </c>
      <c r="B5328" s="1" t="s">
        <v>6</v>
      </c>
      <c r="C5328" s="1" t="s">
        <v>33</v>
      </c>
      <c r="D5328">
        <v>6985</v>
      </c>
      <c r="E5328" s="1" t="s">
        <v>5884</v>
      </c>
      <c r="F5328">
        <v>1</v>
      </c>
      <c r="G5328">
        <v>1</v>
      </c>
      <c r="H5328">
        <v>0</v>
      </c>
      <c r="I5328">
        <f>Tabla1[[#This Row],[VENTAS]]+Tabla1[[#This Row],[FISICO]]-Tabla1[[#This Row],[SISTEMA]]</f>
        <v>0</v>
      </c>
    </row>
    <row r="5329" spans="1:9" hidden="1" x14ac:dyDescent="0.25">
      <c r="A5329">
        <v>30101</v>
      </c>
      <c r="B5329" s="1" t="s">
        <v>6</v>
      </c>
      <c r="C5329" s="1" t="s">
        <v>33</v>
      </c>
      <c r="D5329">
        <v>6986</v>
      </c>
      <c r="E5329" s="1" t="s">
        <v>5885</v>
      </c>
      <c r="F5329">
        <v>2</v>
      </c>
      <c r="G5329">
        <v>2</v>
      </c>
      <c r="H5329">
        <v>0</v>
      </c>
      <c r="I5329">
        <f>Tabla1[[#This Row],[VENTAS]]+Tabla1[[#This Row],[FISICO]]-Tabla1[[#This Row],[SISTEMA]]</f>
        <v>0</v>
      </c>
    </row>
    <row r="5330" spans="1:9" hidden="1" x14ac:dyDescent="0.25">
      <c r="A5330">
        <v>30101</v>
      </c>
      <c r="B5330" s="1" t="s">
        <v>6</v>
      </c>
      <c r="C5330" s="1" t="s">
        <v>33</v>
      </c>
      <c r="D5330">
        <v>6987</v>
      </c>
      <c r="E5330" s="1" t="s">
        <v>5886</v>
      </c>
      <c r="F5330">
        <v>5</v>
      </c>
      <c r="G5330">
        <v>5</v>
      </c>
      <c r="H5330">
        <v>0</v>
      </c>
      <c r="I5330">
        <f>Tabla1[[#This Row],[VENTAS]]+Tabla1[[#This Row],[FISICO]]-Tabla1[[#This Row],[SISTEMA]]</f>
        <v>0</v>
      </c>
    </row>
    <row r="5331" spans="1:9" hidden="1" x14ac:dyDescent="0.25">
      <c r="A5331">
        <v>30101</v>
      </c>
      <c r="B5331" s="1" t="s">
        <v>6</v>
      </c>
      <c r="C5331" s="1" t="s">
        <v>33</v>
      </c>
      <c r="D5331">
        <v>6988</v>
      </c>
      <c r="E5331" s="1" t="s">
        <v>5887</v>
      </c>
      <c r="F5331">
        <v>5</v>
      </c>
      <c r="G5331">
        <v>5</v>
      </c>
      <c r="H5331">
        <v>0</v>
      </c>
      <c r="I5331">
        <f>Tabla1[[#This Row],[VENTAS]]+Tabla1[[#This Row],[FISICO]]-Tabla1[[#This Row],[SISTEMA]]</f>
        <v>0</v>
      </c>
    </row>
    <row r="5332" spans="1:9" hidden="1" x14ac:dyDescent="0.25">
      <c r="A5332">
        <v>30101</v>
      </c>
      <c r="B5332" s="1" t="s">
        <v>6</v>
      </c>
      <c r="C5332" s="1" t="s">
        <v>33</v>
      </c>
      <c r="D5332">
        <v>6989</v>
      </c>
      <c r="E5332" s="1" t="s">
        <v>5888</v>
      </c>
      <c r="F5332">
        <v>3</v>
      </c>
      <c r="G5332">
        <v>3</v>
      </c>
      <c r="H5332">
        <v>0</v>
      </c>
      <c r="I5332">
        <f>Tabla1[[#This Row],[VENTAS]]+Tabla1[[#This Row],[FISICO]]-Tabla1[[#This Row],[SISTEMA]]</f>
        <v>0</v>
      </c>
    </row>
    <row r="5333" spans="1:9" hidden="1" x14ac:dyDescent="0.25">
      <c r="A5333">
        <v>30101</v>
      </c>
      <c r="B5333" s="1" t="s">
        <v>6</v>
      </c>
      <c r="C5333" s="1" t="s">
        <v>33</v>
      </c>
      <c r="D5333">
        <v>6990</v>
      </c>
      <c r="E5333" s="1" t="s">
        <v>5889</v>
      </c>
      <c r="F5333">
        <v>1</v>
      </c>
      <c r="G5333">
        <v>1</v>
      </c>
      <c r="H5333">
        <v>0</v>
      </c>
      <c r="I5333">
        <f>Tabla1[[#This Row],[VENTAS]]+Tabla1[[#This Row],[FISICO]]-Tabla1[[#This Row],[SISTEMA]]</f>
        <v>0</v>
      </c>
    </row>
    <row r="5334" spans="1:9" hidden="1" x14ac:dyDescent="0.25">
      <c r="A5334">
        <v>30101</v>
      </c>
      <c r="B5334" s="1" t="s">
        <v>6</v>
      </c>
      <c r="C5334" s="1" t="s">
        <v>33</v>
      </c>
      <c r="D5334">
        <v>6991</v>
      </c>
      <c r="E5334" s="1" t="s">
        <v>5890</v>
      </c>
      <c r="F5334">
        <v>3</v>
      </c>
      <c r="G5334">
        <v>3</v>
      </c>
      <c r="H5334">
        <v>0</v>
      </c>
      <c r="I5334">
        <f>Tabla1[[#This Row],[VENTAS]]+Tabla1[[#This Row],[FISICO]]-Tabla1[[#This Row],[SISTEMA]]</f>
        <v>0</v>
      </c>
    </row>
    <row r="5335" spans="1:9" hidden="1" x14ac:dyDescent="0.25">
      <c r="A5335">
        <v>30101</v>
      </c>
      <c r="B5335" s="1" t="s">
        <v>6</v>
      </c>
      <c r="C5335" s="1" t="s">
        <v>33</v>
      </c>
      <c r="D5335">
        <v>6992</v>
      </c>
      <c r="E5335" s="1" t="s">
        <v>5891</v>
      </c>
      <c r="F5335">
        <v>0</v>
      </c>
      <c r="H5335">
        <v>0</v>
      </c>
      <c r="I5335">
        <f>Tabla1[[#This Row],[VENTAS]]+Tabla1[[#This Row],[FISICO]]-Tabla1[[#This Row],[SISTEMA]]</f>
        <v>0</v>
      </c>
    </row>
    <row r="5336" spans="1:9" hidden="1" x14ac:dyDescent="0.25">
      <c r="A5336">
        <v>30101</v>
      </c>
      <c r="B5336" s="1" t="s">
        <v>6</v>
      </c>
      <c r="C5336" s="1" t="s">
        <v>33</v>
      </c>
      <c r="D5336">
        <v>6993</v>
      </c>
      <c r="E5336" s="1" t="s">
        <v>5892</v>
      </c>
      <c r="F5336">
        <v>4</v>
      </c>
      <c r="G5336">
        <v>4</v>
      </c>
      <c r="H5336">
        <v>0</v>
      </c>
      <c r="I5336">
        <f>Tabla1[[#This Row],[VENTAS]]+Tabla1[[#This Row],[FISICO]]-Tabla1[[#This Row],[SISTEMA]]</f>
        <v>0</v>
      </c>
    </row>
    <row r="5337" spans="1:9" hidden="1" x14ac:dyDescent="0.25">
      <c r="A5337">
        <v>30101</v>
      </c>
      <c r="B5337" s="1" t="s">
        <v>6</v>
      </c>
      <c r="C5337" s="1" t="s">
        <v>33</v>
      </c>
      <c r="D5337">
        <v>6994</v>
      </c>
      <c r="E5337" s="1" t="s">
        <v>5893</v>
      </c>
      <c r="F5337">
        <v>0</v>
      </c>
      <c r="H5337">
        <v>0</v>
      </c>
      <c r="I5337">
        <f>Tabla1[[#This Row],[VENTAS]]+Tabla1[[#This Row],[FISICO]]-Tabla1[[#This Row],[SISTEMA]]</f>
        <v>0</v>
      </c>
    </row>
    <row r="5338" spans="1:9" hidden="1" x14ac:dyDescent="0.25">
      <c r="A5338">
        <v>30101</v>
      </c>
      <c r="B5338" s="1" t="s">
        <v>6</v>
      </c>
      <c r="C5338" s="1" t="s">
        <v>33</v>
      </c>
      <c r="D5338">
        <v>6995</v>
      </c>
      <c r="E5338" s="1" t="s">
        <v>5894</v>
      </c>
      <c r="F5338">
        <v>0</v>
      </c>
      <c r="H5338">
        <v>0</v>
      </c>
      <c r="I5338">
        <f>Tabla1[[#This Row],[VENTAS]]+Tabla1[[#This Row],[FISICO]]-Tabla1[[#This Row],[SISTEMA]]</f>
        <v>0</v>
      </c>
    </row>
    <row r="5339" spans="1:9" hidden="1" x14ac:dyDescent="0.25">
      <c r="A5339">
        <v>30101</v>
      </c>
      <c r="B5339" s="1" t="s">
        <v>6</v>
      </c>
      <c r="C5339" s="1" t="s">
        <v>33</v>
      </c>
      <c r="D5339">
        <v>6996</v>
      </c>
      <c r="E5339" s="1" t="s">
        <v>5895</v>
      </c>
      <c r="F5339">
        <v>0</v>
      </c>
      <c r="H5339">
        <v>0</v>
      </c>
      <c r="I5339">
        <f>Tabla1[[#This Row],[VENTAS]]+Tabla1[[#This Row],[FISICO]]-Tabla1[[#This Row],[SISTEMA]]</f>
        <v>0</v>
      </c>
    </row>
    <row r="5340" spans="1:9" hidden="1" x14ac:dyDescent="0.25">
      <c r="A5340">
        <v>30101</v>
      </c>
      <c r="B5340" s="1" t="s">
        <v>6</v>
      </c>
      <c r="C5340" s="1" t="s">
        <v>33</v>
      </c>
      <c r="D5340">
        <v>6997</v>
      </c>
      <c r="E5340" s="1" t="s">
        <v>5896</v>
      </c>
      <c r="F5340">
        <v>0</v>
      </c>
      <c r="H5340">
        <v>0</v>
      </c>
      <c r="I5340">
        <f>Tabla1[[#This Row],[VENTAS]]+Tabla1[[#This Row],[FISICO]]-Tabla1[[#This Row],[SISTEMA]]</f>
        <v>0</v>
      </c>
    </row>
    <row r="5341" spans="1:9" hidden="1" x14ac:dyDescent="0.25">
      <c r="A5341">
        <v>30101</v>
      </c>
      <c r="B5341" s="1" t="s">
        <v>6</v>
      </c>
      <c r="C5341" s="1" t="s">
        <v>33</v>
      </c>
      <c r="D5341">
        <v>6998</v>
      </c>
      <c r="E5341" s="1" t="s">
        <v>5897</v>
      </c>
      <c r="F5341">
        <v>0</v>
      </c>
      <c r="H5341">
        <v>0</v>
      </c>
      <c r="I5341">
        <f>Tabla1[[#This Row],[VENTAS]]+Tabla1[[#This Row],[FISICO]]-Tabla1[[#This Row],[SISTEMA]]</f>
        <v>0</v>
      </c>
    </row>
    <row r="5342" spans="1:9" hidden="1" x14ac:dyDescent="0.25">
      <c r="A5342">
        <v>30101</v>
      </c>
      <c r="B5342" s="1" t="s">
        <v>6</v>
      </c>
      <c r="C5342" s="1" t="s">
        <v>33</v>
      </c>
      <c r="D5342">
        <v>6999</v>
      </c>
      <c r="E5342" s="1" t="s">
        <v>5898</v>
      </c>
      <c r="F5342">
        <v>3</v>
      </c>
      <c r="G5342">
        <v>3</v>
      </c>
      <c r="H5342">
        <v>0</v>
      </c>
      <c r="I5342">
        <f>Tabla1[[#This Row],[VENTAS]]+Tabla1[[#This Row],[FISICO]]-Tabla1[[#This Row],[SISTEMA]]</f>
        <v>0</v>
      </c>
    </row>
    <row r="5343" spans="1:9" hidden="1" x14ac:dyDescent="0.25">
      <c r="A5343">
        <v>30101</v>
      </c>
      <c r="B5343" s="1" t="s">
        <v>6</v>
      </c>
      <c r="C5343" s="1" t="s">
        <v>33</v>
      </c>
      <c r="D5343">
        <v>7000</v>
      </c>
      <c r="E5343" s="1" t="s">
        <v>5899</v>
      </c>
      <c r="F5343">
        <v>0</v>
      </c>
      <c r="H5343">
        <v>0</v>
      </c>
      <c r="I5343">
        <f>Tabla1[[#This Row],[VENTAS]]+Tabla1[[#This Row],[FISICO]]-Tabla1[[#This Row],[SISTEMA]]</f>
        <v>0</v>
      </c>
    </row>
    <row r="5344" spans="1:9" hidden="1" x14ac:dyDescent="0.25">
      <c r="A5344">
        <v>30101</v>
      </c>
      <c r="B5344" s="1" t="s">
        <v>6</v>
      </c>
      <c r="C5344" s="1" t="s">
        <v>33</v>
      </c>
      <c r="D5344">
        <v>7001</v>
      </c>
      <c r="E5344" s="1" t="s">
        <v>5900</v>
      </c>
      <c r="F5344">
        <v>0</v>
      </c>
      <c r="H5344">
        <v>0</v>
      </c>
      <c r="I5344">
        <f>Tabla1[[#This Row],[VENTAS]]+Tabla1[[#This Row],[FISICO]]-Tabla1[[#This Row],[SISTEMA]]</f>
        <v>0</v>
      </c>
    </row>
    <row r="5345" spans="1:10" hidden="1" x14ac:dyDescent="0.25">
      <c r="A5345">
        <v>30101</v>
      </c>
      <c r="B5345" s="1" t="s">
        <v>6</v>
      </c>
      <c r="C5345" s="1" t="s">
        <v>33</v>
      </c>
      <c r="D5345">
        <v>7002</v>
      </c>
      <c r="E5345" s="1" t="s">
        <v>5901</v>
      </c>
      <c r="F5345">
        <v>4</v>
      </c>
      <c r="G5345">
        <v>4</v>
      </c>
      <c r="H5345">
        <v>0</v>
      </c>
      <c r="I5345">
        <f>Tabla1[[#This Row],[VENTAS]]+Tabla1[[#This Row],[FISICO]]-Tabla1[[#This Row],[SISTEMA]]</f>
        <v>0</v>
      </c>
    </row>
    <row r="5346" spans="1:10" s="34" customFormat="1" x14ac:dyDescent="0.25">
      <c r="A5346" s="34">
        <v>30101</v>
      </c>
      <c r="B5346" s="35" t="s">
        <v>6</v>
      </c>
      <c r="C5346" s="35" t="s">
        <v>33</v>
      </c>
      <c r="D5346" s="36">
        <v>7003</v>
      </c>
      <c r="E5346" s="37" t="s">
        <v>5902</v>
      </c>
      <c r="F5346" s="34">
        <v>3</v>
      </c>
      <c r="G5346" s="34">
        <v>1</v>
      </c>
      <c r="H5346" s="34">
        <v>0</v>
      </c>
      <c r="I5346" s="34">
        <f>Tabla1[[#This Row],[VENTAS]]+Tabla1[[#This Row],[FISICO]]-Tabla1[[#This Row],[SISTEMA]]</f>
        <v>-2</v>
      </c>
      <c r="J5346" s="36" t="s">
        <v>8354</v>
      </c>
    </row>
    <row r="5347" spans="1:10" hidden="1" x14ac:dyDescent="0.25">
      <c r="A5347">
        <v>30101</v>
      </c>
      <c r="B5347" s="1" t="s">
        <v>6</v>
      </c>
      <c r="C5347" s="1" t="s">
        <v>33</v>
      </c>
      <c r="D5347">
        <v>7011</v>
      </c>
      <c r="E5347" s="1" t="s">
        <v>5903</v>
      </c>
      <c r="F5347">
        <v>0</v>
      </c>
      <c r="H5347">
        <v>0</v>
      </c>
      <c r="I5347">
        <f>Tabla1[[#This Row],[VENTAS]]+Tabla1[[#This Row],[FISICO]]-Tabla1[[#This Row],[SISTEMA]]</f>
        <v>0</v>
      </c>
    </row>
    <row r="5348" spans="1:10" hidden="1" x14ac:dyDescent="0.25">
      <c r="A5348">
        <v>30101</v>
      </c>
      <c r="B5348" s="1" t="s">
        <v>6</v>
      </c>
      <c r="C5348" s="1" t="s">
        <v>33</v>
      </c>
      <c r="D5348">
        <v>7036</v>
      </c>
      <c r="E5348" s="1" t="s">
        <v>5904</v>
      </c>
      <c r="F5348">
        <v>0</v>
      </c>
      <c r="H5348">
        <v>0</v>
      </c>
      <c r="I5348">
        <f>Tabla1[[#This Row],[VENTAS]]+Tabla1[[#This Row],[FISICO]]-Tabla1[[#This Row],[SISTEMA]]</f>
        <v>0</v>
      </c>
    </row>
    <row r="5349" spans="1:10" hidden="1" x14ac:dyDescent="0.25">
      <c r="A5349">
        <v>30101</v>
      </c>
      <c r="B5349" s="1" t="s">
        <v>6</v>
      </c>
      <c r="C5349" s="1" t="s">
        <v>33</v>
      </c>
      <c r="D5349">
        <v>7037</v>
      </c>
      <c r="E5349" s="1" t="s">
        <v>5905</v>
      </c>
      <c r="F5349">
        <v>0</v>
      </c>
      <c r="H5349">
        <v>0</v>
      </c>
      <c r="I5349">
        <f>Tabla1[[#This Row],[VENTAS]]+Tabla1[[#This Row],[FISICO]]-Tabla1[[#This Row],[SISTEMA]]</f>
        <v>0</v>
      </c>
    </row>
    <row r="5350" spans="1:10" hidden="1" x14ac:dyDescent="0.25">
      <c r="A5350">
        <v>30101</v>
      </c>
      <c r="B5350" s="1" t="s">
        <v>6</v>
      </c>
      <c r="C5350" s="1" t="s">
        <v>33</v>
      </c>
      <c r="D5350">
        <v>7038</v>
      </c>
      <c r="E5350" s="1" t="s">
        <v>5906</v>
      </c>
      <c r="F5350">
        <v>0</v>
      </c>
      <c r="H5350">
        <v>0</v>
      </c>
      <c r="I5350">
        <f>Tabla1[[#This Row],[VENTAS]]+Tabla1[[#This Row],[FISICO]]-Tabla1[[#This Row],[SISTEMA]]</f>
        <v>0</v>
      </c>
    </row>
    <row r="5351" spans="1:10" hidden="1" x14ac:dyDescent="0.25">
      <c r="A5351">
        <v>30101</v>
      </c>
      <c r="B5351" s="1" t="s">
        <v>6</v>
      </c>
      <c r="C5351" s="1" t="s">
        <v>33</v>
      </c>
      <c r="D5351">
        <v>7043</v>
      </c>
      <c r="E5351" s="1" t="s">
        <v>5907</v>
      </c>
      <c r="F5351">
        <v>1</v>
      </c>
      <c r="G5351">
        <v>1</v>
      </c>
      <c r="H5351">
        <v>0</v>
      </c>
      <c r="I5351">
        <f>Tabla1[[#This Row],[VENTAS]]+Tabla1[[#This Row],[FISICO]]-Tabla1[[#This Row],[SISTEMA]]</f>
        <v>0</v>
      </c>
    </row>
    <row r="5352" spans="1:10" hidden="1" x14ac:dyDescent="0.25">
      <c r="A5352">
        <v>30101</v>
      </c>
      <c r="B5352" s="1" t="s">
        <v>6</v>
      </c>
      <c r="C5352" s="1" t="s">
        <v>33</v>
      </c>
      <c r="D5352">
        <v>7046</v>
      </c>
      <c r="E5352" s="1" t="s">
        <v>5908</v>
      </c>
      <c r="F5352">
        <v>0</v>
      </c>
      <c r="H5352">
        <v>0</v>
      </c>
      <c r="I5352">
        <f>Tabla1[[#This Row],[VENTAS]]+Tabla1[[#This Row],[FISICO]]-Tabla1[[#This Row],[SISTEMA]]</f>
        <v>0</v>
      </c>
    </row>
    <row r="5353" spans="1:10" hidden="1" x14ac:dyDescent="0.25">
      <c r="A5353">
        <v>30101</v>
      </c>
      <c r="B5353" s="1" t="s">
        <v>6</v>
      </c>
      <c r="C5353" s="1" t="s">
        <v>33</v>
      </c>
      <c r="D5353">
        <v>7047</v>
      </c>
      <c r="E5353" s="1" t="s">
        <v>5909</v>
      </c>
      <c r="F5353">
        <v>0</v>
      </c>
      <c r="H5353">
        <v>0</v>
      </c>
      <c r="I5353">
        <f>Tabla1[[#This Row],[VENTAS]]+Tabla1[[#This Row],[FISICO]]-Tabla1[[#This Row],[SISTEMA]]</f>
        <v>0</v>
      </c>
    </row>
    <row r="5354" spans="1:10" hidden="1" x14ac:dyDescent="0.25">
      <c r="A5354">
        <v>30101</v>
      </c>
      <c r="B5354" s="1" t="s">
        <v>6</v>
      </c>
      <c r="C5354" s="1" t="s">
        <v>33</v>
      </c>
      <c r="D5354">
        <v>7048</v>
      </c>
      <c r="E5354" s="1" t="s">
        <v>5910</v>
      </c>
      <c r="F5354">
        <v>0</v>
      </c>
      <c r="H5354">
        <v>0</v>
      </c>
      <c r="I5354">
        <f>Tabla1[[#This Row],[VENTAS]]+Tabla1[[#This Row],[FISICO]]-Tabla1[[#This Row],[SISTEMA]]</f>
        <v>0</v>
      </c>
    </row>
    <row r="5355" spans="1:10" hidden="1" x14ac:dyDescent="0.25">
      <c r="A5355">
        <v>30101</v>
      </c>
      <c r="B5355" s="1" t="s">
        <v>6</v>
      </c>
      <c r="C5355" s="1" t="s">
        <v>33</v>
      </c>
      <c r="D5355">
        <v>7049</v>
      </c>
      <c r="E5355" s="1" t="s">
        <v>5911</v>
      </c>
      <c r="F5355">
        <v>0</v>
      </c>
      <c r="H5355">
        <v>0</v>
      </c>
      <c r="I5355">
        <f>Tabla1[[#This Row],[VENTAS]]+Tabla1[[#This Row],[FISICO]]-Tabla1[[#This Row],[SISTEMA]]</f>
        <v>0</v>
      </c>
    </row>
    <row r="5356" spans="1:10" hidden="1" x14ac:dyDescent="0.25">
      <c r="A5356">
        <v>30101</v>
      </c>
      <c r="B5356" s="1" t="s">
        <v>6</v>
      </c>
      <c r="C5356" s="1" t="s">
        <v>33</v>
      </c>
      <c r="D5356">
        <v>7050</v>
      </c>
      <c r="E5356" s="1" t="s">
        <v>5912</v>
      </c>
      <c r="F5356">
        <v>0</v>
      </c>
      <c r="H5356">
        <v>0</v>
      </c>
      <c r="I5356">
        <f>Tabla1[[#This Row],[VENTAS]]+Tabla1[[#This Row],[FISICO]]-Tabla1[[#This Row],[SISTEMA]]</f>
        <v>0</v>
      </c>
    </row>
    <row r="5357" spans="1:10" hidden="1" x14ac:dyDescent="0.25">
      <c r="A5357">
        <v>30101</v>
      </c>
      <c r="B5357" s="1" t="s">
        <v>6</v>
      </c>
      <c r="C5357" s="1" t="s">
        <v>33</v>
      </c>
      <c r="D5357">
        <v>7051</v>
      </c>
      <c r="E5357" s="1" t="s">
        <v>5913</v>
      </c>
      <c r="F5357">
        <v>0</v>
      </c>
      <c r="H5357">
        <v>0</v>
      </c>
      <c r="I5357">
        <f>Tabla1[[#This Row],[VENTAS]]+Tabla1[[#This Row],[FISICO]]-Tabla1[[#This Row],[SISTEMA]]</f>
        <v>0</v>
      </c>
    </row>
    <row r="5358" spans="1:10" hidden="1" x14ac:dyDescent="0.25">
      <c r="A5358">
        <v>30101</v>
      </c>
      <c r="B5358" s="1" t="s">
        <v>6</v>
      </c>
      <c r="C5358" s="1" t="s">
        <v>33</v>
      </c>
      <c r="D5358">
        <v>7052</v>
      </c>
      <c r="E5358" s="1" t="s">
        <v>5914</v>
      </c>
      <c r="F5358">
        <v>0</v>
      </c>
      <c r="H5358">
        <v>0</v>
      </c>
      <c r="I5358">
        <f>Tabla1[[#This Row],[VENTAS]]+Tabla1[[#This Row],[FISICO]]-Tabla1[[#This Row],[SISTEMA]]</f>
        <v>0</v>
      </c>
    </row>
    <row r="5359" spans="1:10" hidden="1" x14ac:dyDescent="0.25">
      <c r="A5359">
        <v>30101</v>
      </c>
      <c r="B5359" s="1" t="s">
        <v>6</v>
      </c>
      <c r="C5359" s="1" t="s">
        <v>33</v>
      </c>
      <c r="D5359">
        <v>7053</v>
      </c>
      <c r="E5359" s="1" t="s">
        <v>5915</v>
      </c>
      <c r="F5359">
        <v>0</v>
      </c>
      <c r="H5359">
        <v>0</v>
      </c>
      <c r="I5359">
        <f>Tabla1[[#This Row],[VENTAS]]+Tabla1[[#This Row],[FISICO]]-Tabla1[[#This Row],[SISTEMA]]</f>
        <v>0</v>
      </c>
    </row>
    <row r="5360" spans="1:10" hidden="1" x14ac:dyDescent="0.25">
      <c r="A5360">
        <v>30101</v>
      </c>
      <c r="B5360" s="1" t="s">
        <v>6</v>
      </c>
      <c r="C5360" s="1" t="s">
        <v>33</v>
      </c>
      <c r="D5360">
        <v>7054</v>
      </c>
      <c r="E5360" s="1" t="s">
        <v>5916</v>
      </c>
      <c r="F5360">
        <v>0</v>
      </c>
      <c r="H5360">
        <v>0</v>
      </c>
      <c r="I5360">
        <f>Tabla1[[#This Row],[VENTAS]]+Tabla1[[#This Row],[FISICO]]-Tabla1[[#This Row],[SISTEMA]]</f>
        <v>0</v>
      </c>
    </row>
    <row r="5361" spans="1:10" hidden="1" x14ac:dyDescent="0.25">
      <c r="A5361">
        <v>30101</v>
      </c>
      <c r="B5361" s="1" t="s">
        <v>6</v>
      </c>
      <c r="C5361" s="1" t="s">
        <v>33</v>
      </c>
      <c r="D5361">
        <v>7055</v>
      </c>
      <c r="E5361" s="1" t="s">
        <v>5917</v>
      </c>
      <c r="F5361">
        <v>0</v>
      </c>
      <c r="H5361">
        <v>0</v>
      </c>
      <c r="I5361">
        <f>Tabla1[[#This Row],[VENTAS]]+Tabla1[[#This Row],[FISICO]]-Tabla1[[#This Row],[SISTEMA]]</f>
        <v>0</v>
      </c>
    </row>
    <row r="5362" spans="1:10" hidden="1" x14ac:dyDescent="0.25">
      <c r="A5362">
        <v>30101</v>
      </c>
      <c r="B5362" s="1" t="s">
        <v>6</v>
      </c>
      <c r="C5362" s="1" t="s">
        <v>33</v>
      </c>
      <c r="D5362">
        <v>7056</v>
      </c>
      <c r="E5362" s="1" t="s">
        <v>5918</v>
      </c>
      <c r="F5362">
        <v>0</v>
      </c>
      <c r="H5362">
        <v>0</v>
      </c>
      <c r="I5362">
        <f>Tabla1[[#This Row],[VENTAS]]+Tabla1[[#This Row],[FISICO]]-Tabla1[[#This Row],[SISTEMA]]</f>
        <v>0</v>
      </c>
    </row>
    <row r="5363" spans="1:10" hidden="1" x14ac:dyDescent="0.25">
      <c r="A5363">
        <v>30101</v>
      </c>
      <c r="B5363" s="1" t="s">
        <v>6</v>
      </c>
      <c r="C5363" s="1" t="s">
        <v>33</v>
      </c>
      <c r="D5363">
        <v>7057</v>
      </c>
      <c r="E5363" s="1" t="s">
        <v>5919</v>
      </c>
      <c r="F5363">
        <v>0</v>
      </c>
      <c r="H5363">
        <v>0</v>
      </c>
      <c r="I5363">
        <f>Tabla1[[#This Row],[VENTAS]]+Tabla1[[#This Row],[FISICO]]-Tabla1[[#This Row],[SISTEMA]]</f>
        <v>0</v>
      </c>
    </row>
    <row r="5364" spans="1:10" hidden="1" x14ac:dyDescent="0.25">
      <c r="A5364">
        <v>30101</v>
      </c>
      <c r="B5364" s="1" t="s">
        <v>6</v>
      </c>
      <c r="C5364" s="1" t="s">
        <v>33</v>
      </c>
      <c r="D5364">
        <v>7058</v>
      </c>
      <c r="E5364" s="1" t="s">
        <v>5920</v>
      </c>
      <c r="F5364">
        <v>0</v>
      </c>
      <c r="H5364">
        <v>0</v>
      </c>
      <c r="I5364">
        <f>Tabla1[[#This Row],[VENTAS]]+Tabla1[[#This Row],[FISICO]]-Tabla1[[#This Row],[SISTEMA]]</f>
        <v>0</v>
      </c>
    </row>
    <row r="5365" spans="1:10" hidden="1" x14ac:dyDescent="0.25">
      <c r="A5365">
        <v>30101</v>
      </c>
      <c r="B5365" s="1" t="s">
        <v>6</v>
      </c>
      <c r="C5365" s="1" t="s">
        <v>33</v>
      </c>
      <c r="D5365">
        <v>7059</v>
      </c>
      <c r="E5365" s="1" t="s">
        <v>5921</v>
      </c>
      <c r="F5365">
        <v>3</v>
      </c>
      <c r="G5365">
        <v>3</v>
      </c>
      <c r="H5365">
        <v>0</v>
      </c>
      <c r="I5365">
        <f>Tabla1[[#This Row],[VENTAS]]+Tabla1[[#This Row],[FISICO]]-Tabla1[[#This Row],[SISTEMA]]</f>
        <v>0</v>
      </c>
    </row>
    <row r="5366" spans="1:10" hidden="1" x14ac:dyDescent="0.25">
      <c r="A5366">
        <v>30101</v>
      </c>
      <c r="B5366" s="1" t="s">
        <v>6</v>
      </c>
      <c r="C5366" s="1" t="s">
        <v>33</v>
      </c>
      <c r="D5366">
        <v>7060</v>
      </c>
      <c r="E5366" s="1" t="s">
        <v>5922</v>
      </c>
      <c r="F5366">
        <v>0</v>
      </c>
      <c r="H5366">
        <v>0</v>
      </c>
      <c r="I5366">
        <f>Tabla1[[#This Row],[VENTAS]]+Tabla1[[#This Row],[FISICO]]-Tabla1[[#This Row],[SISTEMA]]</f>
        <v>0</v>
      </c>
    </row>
    <row r="5367" spans="1:10" hidden="1" x14ac:dyDescent="0.25">
      <c r="A5367">
        <v>30101</v>
      </c>
      <c r="B5367" s="1" t="s">
        <v>6</v>
      </c>
      <c r="C5367" s="1" t="s">
        <v>33</v>
      </c>
      <c r="D5367">
        <v>7061</v>
      </c>
      <c r="E5367" s="1" t="s">
        <v>5923</v>
      </c>
      <c r="F5367">
        <v>0</v>
      </c>
      <c r="H5367">
        <v>0</v>
      </c>
      <c r="I5367">
        <f>Tabla1[[#This Row],[VENTAS]]+Tabla1[[#This Row],[FISICO]]-Tabla1[[#This Row],[SISTEMA]]</f>
        <v>0</v>
      </c>
    </row>
    <row r="5368" spans="1:10" hidden="1" x14ac:dyDescent="0.25">
      <c r="A5368">
        <v>30101</v>
      </c>
      <c r="B5368" s="1" t="s">
        <v>6</v>
      </c>
      <c r="C5368" s="1" t="s">
        <v>33</v>
      </c>
      <c r="D5368">
        <v>7071</v>
      </c>
      <c r="E5368" s="1" t="s">
        <v>5924</v>
      </c>
      <c r="F5368">
        <v>0</v>
      </c>
      <c r="H5368">
        <v>0</v>
      </c>
      <c r="I5368">
        <f>Tabla1[[#This Row],[VENTAS]]+Tabla1[[#This Row],[FISICO]]-Tabla1[[#This Row],[SISTEMA]]</f>
        <v>0</v>
      </c>
    </row>
    <row r="5369" spans="1:10" hidden="1" x14ac:dyDescent="0.25">
      <c r="A5369">
        <v>30101</v>
      </c>
      <c r="B5369" s="1" t="s">
        <v>6</v>
      </c>
      <c r="C5369" s="1" t="s">
        <v>33</v>
      </c>
      <c r="D5369">
        <v>7072</v>
      </c>
      <c r="E5369" s="1" t="s">
        <v>5925</v>
      </c>
      <c r="F5369">
        <v>0</v>
      </c>
      <c r="H5369">
        <v>0</v>
      </c>
      <c r="I5369">
        <f>Tabla1[[#This Row],[VENTAS]]+Tabla1[[#This Row],[FISICO]]-Tabla1[[#This Row],[SISTEMA]]</f>
        <v>0</v>
      </c>
    </row>
    <row r="5370" spans="1:10" hidden="1" x14ac:dyDescent="0.25">
      <c r="A5370">
        <v>30101</v>
      </c>
      <c r="B5370" s="1" t="s">
        <v>6</v>
      </c>
      <c r="C5370" s="1" t="s">
        <v>33</v>
      </c>
      <c r="D5370">
        <v>7073</v>
      </c>
      <c r="E5370" s="1" t="s">
        <v>5926</v>
      </c>
      <c r="F5370">
        <v>0</v>
      </c>
      <c r="H5370">
        <v>0</v>
      </c>
      <c r="I5370">
        <f>Tabla1[[#This Row],[VENTAS]]+Tabla1[[#This Row],[FISICO]]-Tabla1[[#This Row],[SISTEMA]]</f>
        <v>0</v>
      </c>
    </row>
    <row r="5371" spans="1:10" hidden="1" x14ac:dyDescent="0.25">
      <c r="A5371">
        <v>30101</v>
      </c>
      <c r="B5371" s="1" t="s">
        <v>6</v>
      </c>
      <c r="C5371" s="1" t="s">
        <v>33</v>
      </c>
      <c r="D5371">
        <v>7077</v>
      </c>
      <c r="E5371" s="1" t="s">
        <v>5927</v>
      </c>
      <c r="F5371">
        <v>0</v>
      </c>
      <c r="H5371">
        <v>0</v>
      </c>
      <c r="I5371">
        <f>Tabla1[[#This Row],[VENTAS]]+Tabla1[[#This Row],[FISICO]]-Tabla1[[#This Row],[SISTEMA]]</f>
        <v>0</v>
      </c>
    </row>
    <row r="5372" spans="1:10" hidden="1" x14ac:dyDescent="0.25">
      <c r="A5372">
        <v>30101</v>
      </c>
      <c r="B5372" s="1" t="s">
        <v>6</v>
      </c>
      <c r="C5372" s="1" t="s">
        <v>33</v>
      </c>
      <c r="D5372">
        <v>7084</v>
      </c>
      <c r="E5372" s="1" t="s">
        <v>5928</v>
      </c>
      <c r="F5372">
        <v>0</v>
      </c>
      <c r="H5372">
        <v>0</v>
      </c>
      <c r="I5372">
        <f>Tabla1[[#This Row],[VENTAS]]+Tabla1[[#This Row],[FISICO]]-Tabla1[[#This Row],[SISTEMA]]</f>
        <v>0</v>
      </c>
    </row>
    <row r="5373" spans="1:10" hidden="1" x14ac:dyDescent="0.25">
      <c r="A5373">
        <v>30101</v>
      </c>
      <c r="B5373" s="1" t="s">
        <v>6</v>
      </c>
      <c r="C5373" s="1" t="s">
        <v>33</v>
      </c>
      <c r="D5373">
        <v>7087</v>
      </c>
      <c r="E5373" s="1" t="s">
        <v>5929</v>
      </c>
      <c r="F5373">
        <v>0</v>
      </c>
      <c r="H5373">
        <v>0</v>
      </c>
      <c r="I5373">
        <f>Tabla1[[#This Row],[VENTAS]]+Tabla1[[#This Row],[FISICO]]-Tabla1[[#This Row],[SISTEMA]]</f>
        <v>0</v>
      </c>
    </row>
    <row r="5374" spans="1:10" hidden="1" x14ac:dyDescent="0.25">
      <c r="A5374">
        <v>30101</v>
      </c>
      <c r="B5374" s="1" t="s">
        <v>6</v>
      </c>
      <c r="C5374" s="1" t="s">
        <v>33</v>
      </c>
      <c r="D5374" s="18">
        <v>7099</v>
      </c>
      <c r="E5374" s="19" t="s">
        <v>5930</v>
      </c>
      <c r="F5374">
        <v>4</v>
      </c>
      <c r="G5374">
        <v>0</v>
      </c>
      <c r="H5374">
        <v>0</v>
      </c>
      <c r="I5374">
        <f>Tabla1[[#This Row],[VENTAS]]+Tabla1[[#This Row],[FISICO]]-Tabla1[[#This Row],[SISTEMA]]</f>
        <v>-4</v>
      </c>
      <c r="J5374" s="18" t="s">
        <v>8355</v>
      </c>
    </row>
    <row r="5375" spans="1:10" hidden="1" x14ac:dyDescent="0.25">
      <c r="A5375">
        <v>30101</v>
      </c>
      <c r="B5375" s="1" t="s">
        <v>6</v>
      </c>
      <c r="C5375" s="1" t="s">
        <v>33</v>
      </c>
      <c r="D5375">
        <v>7100</v>
      </c>
      <c r="E5375" s="1" t="s">
        <v>5931</v>
      </c>
      <c r="F5375">
        <v>0</v>
      </c>
      <c r="H5375">
        <v>0</v>
      </c>
      <c r="I5375">
        <f>Tabla1[[#This Row],[VENTAS]]+Tabla1[[#This Row],[FISICO]]-Tabla1[[#This Row],[SISTEMA]]</f>
        <v>0</v>
      </c>
    </row>
    <row r="5376" spans="1:10" hidden="1" x14ac:dyDescent="0.25">
      <c r="A5376">
        <v>30101</v>
      </c>
      <c r="B5376" s="1" t="s">
        <v>6</v>
      </c>
      <c r="C5376" s="1" t="s">
        <v>33</v>
      </c>
      <c r="D5376">
        <v>7101</v>
      </c>
      <c r="E5376" s="1" t="s">
        <v>5932</v>
      </c>
      <c r="F5376">
        <v>0</v>
      </c>
      <c r="H5376">
        <v>0</v>
      </c>
      <c r="I5376">
        <f>Tabla1[[#This Row],[VENTAS]]+Tabla1[[#This Row],[FISICO]]-Tabla1[[#This Row],[SISTEMA]]</f>
        <v>0</v>
      </c>
    </row>
    <row r="5377" spans="1:9" hidden="1" x14ac:dyDescent="0.25">
      <c r="A5377">
        <v>30101</v>
      </c>
      <c r="B5377" s="1" t="s">
        <v>6</v>
      </c>
      <c r="C5377" s="1" t="s">
        <v>33</v>
      </c>
      <c r="D5377">
        <v>7103</v>
      </c>
      <c r="E5377" s="1" t="s">
        <v>5933</v>
      </c>
      <c r="F5377">
        <v>0</v>
      </c>
      <c r="H5377">
        <v>0</v>
      </c>
      <c r="I5377">
        <f>Tabla1[[#This Row],[VENTAS]]+Tabla1[[#This Row],[FISICO]]-Tabla1[[#This Row],[SISTEMA]]</f>
        <v>0</v>
      </c>
    </row>
    <row r="5378" spans="1:9" hidden="1" x14ac:dyDescent="0.25">
      <c r="A5378">
        <v>30101</v>
      </c>
      <c r="B5378" s="1" t="s">
        <v>6</v>
      </c>
      <c r="C5378" s="1" t="s">
        <v>33</v>
      </c>
      <c r="D5378">
        <v>7104</v>
      </c>
      <c r="E5378" s="1" t="s">
        <v>5934</v>
      </c>
      <c r="F5378">
        <v>0</v>
      </c>
      <c r="H5378">
        <v>0</v>
      </c>
      <c r="I5378">
        <f>Tabla1[[#This Row],[VENTAS]]+Tabla1[[#This Row],[FISICO]]-Tabla1[[#This Row],[SISTEMA]]</f>
        <v>0</v>
      </c>
    </row>
    <row r="5379" spans="1:9" hidden="1" x14ac:dyDescent="0.25">
      <c r="A5379">
        <v>30101</v>
      </c>
      <c r="B5379" s="1" t="s">
        <v>6</v>
      </c>
      <c r="C5379" s="1" t="s">
        <v>33</v>
      </c>
      <c r="D5379">
        <v>7105</v>
      </c>
      <c r="E5379" s="1" t="s">
        <v>5935</v>
      </c>
      <c r="F5379">
        <v>0</v>
      </c>
      <c r="H5379">
        <v>0</v>
      </c>
      <c r="I5379">
        <f>Tabla1[[#This Row],[VENTAS]]+Tabla1[[#This Row],[FISICO]]-Tabla1[[#This Row],[SISTEMA]]</f>
        <v>0</v>
      </c>
    </row>
    <row r="5380" spans="1:9" hidden="1" x14ac:dyDescent="0.25">
      <c r="A5380">
        <v>30101</v>
      </c>
      <c r="B5380" s="1" t="s">
        <v>6</v>
      </c>
      <c r="C5380" s="1" t="s">
        <v>33</v>
      </c>
      <c r="D5380">
        <v>7107</v>
      </c>
      <c r="E5380" s="1" t="s">
        <v>5936</v>
      </c>
      <c r="F5380">
        <v>0</v>
      </c>
      <c r="H5380">
        <v>0</v>
      </c>
      <c r="I5380">
        <f>Tabla1[[#This Row],[VENTAS]]+Tabla1[[#This Row],[FISICO]]-Tabla1[[#This Row],[SISTEMA]]</f>
        <v>0</v>
      </c>
    </row>
    <row r="5381" spans="1:9" hidden="1" x14ac:dyDescent="0.25">
      <c r="A5381">
        <v>30101</v>
      </c>
      <c r="B5381" s="1" t="s">
        <v>6</v>
      </c>
      <c r="C5381" s="1" t="s">
        <v>33</v>
      </c>
      <c r="D5381">
        <v>7108</v>
      </c>
      <c r="E5381" s="1" t="s">
        <v>5937</v>
      </c>
      <c r="F5381">
        <v>0</v>
      </c>
      <c r="H5381">
        <v>0</v>
      </c>
      <c r="I5381">
        <f>Tabla1[[#This Row],[VENTAS]]+Tabla1[[#This Row],[FISICO]]-Tabla1[[#This Row],[SISTEMA]]</f>
        <v>0</v>
      </c>
    </row>
    <row r="5382" spans="1:9" hidden="1" x14ac:dyDescent="0.25">
      <c r="A5382">
        <v>30101</v>
      </c>
      <c r="B5382" s="1" t="s">
        <v>6</v>
      </c>
      <c r="C5382" s="1" t="s">
        <v>33</v>
      </c>
      <c r="D5382">
        <v>7109</v>
      </c>
      <c r="E5382" s="1" t="s">
        <v>5938</v>
      </c>
      <c r="F5382">
        <v>0</v>
      </c>
      <c r="H5382">
        <v>0</v>
      </c>
      <c r="I5382">
        <f>Tabla1[[#This Row],[VENTAS]]+Tabla1[[#This Row],[FISICO]]-Tabla1[[#This Row],[SISTEMA]]</f>
        <v>0</v>
      </c>
    </row>
    <row r="5383" spans="1:9" hidden="1" x14ac:dyDescent="0.25">
      <c r="A5383">
        <v>30101</v>
      </c>
      <c r="B5383" s="1" t="s">
        <v>6</v>
      </c>
      <c r="C5383" s="1" t="s">
        <v>33</v>
      </c>
      <c r="D5383">
        <v>7110</v>
      </c>
      <c r="E5383" s="1" t="s">
        <v>5939</v>
      </c>
      <c r="F5383">
        <v>0</v>
      </c>
      <c r="H5383">
        <v>0</v>
      </c>
      <c r="I5383">
        <f>Tabla1[[#This Row],[VENTAS]]+Tabla1[[#This Row],[FISICO]]-Tabla1[[#This Row],[SISTEMA]]</f>
        <v>0</v>
      </c>
    </row>
    <row r="5384" spans="1:9" hidden="1" x14ac:dyDescent="0.25">
      <c r="A5384">
        <v>30101</v>
      </c>
      <c r="B5384" s="1" t="s">
        <v>6</v>
      </c>
      <c r="C5384" s="1" t="s">
        <v>33</v>
      </c>
      <c r="D5384">
        <v>7128</v>
      </c>
      <c r="E5384" s="1" t="s">
        <v>5940</v>
      </c>
      <c r="F5384">
        <v>0</v>
      </c>
      <c r="H5384">
        <v>0</v>
      </c>
      <c r="I5384">
        <f>Tabla1[[#This Row],[VENTAS]]+Tabla1[[#This Row],[FISICO]]-Tabla1[[#This Row],[SISTEMA]]</f>
        <v>0</v>
      </c>
    </row>
    <row r="5385" spans="1:9" hidden="1" x14ac:dyDescent="0.25">
      <c r="A5385">
        <v>30101</v>
      </c>
      <c r="B5385" s="1" t="s">
        <v>6</v>
      </c>
      <c r="C5385" s="1" t="s">
        <v>33</v>
      </c>
      <c r="D5385">
        <v>7130</v>
      </c>
      <c r="E5385" s="1" t="s">
        <v>5941</v>
      </c>
      <c r="F5385">
        <v>0</v>
      </c>
      <c r="H5385">
        <v>0</v>
      </c>
      <c r="I5385">
        <f>Tabla1[[#This Row],[VENTAS]]+Tabla1[[#This Row],[FISICO]]-Tabla1[[#This Row],[SISTEMA]]</f>
        <v>0</v>
      </c>
    </row>
    <row r="5386" spans="1:9" hidden="1" x14ac:dyDescent="0.25">
      <c r="A5386">
        <v>30101</v>
      </c>
      <c r="B5386" s="1" t="s">
        <v>6</v>
      </c>
      <c r="C5386" s="1" t="s">
        <v>33</v>
      </c>
      <c r="D5386">
        <v>7131</v>
      </c>
      <c r="E5386" s="1" t="s">
        <v>5942</v>
      </c>
      <c r="F5386">
        <v>0</v>
      </c>
      <c r="H5386">
        <v>0</v>
      </c>
      <c r="I5386">
        <f>Tabla1[[#This Row],[VENTAS]]+Tabla1[[#This Row],[FISICO]]-Tabla1[[#This Row],[SISTEMA]]</f>
        <v>0</v>
      </c>
    </row>
    <row r="5387" spans="1:9" hidden="1" x14ac:dyDescent="0.25">
      <c r="A5387">
        <v>30101</v>
      </c>
      <c r="B5387" s="1" t="s">
        <v>6</v>
      </c>
      <c r="C5387" s="1" t="s">
        <v>33</v>
      </c>
      <c r="D5387">
        <v>7134</v>
      </c>
      <c r="E5387" s="1" t="s">
        <v>5943</v>
      </c>
      <c r="F5387">
        <v>0</v>
      </c>
      <c r="H5387">
        <v>0</v>
      </c>
      <c r="I5387">
        <f>Tabla1[[#This Row],[VENTAS]]+Tabla1[[#This Row],[FISICO]]-Tabla1[[#This Row],[SISTEMA]]</f>
        <v>0</v>
      </c>
    </row>
    <row r="5388" spans="1:9" hidden="1" x14ac:dyDescent="0.25">
      <c r="A5388">
        <v>30101</v>
      </c>
      <c r="B5388" s="1" t="s">
        <v>6</v>
      </c>
      <c r="C5388" s="1" t="s">
        <v>33</v>
      </c>
      <c r="D5388">
        <v>7146</v>
      </c>
      <c r="E5388" s="1" t="s">
        <v>5944</v>
      </c>
      <c r="F5388">
        <v>0</v>
      </c>
      <c r="H5388">
        <v>0</v>
      </c>
      <c r="I5388">
        <f>Tabla1[[#This Row],[VENTAS]]+Tabla1[[#This Row],[FISICO]]-Tabla1[[#This Row],[SISTEMA]]</f>
        <v>0</v>
      </c>
    </row>
    <row r="5389" spans="1:9" hidden="1" x14ac:dyDescent="0.25">
      <c r="A5389">
        <v>30101</v>
      </c>
      <c r="B5389" s="1" t="s">
        <v>6</v>
      </c>
      <c r="C5389" s="1" t="s">
        <v>33</v>
      </c>
      <c r="D5389">
        <v>7169</v>
      </c>
      <c r="E5389" s="1" t="s">
        <v>5945</v>
      </c>
      <c r="F5389">
        <v>0</v>
      </c>
      <c r="H5389">
        <v>0</v>
      </c>
      <c r="I5389">
        <f>Tabla1[[#This Row],[VENTAS]]+Tabla1[[#This Row],[FISICO]]-Tabla1[[#This Row],[SISTEMA]]</f>
        <v>0</v>
      </c>
    </row>
    <row r="5390" spans="1:9" hidden="1" x14ac:dyDescent="0.25">
      <c r="A5390">
        <v>30101</v>
      </c>
      <c r="B5390" s="1" t="s">
        <v>6</v>
      </c>
      <c r="C5390" s="1" t="s">
        <v>33</v>
      </c>
      <c r="D5390">
        <v>7170</v>
      </c>
      <c r="E5390" s="1" t="s">
        <v>5946</v>
      </c>
      <c r="F5390">
        <v>0</v>
      </c>
      <c r="H5390">
        <v>0</v>
      </c>
      <c r="I5390">
        <f>Tabla1[[#This Row],[VENTAS]]+Tabla1[[#This Row],[FISICO]]-Tabla1[[#This Row],[SISTEMA]]</f>
        <v>0</v>
      </c>
    </row>
    <row r="5391" spans="1:9" hidden="1" x14ac:dyDescent="0.25">
      <c r="A5391">
        <v>30101</v>
      </c>
      <c r="B5391" s="1" t="s">
        <v>6</v>
      </c>
      <c r="C5391" s="1" t="s">
        <v>33</v>
      </c>
      <c r="D5391">
        <v>7171</v>
      </c>
      <c r="E5391" s="1" t="s">
        <v>5947</v>
      </c>
      <c r="F5391">
        <v>0</v>
      </c>
      <c r="H5391">
        <v>0</v>
      </c>
      <c r="I5391">
        <f>Tabla1[[#This Row],[VENTAS]]+Tabla1[[#This Row],[FISICO]]-Tabla1[[#This Row],[SISTEMA]]</f>
        <v>0</v>
      </c>
    </row>
    <row r="5392" spans="1:9" hidden="1" x14ac:dyDescent="0.25">
      <c r="A5392">
        <v>30101</v>
      </c>
      <c r="B5392" s="1" t="s">
        <v>6</v>
      </c>
      <c r="C5392" s="1" t="s">
        <v>33</v>
      </c>
      <c r="D5392">
        <v>7172</v>
      </c>
      <c r="E5392" s="1" t="s">
        <v>5948</v>
      </c>
      <c r="F5392">
        <v>0</v>
      </c>
      <c r="H5392">
        <v>0</v>
      </c>
      <c r="I5392">
        <f>Tabla1[[#This Row],[VENTAS]]+Tabla1[[#This Row],[FISICO]]-Tabla1[[#This Row],[SISTEMA]]</f>
        <v>0</v>
      </c>
    </row>
    <row r="5393" spans="1:9" hidden="1" x14ac:dyDescent="0.25">
      <c r="A5393">
        <v>30101</v>
      </c>
      <c r="B5393" s="1" t="s">
        <v>6</v>
      </c>
      <c r="C5393" s="1" t="s">
        <v>33</v>
      </c>
      <c r="D5393">
        <v>7173</v>
      </c>
      <c r="E5393" s="1" t="s">
        <v>5949</v>
      </c>
      <c r="F5393">
        <v>0</v>
      </c>
      <c r="H5393">
        <v>0</v>
      </c>
      <c r="I5393">
        <f>Tabla1[[#This Row],[VENTAS]]+Tabla1[[#This Row],[FISICO]]-Tabla1[[#This Row],[SISTEMA]]</f>
        <v>0</v>
      </c>
    </row>
    <row r="5394" spans="1:9" hidden="1" x14ac:dyDescent="0.25">
      <c r="A5394">
        <v>30101</v>
      </c>
      <c r="B5394" s="1" t="s">
        <v>6</v>
      </c>
      <c r="C5394" s="1" t="s">
        <v>33</v>
      </c>
      <c r="D5394">
        <v>7177</v>
      </c>
      <c r="E5394" s="1" t="s">
        <v>5950</v>
      </c>
      <c r="F5394">
        <v>0</v>
      </c>
      <c r="H5394">
        <v>0</v>
      </c>
      <c r="I5394">
        <f>Tabla1[[#This Row],[VENTAS]]+Tabla1[[#This Row],[FISICO]]-Tabla1[[#This Row],[SISTEMA]]</f>
        <v>0</v>
      </c>
    </row>
    <row r="5395" spans="1:9" hidden="1" x14ac:dyDescent="0.25">
      <c r="A5395">
        <v>30101</v>
      </c>
      <c r="B5395" s="1" t="s">
        <v>6</v>
      </c>
      <c r="C5395" s="1" t="s">
        <v>33</v>
      </c>
      <c r="D5395">
        <v>7178</v>
      </c>
      <c r="E5395" s="1" t="s">
        <v>5796</v>
      </c>
      <c r="F5395">
        <v>0</v>
      </c>
      <c r="H5395">
        <v>0</v>
      </c>
      <c r="I5395">
        <f>Tabla1[[#This Row],[VENTAS]]+Tabla1[[#This Row],[FISICO]]-Tabla1[[#This Row],[SISTEMA]]</f>
        <v>0</v>
      </c>
    </row>
    <row r="5396" spans="1:9" hidden="1" x14ac:dyDescent="0.25">
      <c r="A5396">
        <v>30101</v>
      </c>
      <c r="B5396" s="1" t="s">
        <v>6</v>
      </c>
      <c r="C5396" s="1" t="s">
        <v>33</v>
      </c>
      <c r="D5396">
        <v>7179</v>
      </c>
      <c r="E5396" s="1" t="s">
        <v>5951</v>
      </c>
      <c r="F5396">
        <v>0</v>
      </c>
      <c r="H5396">
        <v>0</v>
      </c>
      <c r="I5396">
        <f>Tabla1[[#This Row],[VENTAS]]+Tabla1[[#This Row],[FISICO]]-Tabla1[[#This Row],[SISTEMA]]</f>
        <v>0</v>
      </c>
    </row>
    <row r="5397" spans="1:9" hidden="1" x14ac:dyDescent="0.25">
      <c r="A5397">
        <v>30101</v>
      </c>
      <c r="B5397" s="1" t="s">
        <v>6</v>
      </c>
      <c r="C5397" s="1" t="s">
        <v>33</v>
      </c>
      <c r="D5397">
        <v>7182</v>
      </c>
      <c r="E5397" s="1" t="s">
        <v>5952</v>
      </c>
      <c r="F5397">
        <v>0</v>
      </c>
      <c r="H5397">
        <v>0</v>
      </c>
      <c r="I5397">
        <f>Tabla1[[#This Row],[VENTAS]]+Tabla1[[#This Row],[FISICO]]-Tabla1[[#This Row],[SISTEMA]]</f>
        <v>0</v>
      </c>
    </row>
    <row r="5398" spans="1:9" hidden="1" x14ac:dyDescent="0.25">
      <c r="A5398">
        <v>30101</v>
      </c>
      <c r="B5398" s="1" t="s">
        <v>6</v>
      </c>
      <c r="C5398" s="1" t="s">
        <v>33</v>
      </c>
      <c r="D5398">
        <v>7183</v>
      </c>
      <c r="E5398" s="1" t="s">
        <v>5953</v>
      </c>
      <c r="F5398">
        <v>0</v>
      </c>
      <c r="H5398">
        <v>0</v>
      </c>
      <c r="I5398">
        <f>Tabla1[[#This Row],[VENTAS]]+Tabla1[[#This Row],[FISICO]]-Tabla1[[#This Row],[SISTEMA]]</f>
        <v>0</v>
      </c>
    </row>
    <row r="5399" spans="1:9" hidden="1" x14ac:dyDescent="0.25">
      <c r="A5399">
        <v>30101</v>
      </c>
      <c r="B5399" s="1" t="s">
        <v>6</v>
      </c>
      <c r="C5399" s="1" t="s">
        <v>33</v>
      </c>
      <c r="D5399">
        <v>7185</v>
      </c>
      <c r="E5399" s="1" t="s">
        <v>5954</v>
      </c>
      <c r="F5399">
        <v>0</v>
      </c>
      <c r="H5399">
        <v>0</v>
      </c>
      <c r="I5399">
        <f>Tabla1[[#This Row],[VENTAS]]+Tabla1[[#This Row],[FISICO]]-Tabla1[[#This Row],[SISTEMA]]</f>
        <v>0</v>
      </c>
    </row>
    <row r="5400" spans="1:9" hidden="1" x14ac:dyDescent="0.25">
      <c r="A5400">
        <v>30101</v>
      </c>
      <c r="B5400" s="1" t="s">
        <v>6</v>
      </c>
      <c r="C5400" s="1" t="s">
        <v>33</v>
      </c>
      <c r="D5400">
        <v>7186</v>
      </c>
      <c r="E5400" s="1" t="s">
        <v>5955</v>
      </c>
      <c r="F5400">
        <v>0</v>
      </c>
      <c r="H5400">
        <v>0</v>
      </c>
      <c r="I5400">
        <f>Tabla1[[#This Row],[VENTAS]]+Tabla1[[#This Row],[FISICO]]-Tabla1[[#This Row],[SISTEMA]]</f>
        <v>0</v>
      </c>
    </row>
    <row r="5401" spans="1:9" hidden="1" x14ac:dyDescent="0.25">
      <c r="A5401">
        <v>30101</v>
      </c>
      <c r="B5401" s="1" t="s">
        <v>6</v>
      </c>
      <c r="C5401" s="1" t="s">
        <v>33</v>
      </c>
      <c r="D5401">
        <v>7199</v>
      </c>
      <c r="E5401" s="1" t="s">
        <v>5956</v>
      </c>
      <c r="F5401">
        <v>0</v>
      </c>
      <c r="H5401">
        <v>0</v>
      </c>
      <c r="I5401">
        <f>Tabla1[[#This Row],[VENTAS]]+Tabla1[[#This Row],[FISICO]]-Tabla1[[#This Row],[SISTEMA]]</f>
        <v>0</v>
      </c>
    </row>
    <row r="5402" spans="1:9" hidden="1" x14ac:dyDescent="0.25">
      <c r="A5402">
        <v>30101</v>
      </c>
      <c r="B5402" s="1" t="s">
        <v>6</v>
      </c>
      <c r="C5402" s="1" t="s">
        <v>33</v>
      </c>
      <c r="D5402">
        <v>7215</v>
      </c>
      <c r="E5402" s="1" t="s">
        <v>5957</v>
      </c>
      <c r="F5402">
        <v>0</v>
      </c>
      <c r="H5402">
        <v>0</v>
      </c>
      <c r="I5402">
        <f>Tabla1[[#This Row],[VENTAS]]+Tabla1[[#This Row],[FISICO]]-Tabla1[[#This Row],[SISTEMA]]</f>
        <v>0</v>
      </c>
    </row>
    <row r="5403" spans="1:9" hidden="1" x14ac:dyDescent="0.25">
      <c r="A5403">
        <v>30101</v>
      </c>
      <c r="B5403" s="1" t="s">
        <v>6</v>
      </c>
      <c r="C5403" s="1" t="s">
        <v>33</v>
      </c>
      <c r="D5403">
        <v>7216</v>
      </c>
      <c r="E5403" s="1" t="s">
        <v>5958</v>
      </c>
      <c r="F5403">
        <v>0</v>
      </c>
      <c r="H5403">
        <v>0</v>
      </c>
      <c r="I5403">
        <f>Tabla1[[#This Row],[VENTAS]]+Tabla1[[#This Row],[FISICO]]-Tabla1[[#This Row],[SISTEMA]]</f>
        <v>0</v>
      </c>
    </row>
    <row r="5404" spans="1:9" hidden="1" x14ac:dyDescent="0.25">
      <c r="A5404">
        <v>30101</v>
      </c>
      <c r="B5404" s="1" t="s">
        <v>6</v>
      </c>
      <c r="C5404" s="1" t="s">
        <v>33</v>
      </c>
      <c r="D5404">
        <v>7217</v>
      </c>
      <c r="E5404" s="1" t="s">
        <v>5959</v>
      </c>
      <c r="F5404">
        <v>4</v>
      </c>
      <c r="G5404">
        <v>4</v>
      </c>
      <c r="H5404">
        <v>0</v>
      </c>
      <c r="I5404">
        <f>Tabla1[[#This Row],[VENTAS]]+Tabla1[[#This Row],[FISICO]]-Tabla1[[#This Row],[SISTEMA]]</f>
        <v>0</v>
      </c>
    </row>
    <row r="5405" spans="1:9" hidden="1" x14ac:dyDescent="0.25">
      <c r="A5405">
        <v>30101</v>
      </c>
      <c r="B5405" s="1" t="s">
        <v>6</v>
      </c>
      <c r="C5405" s="1" t="s">
        <v>33</v>
      </c>
      <c r="D5405">
        <v>7219</v>
      </c>
      <c r="E5405" s="1" t="s">
        <v>5960</v>
      </c>
      <c r="F5405">
        <v>0</v>
      </c>
      <c r="H5405">
        <v>0</v>
      </c>
      <c r="I5405">
        <f>Tabla1[[#This Row],[VENTAS]]+Tabla1[[#This Row],[FISICO]]-Tabla1[[#This Row],[SISTEMA]]</f>
        <v>0</v>
      </c>
    </row>
    <row r="5406" spans="1:9" hidden="1" x14ac:dyDescent="0.25">
      <c r="A5406">
        <v>30101</v>
      </c>
      <c r="B5406" s="1" t="s">
        <v>6</v>
      </c>
      <c r="C5406" s="1" t="s">
        <v>33</v>
      </c>
      <c r="D5406">
        <v>7220</v>
      </c>
      <c r="E5406" s="1" t="s">
        <v>5961</v>
      </c>
      <c r="F5406">
        <v>0</v>
      </c>
      <c r="H5406">
        <v>0</v>
      </c>
      <c r="I5406">
        <f>Tabla1[[#This Row],[VENTAS]]+Tabla1[[#This Row],[FISICO]]-Tabla1[[#This Row],[SISTEMA]]</f>
        <v>0</v>
      </c>
    </row>
    <row r="5407" spans="1:9" hidden="1" x14ac:dyDescent="0.25">
      <c r="A5407">
        <v>30101</v>
      </c>
      <c r="B5407" s="1" t="s">
        <v>6</v>
      </c>
      <c r="C5407" s="1" t="s">
        <v>33</v>
      </c>
      <c r="D5407">
        <v>7222</v>
      </c>
      <c r="E5407" s="1" t="s">
        <v>5962</v>
      </c>
      <c r="F5407">
        <v>0</v>
      </c>
      <c r="H5407">
        <v>0</v>
      </c>
      <c r="I5407">
        <f>Tabla1[[#This Row],[VENTAS]]+Tabla1[[#This Row],[FISICO]]-Tabla1[[#This Row],[SISTEMA]]</f>
        <v>0</v>
      </c>
    </row>
    <row r="5408" spans="1:9" hidden="1" x14ac:dyDescent="0.25">
      <c r="A5408">
        <v>30101</v>
      </c>
      <c r="B5408" s="1" t="s">
        <v>6</v>
      </c>
      <c r="C5408" s="1" t="s">
        <v>33</v>
      </c>
      <c r="D5408">
        <v>7223</v>
      </c>
      <c r="E5408" s="1" t="s">
        <v>5963</v>
      </c>
      <c r="F5408">
        <v>1</v>
      </c>
      <c r="G5408">
        <v>1</v>
      </c>
      <c r="H5408">
        <v>0</v>
      </c>
      <c r="I5408">
        <f>Tabla1[[#This Row],[VENTAS]]+Tabla1[[#This Row],[FISICO]]-Tabla1[[#This Row],[SISTEMA]]</f>
        <v>0</v>
      </c>
    </row>
    <row r="5409" spans="1:9" hidden="1" x14ac:dyDescent="0.25">
      <c r="A5409">
        <v>30101</v>
      </c>
      <c r="B5409" s="1" t="s">
        <v>6</v>
      </c>
      <c r="C5409" s="1" t="s">
        <v>33</v>
      </c>
      <c r="D5409">
        <v>7224</v>
      </c>
      <c r="E5409" s="1" t="s">
        <v>5964</v>
      </c>
      <c r="F5409">
        <v>0</v>
      </c>
      <c r="H5409">
        <v>0</v>
      </c>
      <c r="I5409">
        <f>Tabla1[[#This Row],[VENTAS]]+Tabla1[[#This Row],[FISICO]]-Tabla1[[#This Row],[SISTEMA]]</f>
        <v>0</v>
      </c>
    </row>
    <row r="5410" spans="1:9" hidden="1" x14ac:dyDescent="0.25">
      <c r="A5410">
        <v>30101</v>
      </c>
      <c r="B5410" s="1" t="s">
        <v>6</v>
      </c>
      <c r="C5410" s="1" t="s">
        <v>33</v>
      </c>
      <c r="D5410">
        <v>7227</v>
      </c>
      <c r="E5410" s="1" t="s">
        <v>5965</v>
      </c>
      <c r="F5410">
        <v>0</v>
      </c>
      <c r="H5410">
        <v>0</v>
      </c>
      <c r="I5410">
        <f>Tabla1[[#This Row],[VENTAS]]+Tabla1[[#This Row],[FISICO]]-Tabla1[[#This Row],[SISTEMA]]</f>
        <v>0</v>
      </c>
    </row>
    <row r="5411" spans="1:9" hidden="1" x14ac:dyDescent="0.25">
      <c r="A5411">
        <v>30101</v>
      </c>
      <c r="B5411" s="1" t="s">
        <v>6</v>
      </c>
      <c r="C5411" s="1" t="s">
        <v>33</v>
      </c>
      <c r="D5411">
        <v>7228</v>
      </c>
      <c r="E5411" s="1" t="s">
        <v>5966</v>
      </c>
      <c r="F5411">
        <v>0</v>
      </c>
      <c r="H5411">
        <v>0</v>
      </c>
      <c r="I5411">
        <f>Tabla1[[#This Row],[VENTAS]]+Tabla1[[#This Row],[FISICO]]-Tabla1[[#This Row],[SISTEMA]]</f>
        <v>0</v>
      </c>
    </row>
    <row r="5412" spans="1:9" hidden="1" x14ac:dyDescent="0.25">
      <c r="A5412">
        <v>30101</v>
      </c>
      <c r="B5412" s="1" t="s">
        <v>6</v>
      </c>
      <c r="C5412" s="1" t="s">
        <v>33</v>
      </c>
      <c r="D5412">
        <v>7230</v>
      </c>
      <c r="E5412" s="1" t="s">
        <v>5967</v>
      </c>
      <c r="F5412">
        <v>0</v>
      </c>
      <c r="H5412">
        <v>0</v>
      </c>
      <c r="I5412">
        <f>Tabla1[[#This Row],[VENTAS]]+Tabla1[[#This Row],[FISICO]]-Tabla1[[#This Row],[SISTEMA]]</f>
        <v>0</v>
      </c>
    </row>
    <row r="5413" spans="1:9" hidden="1" x14ac:dyDescent="0.25">
      <c r="A5413">
        <v>30101</v>
      </c>
      <c r="B5413" s="1" t="s">
        <v>6</v>
      </c>
      <c r="C5413" s="1" t="s">
        <v>33</v>
      </c>
      <c r="D5413">
        <v>7233</v>
      </c>
      <c r="E5413" s="1" t="s">
        <v>5968</v>
      </c>
      <c r="F5413">
        <v>0</v>
      </c>
      <c r="H5413">
        <v>0</v>
      </c>
      <c r="I5413">
        <f>Tabla1[[#This Row],[VENTAS]]+Tabla1[[#This Row],[FISICO]]-Tabla1[[#This Row],[SISTEMA]]</f>
        <v>0</v>
      </c>
    </row>
    <row r="5414" spans="1:9" hidden="1" x14ac:dyDescent="0.25">
      <c r="A5414">
        <v>30101</v>
      </c>
      <c r="B5414" s="1" t="s">
        <v>6</v>
      </c>
      <c r="C5414" s="1" t="s">
        <v>33</v>
      </c>
      <c r="D5414">
        <v>7234</v>
      </c>
      <c r="E5414" s="1" t="s">
        <v>5969</v>
      </c>
      <c r="F5414">
        <v>0</v>
      </c>
      <c r="H5414">
        <v>0</v>
      </c>
      <c r="I5414">
        <f>Tabla1[[#This Row],[VENTAS]]+Tabla1[[#This Row],[FISICO]]-Tabla1[[#This Row],[SISTEMA]]</f>
        <v>0</v>
      </c>
    </row>
    <row r="5415" spans="1:9" hidden="1" x14ac:dyDescent="0.25">
      <c r="A5415">
        <v>30101</v>
      </c>
      <c r="B5415" s="1" t="s">
        <v>6</v>
      </c>
      <c r="C5415" s="1" t="s">
        <v>33</v>
      </c>
      <c r="D5415">
        <v>7244</v>
      </c>
      <c r="E5415" s="1" t="s">
        <v>5970</v>
      </c>
      <c r="F5415">
        <v>0</v>
      </c>
      <c r="H5415">
        <v>0</v>
      </c>
      <c r="I5415">
        <f>Tabla1[[#This Row],[VENTAS]]+Tabla1[[#This Row],[FISICO]]-Tabla1[[#This Row],[SISTEMA]]</f>
        <v>0</v>
      </c>
    </row>
    <row r="5416" spans="1:9" hidden="1" x14ac:dyDescent="0.25">
      <c r="A5416">
        <v>30101</v>
      </c>
      <c r="B5416" s="1" t="s">
        <v>6</v>
      </c>
      <c r="C5416" s="1" t="s">
        <v>33</v>
      </c>
      <c r="D5416">
        <v>7246</v>
      </c>
      <c r="E5416" s="1" t="s">
        <v>5971</v>
      </c>
      <c r="F5416">
        <v>0</v>
      </c>
      <c r="H5416">
        <v>0</v>
      </c>
      <c r="I5416">
        <f>Tabla1[[#This Row],[VENTAS]]+Tabla1[[#This Row],[FISICO]]-Tabla1[[#This Row],[SISTEMA]]</f>
        <v>0</v>
      </c>
    </row>
    <row r="5417" spans="1:9" hidden="1" x14ac:dyDescent="0.25">
      <c r="A5417">
        <v>30101</v>
      </c>
      <c r="B5417" s="1" t="s">
        <v>6</v>
      </c>
      <c r="C5417" s="1" t="s">
        <v>33</v>
      </c>
      <c r="D5417">
        <v>7254</v>
      </c>
      <c r="E5417" s="1" t="s">
        <v>5972</v>
      </c>
      <c r="F5417">
        <v>0</v>
      </c>
      <c r="H5417">
        <v>0</v>
      </c>
      <c r="I5417">
        <f>Tabla1[[#This Row],[VENTAS]]+Tabla1[[#This Row],[FISICO]]-Tabla1[[#This Row],[SISTEMA]]</f>
        <v>0</v>
      </c>
    </row>
    <row r="5418" spans="1:9" hidden="1" x14ac:dyDescent="0.25">
      <c r="A5418">
        <v>30101</v>
      </c>
      <c r="B5418" s="1" t="s">
        <v>6</v>
      </c>
      <c r="C5418" s="1" t="s">
        <v>33</v>
      </c>
      <c r="D5418">
        <v>7255</v>
      </c>
      <c r="E5418" s="1" t="s">
        <v>5973</v>
      </c>
      <c r="F5418">
        <v>0</v>
      </c>
      <c r="H5418">
        <v>0</v>
      </c>
      <c r="I5418">
        <f>Tabla1[[#This Row],[VENTAS]]+Tabla1[[#This Row],[FISICO]]-Tabla1[[#This Row],[SISTEMA]]</f>
        <v>0</v>
      </c>
    </row>
    <row r="5419" spans="1:9" hidden="1" x14ac:dyDescent="0.25">
      <c r="A5419">
        <v>30101</v>
      </c>
      <c r="B5419" s="1" t="s">
        <v>6</v>
      </c>
      <c r="C5419" s="1" t="s">
        <v>33</v>
      </c>
      <c r="D5419">
        <v>7256</v>
      </c>
      <c r="E5419" s="1" t="s">
        <v>5974</v>
      </c>
      <c r="F5419">
        <v>0</v>
      </c>
      <c r="H5419">
        <v>0</v>
      </c>
      <c r="I5419">
        <f>Tabla1[[#This Row],[VENTAS]]+Tabla1[[#This Row],[FISICO]]-Tabla1[[#This Row],[SISTEMA]]</f>
        <v>0</v>
      </c>
    </row>
    <row r="5420" spans="1:9" hidden="1" x14ac:dyDescent="0.25">
      <c r="A5420">
        <v>30101</v>
      </c>
      <c r="B5420" s="1" t="s">
        <v>6</v>
      </c>
      <c r="C5420" s="1" t="s">
        <v>33</v>
      </c>
      <c r="D5420">
        <v>7258</v>
      </c>
      <c r="E5420" s="1" t="s">
        <v>5975</v>
      </c>
      <c r="F5420">
        <v>0</v>
      </c>
      <c r="H5420">
        <v>0</v>
      </c>
      <c r="I5420">
        <f>Tabla1[[#This Row],[VENTAS]]+Tabla1[[#This Row],[FISICO]]-Tabla1[[#This Row],[SISTEMA]]</f>
        <v>0</v>
      </c>
    </row>
    <row r="5421" spans="1:9" hidden="1" x14ac:dyDescent="0.25">
      <c r="A5421">
        <v>30101</v>
      </c>
      <c r="B5421" s="1" t="s">
        <v>6</v>
      </c>
      <c r="C5421" s="1" t="s">
        <v>33</v>
      </c>
      <c r="D5421">
        <v>7259</v>
      </c>
      <c r="E5421" s="1" t="s">
        <v>5976</v>
      </c>
      <c r="F5421">
        <v>1</v>
      </c>
      <c r="G5421">
        <v>1</v>
      </c>
      <c r="H5421">
        <v>0</v>
      </c>
      <c r="I5421">
        <f>Tabla1[[#This Row],[VENTAS]]+Tabla1[[#This Row],[FISICO]]-Tabla1[[#This Row],[SISTEMA]]</f>
        <v>0</v>
      </c>
    </row>
    <row r="5422" spans="1:9" hidden="1" x14ac:dyDescent="0.25">
      <c r="A5422">
        <v>30101</v>
      </c>
      <c r="B5422" s="1" t="s">
        <v>6</v>
      </c>
      <c r="C5422" s="1" t="s">
        <v>33</v>
      </c>
      <c r="D5422">
        <v>7260</v>
      </c>
      <c r="E5422" s="1" t="s">
        <v>5977</v>
      </c>
      <c r="F5422">
        <v>0</v>
      </c>
      <c r="H5422">
        <v>0</v>
      </c>
      <c r="I5422">
        <f>Tabla1[[#This Row],[VENTAS]]+Tabla1[[#This Row],[FISICO]]-Tabla1[[#This Row],[SISTEMA]]</f>
        <v>0</v>
      </c>
    </row>
    <row r="5423" spans="1:9" hidden="1" x14ac:dyDescent="0.25">
      <c r="A5423">
        <v>30101</v>
      </c>
      <c r="B5423" s="1" t="s">
        <v>6</v>
      </c>
      <c r="C5423" s="1" t="s">
        <v>33</v>
      </c>
      <c r="D5423">
        <v>7262</v>
      </c>
      <c r="E5423" s="1" t="s">
        <v>5978</v>
      </c>
      <c r="F5423">
        <v>0</v>
      </c>
      <c r="H5423">
        <v>0</v>
      </c>
      <c r="I5423">
        <f>Tabla1[[#This Row],[VENTAS]]+Tabla1[[#This Row],[FISICO]]-Tabla1[[#This Row],[SISTEMA]]</f>
        <v>0</v>
      </c>
    </row>
    <row r="5424" spans="1:9" hidden="1" x14ac:dyDescent="0.25">
      <c r="A5424">
        <v>30101</v>
      </c>
      <c r="B5424" s="1" t="s">
        <v>6</v>
      </c>
      <c r="C5424" s="1" t="s">
        <v>33</v>
      </c>
      <c r="D5424">
        <v>7263</v>
      </c>
      <c r="E5424" s="1" t="s">
        <v>5979</v>
      </c>
      <c r="F5424">
        <v>0</v>
      </c>
      <c r="H5424">
        <v>0</v>
      </c>
      <c r="I5424">
        <f>Tabla1[[#This Row],[VENTAS]]+Tabla1[[#This Row],[FISICO]]-Tabla1[[#This Row],[SISTEMA]]</f>
        <v>0</v>
      </c>
    </row>
    <row r="5425" spans="1:9" hidden="1" x14ac:dyDescent="0.25">
      <c r="A5425">
        <v>30101</v>
      </c>
      <c r="B5425" s="1" t="s">
        <v>6</v>
      </c>
      <c r="C5425" s="1" t="s">
        <v>33</v>
      </c>
      <c r="D5425">
        <v>7264</v>
      </c>
      <c r="E5425" s="1" t="s">
        <v>5980</v>
      </c>
      <c r="F5425">
        <v>0</v>
      </c>
      <c r="H5425">
        <v>0</v>
      </c>
      <c r="I5425">
        <f>Tabla1[[#This Row],[VENTAS]]+Tabla1[[#This Row],[FISICO]]-Tabla1[[#This Row],[SISTEMA]]</f>
        <v>0</v>
      </c>
    </row>
    <row r="5426" spans="1:9" hidden="1" x14ac:dyDescent="0.25">
      <c r="A5426">
        <v>30101</v>
      </c>
      <c r="B5426" s="1" t="s">
        <v>6</v>
      </c>
      <c r="C5426" s="1" t="s">
        <v>33</v>
      </c>
      <c r="D5426">
        <v>7267</v>
      </c>
      <c r="E5426" s="1" t="s">
        <v>5981</v>
      </c>
      <c r="F5426">
        <v>0</v>
      </c>
      <c r="H5426">
        <v>0</v>
      </c>
      <c r="I5426">
        <f>Tabla1[[#This Row],[VENTAS]]+Tabla1[[#This Row],[FISICO]]-Tabla1[[#This Row],[SISTEMA]]</f>
        <v>0</v>
      </c>
    </row>
    <row r="5427" spans="1:9" hidden="1" x14ac:dyDescent="0.25">
      <c r="A5427">
        <v>30101</v>
      </c>
      <c r="B5427" s="1" t="s">
        <v>6</v>
      </c>
      <c r="C5427" s="1" t="s">
        <v>33</v>
      </c>
      <c r="D5427">
        <v>7269</v>
      </c>
      <c r="E5427" s="1" t="s">
        <v>5982</v>
      </c>
      <c r="F5427">
        <v>0</v>
      </c>
      <c r="H5427">
        <v>0</v>
      </c>
      <c r="I5427">
        <f>Tabla1[[#This Row],[VENTAS]]+Tabla1[[#This Row],[FISICO]]-Tabla1[[#This Row],[SISTEMA]]</f>
        <v>0</v>
      </c>
    </row>
    <row r="5428" spans="1:9" hidden="1" x14ac:dyDescent="0.25">
      <c r="A5428">
        <v>30101</v>
      </c>
      <c r="B5428" s="1" t="s">
        <v>6</v>
      </c>
      <c r="C5428" s="1" t="s">
        <v>33</v>
      </c>
      <c r="D5428">
        <v>7270</v>
      </c>
      <c r="E5428" s="1" t="s">
        <v>5983</v>
      </c>
      <c r="F5428">
        <v>0</v>
      </c>
      <c r="H5428">
        <v>0</v>
      </c>
      <c r="I5428">
        <f>Tabla1[[#This Row],[VENTAS]]+Tabla1[[#This Row],[FISICO]]-Tabla1[[#This Row],[SISTEMA]]</f>
        <v>0</v>
      </c>
    </row>
    <row r="5429" spans="1:9" hidden="1" x14ac:dyDescent="0.25">
      <c r="A5429">
        <v>30101</v>
      </c>
      <c r="B5429" s="1" t="s">
        <v>6</v>
      </c>
      <c r="C5429" s="1" t="s">
        <v>33</v>
      </c>
      <c r="D5429">
        <v>7271</v>
      </c>
      <c r="E5429" s="1" t="s">
        <v>5984</v>
      </c>
      <c r="F5429">
        <v>0</v>
      </c>
      <c r="H5429">
        <v>0</v>
      </c>
      <c r="I5429">
        <f>Tabla1[[#This Row],[VENTAS]]+Tabla1[[#This Row],[FISICO]]-Tabla1[[#This Row],[SISTEMA]]</f>
        <v>0</v>
      </c>
    </row>
    <row r="5430" spans="1:9" hidden="1" x14ac:dyDescent="0.25">
      <c r="A5430">
        <v>30101</v>
      </c>
      <c r="B5430" s="1" t="s">
        <v>6</v>
      </c>
      <c r="C5430" s="1" t="s">
        <v>33</v>
      </c>
      <c r="D5430">
        <v>7272</v>
      </c>
      <c r="E5430" s="1" t="s">
        <v>5985</v>
      </c>
      <c r="F5430">
        <v>3</v>
      </c>
      <c r="G5430">
        <v>2</v>
      </c>
      <c r="H5430">
        <v>1</v>
      </c>
      <c r="I5430">
        <f>Tabla1[[#This Row],[VENTAS]]+Tabla1[[#This Row],[FISICO]]-Tabla1[[#This Row],[SISTEMA]]</f>
        <v>0</v>
      </c>
    </row>
    <row r="5431" spans="1:9" hidden="1" x14ac:dyDescent="0.25">
      <c r="A5431">
        <v>30101</v>
      </c>
      <c r="B5431" s="1" t="s">
        <v>6</v>
      </c>
      <c r="C5431" s="1" t="s">
        <v>33</v>
      </c>
      <c r="D5431">
        <v>7273</v>
      </c>
      <c r="E5431" s="1" t="s">
        <v>5986</v>
      </c>
      <c r="F5431">
        <v>0</v>
      </c>
      <c r="H5431">
        <v>0</v>
      </c>
      <c r="I5431">
        <f>Tabla1[[#This Row],[VENTAS]]+Tabla1[[#This Row],[FISICO]]-Tabla1[[#This Row],[SISTEMA]]</f>
        <v>0</v>
      </c>
    </row>
    <row r="5432" spans="1:9" hidden="1" x14ac:dyDescent="0.25">
      <c r="A5432">
        <v>30101</v>
      </c>
      <c r="B5432" s="1" t="s">
        <v>6</v>
      </c>
      <c r="C5432" s="1" t="s">
        <v>33</v>
      </c>
      <c r="D5432">
        <v>7275</v>
      </c>
      <c r="E5432" s="1" t="s">
        <v>5987</v>
      </c>
      <c r="F5432">
        <v>4</v>
      </c>
      <c r="G5432">
        <v>4</v>
      </c>
      <c r="H5432">
        <v>0</v>
      </c>
      <c r="I5432">
        <f>Tabla1[[#This Row],[VENTAS]]+Tabla1[[#This Row],[FISICO]]-Tabla1[[#This Row],[SISTEMA]]</f>
        <v>0</v>
      </c>
    </row>
    <row r="5433" spans="1:9" hidden="1" x14ac:dyDescent="0.25">
      <c r="A5433">
        <v>30101</v>
      </c>
      <c r="B5433" s="1" t="s">
        <v>6</v>
      </c>
      <c r="C5433" s="1" t="s">
        <v>33</v>
      </c>
      <c r="D5433">
        <v>7276</v>
      </c>
      <c r="E5433" s="1" t="s">
        <v>5988</v>
      </c>
      <c r="F5433">
        <v>1</v>
      </c>
      <c r="G5433">
        <v>1</v>
      </c>
      <c r="H5433">
        <v>0</v>
      </c>
      <c r="I5433">
        <f>Tabla1[[#This Row],[VENTAS]]+Tabla1[[#This Row],[FISICO]]-Tabla1[[#This Row],[SISTEMA]]</f>
        <v>0</v>
      </c>
    </row>
    <row r="5434" spans="1:9" hidden="1" x14ac:dyDescent="0.25">
      <c r="A5434">
        <v>30101</v>
      </c>
      <c r="B5434" s="1" t="s">
        <v>6</v>
      </c>
      <c r="C5434" s="1" t="s">
        <v>33</v>
      </c>
      <c r="D5434">
        <v>7277</v>
      </c>
      <c r="E5434" s="1" t="s">
        <v>5989</v>
      </c>
      <c r="F5434">
        <v>0</v>
      </c>
      <c r="H5434">
        <v>0</v>
      </c>
      <c r="I5434">
        <f>Tabla1[[#This Row],[VENTAS]]+Tabla1[[#This Row],[FISICO]]-Tabla1[[#This Row],[SISTEMA]]</f>
        <v>0</v>
      </c>
    </row>
    <row r="5435" spans="1:9" hidden="1" x14ac:dyDescent="0.25">
      <c r="A5435">
        <v>30101</v>
      </c>
      <c r="B5435" s="1" t="s">
        <v>6</v>
      </c>
      <c r="C5435" s="1" t="s">
        <v>33</v>
      </c>
      <c r="D5435">
        <v>7278</v>
      </c>
      <c r="E5435" s="1" t="s">
        <v>5990</v>
      </c>
      <c r="F5435">
        <v>0</v>
      </c>
      <c r="H5435">
        <v>0</v>
      </c>
      <c r="I5435">
        <f>Tabla1[[#This Row],[VENTAS]]+Tabla1[[#This Row],[FISICO]]-Tabla1[[#This Row],[SISTEMA]]</f>
        <v>0</v>
      </c>
    </row>
    <row r="5436" spans="1:9" hidden="1" x14ac:dyDescent="0.25">
      <c r="A5436">
        <v>30101</v>
      </c>
      <c r="B5436" s="1" t="s">
        <v>6</v>
      </c>
      <c r="C5436" s="1" t="s">
        <v>33</v>
      </c>
      <c r="D5436">
        <v>7280</v>
      </c>
      <c r="E5436" s="1" t="s">
        <v>5991</v>
      </c>
      <c r="F5436">
        <v>0</v>
      </c>
      <c r="H5436">
        <v>0</v>
      </c>
      <c r="I5436">
        <f>Tabla1[[#This Row],[VENTAS]]+Tabla1[[#This Row],[FISICO]]-Tabla1[[#This Row],[SISTEMA]]</f>
        <v>0</v>
      </c>
    </row>
    <row r="5437" spans="1:9" hidden="1" x14ac:dyDescent="0.25">
      <c r="A5437">
        <v>30101</v>
      </c>
      <c r="B5437" s="1" t="s">
        <v>6</v>
      </c>
      <c r="C5437" s="1" t="s">
        <v>33</v>
      </c>
      <c r="D5437">
        <v>7281</v>
      </c>
      <c r="E5437" s="1" t="s">
        <v>5992</v>
      </c>
      <c r="F5437">
        <v>0</v>
      </c>
      <c r="H5437">
        <v>0</v>
      </c>
      <c r="I5437">
        <f>Tabla1[[#This Row],[VENTAS]]+Tabla1[[#This Row],[FISICO]]-Tabla1[[#This Row],[SISTEMA]]</f>
        <v>0</v>
      </c>
    </row>
    <row r="5438" spans="1:9" hidden="1" x14ac:dyDescent="0.25">
      <c r="A5438">
        <v>30101</v>
      </c>
      <c r="B5438" s="1" t="s">
        <v>6</v>
      </c>
      <c r="C5438" s="1" t="s">
        <v>33</v>
      </c>
      <c r="D5438">
        <v>7313</v>
      </c>
      <c r="E5438" s="1" t="s">
        <v>5993</v>
      </c>
      <c r="F5438">
        <v>0</v>
      </c>
      <c r="H5438">
        <v>0</v>
      </c>
      <c r="I5438">
        <f>Tabla1[[#This Row],[VENTAS]]+Tabla1[[#This Row],[FISICO]]-Tabla1[[#This Row],[SISTEMA]]</f>
        <v>0</v>
      </c>
    </row>
    <row r="5439" spans="1:9" hidden="1" x14ac:dyDescent="0.25">
      <c r="A5439">
        <v>30101</v>
      </c>
      <c r="B5439" s="1" t="s">
        <v>6</v>
      </c>
      <c r="C5439" s="1" t="s">
        <v>33</v>
      </c>
      <c r="D5439">
        <v>7323</v>
      </c>
      <c r="E5439" s="1" t="s">
        <v>5994</v>
      </c>
      <c r="F5439">
        <v>0</v>
      </c>
      <c r="H5439">
        <v>0</v>
      </c>
      <c r="I5439">
        <f>Tabla1[[#This Row],[VENTAS]]+Tabla1[[#This Row],[FISICO]]-Tabla1[[#This Row],[SISTEMA]]</f>
        <v>0</v>
      </c>
    </row>
    <row r="5440" spans="1:9" hidden="1" x14ac:dyDescent="0.25">
      <c r="A5440">
        <v>30101</v>
      </c>
      <c r="B5440" s="1" t="s">
        <v>6</v>
      </c>
      <c r="C5440" s="1" t="s">
        <v>33</v>
      </c>
      <c r="D5440">
        <v>7324</v>
      </c>
      <c r="E5440" s="1" t="s">
        <v>5995</v>
      </c>
      <c r="F5440">
        <v>0</v>
      </c>
      <c r="H5440">
        <v>0</v>
      </c>
      <c r="I5440">
        <f>Tabla1[[#This Row],[VENTAS]]+Tabla1[[#This Row],[FISICO]]-Tabla1[[#This Row],[SISTEMA]]</f>
        <v>0</v>
      </c>
    </row>
    <row r="5441" spans="1:9" hidden="1" x14ac:dyDescent="0.25">
      <c r="A5441">
        <v>30101</v>
      </c>
      <c r="B5441" s="1" t="s">
        <v>6</v>
      </c>
      <c r="C5441" s="1" t="s">
        <v>33</v>
      </c>
      <c r="D5441">
        <v>7325</v>
      </c>
      <c r="E5441" s="1" t="s">
        <v>5996</v>
      </c>
      <c r="F5441">
        <v>0</v>
      </c>
      <c r="H5441">
        <v>0</v>
      </c>
      <c r="I5441">
        <f>Tabla1[[#This Row],[VENTAS]]+Tabla1[[#This Row],[FISICO]]-Tabla1[[#This Row],[SISTEMA]]</f>
        <v>0</v>
      </c>
    </row>
    <row r="5442" spans="1:9" hidden="1" x14ac:dyDescent="0.25">
      <c r="A5442">
        <v>30101</v>
      </c>
      <c r="B5442" s="1" t="s">
        <v>6</v>
      </c>
      <c r="C5442" s="1" t="s">
        <v>33</v>
      </c>
      <c r="D5442">
        <v>7328</v>
      </c>
      <c r="E5442" s="1" t="s">
        <v>5997</v>
      </c>
      <c r="F5442">
        <v>0</v>
      </c>
      <c r="H5442">
        <v>0</v>
      </c>
      <c r="I5442">
        <f>Tabla1[[#This Row],[VENTAS]]+Tabla1[[#This Row],[FISICO]]-Tabla1[[#This Row],[SISTEMA]]</f>
        <v>0</v>
      </c>
    </row>
    <row r="5443" spans="1:9" hidden="1" x14ac:dyDescent="0.25">
      <c r="A5443">
        <v>30101</v>
      </c>
      <c r="B5443" s="1" t="s">
        <v>6</v>
      </c>
      <c r="C5443" s="1" t="s">
        <v>33</v>
      </c>
      <c r="D5443">
        <v>7329</v>
      </c>
      <c r="E5443" s="1" t="s">
        <v>5998</v>
      </c>
      <c r="F5443">
        <v>0</v>
      </c>
      <c r="H5443">
        <v>0</v>
      </c>
      <c r="I5443">
        <f>Tabla1[[#This Row],[VENTAS]]+Tabla1[[#This Row],[FISICO]]-Tabla1[[#This Row],[SISTEMA]]</f>
        <v>0</v>
      </c>
    </row>
    <row r="5444" spans="1:9" hidden="1" x14ac:dyDescent="0.25">
      <c r="A5444">
        <v>30101</v>
      </c>
      <c r="B5444" s="1" t="s">
        <v>6</v>
      </c>
      <c r="C5444" s="1" t="s">
        <v>33</v>
      </c>
      <c r="D5444">
        <v>7330</v>
      </c>
      <c r="E5444" s="1" t="s">
        <v>5999</v>
      </c>
      <c r="F5444">
        <v>0</v>
      </c>
      <c r="H5444">
        <v>0</v>
      </c>
      <c r="I5444">
        <f>Tabla1[[#This Row],[VENTAS]]+Tabla1[[#This Row],[FISICO]]-Tabla1[[#This Row],[SISTEMA]]</f>
        <v>0</v>
      </c>
    </row>
    <row r="5445" spans="1:9" hidden="1" x14ac:dyDescent="0.25">
      <c r="A5445">
        <v>30101</v>
      </c>
      <c r="B5445" s="1" t="s">
        <v>6</v>
      </c>
      <c r="C5445" s="1" t="s">
        <v>33</v>
      </c>
      <c r="D5445">
        <v>7331</v>
      </c>
      <c r="E5445" s="1" t="s">
        <v>6000</v>
      </c>
      <c r="F5445">
        <v>7</v>
      </c>
      <c r="G5445">
        <v>5</v>
      </c>
      <c r="H5445">
        <v>0</v>
      </c>
      <c r="I5445">
        <f>Tabla1[[#This Row],[VENTAS]]+Tabla1[[#This Row],[FISICO]]-Tabla1[[#This Row],[SISTEMA]]</f>
        <v>-2</v>
      </c>
    </row>
    <row r="5446" spans="1:9" hidden="1" x14ac:dyDescent="0.25">
      <c r="A5446">
        <v>30101</v>
      </c>
      <c r="B5446" s="1" t="s">
        <v>6</v>
      </c>
      <c r="C5446" s="1" t="s">
        <v>33</v>
      </c>
      <c r="D5446">
        <v>7335</v>
      </c>
      <c r="E5446" s="1" t="s">
        <v>6001</v>
      </c>
      <c r="F5446">
        <v>0</v>
      </c>
      <c r="H5446">
        <v>0</v>
      </c>
      <c r="I5446">
        <f>Tabla1[[#This Row],[VENTAS]]+Tabla1[[#This Row],[FISICO]]-Tabla1[[#This Row],[SISTEMA]]</f>
        <v>0</v>
      </c>
    </row>
    <row r="5447" spans="1:9" hidden="1" x14ac:dyDescent="0.25">
      <c r="A5447">
        <v>30101</v>
      </c>
      <c r="B5447" s="1" t="s">
        <v>6</v>
      </c>
      <c r="C5447" s="1" t="s">
        <v>33</v>
      </c>
      <c r="D5447">
        <v>7340</v>
      </c>
      <c r="E5447" s="1" t="s">
        <v>6002</v>
      </c>
      <c r="F5447">
        <v>0</v>
      </c>
      <c r="H5447">
        <v>0</v>
      </c>
      <c r="I5447">
        <f>Tabla1[[#This Row],[VENTAS]]+Tabla1[[#This Row],[FISICO]]-Tabla1[[#This Row],[SISTEMA]]</f>
        <v>0</v>
      </c>
    </row>
    <row r="5448" spans="1:9" hidden="1" x14ac:dyDescent="0.25">
      <c r="A5448">
        <v>30101</v>
      </c>
      <c r="B5448" s="1" t="s">
        <v>6</v>
      </c>
      <c r="C5448" s="1" t="s">
        <v>33</v>
      </c>
      <c r="D5448">
        <v>7341</v>
      </c>
      <c r="E5448" s="1" t="s">
        <v>6003</v>
      </c>
      <c r="F5448">
        <v>0</v>
      </c>
      <c r="H5448">
        <v>0</v>
      </c>
      <c r="I5448">
        <f>Tabla1[[#This Row],[VENTAS]]+Tabla1[[#This Row],[FISICO]]-Tabla1[[#This Row],[SISTEMA]]</f>
        <v>0</v>
      </c>
    </row>
    <row r="5449" spans="1:9" hidden="1" x14ac:dyDescent="0.25">
      <c r="A5449">
        <v>30101</v>
      </c>
      <c r="B5449" s="1" t="s">
        <v>6</v>
      </c>
      <c r="C5449" s="1" t="s">
        <v>33</v>
      </c>
      <c r="D5449">
        <v>7342</v>
      </c>
      <c r="E5449" s="1" t="s">
        <v>6004</v>
      </c>
      <c r="F5449">
        <v>0</v>
      </c>
      <c r="H5449">
        <v>0</v>
      </c>
      <c r="I5449">
        <f>Tabla1[[#This Row],[VENTAS]]+Tabla1[[#This Row],[FISICO]]-Tabla1[[#This Row],[SISTEMA]]</f>
        <v>0</v>
      </c>
    </row>
    <row r="5450" spans="1:9" hidden="1" x14ac:dyDescent="0.25">
      <c r="A5450">
        <v>30101</v>
      </c>
      <c r="B5450" s="1" t="s">
        <v>6</v>
      </c>
      <c r="C5450" s="1" t="s">
        <v>33</v>
      </c>
      <c r="D5450">
        <v>7343</v>
      </c>
      <c r="E5450" s="1" t="s">
        <v>6005</v>
      </c>
      <c r="F5450">
        <v>0</v>
      </c>
      <c r="H5450">
        <v>0</v>
      </c>
      <c r="I5450">
        <f>Tabla1[[#This Row],[VENTAS]]+Tabla1[[#This Row],[FISICO]]-Tabla1[[#This Row],[SISTEMA]]</f>
        <v>0</v>
      </c>
    </row>
    <row r="5451" spans="1:9" hidden="1" x14ac:dyDescent="0.25">
      <c r="A5451">
        <v>30101</v>
      </c>
      <c r="B5451" s="1" t="s">
        <v>6</v>
      </c>
      <c r="C5451" s="1" t="s">
        <v>33</v>
      </c>
      <c r="D5451">
        <v>7354</v>
      </c>
      <c r="E5451" s="1" t="s">
        <v>6006</v>
      </c>
      <c r="F5451">
        <v>0</v>
      </c>
      <c r="H5451">
        <v>0</v>
      </c>
      <c r="I5451">
        <f>Tabla1[[#This Row],[VENTAS]]+Tabla1[[#This Row],[FISICO]]-Tabla1[[#This Row],[SISTEMA]]</f>
        <v>0</v>
      </c>
    </row>
    <row r="5452" spans="1:9" hidden="1" x14ac:dyDescent="0.25">
      <c r="A5452">
        <v>30101</v>
      </c>
      <c r="B5452" s="1" t="s">
        <v>6</v>
      </c>
      <c r="C5452" s="1" t="s">
        <v>33</v>
      </c>
      <c r="D5452">
        <v>7357</v>
      </c>
      <c r="E5452" s="1" t="s">
        <v>6007</v>
      </c>
      <c r="F5452">
        <v>0</v>
      </c>
      <c r="H5452">
        <v>0</v>
      </c>
      <c r="I5452">
        <f>Tabla1[[#This Row],[VENTAS]]+Tabla1[[#This Row],[FISICO]]-Tabla1[[#This Row],[SISTEMA]]</f>
        <v>0</v>
      </c>
    </row>
    <row r="5453" spans="1:9" hidden="1" x14ac:dyDescent="0.25">
      <c r="A5453">
        <v>30101</v>
      </c>
      <c r="B5453" s="1" t="s">
        <v>6</v>
      </c>
      <c r="C5453" s="1" t="s">
        <v>33</v>
      </c>
      <c r="D5453">
        <v>7371</v>
      </c>
      <c r="E5453" s="1" t="s">
        <v>6008</v>
      </c>
      <c r="F5453">
        <v>0</v>
      </c>
      <c r="H5453">
        <v>0</v>
      </c>
      <c r="I5453">
        <f>Tabla1[[#This Row],[VENTAS]]+Tabla1[[#This Row],[FISICO]]-Tabla1[[#This Row],[SISTEMA]]</f>
        <v>0</v>
      </c>
    </row>
    <row r="5454" spans="1:9" hidden="1" x14ac:dyDescent="0.25">
      <c r="A5454">
        <v>30101</v>
      </c>
      <c r="B5454" s="1" t="s">
        <v>6</v>
      </c>
      <c r="C5454" s="1" t="s">
        <v>33</v>
      </c>
      <c r="D5454">
        <v>7400</v>
      </c>
      <c r="E5454" s="1" t="s">
        <v>6009</v>
      </c>
      <c r="F5454">
        <v>7</v>
      </c>
      <c r="G5454">
        <v>7</v>
      </c>
      <c r="H5454">
        <v>0</v>
      </c>
      <c r="I5454">
        <f>Tabla1[[#This Row],[VENTAS]]+Tabla1[[#This Row],[FISICO]]-Tabla1[[#This Row],[SISTEMA]]</f>
        <v>0</v>
      </c>
    </row>
    <row r="5455" spans="1:9" hidden="1" x14ac:dyDescent="0.25">
      <c r="A5455">
        <v>30101</v>
      </c>
      <c r="B5455" s="1" t="s">
        <v>6</v>
      </c>
      <c r="C5455" s="1" t="s">
        <v>33</v>
      </c>
      <c r="D5455">
        <v>7401</v>
      </c>
      <c r="E5455" s="1" t="s">
        <v>6010</v>
      </c>
      <c r="F5455">
        <v>5</v>
      </c>
      <c r="G5455">
        <v>5</v>
      </c>
      <c r="H5455">
        <v>0</v>
      </c>
      <c r="I5455">
        <f>Tabla1[[#This Row],[VENTAS]]+Tabla1[[#This Row],[FISICO]]-Tabla1[[#This Row],[SISTEMA]]</f>
        <v>0</v>
      </c>
    </row>
    <row r="5456" spans="1:9" hidden="1" x14ac:dyDescent="0.25">
      <c r="A5456">
        <v>30101</v>
      </c>
      <c r="B5456" s="1" t="s">
        <v>6</v>
      </c>
      <c r="C5456" s="1" t="s">
        <v>33</v>
      </c>
      <c r="D5456">
        <v>7405</v>
      </c>
      <c r="E5456" s="1" t="s">
        <v>6011</v>
      </c>
      <c r="F5456">
        <v>0</v>
      </c>
      <c r="H5456">
        <v>0</v>
      </c>
      <c r="I5456">
        <f>Tabla1[[#This Row],[VENTAS]]+Tabla1[[#This Row],[FISICO]]-Tabla1[[#This Row],[SISTEMA]]</f>
        <v>0</v>
      </c>
    </row>
    <row r="5457" spans="1:9" hidden="1" x14ac:dyDescent="0.25">
      <c r="A5457">
        <v>30101</v>
      </c>
      <c r="B5457" s="1" t="s">
        <v>6</v>
      </c>
      <c r="C5457" s="1" t="s">
        <v>33</v>
      </c>
      <c r="D5457">
        <v>7406</v>
      </c>
      <c r="E5457" s="1" t="s">
        <v>6012</v>
      </c>
      <c r="F5457">
        <v>1</v>
      </c>
      <c r="G5457">
        <v>1</v>
      </c>
      <c r="H5457">
        <v>0</v>
      </c>
      <c r="I5457">
        <f>Tabla1[[#This Row],[VENTAS]]+Tabla1[[#This Row],[FISICO]]-Tabla1[[#This Row],[SISTEMA]]</f>
        <v>0</v>
      </c>
    </row>
    <row r="5458" spans="1:9" hidden="1" x14ac:dyDescent="0.25">
      <c r="A5458">
        <v>30101</v>
      </c>
      <c r="B5458" s="1" t="s">
        <v>6</v>
      </c>
      <c r="C5458" s="1" t="s">
        <v>33</v>
      </c>
      <c r="D5458">
        <v>7408</v>
      </c>
      <c r="E5458" s="1" t="s">
        <v>6013</v>
      </c>
      <c r="F5458">
        <v>17</v>
      </c>
      <c r="G5458">
        <v>17</v>
      </c>
      <c r="H5458">
        <v>0</v>
      </c>
      <c r="I5458">
        <f>Tabla1[[#This Row],[VENTAS]]+Tabla1[[#This Row],[FISICO]]-Tabla1[[#This Row],[SISTEMA]]</f>
        <v>0</v>
      </c>
    </row>
    <row r="5459" spans="1:9" hidden="1" x14ac:dyDescent="0.25">
      <c r="A5459">
        <v>30101</v>
      </c>
      <c r="B5459" s="1" t="s">
        <v>6</v>
      </c>
      <c r="C5459" s="1" t="s">
        <v>33</v>
      </c>
      <c r="D5459">
        <v>7409</v>
      </c>
      <c r="E5459" s="1" t="s">
        <v>6014</v>
      </c>
      <c r="F5459">
        <v>20</v>
      </c>
      <c r="G5459">
        <v>20</v>
      </c>
      <c r="H5459">
        <v>0</v>
      </c>
      <c r="I5459">
        <f>Tabla1[[#This Row],[VENTAS]]+Tabla1[[#This Row],[FISICO]]-Tabla1[[#This Row],[SISTEMA]]</f>
        <v>0</v>
      </c>
    </row>
    <row r="5460" spans="1:9" hidden="1" x14ac:dyDescent="0.25">
      <c r="A5460">
        <v>30101</v>
      </c>
      <c r="B5460" s="1" t="s">
        <v>6</v>
      </c>
      <c r="C5460" s="1" t="s">
        <v>33</v>
      </c>
      <c r="D5460">
        <v>7411</v>
      </c>
      <c r="E5460" s="1" t="s">
        <v>6015</v>
      </c>
      <c r="F5460">
        <v>0</v>
      </c>
      <c r="H5460">
        <v>0</v>
      </c>
      <c r="I5460">
        <f>Tabla1[[#This Row],[VENTAS]]+Tabla1[[#This Row],[FISICO]]-Tabla1[[#This Row],[SISTEMA]]</f>
        <v>0</v>
      </c>
    </row>
    <row r="5461" spans="1:9" hidden="1" x14ac:dyDescent="0.25">
      <c r="A5461">
        <v>30101</v>
      </c>
      <c r="B5461" s="1" t="s">
        <v>6</v>
      </c>
      <c r="C5461" s="1" t="s">
        <v>33</v>
      </c>
      <c r="D5461">
        <v>7450</v>
      </c>
      <c r="E5461" s="1" t="s">
        <v>6016</v>
      </c>
      <c r="F5461">
        <v>0</v>
      </c>
      <c r="H5461">
        <v>0</v>
      </c>
      <c r="I5461">
        <f>Tabla1[[#This Row],[VENTAS]]+Tabla1[[#This Row],[FISICO]]-Tabla1[[#This Row],[SISTEMA]]</f>
        <v>0</v>
      </c>
    </row>
    <row r="5462" spans="1:9" hidden="1" x14ac:dyDescent="0.25">
      <c r="A5462">
        <v>30101</v>
      </c>
      <c r="B5462" s="1" t="s">
        <v>6</v>
      </c>
      <c r="C5462" s="1" t="s">
        <v>33</v>
      </c>
      <c r="D5462">
        <v>7454</v>
      </c>
      <c r="E5462" s="1" t="s">
        <v>6017</v>
      </c>
      <c r="F5462">
        <v>0</v>
      </c>
      <c r="H5462">
        <v>0</v>
      </c>
      <c r="I5462">
        <f>Tabla1[[#This Row],[VENTAS]]+Tabla1[[#This Row],[FISICO]]-Tabla1[[#This Row],[SISTEMA]]</f>
        <v>0</v>
      </c>
    </row>
    <row r="5463" spans="1:9" hidden="1" x14ac:dyDescent="0.25">
      <c r="A5463">
        <v>30101</v>
      </c>
      <c r="B5463" s="1" t="s">
        <v>6</v>
      </c>
      <c r="C5463" s="1" t="s">
        <v>33</v>
      </c>
      <c r="D5463">
        <v>7455</v>
      </c>
      <c r="E5463" s="1" t="s">
        <v>6018</v>
      </c>
      <c r="F5463">
        <v>0</v>
      </c>
      <c r="H5463">
        <v>0</v>
      </c>
      <c r="I5463">
        <f>Tabla1[[#This Row],[VENTAS]]+Tabla1[[#This Row],[FISICO]]-Tabla1[[#This Row],[SISTEMA]]</f>
        <v>0</v>
      </c>
    </row>
    <row r="5464" spans="1:9" hidden="1" x14ac:dyDescent="0.25">
      <c r="A5464">
        <v>30101</v>
      </c>
      <c r="B5464" s="1" t="s">
        <v>6</v>
      </c>
      <c r="C5464" s="1" t="s">
        <v>33</v>
      </c>
      <c r="D5464">
        <v>7456</v>
      </c>
      <c r="E5464" s="1" t="s">
        <v>6019</v>
      </c>
      <c r="F5464">
        <v>0</v>
      </c>
      <c r="H5464">
        <v>0</v>
      </c>
      <c r="I5464">
        <f>Tabla1[[#This Row],[VENTAS]]+Tabla1[[#This Row],[FISICO]]-Tabla1[[#This Row],[SISTEMA]]</f>
        <v>0</v>
      </c>
    </row>
    <row r="5465" spans="1:9" hidden="1" x14ac:dyDescent="0.25">
      <c r="A5465">
        <v>30101</v>
      </c>
      <c r="B5465" s="1" t="s">
        <v>6</v>
      </c>
      <c r="C5465" s="1" t="s">
        <v>33</v>
      </c>
      <c r="D5465">
        <v>7457</v>
      </c>
      <c r="E5465" s="1" t="s">
        <v>6020</v>
      </c>
      <c r="F5465">
        <v>6</v>
      </c>
      <c r="G5465">
        <v>6</v>
      </c>
      <c r="H5465">
        <v>0</v>
      </c>
      <c r="I5465">
        <f>Tabla1[[#This Row],[VENTAS]]+Tabla1[[#This Row],[FISICO]]-Tabla1[[#This Row],[SISTEMA]]</f>
        <v>0</v>
      </c>
    </row>
    <row r="5466" spans="1:9" hidden="1" x14ac:dyDescent="0.25">
      <c r="A5466">
        <v>30101</v>
      </c>
      <c r="B5466" s="1" t="s">
        <v>6</v>
      </c>
      <c r="C5466" s="1" t="s">
        <v>33</v>
      </c>
      <c r="D5466">
        <v>7458</v>
      </c>
      <c r="E5466" s="1" t="s">
        <v>6021</v>
      </c>
      <c r="F5466">
        <v>0</v>
      </c>
      <c r="H5466">
        <v>0</v>
      </c>
      <c r="I5466">
        <f>Tabla1[[#This Row],[VENTAS]]+Tabla1[[#This Row],[FISICO]]-Tabla1[[#This Row],[SISTEMA]]</f>
        <v>0</v>
      </c>
    </row>
    <row r="5467" spans="1:9" hidden="1" x14ac:dyDescent="0.25">
      <c r="A5467">
        <v>30101</v>
      </c>
      <c r="B5467" s="1" t="s">
        <v>6</v>
      </c>
      <c r="C5467" s="1" t="s">
        <v>33</v>
      </c>
      <c r="D5467">
        <v>7459</v>
      </c>
      <c r="E5467" s="1" t="s">
        <v>6022</v>
      </c>
      <c r="F5467">
        <v>0</v>
      </c>
      <c r="H5467">
        <v>0</v>
      </c>
      <c r="I5467">
        <f>Tabla1[[#This Row],[VENTAS]]+Tabla1[[#This Row],[FISICO]]-Tabla1[[#This Row],[SISTEMA]]</f>
        <v>0</v>
      </c>
    </row>
    <row r="5468" spans="1:9" hidden="1" x14ac:dyDescent="0.25">
      <c r="A5468">
        <v>30101</v>
      </c>
      <c r="B5468" s="1" t="s">
        <v>6</v>
      </c>
      <c r="C5468" s="1" t="s">
        <v>33</v>
      </c>
      <c r="D5468">
        <v>7460</v>
      </c>
      <c r="E5468" s="1" t="s">
        <v>6023</v>
      </c>
      <c r="F5468">
        <v>0</v>
      </c>
      <c r="H5468">
        <v>0</v>
      </c>
      <c r="I5468">
        <f>Tabla1[[#This Row],[VENTAS]]+Tabla1[[#This Row],[FISICO]]-Tabla1[[#This Row],[SISTEMA]]</f>
        <v>0</v>
      </c>
    </row>
    <row r="5469" spans="1:9" hidden="1" x14ac:dyDescent="0.25">
      <c r="A5469">
        <v>30101</v>
      </c>
      <c r="B5469" s="1" t="s">
        <v>6</v>
      </c>
      <c r="C5469" s="1" t="s">
        <v>33</v>
      </c>
      <c r="D5469">
        <v>7461</v>
      </c>
      <c r="E5469" s="1" t="s">
        <v>6024</v>
      </c>
      <c r="F5469">
        <v>0</v>
      </c>
      <c r="H5469">
        <v>0</v>
      </c>
      <c r="I5469">
        <f>Tabla1[[#This Row],[VENTAS]]+Tabla1[[#This Row],[FISICO]]-Tabla1[[#This Row],[SISTEMA]]</f>
        <v>0</v>
      </c>
    </row>
    <row r="5470" spans="1:9" hidden="1" x14ac:dyDescent="0.25">
      <c r="A5470">
        <v>30101</v>
      </c>
      <c r="B5470" s="1" t="s">
        <v>6</v>
      </c>
      <c r="C5470" s="1" t="s">
        <v>33</v>
      </c>
      <c r="D5470">
        <v>7462</v>
      </c>
      <c r="E5470" s="1" t="s">
        <v>6025</v>
      </c>
      <c r="F5470">
        <v>0</v>
      </c>
      <c r="H5470">
        <v>0</v>
      </c>
      <c r="I5470">
        <f>Tabla1[[#This Row],[VENTAS]]+Tabla1[[#This Row],[FISICO]]-Tabla1[[#This Row],[SISTEMA]]</f>
        <v>0</v>
      </c>
    </row>
    <row r="5471" spans="1:9" hidden="1" x14ac:dyDescent="0.25">
      <c r="A5471">
        <v>30101</v>
      </c>
      <c r="B5471" s="1" t="s">
        <v>6</v>
      </c>
      <c r="C5471" s="1" t="s">
        <v>33</v>
      </c>
      <c r="D5471">
        <v>7463</v>
      </c>
      <c r="E5471" s="1" t="s">
        <v>6026</v>
      </c>
      <c r="F5471">
        <v>0</v>
      </c>
      <c r="H5471">
        <v>0</v>
      </c>
      <c r="I5471">
        <f>Tabla1[[#This Row],[VENTAS]]+Tabla1[[#This Row],[FISICO]]-Tabla1[[#This Row],[SISTEMA]]</f>
        <v>0</v>
      </c>
    </row>
    <row r="5472" spans="1:9" hidden="1" x14ac:dyDescent="0.25">
      <c r="A5472">
        <v>30101</v>
      </c>
      <c r="B5472" s="1" t="s">
        <v>6</v>
      </c>
      <c r="C5472" s="1" t="s">
        <v>33</v>
      </c>
      <c r="D5472">
        <v>7467</v>
      </c>
      <c r="E5472" s="1" t="s">
        <v>6027</v>
      </c>
      <c r="F5472">
        <v>0</v>
      </c>
      <c r="H5472">
        <v>0</v>
      </c>
      <c r="I5472">
        <f>Tabla1[[#This Row],[VENTAS]]+Tabla1[[#This Row],[FISICO]]-Tabla1[[#This Row],[SISTEMA]]</f>
        <v>0</v>
      </c>
    </row>
    <row r="5473" spans="1:9" hidden="1" x14ac:dyDescent="0.25">
      <c r="A5473">
        <v>30101</v>
      </c>
      <c r="B5473" s="1" t="s">
        <v>6</v>
      </c>
      <c r="C5473" s="1" t="s">
        <v>33</v>
      </c>
      <c r="D5473">
        <v>7473</v>
      </c>
      <c r="E5473" s="1" t="s">
        <v>6028</v>
      </c>
      <c r="F5473">
        <v>0</v>
      </c>
      <c r="H5473">
        <v>0</v>
      </c>
      <c r="I5473">
        <f>Tabla1[[#This Row],[VENTAS]]+Tabla1[[#This Row],[FISICO]]-Tabla1[[#This Row],[SISTEMA]]</f>
        <v>0</v>
      </c>
    </row>
    <row r="5474" spans="1:9" hidden="1" x14ac:dyDescent="0.25">
      <c r="A5474">
        <v>30101</v>
      </c>
      <c r="B5474" s="1" t="s">
        <v>6</v>
      </c>
      <c r="C5474" s="1" t="s">
        <v>33</v>
      </c>
      <c r="D5474">
        <v>7501</v>
      </c>
      <c r="E5474" s="1" t="s">
        <v>6029</v>
      </c>
      <c r="F5474">
        <v>2</v>
      </c>
      <c r="G5474">
        <v>2</v>
      </c>
      <c r="H5474">
        <v>0</v>
      </c>
      <c r="I5474">
        <f>Tabla1[[#This Row],[VENTAS]]+Tabla1[[#This Row],[FISICO]]-Tabla1[[#This Row],[SISTEMA]]</f>
        <v>0</v>
      </c>
    </row>
    <row r="5475" spans="1:9" hidden="1" x14ac:dyDescent="0.25">
      <c r="A5475">
        <v>30101</v>
      </c>
      <c r="B5475" s="1" t="s">
        <v>6</v>
      </c>
      <c r="C5475" s="1" t="s">
        <v>33</v>
      </c>
      <c r="D5475">
        <v>7502</v>
      </c>
      <c r="E5475" s="1" t="s">
        <v>6030</v>
      </c>
      <c r="F5475">
        <v>3</v>
      </c>
      <c r="G5475">
        <v>3</v>
      </c>
      <c r="H5475">
        <v>0</v>
      </c>
      <c r="I5475">
        <f>Tabla1[[#This Row],[VENTAS]]+Tabla1[[#This Row],[FISICO]]-Tabla1[[#This Row],[SISTEMA]]</f>
        <v>0</v>
      </c>
    </row>
    <row r="5476" spans="1:9" hidden="1" x14ac:dyDescent="0.25">
      <c r="A5476">
        <v>30101</v>
      </c>
      <c r="B5476" s="1" t="s">
        <v>6</v>
      </c>
      <c r="C5476" s="1" t="s">
        <v>33</v>
      </c>
      <c r="D5476">
        <v>7503</v>
      </c>
      <c r="E5476" s="1" t="s">
        <v>6031</v>
      </c>
      <c r="F5476">
        <v>3</v>
      </c>
      <c r="G5476">
        <v>3</v>
      </c>
      <c r="H5476">
        <v>0</v>
      </c>
      <c r="I5476">
        <f>Tabla1[[#This Row],[VENTAS]]+Tabla1[[#This Row],[FISICO]]-Tabla1[[#This Row],[SISTEMA]]</f>
        <v>0</v>
      </c>
    </row>
    <row r="5477" spans="1:9" hidden="1" x14ac:dyDescent="0.25">
      <c r="A5477">
        <v>30101</v>
      </c>
      <c r="B5477" s="1" t="s">
        <v>6</v>
      </c>
      <c r="C5477" s="1" t="s">
        <v>33</v>
      </c>
      <c r="D5477">
        <v>7506</v>
      </c>
      <c r="E5477" s="1" t="s">
        <v>6032</v>
      </c>
      <c r="F5477">
        <v>0</v>
      </c>
      <c r="H5477">
        <v>0</v>
      </c>
      <c r="I5477">
        <f>Tabla1[[#This Row],[VENTAS]]+Tabla1[[#This Row],[FISICO]]-Tabla1[[#This Row],[SISTEMA]]</f>
        <v>0</v>
      </c>
    </row>
    <row r="5478" spans="1:9" hidden="1" x14ac:dyDescent="0.25">
      <c r="A5478">
        <v>30101</v>
      </c>
      <c r="B5478" s="1" t="s">
        <v>6</v>
      </c>
      <c r="C5478" s="1" t="s">
        <v>33</v>
      </c>
      <c r="D5478">
        <v>7508</v>
      </c>
      <c r="E5478" s="1" t="s">
        <v>6033</v>
      </c>
      <c r="F5478">
        <v>0</v>
      </c>
      <c r="H5478">
        <v>0</v>
      </c>
      <c r="I5478">
        <f>Tabla1[[#This Row],[VENTAS]]+Tabla1[[#This Row],[FISICO]]-Tabla1[[#This Row],[SISTEMA]]</f>
        <v>0</v>
      </c>
    </row>
    <row r="5479" spans="1:9" hidden="1" x14ac:dyDescent="0.25">
      <c r="A5479">
        <v>30101</v>
      </c>
      <c r="B5479" s="1" t="s">
        <v>6</v>
      </c>
      <c r="C5479" s="1" t="s">
        <v>33</v>
      </c>
      <c r="D5479">
        <v>7530</v>
      </c>
      <c r="E5479" s="1" t="s">
        <v>6034</v>
      </c>
      <c r="F5479">
        <v>0</v>
      </c>
      <c r="H5479">
        <v>0</v>
      </c>
      <c r="I5479">
        <f>Tabla1[[#This Row],[VENTAS]]+Tabla1[[#This Row],[FISICO]]-Tabla1[[#This Row],[SISTEMA]]</f>
        <v>0</v>
      </c>
    </row>
    <row r="5480" spans="1:9" hidden="1" x14ac:dyDescent="0.25">
      <c r="A5480">
        <v>30101</v>
      </c>
      <c r="B5480" s="1" t="s">
        <v>6</v>
      </c>
      <c r="C5480" s="1" t="s">
        <v>33</v>
      </c>
      <c r="D5480">
        <v>7534</v>
      </c>
      <c r="E5480" s="1" t="s">
        <v>6035</v>
      </c>
      <c r="F5480">
        <v>0</v>
      </c>
      <c r="H5480">
        <v>0</v>
      </c>
      <c r="I5480">
        <f>Tabla1[[#This Row],[VENTAS]]+Tabla1[[#This Row],[FISICO]]-Tabla1[[#This Row],[SISTEMA]]</f>
        <v>0</v>
      </c>
    </row>
    <row r="5481" spans="1:9" hidden="1" x14ac:dyDescent="0.25">
      <c r="A5481">
        <v>30101</v>
      </c>
      <c r="B5481" s="1" t="s">
        <v>6</v>
      </c>
      <c r="C5481" s="1" t="s">
        <v>33</v>
      </c>
      <c r="D5481">
        <v>7537</v>
      </c>
      <c r="E5481" s="1" t="s">
        <v>6036</v>
      </c>
      <c r="F5481">
        <v>0</v>
      </c>
      <c r="H5481">
        <v>0</v>
      </c>
      <c r="I5481">
        <f>Tabla1[[#This Row],[VENTAS]]+Tabla1[[#This Row],[FISICO]]-Tabla1[[#This Row],[SISTEMA]]</f>
        <v>0</v>
      </c>
    </row>
    <row r="5482" spans="1:9" hidden="1" x14ac:dyDescent="0.25">
      <c r="A5482">
        <v>30101</v>
      </c>
      <c r="B5482" s="1" t="s">
        <v>6</v>
      </c>
      <c r="C5482" s="1" t="s">
        <v>33</v>
      </c>
      <c r="D5482">
        <v>7541</v>
      </c>
      <c r="E5482" s="1" t="s">
        <v>6037</v>
      </c>
      <c r="F5482">
        <v>0</v>
      </c>
      <c r="H5482">
        <v>0</v>
      </c>
      <c r="I5482">
        <f>Tabla1[[#This Row],[VENTAS]]+Tabla1[[#This Row],[FISICO]]-Tabla1[[#This Row],[SISTEMA]]</f>
        <v>0</v>
      </c>
    </row>
    <row r="5483" spans="1:9" hidden="1" x14ac:dyDescent="0.25">
      <c r="A5483">
        <v>30101</v>
      </c>
      <c r="B5483" s="1" t="s">
        <v>6</v>
      </c>
      <c r="C5483" s="1" t="s">
        <v>33</v>
      </c>
      <c r="D5483">
        <v>7543</v>
      </c>
      <c r="E5483" s="1" t="s">
        <v>6038</v>
      </c>
      <c r="F5483">
        <v>0</v>
      </c>
      <c r="H5483">
        <v>0</v>
      </c>
      <c r="I5483">
        <f>Tabla1[[#This Row],[VENTAS]]+Tabla1[[#This Row],[FISICO]]-Tabla1[[#This Row],[SISTEMA]]</f>
        <v>0</v>
      </c>
    </row>
    <row r="5484" spans="1:9" hidden="1" x14ac:dyDescent="0.25">
      <c r="A5484">
        <v>30101</v>
      </c>
      <c r="B5484" s="1" t="s">
        <v>6</v>
      </c>
      <c r="C5484" s="1" t="s">
        <v>33</v>
      </c>
      <c r="D5484">
        <v>7544</v>
      </c>
      <c r="E5484" s="1" t="s">
        <v>6039</v>
      </c>
      <c r="F5484">
        <v>0</v>
      </c>
      <c r="H5484">
        <v>0</v>
      </c>
      <c r="I5484">
        <f>Tabla1[[#This Row],[VENTAS]]+Tabla1[[#This Row],[FISICO]]-Tabla1[[#This Row],[SISTEMA]]</f>
        <v>0</v>
      </c>
    </row>
    <row r="5485" spans="1:9" hidden="1" x14ac:dyDescent="0.25">
      <c r="A5485">
        <v>30101</v>
      </c>
      <c r="B5485" s="1" t="s">
        <v>6</v>
      </c>
      <c r="C5485" s="1" t="s">
        <v>33</v>
      </c>
      <c r="D5485">
        <v>7545</v>
      </c>
      <c r="E5485" s="1" t="s">
        <v>6040</v>
      </c>
      <c r="F5485">
        <v>0</v>
      </c>
      <c r="H5485">
        <v>0</v>
      </c>
      <c r="I5485">
        <f>Tabla1[[#This Row],[VENTAS]]+Tabla1[[#This Row],[FISICO]]-Tabla1[[#This Row],[SISTEMA]]</f>
        <v>0</v>
      </c>
    </row>
    <row r="5486" spans="1:9" hidden="1" x14ac:dyDescent="0.25">
      <c r="A5486">
        <v>30101</v>
      </c>
      <c r="B5486" s="1" t="s">
        <v>6</v>
      </c>
      <c r="C5486" s="1" t="s">
        <v>33</v>
      </c>
      <c r="D5486">
        <v>7546</v>
      </c>
      <c r="E5486" s="1" t="s">
        <v>6041</v>
      </c>
      <c r="F5486">
        <v>0</v>
      </c>
      <c r="H5486">
        <v>0</v>
      </c>
      <c r="I5486">
        <f>Tabla1[[#This Row],[VENTAS]]+Tabla1[[#This Row],[FISICO]]-Tabla1[[#This Row],[SISTEMA]]</f>
        <v>0</v>
      </c>
    </row>
    <row r="5487" spans="1:9" hidden="1" x14ac:dyDescent="0.25">
      <c r="A5487">
        <v>30101</v>
      </c>
      <c r="B5487" s="1" t="s">
        <v>6</v>
      </c>
      <c r="C5487" s="1" t="s">
        <v>33</v>
      </c>
      <c r="D5487">
        <v>7565</v>
      </c>
      <c r="E5487" s="1" t="s">
        <v>6042</v>
      </c>
      <c r="F5487">
        <v>0</v>
      </c>
      <c r="H5487">
        <v>0</v>
      </c>
      <c r="I5487">
        <f>Tabla1[[#This Row],[VENTAS]]+Tabla1[[#This Row],[FISICO]]-Tabla1[[#This Row],[SISTEMA]]</f>
        <v>0</v>
      </c>
    </row>
    <row r="5488" spans="1:9" hidden="1" x14ac:dyDescent="0.25">
      <c r="A5488">
        <v>30101</v>
      </c>
      <c r="B5488" s="1" t="s">
        <v>6</v>
      </c>
      <c r="C5488" s="1" t="s">
        <v>33</v>
      </c>
      <c r="D5488">
        <v>7567</v>
      </c>
      <c r="E5488" s="1" t="s">
        <v>6043</v>
      </c>
      <c r="F5488">
        <v>0</v>
      </c>
      <c r="H5488">
        <v>0</v>
      </c>
      <c r="I5488">
        <f>Tabla1[[#This Row],[VENTAS]]+Tabla1[[#This Row],[FISICO]]-Tabla1[[#This Row],[SISTEMA]]</f>
        <v>0</v>
      </c>
    </row>
    <row r="5489" spans="1:9" hidden="1" x14ac:dyDescent="0.25">
      <c r="A5489">
        <v>30101</v>
      </c>
      <c r="B5489" s="1" t="s">
        <v>6</v>
      </c>
      <c r="C5489" s="1" t="s">
        <v>33</v>
      </c>
      <c r="D5489">
        <v>7597</v>
      </c>
      <c r="E5489" s="1" t="s">
        <v>6044</v>
      </c>
      <c r="F5489">
        <v>0</v>
      </c>
      <c r="H5489">
        <v>0</v>
      </c>
      <c r="I5489">
        <f>Tabla1[[#This Row],[VENTAS]]+Tabla1[[#This Row],[FISICO]]-Tabla1[[#This Row],[SISTEMA]]</f>
        <v>0</v>
      </c>
    </row>
    <row r="5490" spans="1:9" hidden="1" x14ac:dyDescent="0.25">
      <c r="A5490">
        <v>30101</v>
      </c>
      <c r="B5490" s="1" t="s">
        <v>6</v>
      </c>
      <c r="C5490" s="1" t="s">
        <v>33</v>
      </c>
      <c r="D5490">
        <v>7626</v>
      </c>
      <c r="E5490" s="1" t="s">
        <v>6045</v>
      </c>
      <c r="F5490">
        <v>0</v>
      </c>
      <c r="H5490">
        <v>0</v>
      </c>
      <c r="I5490">
        <f>Tabla1[[#This Row],[VENTAS]]+Tabla1[[#This Row],[FISICO]]-Tabla1[[#This Row],[SISTEMA]]</f>
        <v>0</v>
      </c>
    </row>
    <row r="5491" spans="1:9" hidden="1" x14ac:dyDescent="0.25">
      <c r="A5491">
        <v>30101</v>
      </c>
      <c r="B5491" s="1" t="s">
        <v>6</v>
      </c>
      <c r="C5491" s="1" t="s">
        <v>33</v>
      </c>
      <c r="D5491">
        <v>7627</v>
      </c>
      <c r="E5491" s="1" t="s">
        <v>6046</v>
      </c>
      <c r="F5491">
        <v>3</v>
      </c>
      <c r="G5491">
        <v>3</v>
      </c>
      <c r="H5491">
        <v>0</v>
      </c>
      <c r="I5491">
        <f>Tabla1[[#This Row],[VENTAS]]+Tabla1[[#This Row],[FISICO]]-Tabla1[[#This Row],[SISTEMA]]</f>
        <v>0</v>
      </c>
    </row>
    <row r="5492" spans="1:9" hidden="1" x14ac:dyDescent="0.25">
      <c r="A5492">
        <v>30101</v>
      </c>
      <c r="B5492" s="1" t="s">
        <v>6</v>
      </c>
      <c r="C5492" s="1" t="s">
        <v>33</v>
      </c>
      <c r="D5492">
        <v>7628</v>
      </c>
      <c r="E5492" s="1" t="s">
        <v>6047</v>
      </c>
      <c r="F5492">
        <v>1</v>
      </c>
      <c r="G5492">
        <v>1</v>
      </c>
      <c r="H5492">
        <v>0</v>
      </c>
      <c r="I5492">
        <f>Tabla1[[#This Row],[VENTAS]]+Tabla1[[#This Row],[FISICO]]-Tabla1[[#This Row],[SISTEMA]]</f>
        <v>0</v>
      </c>
    </row>
    <row r="5493" spans="1:9" hidden="1" x14ac:dyDescent="0.25">
      <c r="A5493">
        <v>30101</v>
      </c>
      <c r="B5493" s="1" t="s">
        <v>6</v>
      </c>
      <c r="C5493" s="1" t="s">
        <v>33</v>
      </c>
      <c r="D5493">
        <v>7629</v>
      </c>
      <c r="E5493" s="1" t="s">
        <v>6048</v>
      </c>
      <c r="F5493">
        <v>0</v>
      </c>
      <c r="H5493">
        <v>0</v>
      </c>
      <c r="I5493">
        <f>Tabla1[[#This Row],[VENTAS]]+Tabla1[[#This Row],[FISICO]]-Tabla1[[#This Row],[SISTEMA]]</f>
        <v>0</v>
      </c>
    </row>
    <row r="5494" spans="1:9" hidden="1" x14ac:dyDescent="0.25">
      <c r="A5494">
        <v>30101</v>
      </c>
      <c r="B5494" s="1" t="s">
        <v>6</v>
      </c>
      <c r="C5494" s="1" t="s">
        <v>33</v>
      </c>
      <c r="D5494">
        <v>7630</v>
      </c>
      <c r="E5494" s="1" t="s">
        <v>6049</v>
      </c>
      <c r="F5494">
        <v>2</v>
      </c>
      <c r="G5494">
        <v>2</v>
      </c>
      <c r="H5494">
        <v>0</v>
      </c>
      <c r="I5494">
        <f>Tabla1[[#This Row],[VENTAS]]+Tabla1[[#This Row],[FISICO]]-Tabla1[[#This Row],[SISTEMA]]</f>
        <v>0</v>
      </c>
    </row>
    <row r="5495" spans="1:9" hidden="1" x14ac:dyDescent="0.25">
      <c r="A5495">
        <v>30101</v>
      </c>
      <c r="B5495" s="1" t="s">
        <v>6</v>
      </c>
      <c r="C5495" s="1" t="s">
        <v>33</v>
      </c>
      <c r="D5495">
        <v>7640</v>
      </c>
      <c r="E5495" s="1" t="s">
        <v>6050</v>
      </c>
      <c r="F5495">
        <v>0</v>
      </c>
      <c r="H5495">
        <v>0</v>
      </c>
      <c r="I5495">
        <f>Tabla1[[#This Row],[VENTAS]]+Tabla1[[#This Row],[FISICO]]-Tabla1[[#This Row],[SISTEMA]]</f>
        <v>0</v>
      </c>
    </row>
    <row r="5496" spans="1:9" hidden="1" x14ac:dyDescent="0.25">
      <c r="A5496">
        <v>30101</v>
      </c>
      <c r="B5496" s="1" t="s">
        <v>6</v>
      </c>
      <c r="C5496" s="1" t="s">
        <v>33</v>
      </c>
      <c r="D5496">
        <v>7641</v>
      </c>
      <c r="E5496" s="1" t="s">
        <v>6051</v>
      </c>
      <c r="F5496">
        <v>0</v>
      </c>
      <c r="H5496">
        <v>0</v>
      </c>
      <c r="I5496">
        <f>Tabla1[[#This Row],[VENTAS]]+Tabla1[[#This Row],[FISICO]]-Tabla1[[#This Row],[SISTEMA]]</f>
        <v>0</v>
      </c>
    </row>
    <row r="5497" spans="1:9" hidden="1" x14ac:dyDescent="0.25">
      <c r="A5497">
        <v>30101</v>
      </c>
      <c r="B5497" s="1" t="s">
        <v>6</v>
      </c>
      <c r="C5497" s="1" t="s">
        <v>33</v>
      </c>
      <c r="D5497">
        <v>7643</v>
      </c>
      <c r="E5497" s="1" t="s">
        <v>6052</v>
      </c>
      <c r="F5497">
        <v>0</v>
      </c>
      <c r="H5497">
        <v>0</v>
      </c>
      <c r="I5497">
        <f>Tabla1[[#This Row],[VENTAS]]+Tabla1[[#This Row],[FISICO]]-Tabla1[[#This Row],[SISTEMA]]</f>
        <v>0</v>
      </c>
    </row>
    <row r="5498" spans="1:9" hidden="1" x14ac:dyDescent="0.25">
      <c r="A5498">
        <v>30101</v>
      </c>
      <c r="B5498" s="1" t="s">
        <v>6</v>
      </c>
      <c r="C5498" s="1" t="s">
        <v>33</v>
      </c>
      <c r="D5498">
        <v>7644</v>
      </c>
      <c r="E5498" s="1" t="s">
        <v>6053</v>
      </c>
      <c r="F5498">
        <v>2</v>
      </c>
      <c r="G5498">
        <v>2</v>
      </c>
      <c r="H5498">
        <v>0</v>
      </c>
      <c r="I5498">
        <f>Tabla1[[#This Row],[VENTAS]]+Tabla1[[#This Row],[FISICO]]-Tabla1[[#This Row],[SISTEMA]]</f>
        <v>0</v>
      </c>
    </row>
    <row r="5499" spans="1:9" hidden="1" x14ac:dyDescent="0.25">
      <c r="A5499">
        <v>30101</v>
      </c>
      <c r="B5499" s="1" t="s">
        <v>6</v>
      </c>
      <c r="C5499" s="1" t="s">
        <v>33</v>
      </c>
      <c r="D5499">
        <v>7649</v>
      </c>
      <c r="E5499" s="1" t="s">
        <v>6054</v>
      </c>
      <c r="F5499">
        <v>0</v>
      </c>
      <c r="H5499">
        <v>0</v>
      </c>
      <c r="I5499">
        <f>Tabla1[[#This Row],[VENTAS]]+Tabla1[[#This Row],[FISICO]]-Tabla1[[#This Row],[SISTEMA]]</f>
        <v>0</v>
      </c>
    </row>
    <row r="5500" spans="1:9" hidden="1" x14ac:dyDescent="0.25">
      <c r="A5500">
        <v>30101</v>
      </c>
      <c r="B5500" s="1" t="s">
        <v>6</v>
      </c>
      <c r="C5500" s="1" t="s">
        <v>33</v>
      </c>
      <c r="D5500">
        <v>7659</v>
      </c>
      <c r="E5500" s="1" t="s">
        <v>6055</v>
      </c>
      <c r="F5500">
        <v>0</v>
      </c>
      <c r="H5500">
        <v>0</v>
      </c>
      <c r="I5500">
        <f>Tabla1[[#This Row],[VENTAS]]+Tabla1[[#This Row],[FISICO]]-Tabla1[[#This Row],[SISTEMA]]</f>
        <v>0</v>
      </c>
    </row>
    <row r="5501" spans="1:9" hidden="1" x14ac:dyDescent="0.25">
      <c r="A5501">
        <v>30101</v>
      </c>
      <c r="B5501" s="1" t="s">
        <v>6</v>
      </c>
      <c r="C5501" s="1" t="s">
        <v>33</v>
      </c>
      <c r="D5501">
        <v>7743</v>
      </c>
      <c r="E5501" s="1" t="s">
        <v>6056</v>
      </c>
      <c r="F5501">
        <v>0</v>
      </c>
      <c r="H5501">
        <v>0</v>
      </c>
      <c r="I5501">
        <f>Tabla1[[#This Row],[VENTAS]]+Tabla1[[#This Row],[FISICO]]-Tabla1[[#This Row],[SISTEMA]]</f>
        <v>0</v>
      </c>
    </row>
    <row r="5502" spans="1:9" hidden="1" x14ac:dyDescent="0.25">
      <c r="A5502">
        <v>30101</v>
      </c>
      <c r="B5502" s="1" t="s">
        <v>6</v>
      </c>
      <c r="C5502" s="1" t="s">
        <v>33</v>
      </c>
      <c r="D5502">
        <v>7750</v>
      </c>
      <c r="E5502" s="1" t="s">
        <v>6057</v>
      </c>
      <c r="F5502">
        <v>0</v>
      </c>
      <c r="H5502">
        <v>0</v>
      </c>
      <c r="I5502">
        <f>Tabla1[[#This Row],[VENTAS]]+Tabla1[[#This Row],[FISICO]]-Tabla1[[#This Row],[SISTEMA]]</f>
        <v>0</v>
      </c>
    </row>
    <row r="5503" spans="1:9" hidden="1" x14ac:dyDescent="0.25">
      <c r="A5503">
        <v>30101</v>
      </c>
      <c r="B5503" s="1" t="s">
        <v>6</v>
      </c>
      <c r="C5503" s="1" t="s">
        <v>33</v>
      </c>
      <c r="D5503">
        <v>7751</v>
      </c>
      <c r="E5503" s="1" t="s">
        <v>6058</v>
      </c>
      <c r="F5503">
        <v>0</v>
      </c>
      <c r="H5503">
        <v>0</v>
      </c>
      <c r="I5503">
        <f>Tabla1[[#This Row],[VENTAS]]+Tabla1[[#This Row],[FISICO]]-Tabla1[[#This Row],[SISTEMA]]</f>
        <v>0</v>
      </c>
    </row>
    <row r="5504" spans="1:9" hidden="1" x14ac:dyDescent="0.25">
      <c r="A5504">
        <v>30101</v>
      </c>
      <c r="B5504" s="1" t="s">
        <v>6</v>
      </c>
      <c r="C5504" s="1" t="s">
        <v>33</v>
      </c>
      <c r="D5504">
        <v>7752</v>
      </c>
      <c r="E5504" s="1" t="s">
        <v>6059</v>
      </c>
      <c r="F5504">
        <v>0</v>
      </c>
      <c r="H5504">
        <v>0</v>
      </c>
      <c r="I5504">
        <f>Tabla1[[#This Row],[VENTAS]]+Tabla1[[#This Row],[FISICO]]-Tabla1[[#This Row],[SISTEMA]]</f>
        <v>0</v>
      </c>
    </row>
    <row r="5505" spans="1:9" hidden="1" x14ac:dyDescent="0.25">
      <c r="A5505">
        <v>30101</v>
      </c>
      <c r="B5505" s="1" t="s">
        <v>6</v>
      </c>
      <c r="C5505" s="1" t="s">
        <v>33</v>
      </c>
      <c r="D5505">
        <v>7807</v>
      </c>
      <c r="E5505" s="1" t="s">
        <v>6060</v>
      </c>
      <c r="F5505">
        <v>0</v>
      </c>
      <c r="H5505">
        <v>0</v>
      </c>
      <c r="I5505">
        <f>Tabla1[[#This Row],[VENTAS]]+Tabla1[[#This Row],[FISICO]]-Tabla1[[#This Row],[SISTEMA]]</f>
        <v>0</v>
      </c>
    </row>
    <row r="5506" spans="1:9" hidden="1" x14ac:dyDescent="0.25">
      <c r="A5506">
        <v>30101</v>
      </c>
      <c r="B5506" s="1" t="s">
        <v>6</v>
      </c>
      <c r="C5506" s="1" t="s">
        <v>33</v>
      </c>
      <c r="D5506">
        <v>7846</v>
      </c>
      <c r="E5506" s="1" t="s">
        <v>6061</v>
      </c>
      <c r="F5506">
        <v>0</v>
      </c>
      <c r="H5506">
        <v>0</v>
      </c>
      <c r="I5506">
        <f>Tabla1[[#This Row],[VENTAS]]+Tabla1[[#This Row],[FISICO]]-Tabla1[[#This Row],[SISTEMA]]</f>
        <v>0</v>
      </c>
    </row>
    <row r="5507" spans="1:9" hidden="1" x14ac:dyDescent="0.25">
      <c r="A5507">
        <v>30101</v>
      </c>
      <c r="B5507" s="1" t="s">
        <v>6</v>
      </c>
      <c r="C5507" s="1" t="s">
        <v>33</v>
      </c>
      <c r="D5507">
        <v>7847</v>
      </c>
      <c r="E5507" s="1" t="s">
        <v>6062</v>
      </c>
      <c r="F5507">
        <v>0</v>
      </c>
      <c r="H5507">
        <v>0</v>
      </c>
      <c r="I5507">
        <f>Tabla1[[#This Row],[VENTAS]]+Tabla1[[#This Row],[FISICO]]-Tabla1[[#This Row],[SISTEMA]]</f>
        <v>0</v>
      </c>
    </row>
    <row r="5508" spans="1:9" hidden="1" x14ac:dyDescent="0.25">
      <c r="A5508">
        <v>30101</v>
      </c>
      <c r="B5508" s="1" t="s">
        <v>6</v>
      </c>
      <c r="C5508" s="1" t="s">
        <v>33</v>
      </c>
      <c r="D5508">
        <v>7871</v>
      </c>
      <c r="E5508" s="1" t="s">
        <v>6063</v>
      </c>
      <c r="F5508">
        <v>0</v>
      </c>
      <c r="H5508">
        <v>0</v>
      </c>
      <c r="I5508">
        <f>Tabla1[[#This Row],[VENTAS]]+Tabla1[[#This Row],[FISICO]]-Tabla1[[#This Row],[SISTEMA]]</f>
        <v>0</v>
      </c>
    </row>
    <row r="5509" spans="1:9" hidden="1" x14ac:dyDescent="0.25">
      <c r="A5509">
        <v>30101</v>
      </c>
      <c r="B5509" s="1" t="s">
        <v>6</v>
      </c>
      <c r="C5509" s="1" t="s">
        <v>33</v>
      </c>
      <c r="D5509">
        <v>7872</v>
      </c>
      <c r="E5509" s="1" t="s">
        <v>6064</v>
      </c>
      <c r="F5509">
        <v>0</v>
      </c>
      <c r="H5509">
        <v>0</v>
      </c>
      <c r="I5509">
        <f>Tabla1[[#This Row],[VENTAS]]+Tabla1[[#This Row],[FISICO]]-Tabla1[[#This Row],[SISTEMA]]</f>
        <v>0</v>
      </c>
    </row>
    <row r="5510" spans="1:9" hidden="1" x14ac:dyDescent="0.25">
      <c r="A5510">
        <v>30101</v>
      </c>
      <c r="B5510" s="1" t="s">
        <v>6</v>
      </c>
      <c r="C5510" s="1" t="s">
        <v>33</v>
      </c>
      <c r="D5510">
        <v>7874</v>
      </c>
      <c r="E5510" s="1" t="s">
        <v>6065</v>
      </c>
      <c r="F5510">
        <v>0</v>
      </c>
      <c r="H5510">
        <v>0</v>
      </c>
      <c r="I5510">
        <f>Tabla1[[#This Row],[VENTAS]]+Tabla1[[#This Row],[FISICO]]-Tabla1[[#This Row],[SISTEMA]]</f>
        <v>0</v>
      </c>
    </row>
    <row r="5511" spans="1:9" hidden="1" x14ac:dyDescent="0.25">
      <c r="A5511">
        <v>30101</v>
      </c>
      <c r="B5511" s="1" t="s">
        <v>6</v>
      </c>
      <c r="C5511" s="1" t="s">
        <v>33</v>
      </c>
      <c r="D5511">
        <v>7875</v>
      </c>
      <c r="E5511" s="1" t="s">
        <v>6066</v>
      </c>
      <c r="F5511">
        <v>0</v>
      </c>
      <c r="H5511">
        <v>0</v>
      </c>
      <c r="I5511">
        <f>Tabla1[[#This Row],[VENTAS]]+Tabla1[[#This Row],[FISICO]]-Tabla1[[#This Row],[SISTEMA]]</f>
        <v>0</v>
      </c>
    </row>
    <row r="5512" spans="1:9" hidden="1" x14ac:dyDescent="0.25">
      <c r="A5512">
        <v>30101</v>
      </c>
      <c r="B5512" s="1" t="s">
        <v>6</v>
      </c>
      <c r="C5512" s="1" t="s">
        <v>33</v>
      </c>
      <c r="D5512">
        <v>7877</v>
      </c>
      <c r="E5512" s="1" t="s">
        <v>6067</v>
      </c>
      <c r="F5512">
        <v>0</v>
      </c>
      <c r="H5512">
        <v>0</v>
      </c>
      <c r="I5512">
        <f>Tabla1[[#This Row],[VENTAS]]+Tabla1[[#This Row],[FISICO]]-Tabla1[[#This Row],[SISTEMA]]</f>
        <v>0</v>
      </c>
    </row>
    <row r="5513" spans="1:9" hidden="1" x14ac:dyDescent="0.25">
      <c r="A5513">
        <v>30101</v>
      </c>
      <c r="B5513" s="1" t="s">
        <v>6</v>
      </c>
      <c r="C5513" s="1" t="s">
        <v>33</v>
      </c>
      <c r="D5513">
        <v>7878</v>
      </c>
      <c r="E5513" s="1" t="s">
        <v>6068</v>
      </c>
      <c r="F5513">
        <v>1</v>
      </c>
      <c r="G5513">
        <v>1</v>
      </c>
      <c r="H5513">
        <v>0</v>
      </c>
      <c r="I5513">
        <f>Tabla1[[#This Row],[VENTAS]]+Tabla1[[#This Row],[FISICO]]-Tabla1[[#This Row],[SISTEMA]]</f>
        <v>0</v>
      </c>
    </row>
    <row r="5514" spans="1:9" hidden="1" x14ac:dyDescent="0.25">
      <c r="A5514">
        <v>30101</v>
      </c>
      <c r="B5514" s="1" t="s">
        <v>6</v>
      </c>
      <c r="C5514" s="1" t="s">
        <v>33</v>
      </c>
      <c r="D5514">
        <v>7879</v>
      </c>
      <c r="E5514" s="1" t="s">
        <v>6069</v>
      </c>
      <c r="F5514">
        <v>7</v>
      </c>
      <c r="G5514">
        <v>7</v>
      </c>
      <c r="H5514">
        <v>0</v>
      </c>
      <c r="I5514">
        <f>Tabla1[[#This Row],[VENTAS]]+Tabla1[[#This Row],[FISICO]]-Tabla1[[#This Row],[SISTEMA]]</f>
        <v>0</v>
      </c>
    </row>
    <row r="5515" spans="1:9" hidden="1" x14ac:dyDescent="0.25">
      <c r="A5515">
        <v>30101</v>
      </c>
      <c r="B5515" s="1" t="s">
        <v>6</v>
      </c>
      <c r="C5515" s="1" t="s">
        <v>33</v>
      </c>
      <c r="D5515">
        <v>7880</v>
      </c>
      <c r="E5515" s="1" t="s">
        <v>6070</v>
      </c>
      <c r="F5515">
        <v>0</v>
      </c>
      <c r="H5515">
        <v>0</v>
      </c>
      <c r="I5515">
        <f>Tabla1[[#This Row],[VENTAS]]+Tabla1[[#This Row],[FISICO]]-Tabla1[[#This Row],[SISTEMA]]</f>
        <v>0</v>
      </c>
    </row>
    <row r="5516" spans="1:9" hidden="1" x14ac:dyDescent="0.25">
      <c r="A5516">
        <v>30101</v>
      </c>
      <c r="B5516" s="1" t="s">
        <v>6</v>
      </c>
      <c r="C5516" s="1" t="s">
        <v>33</v>
      </c>
      <c r="D5516">
        <v>7881</v>
      </c>
      <c r="E5516" s="1" t="s">
        <v>6071</v>
      </c>
      <c r="F5516">
        <v>3</v>
      </c>
      <c r="G5516">
        <v>3</v>
      </c>
      <c r="H5516">
        <v>0</v>
      </c>
      <c r="I5516">
        <f>Tabla1[[#This Row],[VENTAS]]+Tabla1[[#This Row],[FISICO]]-Tabla1[[#This Row],[SISTEMA]]</f>
        <v>0</v>
      </c>
    </row>
    <row r="5517" spans="1:9" hidden="1" x14ac:dyDescent="0.25">
      <c r="A5517">
        <v>30101</v>
      </c>
      <c r="B5517" s="1" t="s">
        <v>6</v>
      </c>
      <c r="C5517" s="1" t="s">
        <v>33</v>
      </c>
      <c r="D5517">
        <v>7882</v>
      </c>
      <c r="E5517" s="1" t="s">
        <v>6072</v>
      </c>
      <c r="F5517">
        <v>0</v>
      </c>
      <c r="H5517">
        <v>0</v>
      </c>
      <c r="I5517">
        <f>Tabla1[[#This Row],[VENTAS]]+Tabla1[[#This Row],[FISICO]]-Tabla1[[#This Row],[SISTEMA]]</f>
        <v>0</v>
      </c>
    </row>
    <row r="5518" spans="1:9" hidden="1" x14ac:dyDescent="0.25">
      <c r="A5518">
        <v>30101</v>
      </c>
      <c r="B5518" s="1" t="s">
        <v>6</v>
      </c>
      <c r="C5518" s="1" t="s">
        <v>33</v>
      </c>
      <c r="D5518">
        <v>7908</v>
      </c>
      <c r="E5518" s="1" t="s">
        <v>6073</v>
      </c>
      <c r="F5518">
        <v>0</v>
      </c>
      <c r="H5518">
        <v>0</v>
      </c>
      <c r="I5518">
        <f>Tabla1[[#This Row],[VENTAS]]+Tabla1[[#This Row],[FISICO]]-Tabla1[[#This Row],[SISTEMA]]</f>
        <v>0</v>
      </c>
    </row>
    <row r="5519" spans="1:9" hidden="1" x14ac:dyDescent="0.25">
      <c r="A5519">
        <v>30101</v>
      </c>
      <c r="B5519" s="1" t="s">
        <v>6</v>
      </c>
      <c r="C5519" s="1" t="s">
        <v>33</v>
      </c>
      <c r="D5519">
        <v>7909</v>
      </c>
      <c r="E5519" s="1" t="s">
        <v>6074</v>
      </c>
      <c r="F5519">
        <v>0</v>
      </c>
      <c r="H5519">
        <v>0</v>
      </c>
      <c r="I5519">
        <f>Tabla1[[#This Row],[VENTAS]]+Tabla1[[#This Row],[FISICO]]-Tabla1[[#This Row],[SISTEMA]]</f>
        <v>0</v>
      </c>
    </row>
    <row r="5520" spans="1:9" hidden="1" x14ac:dyDescent="0.25">
      <c r="A5520">
        <v>30101</v>
      </c>
      <c r="B5520" s="1" t="s">
        <v>6</v>
      </c>
      <c r="C5520" s="1" t="s">
        <v>33</v>
      </c>
      <c r="D5520">
        <v>7910</v>
      </c>
      <c r="E5520" s="1" t="s">
        <v>6075</v>
      </c>
      <c r="F5520">
        <v>0</v>
      </c>
      <c r="H5520">
        <v>0</v>
      </c>
      <c r="I5520">
        <f>Tabla1[[#This Row],[VENTAS]]+Tabla1[[#This Row],[FISICO]]-Tabla1[[#This Row],[SISTEMA]]</f>
        <v>0</v>
      </c>
    </row>
    <row r="5521" spans="1:10" hidden="1" x14ac:dyDescent="0.25">
      <c r="A5521">
        <v>30101</v>
      </c>
      <c r="B5521" s="1" t="s">
        <v>6</v>
      </c>
      <c r="C5521" s="1" t="s">
        <v>33</v>
      </c>
      <c r="D5521">
        <v>7911</v>
      </c>
      <c r="E5521" s="1" t="s">
        <v>6076</v>
      </c>
      <c r="F5521">
        <v>4</v>
      </c>
      <c r="G5521">
        <v>4</v>
      </c>
      <c r="H5521">
        <v>0</v>
      </c>
      <c r="I5521">
        <f>Tabla1[[#This Row],[VENTAS]]+Tabla1[[#This Row],[FISICO]]-Tabla1[[#This Row],[SISTEMA]]</f>
        <v>0</v>
      </c>
    </row>
    <row r="5522" spans="1:10" hidden="1" x14ac:dyDescent="0.25">
      <c r="A5522">
        <v>30101</v>
      </c>
      <c r="B5522" s="1" t="s">
        <v>6</v>
      </c>
      <c r="C5522" s="1" t="s">
        <v>33</v>
      </c>
      <c r="D5522">
        <v>7912</v>
      </c>
      <c r="E5522" s="1" t="s">
        <v>6077</v>
      </c>
      <c r="F5522">
        <v>0</v>
      </c>
      <c r="H5522">
        <v>0</v>
      </c>
      <c r="I5522">
        <f>Tabla1[[#This Row],[VENTAS]]+Tabla1[[#This Row],[FISICO]]-Tabla1[[#This Row],[SISTEMA]]</f>
        <v>0</v>
      </c>
    </row>
    <row r="5523" spans="1:10" hidden="1" x14ac:dyDescent="0.25">
      <c r="A5523">
        <v>30101</v>
      </c>
      <c r="B5523" s="1" t="s">
        <v>6</v>
      </c>
      <c r="C5523" s="1" t="s">
        <v>33</v>
      </c>
      <c r="D5523" s="18">
        <v>7913</v>
      </c>
      <c r="E5523" s="19" t="s">
        <v>6078</v>
      </c>
      <c r="F5523">
        <v>1</v>
      </c>
      <c r="G5523">
        <v>0</v>
      </c>
      <c r="H5523">
        <v>0</v>
      </c>
      <c r="I5523">
        <f>Tabla1[[#This Row],[VENTAS]]+Tabla1[[#This Row],[FISICO]]-Tabla1[[#This Row],[SISTEMA]]</f>
        <v>-1</v>
      </c>
      <c r="J5523" s="20">
        <v>44294</v>
      </c>
    </row>
    <row r="5524" spans="1:10" hidden="1" x14ac:dyDescent="0.25">
      <c r="A5524">
        <v>30101</v>
      </c>
      <c r="B5524" s="1" t="s">
        <v>6</v>
      </c>
      <c r="C5524" s="1" t="s">
        <v>33</v>
      </c>
      <c r="D5524">
        <v>7914</v>
      </c>
      <c r="E5524" s="1" t="s">
        <v>6079</v>
      </c>
      <c r="F5524">
        <v>2</v>
      </c>
      <c r="G5524">
        <v>2</v>
      </c>
      <c r="H5524">
        <v>0</v>
      </c>
      <c r="I5524">
        <f>Tabla1[[#This Row],[VENTAS]]+Tabla1[[#This Row],[FISICO]]-Tabla1[[#This Row],[SISTEMA]]</f>
        <v>0</v>
      </c>
    </row>
    <row r="5525" spans="1:10" hidden="1" x14ac:dyDescent="0.25">
      <c r="A5525">
        <v>30101</v>
      </c>
      <c r="B5525" s="1" t="s">
        <v>6</v>
      </c>
      <c r="C5525" s="1" t="s">
        <v>33</v>
      </c>
      <c r="D5525">
        <v>7915</v>
      </c>
      <c r="E5525" s="1" t="s">
        <v>6080</v>
      </c>
      <c r="F5525">
        <v>0</v>
      </c>
      <c r="H5525">
        <v>0</v>
      </c>
      <c r="I5525">
        <f>Tabla1[[#This Row],[VENTAS]]+Tabla1[[#This Row],[FISICO]]-Tabla1[[#This Row],[SISTEMA]]</f>
        <v>0</v>
      </c>
    </row>
    <row r="5526" spans="1:10" hidden="1" x14ac:dyDescent="0.25">
      <c r="A5526">
        <v>30101</v>
      </c>
      <c r="B5526" s="1" t="s">
        <v>6</v>
      </c>
      <c r="C5526" s="1" t="s">
        <v>33</v>
      </c>
      <c r="D5526">
        <v>7920</v>
      </c>
      <c r="E5526" s="1" t="s">
        <v>6081</v>
      </c>
      <c r="F5526">
        <v>0</v>
      </c>
      <c r="H5526">
        <v>0</v>
      </c>
      <c r="I5526">
        <f>Tabla1[[#This Row],[VENTAS]]+Tabla1[[#This Row],[FISICO]]-Tabla1[[#This Row],[SISTEMA]]</f>
        <v>0</v>
      </c>
    </row>
    <row r="5527" spans="1:10" hidden="1" x14ac:dyDescent="0.25">
      <c r="A5527">
        <v>30101</v>
      </c>
      <c r="B5527" s="1" t="s">
        <v>6</v>
      </c>
      <c r="C5527" s="1" t="s">
        <v>33</v>
      </c>
      <c r="D5527">
        <v>7921</v>
      </c>
      <c r="E5527" s="1" t="s">
        <v>6082</v>
      </c>
      <c r="F5527">
        <v>0</v>
      </c>
      <c r="H5527">
        <v>0</v>
      </c>
      <c r="I5527">
        <f>Tabla1[[#This Row],[VENTAS]]+Tabla1[[#This Row],[FISICO]]-Tabla1[[#This Row],[SISTEMA]]</f>
        <v>0</v>
      </c>
    </row>
    <row r="5528" spans="1:10" hidden="1" x14ac:dyDescent="0.25">
      <c r="A5528">
        <v>30101</v>
      </c>
      <c r="B5528" s="1" t="s">
        <v>6</v>
      </c>
      <c r="C5528" s="1" t="s">
        <v>33</v>
      </c>
      <c r="D5528">
        <v>7923</v>
      </c>
      <c r="E5528" s="1" t="s">
        <v>6083</v>
      </c>
      <c r="F5528">
        <v>0</v>
      </c>
      <c r="H5528">
        <v>0</v>
      </c>
      <c r="I5528">
        <f>Tabla1[[#This Row],[VENTAS]]+Tabla1[[#This Row],[FISICO]]-Tabla1[[#This Row],[SISTEMA]]</f>
        <v>0</v>
      </c>
    </row>
    <row r="5529" spans="1:10" hidden="1" x14ac:dyDescent="0.25">
      <c r="A5529">
        <v>30101</v>
      </c>
      <c r="B5529" s="1" t="s">
        <v>6</v>
      </c>
      <c r="C5529" s="1" t="s">
        <v>33</v>
      </c>
      <c r="D5529">
        <v>7924</v>
      </c>
      <c r="E5529" s="1" t="s">
        <v>6084</v>
      </c>
      <c r="F5529">
        <v>0</v>
      </c>
      <c r="H5529">
        <v>0</v>
      </c>
      <c r="I5529">
        <f>Tabla1[[#This Row],[VENTAS]]+Tabla1[[#This Row],[FISICO]]-Tabla1[[#This Row],[SISTEMA]]</f>
        <v>0</v>
      </c>
    </row>
    <row r="5530" spans="1:10" hidden="1" x14ac:dyDescent="0.25">
      <c r="A5530">
        <v>30101</v>
      </c>
      <c r="B5530" s="1" t="s">
        <v>6</v>
      </c>
      <c r="C5530" s="1" t="s">
        <v>33</v>
      </c>
      <c r="D5530">
        <v>7925</v>
      </c>
      <c r="E5530" s="1" t="s">
        <v>6085</v>
      </c>
      <c r="F5530">
        <v>0</v>
      </c>
      <c r="H5530">
        <v>0</v>
      </c>
      <c r="I5530">
        <f>Tabla1[[#This Row],[VENTAS]]+Tabla1[[#This Row],[FISICO]]-Tabla1[[#This Row],[SISTEMA]]</f>
        <v>0</v>
      </c>
    </row>
    <row r="5531" spans="1:10" hidden="1" x14ac:dyDescent="0.25">
      <c r="A5531">
        <v>30101</v>
      </c>
      <c r="B5531" s="1" t="s">
        <v>6</v>
      </c>
      <c r="C5531" s="1" t="s">
        <v>33</v>
      </c>
      <c r="D5531">
        <v>7926</v>
      </c>
      <c r="E5531" s="1" t="s">
        <v>6086</v>
      </c>
      <c r="F5531">
        <v>0</v>
      </c>
      <c r="H5531">
        <v>0</v>
      </c>
      <c r="I5531">
        <f>Tabla1[[#This Row],[VENTAS]]+Tabla1[[#This Row],[FISICO]]-Tabla1[[#This Row],[SISTEMA]]</f>
        <v>0</v>
      </c>
    </row>
    <row r="5532" spans="1:10" hidden="1" x14ac:dyDescent="0.25">
      <c r="A5532">
        <v>30101</v>
      </c>
      <c r="B5532" s="1" t="s">
        <v>6</v>
      </c>
      <c r="C5532" s="1" t="s">
        <v>33</v>
      </c>
      <c r="D5532">
        <v>7927</v>
      </c>
      <c r="E5532" s="1" t="s">
        <v>6087</v>
      </c>
      <c r="F5532">
        <v>0</v>
      </c>
      <c r="H5532">
        <v>0</v>
      </c>
      <c r="I5532">
        <f>Tabla1[[#This Row],[VENTAS]]+Tabla1[[#This Row],[FISICO]]-Tabla1[[#This Row],[SISTEMA]]</f>
        <v>0</v>
      </c>
    </row>
    <row r="5533" spans="1:10" hidden="1" x14ac:dyDescent="0.25">
      <c r="A5533">
        <v>30101</v>
      </c>
      <c r="B5533" s="1" t="s">
        <v>6</v>
      </c>
      <c r="C5533" s="1" t="s">
        <v>33</v>
      </c>
      <c r="D5533">
        <v>7928</v>
      </c>
      <c r="E5533" s="1" t="s">
        <v>6088</v>
      </c>
      <c r="F5533">
        <v>0</v>
      </c>
      <c r="H5533">
        <v>0</v>
      </c>
      <c r="I5533">
        <f>Tabla1[[#This Row],[VENTAS]]+Tabla1[[#This Row],[FISICO]]-Tabla1[[#This Row],[SISTEMA]]</f>
        <v>0</v>
      </c>
    </row>
    <row r="5534" spans="1:10" hidden="1" x14ac:dyDescent="0.25">
      <c r="A5534">
        <v>30101</v>
      </c>
      <c r="B5534" s="1" t="s">
        <v>6</v>
      </c>
      <c r="C5534" s="1" t="s">
        <v>33</v>
      </c>
      <c r="D5534">
        <v>7929</v>
      </c>
      <c r="E5534" s="1" t="s">
        <v>6089</v>
      </c>
      <c r="F5534">
        <v>3</v>
      </c>
      <c r="G5534">
        <v>3</v>
      </c>
      <c r="H5534">
        <v>0</v>
      </c>
      <c r="I5534">
        <f>Tabla1[[#This Row],[VENTAS]]+Tabla1[[#This Row],[FISICO]]-Tabla1[[#This Row],[SISTEMA]]</f>
        <v>0</v>
      </c>
    </row>
    <row r="5535" spans="1:10" hidden="1" x14ac:dyDescent="0.25">
      <c r="A5535">
        <v>30101</v>
      </c>
      <c r="B5535" s="1" t="s">
        <v>6</v>
      </c>
      <c r="C5535" s="1" t="s">
        <v>33</v>
      </c>
      <c r="D5535">
        <v>7930</v>
      </c>
      <c r="E5535" s="1" t="s">
        <v>6090</v>
      </c>
      <c r="F5535">
        <v>0</v>
      </c>
      <c r="H5535">
        <v>0</v>
      </c>
      <c r="I5535">
        <f>Tabla1[[#This Row],[VENTAS]]+Tabla1[[#This Row],[FISICO]]-Tabla1[[#This Row],[SISTEMA]]</f>
        <v>0</v>
      </c>
    </row>
    <row r="5536" spans="1:10" hidden="1" x14ac:dyDescent="0.25">
      <c r="A5536">
        <v>30101</v>
      </c>
      <c r="B5536" s="1" t="s">
        <v>6</v>
      </c>
      <c r="C5536" s="1" t="s">
        <v>33</v>
      </c>
      <c r="D5536">
        <v>7931</v>
      </c>
      <c r="E5536" s="1" t="s">
        <v>6091</v>
      </c>
      <c r="F5536">
        <v>0</v>
      </c>
      <c r="H5536">
        <v>0</v>
      </c>
      <c r="I5536">
        <f>Tabla1[[#This Row],[VENTAS]]+Tabla1[[#This Row],[FISICO]]-Tabla1[[#This Row],[SISTEMA]]</f>
        <v>0</v>
      </c>
    </row>
    <row r="5537" spans="1:9" hidden="1" x14ac:dyDescent="0.25">
      <c r="A5537">
        <v>30101</v>
      </c>
      <c r="B5537" s="1" t="s">
        <v>6</v>
      </c>
      <c r="C5537" s="1" t="s">
        <v>33</v>
      </c>
      <c r="D5537">
        <v>7932</v>
      </c>
      <c r="E5537" s="1" t="s">
        <v>6092</v>
      </c>
      <c r="F5537">
        <v>0</v>
      </c>
      <c r="H5537">
        <v>0</v>
      </c>
      <c r="I5537">
        <f>Tabla1[[#This Row],[VENTAS]]+Tabla1[[#This Row],[FISICO]]-Tabla1[[#This Row],[SISTEMA]]</f>
        <v>0</v>
      </c>
    </row>
    <row r="5538" spans="1:9" hidden="1" x14ac:dyDescent="0.25">
      <c r="A5538">
        <v>30101</v>
      </c>
      <c r="B5538" s="1" t="s">
        <v>6</v>
      </c>
      <c r="C5538" s="1" t="s">
        <v>33</v>
      </c>
      <c r="D5538">
        <v>7941</v>
      </c>
      <c r="E5538" s="1" t="s">
        <v>6093</v>
      </c>
      <c r="F5538">
        <v>0</v>
      </c>
      <c r="H5538">
        <v>0</v>
      </c>
      <c r="I5538">
        <f>Tabla1[[#This Row],[VENTAS]]+Tabla1[[#This Row],[FISICO]]-Tabla1[[#This Row],[SISTEMA]]</f>
        <v>0</v>
      </c>
    </row>
    <row r="5539" spans="1:9" hidden="1" x14ac:dyDescent="0.25">
      <c r="A5539">
        <v>30101</v>
      </c>
      <c r="B5539" s="1" t="s">
        <v>6</v>
      </c>
      <c r="C5539" s="1" t="s">
        <v>33</v>
      </c>
      <c r="D5539">
        <v>7942</v>
      </c>
      <c r="E5539" s="1" t="s">
        <v>6094</v>
      </c>
      <c r="F5539">
        <v>0</v>
      </c>
      <c r="H5539">
        <v>0</v>
      </c>
      <c r="I5539">
        <f>Tabla1[[#This Row],[VENTAS]]+Tabla1[[#This Row],[FISICO]]-Tabla1[[#This Row],[SISTEMA]]</f>
        <v>0</v>
      </c>
    </row>
    <row r="5540" spans="1:9" hidden="1" x14ac:dyDescent="0.25">
      <c r="A5540">
        <v>30101</v>
      </c>
      <c r="B5540" s="1" t="s">
        <v>6</v>
      </c>
      <c r="C5540" s="1" t="s">
        <v>33</v>
      </c>
      <c r="D5540">
        <v>7943</v>
      </c>
      <c r="E5540" s="1" t="s">
        <v>6095</v>
      </c>
      <c r="F5540">
        <v>0</v>
      </c>
      <c r="H5540">
        <v>0</v>
      </c>
      <c r="I5540">
        <f>Tabla1[[#This Row],[VENTAS]]+Tabla1[[#This Row],[FISICO]]-Tabla1[[#This Row],[SISTEMA]]</f>
        <v>0</v>
      </c>
    </row>
    <row r="5541" spans="1:9" hidden="1" x14ac:dyDescent="0.25">
      <c r="A5541">
        <v>30101</v>
      </c>
      <c r="B5541" s="1" t="s">
        <v>6</v>
      </c>
      <c r="C5541" s="1" t="s">
        <v>33</v>
      </c>
      <c r="D5541">
        <v>8003</v>
      </c>
      <c r="E5541" s="1" t="s">
        <v>6096</v>
      </c>
      <c r="F5541">
        <v>0</v>
      </c>
      <c r="H5541">
        <v>0</v>
      </c>
      <c r="I5541">
        <f>Tabla1[[#This Row],[VENTAS]]+Tabla1[[#This Row],[FISICO]]-Tabla1[[#This Row],[SISTEMA]]</f>
        <v>0</v>
      </c>
    </row>
    <row r="5542" spans="1:9" hidden="1" x14ac:dyDescent="0.25">
      <c r="A5542">
        <v>30101</v>
      </c>
      <c r="B5542" s="1" t="s">
        <v>6</v>
      </c>
      <c r="C5542" s="1" t="s">
        <v>33</v>
      </c>
      <c r="D5542">
        <v>8008</v>
      </c>
      <c r="E5542" s="1" t="s">
        <v>6097</v>
      </c>
      <c r="F5542">
        <v>0</v>
      </c>
      <c r="H5542">
        <v>0</v>
      </c>
      <c r="I5542">
        <f>Tabla1[[#This Row],[VENTAS]]+Tabla1[[#This Row],[FISICO]]-Tabla1[[#This Row],[SISTEMA]]</f>
        <v>0</v>
      </c>
    </row>
    <row r="5543" spans="1:9" hidden="1" x14ac:dyDescent="0.25">
      <c r="A5543">
        <v>30101</v>
      </c>
      <c r="B5543" s="1" t="s">
        <v>6</v>
      </c>
      <c r="C5543" s="1" t="s">
        <v>33</v>
      </c>
      <c r="D5543">
        <v>8011</v>
      </c>
      <c r="E5543" s="1" t="s">
        <v>6098</v>
      </c>
      <c r="F5543">
        <v>0</v>
      </c>
      <c r="H5543">
        <v>0</v>
      </c>
      <c r="I5543">
        <f>Tabla1[[#This Row],[VENTAS]]+Tabla1[[#This Row],[FISICO]]-Tabla1[[#This Row],[SISTEMA]]</f>
        <v>0</v>
      </c>
    </row>
    <row r="5544" spans="1:9" hidden="1" x14ac:dyDescent="0.25">
      <c r="A5544">
        <v>30101</v>
      </c>
      <c r="B5544" s="1" t="s">
        <v>6</v>
      </c>
      <c r="C5544" s="1" t="s">
        <v>33</v>
      </c>
      <c r="D5544">
        <v>8012</v>
      </c>
      <c r="E5544" s="1" t="s">
        <v>6099</v>
      </c>
      <c r="F5544">
        <v>0</v>
      </c>
      <c r="H5544">
        <v>0</v>
      </c>
      <c r="I5544">
        <f>Tabla1[[#This Row],[VENTAS]]+Tabla1[[#This Row],[FISICO]]-Tabla1[[#This Row],[SISTEMA]]</f>
        <v>0</v>
      </c>
    </row>
    <row r="5545" spans="1:9" hidden="1" x14ac:dyDescent="0.25">
      <c r="A5545">
        <v>30101</v>
      </c>
      <c r="B5545" s="1" t="s">
        <v>6</v>
      </c>
      <c r="C5545" s="1" t="s">
        <v>33</v>
      </c>
      <c r="D5545">
        <v>8013</v>
      </c>
      <c r="E5545" s="1" t="s">
        <v>6100</v>
      </c>
      <c r="F5545">
        <v>0</v>
      </c>
      <c r="H5545">
        <v>0</v>
      </c>
      <c r="I5545">
        <f>Tabla1[[#This Row],[VENTAS]]+Tabla1[[#This Row],[FISICO]]-Tabla1[[#This Row],[SISTEMA]]</f>
        <v>0</v>
      </c>
    </row>
    <row r="5546" spans="1:9" hidden="1" x14ac:dyDescent="0.25">
      <c r="A5546">
        <v>30101</v>
      </c>
      <c r="B5546" s="1" t="s">
        <v>6</v>
      </c>
      <c r="C5546" s="1" t="s">
        <v>33</v>
      </c>
      <c r="D5546">
        <v>8014</v>
      </c>
      <c r="E5546" s="1" t="s">
        <v>6101</v>
      </c>
      <c r="F5546">
        <v>0</v>
      </c>
      <c r="H5546">
        <v>0</v>
      </c>
      <c r="I5546">
        <f>Tabla1[[#This Row],[VENTAS]]+Tabla1[[#This Row],[FISICO]]-Tabla1[[#This Row],[SISTEMA]]</f>
        <v>0</v>
      </c>
    </row>
    <row r="5547" spans="1:9" hidden="1" x14ac:dyDescent="0.25">
      <c r="A5547">
        <v>30101</v>
      </c>
      <c r="B5547" s="1" t="s">
        <v>6</v>
      </c>
      <c r="C5547" s="1" t="s">
        <v>33</v>
      </c>
      <c r="D5547">
        <v>8015</v>
      </c>
      <c r="E5547" s="1" t="s">
        <v>6102</v>
      </c>
      <c r="F5547">
        <v>0</v>
      </c>
      <c r="H5547">
        <v>0</v>
      </c>
      <c r="I5547">
        <f>Tabla1[[#This Row],[VENTAS]]+Tabla1[[#This Row],[FISICO]]-Tabla1[[#This Row],[SISTEMA]]</f>
        <v>0</v>
      </c>
    </row>
    <row r="5548" spans="1:9" hidden="1" x14ac:dyDescent="0.25">
      <c r="A5548">
        <v>30101</v>
      </c>
      <c r="B5548" s="1" t="s">
        <v>6</v>
      </c>
      <c r="C5548" s="1" t="s">
        <v>33</v>
      </c>
      <c r="D5548">
        <v>8020</v>
      </c>
      <c r="E5548" s="1" t="s">
        <v>6103</v>
      </c>
      <c r="F5548">
        <v>0</v>
      </c>
      <c r="H5548">
        <v>0</v>
      </c>
      <c r="I5548">
        <f>Tabla1[[#This Row],[VENTAS]]+Tabla1[[#This Row],[FISICO]]-Tabla1[[#This Row],[SISTEMA]]</f>
        <v>0</v>
      </c>
    </row>
    <row r="5549" spans="1:9" hidden="1" x14ac:dyDescent="0.25">
      <c r="A5549">
        <v>30101</v>
      </c>
      <c r="B5549" s="1" t="s">
        <v>6</v>
      </c>
      <c r="C5549" s="1" t="s">
        <v>33</v>
      </c>
      <c r="D5549">
        <v>8021</v>
      </c>
      <c r="E5549" s="1" t="s">
        <v>6104</v>
      </c>
      <c r="F5549">
        <v>0</v>
      </c>
      <c r="H5549">
        <v>0</v>
      </c>
      <c r="I5549">
        <f>Tabla1[[#This Row],[VENTAS]]+Tabla1[[#This Row],[FISICO]]-Tabla1[[#This Row],[SISTEMA]]</f>
        <v>0</v>
      </c>
    </row>
    <row r="5550" spans="1:9" hidden="1" x14ac:dyDescent="0.25">
      <c r="A5550">
        <v>30101</v>
      </c>
      <c r="B5550" s="1" t="s">
        <v>6</v>
      </c>
      <c r="C5550" s="1" t="s">
        <v>33</v>
      </c>
      <c r="D5550">
        <v>8024</v>
      </c>
      <c r="E5550" s="1" t="s">
        <v>6105</v>
      </c>
      <c r="F5550">
        <v>0</v>
      </c>
      <c r="H5550">
        <v>0</v>
      </c>
      <c r="I5550">
        <f>Tabla1[[#This Row],[VENTAS]]+Tabla1[[#This Row],[FISICO]]-Tabla1[[#This Row],[SISTEMA]]</f>
        <v>0</v>
      </c>
    </row>
    <row r="5551" spans="1:9" hidden="1" x14ac:dyDescent="0.25">
      <c r="A5551">
        <v>30101</v>
      </c>
      <c r="B5551" s="1" t="s">
        <v>6</v>
      </c>
      <c r="C5551" s="1" t="s">
        <v>33</v>
      </c>
      <c r="D5551">
        <v>8025</v>
      </c>
      <c r="E5551" s="1" t="s">
        <v>6106</v>
      </c>
      <c r="F5551">
        <v>0</v>
      </c>
      <c r="H5551">
        <v>0</v>
      </c>
      <c r="I5551">
        <f>Tabla1[[#This Row],[VENTAS]]+Tabla1[[#This Row],[FISICO]]-Tabla1[[#This Row],[SISTEMA]]</f>
        <v>0</v>
      </c>
    </row>
    <row r="5552" spans="1:9" hidden="1" x14ac:dyDescent="0.25">
      <c r="A5552">
        <v>30101</v>
      </c>
      <c r="B5552" s="1" t="s">
        <v>6</v>
      </c>
      <c r="C5552" s="1" t="s">
        <v>33</v>
      </c>
      <c r="D5552">
        <v>8026</v>
      </c>
      <c r="E5552" s="1" t="s">
        <v>6107</v>
      </c>
      <c r="F5552">
        <v>0</v>
      </c>
      <c r="H5552">
        <v>0</v>
      </c>
      <c r="I5552">
        <f>Tabla1[[#This Row],[VENTAS]]+Tabla1[[#This Row],[FISICO]]-Tabla1[[#This Row],[SISTEMA]]</f>
        <v>0</v>
      </c>
    </row>
    <row r="5553" spans="1:10" hidden="1" x14ac:dyDescent="0.25">
      <c r="A5553">
        <v>30101</v>
      </c>
      <c r="B5553" s="1" t="s">
        <v>6</v>
      </c>
      <c r="C5553" s="1" t="s">
        <v>33</v>
      </c>
      <c r="D5553">
        <v>8027</v>
      </c>
      <c r="E5553" s="1" t="s">
        <v>6108</v>
      </c>
      <c r="F5553">
        <v>2</v>
      </c>
      <c r="G5553">
        <v>2</v>
      </c>
      <c r="H5553">
        <v>0</v>
      </c>
      <c r="I5553">
        <f>Tabla1[[#This Row],[VENTAS]]+Tabla1[[#This Row],[FISICO]]-Tabla1[[#This Row],[SISTEMA]]</f>
        <v>0</v>
      </c>
    </row>
    <row r="5554" spans="1:10" hidden="1" x14ac:dyDescent="0.25">
      <c r="A5554">
        <v>30101</v>
      </c>
      <c r="B5554" s="1" t="s">
        <v>6</v>
      </c>
      <c r="C5554" s="1" t="s">
        <v>33</v>
      </c>
      <c r="D5554">
        <v>8030</v>
      </c>
      <c r="E5554" s="1" t="s">
        <v>6109</v>
      </c>
      <c r="F5554">
        <v>0</v>
      </c>
      <c r="H5554">
        <v>0</v>
      </c>
      <c r="I5554">
        <f>Tabla1[[#This Row],[VENTAS]]+Tabla1[[#This Row],[FISICO]]-Tabla1[[#This Row],[SISTEMA]]</f>
        <v>0</v>
      </c>
    </row>
    <row r="5555" spans="1:10" hidden="1" x14ac:dyDescent="0.25">
      <c r="A5555">
        <v>30101</v>
      </c>
      <c r="B5555" s="1" t="s">
        <v>6</v>
      </c>
      <c r="C5555" s="1" t="s">
        <v>33</v>
      </c>
      <c r="D5555">
        <v>8032</v>
      </c>
      <c r="E5555" s="1" t="s">
        <v>6110</v>
      </c>
      <c r="F5555">
        <v>0</v>
      </c>
      <c r="H5555">
        <v>0</v>
      </c>
      <c r="I5555">
        <f>Tabla1[[#This Row],[VENTAS]]+Tabla1[[#This Row],[FISICO]]-Tabla1[[#This Row],[SISTEMA]]</f>
        <v>0</v>
      </c>
    </row>
    <row r="5556" spans="1:10" hidden="1" x14ac:dyDescent="0.25">
      <c r="A5556">
        <v>30101</v>
      </c>
      <c r="B5556" s="1" t="s">
        <v>6</v>
      </c>
      <c r="C5556" s="1" t="s">
        <v>33</v>
      </c>
      <c r="D5556">
        <v>8069</v>
      </c>
      <c r="E5556" s="1" t="s">
        <v>6111</v>
      </c>
      <c r="F5556">
        <v>15</v>
      </c>
      <c r="G5556">
        <v>15</v>
      </c>
      <c r="H5556">
        <v>0</v>
      </c>
      <c r="I5556">
        <f>Tabla1[[#This Row],[VENTAS]]+Tabla1[[#This Row],[FISICO]]-Tabla1[[#This Row],[SISTEMA]]</f>
        <v>0</v>
      </c>
    </row>
    <row r="5557" spans="1:10" hidden="1" x14ac:dyDescent="0.25">
      <c r="A5557">
        <v>30101</v>
      </c>
      <c r="B5557" s="1" t="s">
        <v>6</v>
      </c>
      <c r="C5557" s="1" t="s">
        <v>33</v>
      </c>
      <c r="D5557">
        <v>8097</v>
      </c>
      <c r="E5557" s="1" t="s">
        <v>6112</v>
      </c>
      <c r="F5557">
        <v>0</v>
      </c>
      <c r="H5557">
        <v>0</v>
      </c>
      <c r="I5557">
        <f>Tabla1[[#This Row],[VENTAS]]+Tabla1[[#This Row],[FISICO]]-Tabla1[[#This Row],[SISTEMA]]</f>
        <v>0</v>
      </c>
    </row>
    <row r="5558" spans="1:10" hidden="1" x14ac:dyDescent="0.25">
      <c r="A5558">
        <v>30101</v>
      </c>
      <c r="B5558" s="1" t="s">
        <v>6</v>
      </c>
      <c r="C5558" s="1" t="s">
        <v>33</v>
      </c>
      <c r="D5558">
        <v>8098</v>
      </c>
      <c r="E5558" s="1" t="s">
        <v>6113</v>
      </c>
      <c r="F5558">
        <v>0</v>
      </c>
      <c r="H5558">
        <v>0</v>
      </c>
      <c r="I5558">
        <f>Tabla1[[#This Row],[VENTAS]]+Tabla1[[#This Row],[FISICO]]-Tabla1[[#This Row],[SISTEMA]]</f>
        <v>0</v>
      </c>
    </row>
    <row r="5559" spans="1:10" hidden="1" x14ac:dyDescent="0.25">
      <c r="A5559">
        <v>30101</v>
      </c>
      <c r="B5559" s="1" t="s">
        <v>6</v>
      </c>
      <c r="C5559" s="1" t="s">
        <v>33</v>
      </c>
      <c r="D5559">
        <v>8099</v>
      </c>
      <c r="E5559" s="1" t="s">
        <v>6114</v>
      </c>
      <c r="F5559">
        <v>0</v>
      </c>
      <c r="H5559">
        <v>0</v>
      </c>
      <c r="I5559">
        <f>Tabla1[[#This Row],[VENTAS]]+Tabla1[[#This Row],[FISICO]]-Tabla1[[#This Row],[SISTEMA]]</f>
        <v>0</v>
      </c>
    </row>
    <row r="5560" spans="1:10" hidden="1" x14ac:dyDescent="0.25">
      <c r="A5560">
        <v>30101</v>
      </c>
      <c r="B5560" s="1" t="s">
        <v>6</v>
      </c>
      <c r="C5560" s="1" t="s">
        <v>33</v>
      </c>
      <c r="D5560" s="18">
        <v>8100</v>
      </c>
      <c r="E5560" s="19" t="s">
        <v>6115</v>
      </c>
      <c r="F5560">
        <v>1</v>
      </c>
      <c r="G5560">
        <v>1</v>
      </c>
      <c r="H5560">
        <v>0</v>
      </c>
      <c r="I5560">
        <f>Tabla1[[#This Row],[VENTAS]]+Tabla1[[#This Row],[FISICO]]-Tabla1[[#This Row],[SISTEMA]]</f>
        <v>0</v>
      </c>
      <c r="J5560" s="18"/>
    </row>
    <row r="5561" spans="1:10" hidden="1" x14ac:dyDescent="0.25">
      <c r="A5561">
        <v>30101</v>
      </c>
      <c r="B5561" s="1" t="s">
        <v>6</v>
      </c>
      <c r="C5561" s="1" t="s">
        <v>33</v>
      </c>
      <c r="D5561">
        <v>8101</v>
      </c>
      <c r="E5561" s="1" t="s">
        <v>6116</v>
      </c>
      <c r="F5561">
        <v>0</v>
      </c>
      <c r="H5561">
        <v>0</v>
      </c>
      <c r="I5561">
        <f>Tabla1[[#This Row],[VENTAS]]+Tabla1[[#This Row],[FISICO]]-Tabla1[[#This Row],[SISTEMA]]</f>
        <v>0</v>
      </c>
    </row>
    <row r="5562" spans="1:10" hidden="1" x14ac:dyDescent="0.25">
      <c r="A5562">
        <v>30101</v>
      </c>
      <c r="B5562" s="1" t="s">
        <v>6</v>
      </c>
      <c r="C5562" s="1" t="s">
        <v>33</v>
      </c>
      <c r="D5562">
        <v>8107</v>
      </c>
      <c r="E5562" s="1" t="s">
        <v>6117</v>
      </c>
      <c r="F5562">
        <v>0</v>
      </c>
      <c r="H5562">
        <v>0</v>
      </c>
      <c r="I5562">
        <f>Tabla1[[#This Row],[VENTAS]]+Tabla1[[#This Row],[FISICO]]-Tabla1[[#This Row],[SISTEMA]]</f>
        <v>0</v>
      </c>
    </row>
    <row r="5563" spans="1:10" hidden="1" x14ac:dyDescent="0.25">
      <c r="A5563">
        <v>30101</v>
      </c>
      <c r="B5563" s="1" t="s">
        <v>6</v>
      </c>
      <c r="C5563" s="1" t="s">
        <v>33</v>
      </c>
      <c r="D5563">
        <v>8109</v>
      </c>
      <c r="E5563" s="1" t="s">
        <v>6118</v>
      </c>
      <c r="F5563">
        <v>1</v>
      </c>
      <c r="G5563">
        <v>1</v>
      </c>
      <c r="H5563">
        <v>0</v>
      </c>
      <c r="I5563">
        <f>Tabla1[[#This Row],[VENTAS]]+Tabla1[[#This Row],[FISICO]]-Tabla1[[#This Row],[SISTEMA]]</f>
        <v>0</v>
      </c>
    </row>
    <row r="5564" spans="1:10" hidden="1" x14ac:dyDescent="0.25">
      <c r="A5564">
        <v>30101</v>
      </c>
      <c r="B5564" s="1" t="s">
        <v>6</v>
      </c>
      <c r="C5564" s="1" t="s">
        <v>33</v>
      </c>
      <c r="D5564">
        <v>8110</v>
      </c>
      <c r="E5564" s="1" t="s">
        <v>6119</v>
      </c>
      <c r="F5564">
        <v>0</v>
      </c>
      <c r="H5564">
        <v>0</v>
      </c>
      <c r="I5564">
        <f>Tabla1[[#This Row],[VENTAS]]+Tabla1[[#This Row],[FISICO]]-Tabla1[[#This Row],[SISTEMA]]</f>
        <v>0</v>
      </c>
    </row>
    <row r="5565" spans="1:10" hidden="1" x14ac:dyDescent="0.25">
      <c r="A5565">
        <v>30101</v>
      </c>
      <c r="B5565" s="1" t="s">
        <v>6</v>
      </c>
      <c r="C5565" s="1" t="s">
        <v>33</v>
      </c>
      <c r="D5565">
        <v>8112</v>
      </c>
      <c r="E5565" s="1" t="s">
        <v>6120</v>
      </c>
      <c r="F5565">
        <v>0</v>
      </c>
      <c r="H5565">
        <v>0</v>
      </c>
      <c r="I5565">
        <f>Tabla1[[#This Row],[VENTAS]]+Tabla1[[#This Row],[FISICO]]-Tabla1[[#This Row],[SISTEMA]]</f>
        <v>0</v>
      </c>
    </row>
    <row r="5566" spans="1:10" hidden="1" x14ac:dyDescent="0.25">
      <c r="A5566">
        <v>30101</v>
      </c>
      <c r="B5566" s="1" t="s">
        <v>6</v>
      </c>
      <c r="C5566" s="1" t="s">
        <v>33</v>
      </c>
      <c r="D5566">
        <v>8115</v>
      </c>
      <c r="E5566" s="1" t="s">
        <v>6121</v>
      </c>
      <c r="F5566">
        <v>3</v>
      </c>
      <c r="G5566">
        <v>3</v>
      </c>
      <c r="H5566">
        <v>0</v>
      </c>
      <c r="I5566">
        <f>Tabla1[[#This Row],[VENTAS]]+Tabla1[[#This Row],[FISICO]]-Tabla1[[#This Row],[SISTEMA]]</f>
        <v>0</v>
      </c>
    </row>
    <row r="5567" spans="1:10" hidden="1" x14ac:dyDescent="0.25">
      <c r="A5567">
        <v>30101</v>
      </c>
      <c r="B5567" s="1" t="s">
        <v>6</v>
      </c>
      <c r="C5567" s="1" t="s">
        <v>33</v>
      </c>
      <c r="D5567">
        <v>8118</v>
      </c>
      <c r="E5567" s="1" t="s">
        <v>6122</v>
      </c>
      <c r="F5567">
        <v>0</v>
      </c>
      <c r="H5567">
        <v>0</v>
      </c>
      <c r="I5567">
        <f>Tabla1[[#This Row],[VENTAS]]+Tabla1[[#This Row],[FISICO]]-Tabla1[[#This Row],[SISTEMA]]</f>
        <v>0</v>
      </c>
    </row>
    <row r="5568" spans="1:10" hidden="1" x14ac:dyDescent="0.25">
      <c r="A5568">
        <v>30101</v>
      </c>
      <c r="B5568" s="1" t="s">
        <v>6</v>
      </c>
      <c r="C5568" s="1" t="s">
        <v>33</v>
      </c>
      <c r="D5568">
        <v>8120</v>
      </c>
      <c r="E5568" s="1" t="s">
        <v>6123</v>
      </c>
      <c r="F5568">
        <v>0</v>
      </c>
      <c r="H5568">
        <v>0</v>
      </c>
      <c r="I5568">
        <f>Tabla1[[#This Row],[VENTAS]]+Tabla1[[#This Row],[FISICO]]-Tabla1[[#This Row],[SISTEMA]]</f>
        <v>0</v>
      </c>
    </row>
    <row r="5569" spans="1:9" hidden="1" x14ac:dyDescent="0.25">
      <c r="A5569">
        <v>30101</v>
      </c>
      <c r="B5569" s="1" t="s">
        <v>6</v>
      </c>
      <c r="C5569" s="1" t="s">
        <v>33</v>
      </c>
      <c r="D5569">
        <v>8127</v>
      </c>
      <c r="E5569" s="1" t="s">
        <v>6124</v>
      </c>
      <c r="F5569">
        <v>0</v>
      </c>
      <c r="H5569">
        <v>0</v>
      </c>
      <c r="I5569">
        <f>Tabla1[[#This Row],[VENTAS]]+Tabla1[[#This Row],[FISICO]]-Tabla1[[#This Row],[SISTEMA]]</f>
        <v>0</v>
      </c>
    </row>
    <row r="5570" spans="1:9" hidden="1" x14ac:dyDescent="0.25">
      <c r="A5570">
        <v>30101</v>
      </c>
      <c r="B5570" s="1" t="s">
        <v>6</v>
      </c>
      <c r="C5570" s="1" t="s">
        <v>33</v>
      </c>
      <c r="D5570">
        <v>8128</v>
      </c>
      <c r="E5570" s="1" t="s">
        <v>6125</v>
      </c>
      <c r="F5570">
        <v>0</v>
      </c>
      <c r="H5570">
        <v>0</v>
      </c>
      <c r="I5570">
        <f>Tabla1[[#This Row],[VENTAS]]+Tabla1[[#This Row],[FISICO]]-Tabla1[[#This Row],[SISTEMA]]</f>
        <v>0</v>
      </c>
    </row>
    <row r="5571" spans="1:9" hidden="1" x14ac:dyDescent="0.25">
      <c r="A5571">
        <v>30101</v>
      </c>
      <c r="B5571" s="1" t="s">
        <v>6</v>
      </c>
      <c r="C5571" s="1" t="s">
        <v>33</v>
      </c>
      <c r="D5571">
        <v>8129</v>
      </c>
      <c r="E5571" s="1" t="s">
        <v>6126</v>
      </c>
      <c r="F5571">
        <v>0</v>
      </c>
      <c r="H5571">
        <v>0</v>
      </c>
      <c r="I5571">
        <f>Tabla1[[#This Row],[VENTAS]]+Tabla1[[#This Row],[FISICO]]-Tabla1[[#This Row],[SISTEMA]]</f>
        <v>0</v>
      </c>
    </row>
    <row r="5572" spans="1:9" hidden="1" x14ac:dyDescent="0.25">
      <c r="A5572">
        <v>30101</v>
      </c>
      <c r="B5572" s="1" t="s">
        <v>6</v>
      </c>
      <c r="C5572" s="1" t="s">
        <v>33</v>
      </c>
      <c r="D5572">
        <v>8136</v>
      </c>
      <c r="E5572" s="1" t="s">
        <v>6127</v>
      </c>
      <c r="F5572">
        <v>0</v>
      </c>
      <c r="H5572">
        <v>0</v>
      </c>
      <c r="I5572">
        <f>Tabla1[[#This Row],[VENTAS]]+Tabla1[[#This Row],[FISICO]]-Tabla1[[#This Row],[SISTEMA]]</f>
        <v>0</v>
      </c>
    </row>
    <row r="5573" spans="1:9" hidden="1" x14ac:dyDescent="0.25">
      <c r="A5573">
        <v>30101</v>
      </c>
      <c r="B5573" s="1" t="s">
        <v>6</v>
      </c>
      <c r="C5573" s="1" t="s">
        <v>33</v>
      </c>
      <c r="D5573">
        <v>8137</v>
      </c>
      <c r="E5573" s="1" t="s">
        <v>6128</v>
      </c>
      <c r="F5573">
        <v>0</v>
      </c>
      <c r="H5573">
        <v>0</v>
      </c>
      <c r="I5573">
        <f>Tabla1[[#This Row],[VENTAS]]+Tabla1[[#This Row],[FISICO]]-Tabla1[[#This Row],[SISTEMA]]</f>
        <v>0</v>
      </c>
    </row>
    <row r="5574" spans="1:9" hidden="1" x14ac:dyDescent="0.25">
      <c r="A5574">
        <v>30101</v>
      </c>
      <c r="B5574" s="1" t="s">
        <v>6</v>
      </c>
      <c r="C5574" s="1" t="s">
        <v>33</v>
      </c>
      <c r="D5574">
        <v>8138</v>
      </c>
      <c r="E5574" s="1" t="s">
        <v>6129</v>
      </c>
      <c r="F5574">
        <v>0</v>
      </c>
      <c r="H5574">
        <v>0</v>
      </c>
      <c r="I5574">
        <f>Tabla1[[#This Row],[VENTAS]]+Tabla1[[#This Row],[FISICO]]-Tabla1[[#This Row],[SISTEMA]]</f>
        <v>0</v>
      </c>
    </row>
    <row r="5575" spans="1:9" hidden="1" x14ac:dyDescent="0.25">
      <c r="A5575">
        <v>30101</v>
      </c>
      <c r="B5575" s="1" t="s">
        <v>6</v>
      </c>
      <c r="C5575" s="1" t="s">
        <v>33</v>
      </c>
      <c r="D5575">
        <v>8139</v>
      </c>
      <c r="E5575" s="1" t="s">
        <v>6130</v>
      </c>
      <c r="F5575">
        <v>0</v>
      </c>
      <c r="H5575">
        <v>0</v>
      </c>
      <c r="I5575">
        <f>Tabla1[[#This Row],[VENTAS]]+Tabla1[[#This Row],[FISICO]]-Tabla1[[#This Row],[SISTEMA]]</f>
        <v>0</v>
      </c>
    </row>
    <row r="5576" spans="1:9" hidden="1" x14ac:dyDescent="0.25">
      <c r="A5576">
        <v>30101</v>
      </c>
      <c r="B5576" s="1" t="s">
        <v>6</v>
      </c>
      <c r="C5576" s="1" t="s">
        <v>33</v>
      </c>
      <c r="D5576">
        <v>8141</v>
      </c>
      <c r="E5576" s="1" t="s">
        <v>6131</v>
      </c>
      <c r="F5576">
        <v>0</v>
      </c>
      <c r="H5576">
        <v>0</v>
      </c>
      <c r="I5576">
        <f>Tabla1[[#This Row],[VENTAS]]+Tabla1[[#This Row],[FISICO]]-Tabla1[[#This Row],[SISTEMA]]</f>
        <v>0</v>
      </c>
    </row>
    <row r="5577" spans="1:9" hidden="1" x14ac:dyDescent="0.25">
      <c r="A5577">
        <v>30101</v>
      </c>
      <c r="B5577" s="1" t="s">
        <v>6</v>
      </c>
      <c r="C5577" s="1" t="s">
        <v>33</v>
      </c>
      <c r="D5577">
        <v>8142</v>
      </c>
      <c r="E5577" s="1" t="s">
        <v>6132</v>
      </c>
      <c r="F5577">
        <v>0</v>
      </c>
      <c r="H5577">
        <v>0</v>
      </c>
      <c r="I5577">
        <f>Tabla1[[#This Row],[VENTAS]]+Tabla1[[#This Row],[FISICO]]-Tabla1[[#This Row],[SISTEMA]]</f>
        <v>0</v>
      </c>
    </row>
    <row r="5578" spans="1:9" hidden="1" x14ac:dyDescent="0.25">
      <c r="A5578">
        <v>30101</v>
      </c>
      <c r="B5578" s="1" t="s">
        <v>6</v>
      </c>
      <c r="C5578" s="1" t="s">
        <v>33</v>
      </c>
      <c r="D5578">
        <v>8143</v>
      </c>
      <c r="E5578" s="1" t="s">
        <v>6133</v>
      </c>
      <c r="F5578">
        <v>0</v>
      </c>
      <c r="H5578">
        <v>0</v>
      </c>
      <c r="I5578">
        <f>Tabla1[[#This Row],[VENTAS]]+Tabla1[[#This Row],[FISICO]]-Tabla1[[#This Row],[SISTEMA]]</f>
        <v>0</v>
      </c>
    </row>
    <row r="5579" spans="1:9" hidden="1" x14ac:dyDescent="0.25">
      <c r="A5579">
        <v>30101</v>
      </c>
      <c r="B5579" s="1" t="s">
        <v>6</v>
      </c>
      <c r="C5579" s="1" t="s">
        <v>33</v>
      </c>
      <c r="D5579">
        <v>8168</v>
      </c>
      <c r="E5579" s="1" t="s">
        <v>6134</v>
      </c>
      <c r="F5579">
        <v>0</v>
      </c>
      <c r="H5579">
        <v>0</v>
      </c>
      <c r="I5579">
        <f>Tabla1[[#This Row],[VENTAS]]+Tabla1[[#This Row],[FISICO]]-Tabla1[[#This Row],[SISTEMA]]</f>
        <v>0</v>
      </c>
    </row>
    <row r="5580" spans="1:9" hidden="1" x14ac:dyDescent="0.25">
      <c r="A5580">
        <v>30101</v>
      </c>
      <c r="B5580" s="1" t="s">
        <v>6</v>
      </c>
      <c r="C5580" s="1" t="s">
        <v>33</v>
      </c>
      <c r="D5580">
        <v>8169</v>
      </c>
      <c r="E5580" s="1" t="s">
        <v>6135</v>
      </c>
      <c r="F5580">
        <v>0</v>
      </c>
      <c r="H5580">
        <v>0</v>
      </c>
      <c r="I5580">
        <f>Tabla1[[#This Row],[VENTAS]]+Tabla1[[#This Row],[FISICO]]-Tabla1[[#This Row],[SISTEMA]]</f>
        <v>0</v>
      </c>
    </row>
    <row r="5581" spans="1:9" hidden="1" x14ac:dyDescent="0.25">
      <c r="A5581">
        <v>30101</v>
      </c>
      <c r="B5581" s="1" t="s">
        <v>6</v>
      </c>
      <c r="C5581" s="1" t="s">
        <v>33</v>
      </c>
      <c r="D5581">
        <v>8172</v>
      </c>
      <c r="E5581" s="1" t="s">
        <v>6136</v>
      </c>
      <c r="F5581">
        <v>0</v>
      </c>
      <c r="H5581">
        <v>0</v>
      </c>
      <c r="I5581">
        <f>Tabla1[[#This Row],[VENTAS]]+Tabla1[[#This Row],[FISICO]]-Tabla1[[#This Row],[SISTEMA]]</f>
        <v>0</v>
      </c>
    </row>
    <row r="5582" spans="1:9" hidden="1" x14ac:dyDescent="0.25">
      <c r="A5582">
        <v>30101</v>
      </c>
      <c r="B5582" s="1" t="s">
        <v>6</v>
      </c>
      <c r="C5582" s="1" t="s">
        <v>33</v>
      </c>
      <c r="D5582">
        <v>8173</v>
      </c>
      <c r="E5582" s="1" t="s">
        <v>6137</v>
      </c>
      <c r="F5582">
        <v>0</v>
      </c>
      <c r="H5582">
        <v>0</v>
      </c>
      <c r="I5582">
        <f>Tabla1[[#This Row],[VENTAS]]+Tabla1[[#This Row],[FISICO]]-Tabla1[[#This Row],[SISTEMA]]</f>
        <v>0</v>
      </c>
    </row>
    <row r="5583" spans="1:9" hidden="1" x14ac:dyDescent="0.25">
      <c r="A5583">
        <v>30101</v>
      </c>
      <c r="B5583" s="1" t="s">
        <v>6</v>
      </c>
      <c r="C5583" s="1" t="s">
        <v>33</v>
      </c>
      <c r="D5583">
        <v>8175</v>
      </c>
      <c r="E5583" s="1" t="s">
        <v>6138</v>
      </c>
      <c r="F5583">
        <v>0</v>
      </c>
      <c r="H5583">
        <v>0</v>
      </c>
      <c r="I5583">
        <f>Tabla1[[#This Row],[VENTAS]]+Tabla1[[#This Row],[FISICO]]-Tabla1[[#This Row],[SISTEMA]]</f>
        <v>0</v>
      </c>
    </row>
    <row r="5584" spans="1:9" hidden="1" x14ac:dyDescent="0.25">
      <c r="A5584">
        <v>30101</v>
      </c>
      <c r="B5584" s="1" t="s">
        <v>6</v>
      </c>
      <c r="C5584" s="1" t="s">
        <v>33</v>
      </c>
      <c r="D5584">
        <v>8177</v>
      </c>
      <c r="E5584" s="1" t="s">
        <v>6139</v>
      </c>
      <c r="F5584">
        <v>0</v>
      </c>
      <c r="H5584">
        <v>0</v>
      </c>
      <c r="I5584">
        <f>Tabla1[[#This Row],[VENTAS]]+Tabla1[[#This Row],[FISICO]]-Tabla1[[#This Row],[SISTEMA]]</f>
        <v>0</v>
      </c>
    </row>
    <row r="5585" spans="1:9" hidden="1" x14ac:dyDescent="0.25">
      <c r="A5585">
        <v>30101</v>
      </c>
      <c r="B5585" s="1" t="s">
        <v>6</v>
      </c>
      <c r="C5585" s="1" t="s">
        <v>33</v>
      </c>
      <c r="D5585">
        <v>8178</v>
      </c>
      <c r="E5585" s="1" t="s">
        <v>6140</v>
      </c>
      <c r="F5585">
        <v>0</v>
      </c>
      <c r="H5585">
        <v>0</v>
      </c>
      <c r="I5585">
        <f>Tabla1[[#This Row],[VENTAS]]+Tabla1[[#This Row],[FISICO]]-Tabla1[[#This Row],[SISTEMA]]</f>
        <v>0</v>
      </c>
    </row>
    <row r="5586" spans="1:9" hidden="1" x14ac:dyDescent="0.25">
      <c r="A5586">
        <v>30101</v>
      </c>
      <c r="B5586" s="1" t="s">
        <v>6</v>
      </c>
      <c r="C5586" s="1" t="s">
        <v>33</v>
      </c>
      <c r="D5586">
        <v>8179</v>
      </c>
      <c r="E5586" s="1" t="s">
        <v>6141</v>
      </c>
      <c r="F5586">
        <v>0</v>
      </c>
      <c r="H5586">
        <v>0</v>
      </c>
      <c r="I5586">
        <f>Tabla1[[#This Row],[VENTAS]]+Tabla1[[#This Row],[FISICO]]-Tabla1[[#This Row],[SISTEMA]]</f>
        <v>0</v>
      </c>
    </row>
    <row r="5587" spans="1:9" hidden="1" x14ac:dyDescent="0.25">
      <c r="A5587">
        <v>30101</v>
      </c>
      <c r="B5587" s="1" t="s">
        <v>6</v>
      </c>
      <c r="C5587" s="1" t="s">
        <v>33</v>
      </c>
      <c r="D5587">
        <v>8180</v>
      </c>
      <c r="E5587" s="1" t="s">
        <v>6142</v>
      </c>
      <c r="F5587">
        <v>0</v>
      </c>
      <c r="H5587">
        <v>0</v>
      </c>
      <c r="I5587">
        <f>Tabla1[[#This Row],[VENTAS]]+Tabla1[[#This Row],[FISICO]]-Tabla1[[#This Row],[SISTEMA]]</f>
        <v>0</v>
      </c>
    </row>
    <row r="5588" spans="1:9" hidden="1" x14ac:dyDescent="0.25">
      <c r="A5588">
        <v>30101</v>
      </c>
      <c r="B5588" s="1" t="s">
        <v>6</v>
      </c>
      <c r="C5588" s="1" t="s">
        <v>33</v>
      </c>
      <c r="D5588">
        <v>8181</v>
      </c>
      <c r="E5588" s="1" t="s">
        <v>6143</v>
      </c>
      <c r="F5588">
        <v>0</v>
      </c>
      <c r="H5588">
        <v>0</v>
      </c>
      <c r="I5588">
        <f>Tabla1[[#This Row],[VENTAS]]+Tabla1[[#This Row],[FISICO]]-Tabla1[[#This Row],[SISTEMA]]</f>
        <v>0</v>
      </c>
    </row>
    <row r="5589" spans="1:9" hidden="1" x14ac:dyDescent="0.25">
      <c r="A5589">
        <v>30101</v>
      </c>
      <c r="B5589" s="1" t="s">
        <v>6</v>
      </c>
      <c r="C5589" s="1" t="s">
        <v>33</v>
      </c>
      <c r="D5589">
        <v>8182</v>
      </c>
      <c r="E5589" s="1" t="s">
        <v>6144</v>
      </c>
      <c r="F5589">
        <v>0</v>
      </c>
      <c r="H5589">
        <v>0</v>
      </c>
      <c r="I5589">
        <f>Tabla1[[#This Row],[VENTAS]]+Tabla1[[#This Row],[FISICO]]-Tabla1[[#This Row],[SISTEMA]]</f>
        <v>0</v>
      </c>
    </row>
    <row r="5590" spans="1:9" hidden="1" x14ac:dyDescent="0.25">
      <c r="A5590">
        <v>30101</v>
      </c>
      <c r="B5590" s="1" t="s">
        <v>6</v>
      </c>
      <c r="C5590" s="1" t="s">
        <v>33</v>
      </c>
      <c r="D5590">
        <v>8239</v>
      </c>
      <c r="E5590" s="1" t="s">
        <v>6145</v>
      </c>
      <c r="F5590">
        <v>0</v>
      </c>
      <c r="H5590">
        <v>0</v>
      </c>
      <c r="I5590">
        <f>Tabla1[[#This Row],[VENTAS]]+Tabla1[[#This Row],[FISICO]]-Tabla1[[#This Row],[SISTEMA]]</f>
        <v>0</v>
      </c>
    </row>
    <row r="5591" spans="1:9" hidden="1" x14ac:dyDescent="0.25">
      <c r="A5591">
        <v>30101</v>
      </c>
      <c r="B5591" s="1" t="s">
        <v>6</v>
      </c>
      <c r="C5591" s="1" t="s">
        <v>33</v>
      </c>
      <c r="D5591">
        <v>8254</v>
      </c>
      <c r="E5591" s="1" t="s">
        <v>6146</v>
      </c>
      <c r="F5591">
        <v>0</v>
      </c>
      <c r="H5591">
        <v>0</v>
      </c>
      <c r="I5591">
        <f>Tabla1[[#This Row],[VENTAS]]+Tabla1[[#This Row],[FISICO]]-Tabla1[[#This Row],[SISTEMA]]</f>
        <v>0</v>
      </c>
    </row>
    <row r="5592" spans="1:9" hidden="1" x14ac:dyDescent="0.25">
      <c r="A5592">
        <v>30101</v>
      </c>
      <c r="B5592" s="1" t="s">
        <v>6</v>
      </c>
      <c r="C5592" s="1" t="s">
        <v>33</v>
      </c>
      <c r="D5592">
        <v>8255</v>
      </c>
      <c r="E5592" s="1" t="s">
        <v>6147</v>
      </c>
      <c r="F5592">
        <v>0</v>
      </c>
      <c r="H5592">
        <v>0</v>
      </c>
      <c r="I5592">
        <f>Tabla1[[#This Row],[VENTAS]]+Tabla1[[#This Row],[FISICO]]-Tabla1[[#This Row],[SISTEMA]]</f>
        <v>0</v>
      </c>
    </row>
    <row r="5593" spans="1:9" hidden="1" x14ac:dyDescent="0.25">
      <c r="A5593">
        <v>30101</v>
      </c>
      <c r="B5593" s="1" t="s">
        <v>6</v>
      </c>
      <c r="C5593" s="1" t="s">
        <v>33</v>
      </c>
      <c r="D5593">
        <v>8289</v>
      </c>
      <c r="E5593" s="1" t="s">
        <v>6148</v>
      </c>
      <c r="F5593">
        <v>0</v>
      </c>
      <c r="H5593">
        <v>0</v>
      </c>
      <c r="I5593">
        <f>Tabla1[[#This Row],[VENTAS]]+Tabla1[[#This Row],[FISICO]]-Tabla1[[#This Row],[SISTEMA]]</f>
        <v>0</v>
      </c>
    </row>
    <row r="5594" spans="1:9" hidden="1" x14ac:dyDescent="0.25">
      <c r="A5594">
        <v>30101</v>
      </c>
      <c r="B5594" s="1" t="s">
        <v>6</v>
      </c>
      <c r="C5594" s="1" t="s">
        <v>33</v>
      </c>
      <c r="D5594">
        <v>8290</v>
      </c>
      <c r="E5594" s="1" t="s">
        <v>6149</v>
      </c>
      <c r="F5594">
        <v>0</v>
      </c>
      <c r="H5594">
        <v>0</v>
      </c>
      <c r="I5594">
        <f>Tabla1[[#This Row],[VENTAS]]+Tabla1[[#This Row],[FISICO]]-Tabla1[[#This Row],[SISTEMA]]</f>
        <v>0</v>
      </c>
    </row>
    <row r="5595" spans="1:9" hidden="1" x14ac:dyDescent="0.25">
      <c r="A5595">
        <v>30101</v>
      </c>
      <c r="B5595" s="1" t="s">
        <v>6</v>
      </c>
      <c r="C5595" s="1" t="s">
        <v>33</v>
      </c>
      <c r="D5595">
        <v>8291</v>
      </c>
      <c r="E5595" s="1" t="s">
        <v>6150</v>
      </c>
      <c r="F5595">
        <v>0</v>
      </c>
      <c r="H5595">
        <v>0</v>
      </c>
      <c r="I5595">
        <f>Tabla1[[#This Row],[VENTAS]]+Tabla1[[#This Row],[FISICO]]-Tabla1[[#This Row],[SISTEMA]]</f>
        <v>0</v>
      </c>
    </row>
    <row r="5596" spans="1:9" hidden="1" x14ac:dyDescent="0.25">
      <c r="A5596">
        <v>30101</v>
      </c>
      <c r="B5596" s="1" t="s">
        <v>6</v>
      </c>
      <c r="C5596" s="1" t="s">
        <v>33</v>
      </c>
      <c r="D5596">
        <v>8292</v>
      </c>
      <c r="E5596" s="1" t="s">
        <v>6151</v>
      </c>
      <c r="F5596">
        <v>0</v>
      </c>
      <c r="H5596">
        <v>0</v>
      </c>
      <c r="I5596">
        <f>Tabla1[[#This Row],[VENTAS]]+Tabla1[[#This Row],[FISICO]]-Tabla1[[#This Row],[SISTEMA]]</f>
        <v>0</v>
      </c>
    </row>
    <row r="5597" spans="1:9" hidden="1" x14ac:dyDescent="0.25">
      <c r="A5597">
        <v>30101</v>
      </c>
      <c r="B5597" s="1" t="s">
        <v>6</v>
      </c>
      <c r="C5597" s="1" t="s">
        <v>33</v>
      </c>
      <c r="D5597">
        <v>8293</v>
      </c>
      <c r="E5597" s="1" t="s">
        <v>6152</v>
      </c>
      <c r="F5597">
        <v>0</v>
      </c>
      <c r="H5597">
        <v>0</v>
      </c>
      <c r="I5597">
        <f>Tabla1[[#This Row],[VENTAS]]+Tabla1[[#This Row],[FISICO]]-Tabla1[[#This Row],[SISTEMA]]</f>
        <v>0</v>
      </c>
    </row>
    <row r="5598" spans="1:9" hidden="1" x14ac:dyDescent="0.25">
      <c r="A5598">
        <v>30101</v>
      </c>
      <c r="B5598" s="1" t="s">
        <v>6</v>
      </c>
      <c r="C5598" s="1" t="s">
        <v>33</v>
      </c>
      <c r="D5598">
        <v>8294</v>
      </c>
      <c r="E5598" s="1" t="s">
        <v>6153</v>
      </c>
      <c r="F5598">
        <v>0</v>
      </c>
      <c r="H5598">
        <v>0</v>
      </c>
      <c r="I5598">
        <f>Tabla1[[#This Row],[VENTAS]]+Tabla1[[#This Row],[FISICO]]-Tabla1[[#This Row],[SISTEMA]]</f>
        <v>0</v>
      </c>
    </row>
    <row r="5599" spans="1:9" hidden="1" x14ac:dyDescent="0.25">
      <c r="A5599">
        <v>30101</v>
      </c>
      <c r="B5599" s="1" t="s">
        <v>6</v>
      </c>
      <c r="C5599" s="1" t="s">
        <v>33</v>
      </c>
      <c r="D5599">
        <v>8295</v>
      </c>
      <c r="E5599" s="1" t="s">
        <v>6154</v>
      </c>
      <c r="F5599">
        <v>0</v>
      </c>
      <c r="H5599">
        <v>0</v>
      </c>
      <c r="I5599">
        <f>Tabla1[[#This Row],[VENTAS]]+Tabla1[[#This Row],[FISICO]]-Tabla1[[#This Row],[SISTEMA]]</f>
        <v>0</v>
      </c>
    </row>
    <row r="5600" spans="1:9" hidden="1" x14ac:dyDescent="0.25">
      <c r="A5600">
        <v>30101</v>
      </c>
      <c r="B5600" s="1" t="s">
        <v>6</v>
      </c>
      <c r="C5600" s="1" t="s">
        <v>33</v>
      </c>
      <c r="D5600">
        <v>8309</v>
      </c>
      <c r="E5600" s="1" t="s">
        <v>6155</v>
      </c>
      <c r="F5600">
        <v>31</v>
      </c>
      <c r="G5600">
        <v>31</v>
      </c>
      <c r="H5600">
        <v>0</v>
      </c>
      <c r="I5600">
        <f>Tabla1[[#This Row],[VENTAS]]+Tabla1[[#This Row],[FISICO]]-Tabla1[[#This Row],[SISTEMA]]</f>
        <v>0</v>
      </c>
    </row>
    <row r="5601" spans="1:10" hidden="1" x14ac:dyDescent="0.25">
      <c r="A5601">
        <v>30101</v>
      </c>
      <c r="B5601" s="1" t="s">
        <v>6</v>
      </c>
      <c r="C5601" s="1" t="s">
        <v>33</v>
      </c>
      <c r="D5601">
        <v>8341</v>
      </c>
      <c r="E5601" s="1" t="s">
        <v>6156</v>
      </c>
      <c r="F5601">
        <v>0</v>
      </c>
      <c r="H5601">
        <v>0</v>
      </c>
      <c r="I5601">
        <f>Tabla1[[#This Row],[VENTAS]]+Tabla1[[#This Row],[FISICO]]-Tabla1[[#This Row],[SISTEMA]]</f>
        <v>0</v>
      </c>
    </row>
    <row r="5602" spans="1:10" hidden="1" x14ac:dyDescent="0.25">
      <c r="A5602">
        <v>30101</v>
      </c>
      <c r="B5602" s="1" t="s">
        <v>6</v>
      </c>
      <c r="C5602" s="1" t="s">
        <v>33</v>
      </c>
      <c r="D5602">
        <v>8343</v>
      </c>
      <c r="E5602" s="1" t="s">
        <v>6157</v>
      </c>
      <c r="F5602">
        <v>0</v>
      </c>
      <c r="H5602">
        <v>0</v>
      </c>
      <c r="I5602">
        <f>Tabla1[[#This Row],[VENTAS]]+Tabla1[[#This Row],[FISICO]]-Tabla1[[#This Row],[SISTEMA]]</f>
        <v>0</v>
      </c>
    </row>
    <row r="5603" spans="1:10" hidden="1" x14ac:dyDescent="0.25">
      <c r="A5603">
        <v>30101</v>
      </c>
      <c r="B5603" s="1" t="s">
        <v>6</v>
      </c>
      <c r="C5603" s="1" t="s">
        <v>33</v>
      </c>
      <c r="D5603">
        <v>8344</v>
      </c>
      <c r="E5603" s="1" t="s">
        <v>6158</v>
      </c>
      <c r="F5603">
        <v>0</v>
      </c>
      <c r="H5603">
        <v>0</v>
      </c>
      <c r="I5603">
        <f>Tabla1[[#This Row],[VENTAS]]+Tabla1[[#This Row],[FISICO]]-Tabla1[[#This Row],[SISTEMA]]</f>
        <v>0</v>
      </c>
    </row>
    <row r="5604" spans="1:10" hidden="1" x14ac:dyDescent="0.25">
      <c r="A5604">
        <v>30101</v>
      </c>
      <c r="B5604" s="1" t="s">
        <v>6</v>
      </c>
      <c r="C5604" s="1" t="s">
        <v>33</v>
      </c>
      <c r="D5604">
        <v>8348</v>
      </c>
      <c r="E5604" s="1" t="s">
        <v>6159</v>
      </c>
      <c r="F5604">
        <v>0</v>
      </c>
      <c r="H5604">
        <v>0</v>
      </c>
      <c r="I5604">
        <f>Tabla1[[#This Row],[VENTAS]]+Tabla1[[#This Row],[FISICO]]-Tabla1[[#This Row],[SISTEMA]]</f>
        <v>0</v>
      </c>
    </row>
    <row r="5605" spans="1:10" hidden="1" x14ac:dyDescent="0.25">
      <c r="A5605">
        <v>30101</v>
      </c>
      <c r="B5605" s="1" t="s">
        <v>6</v>
      </c>
      <c r="C5605" s="1" t="s">
        <v>33</v>
      </c>
      <c r="D5605">
        <v>8350</v>
      </c>
      <c r="E5605" s="1" t="s">
        <v>6160</v>
      </c>
      <c r="F5605">
        <v>0</v>
      </c>
      <c r="H5605">
        <v>0</v>
      </c>
      <c r="I5605">
        <f>Tabla1[[#This Row],[VENTAS]]+Tabla1[[#This Row],[FISICO]]-Tabla1[[#This Row],[SISTEMA]]</f>
        <v>0</v>
      </c>
    </row>
    <row r="5606" spans="1:10" hidden="1" x14ac:dyDescent="0.25">
      <c r="A5606">
        <v>30101</v>
      </c>
      <c r="B5606" s="1" t="s">
        <v>6</v>
      </c>
      <c r="C5606" s="1" t="s">
        <v>33</v>
      </c>
      <c r="D5606">
        <v>8351</v>
      </c>
      <c r="E5606" s="1" t="s">
        <v>6161</v>
      </c>
      <c r="F5606">
        <v>0</v>
      </c>
      <c r="H5606">
        <v>0</v>
      </c>
      <c r="I5606">
        <f>Tabla1[[#This Row],[VENTAS]]+Tabla1[[#This Row],[FISICO]]-Tabla1[[#This Row],[SISTEMA]]</f>
        <v>0</v>
      </c>
    </row>
    <row r="5607" spans="1:10" hidden="1" x14ac:dyDescent="0.25">
      <c r="A5607">
        <v>30101</v>
      </c>
      <c r="B5607" s="1" t="s">
        <v>6</v>
      </c>
      <c r="C5607" s="1" t="s">
        <v>33</v>
      </c>
      <c r="D5607">
        <v>8353</v>
      </c>
      <c r="E5607" s="1" t="s">
        <v>6162</v>
      </c>
      <c r="F5607">
        <v>3</v>
      </c>
      <c r="G5607">
        <v>2</v>
      </c>
      <c r="H5607">
        <v>1</v>
      </c>
      <c r="I5607">
        <f>Tabla1[[#This Row],[VENTAS]]+Tabla1[[#This Row],[FISICO]]-Tabla1[[#This Row],[SISTEMA]]</f>
        <v>0</v>
      </c>
    </row>
    <row r="5608" spans="1:10" hidden="1" x14ac:dyDescent="0.25">
      <c r="A5608">
        <v>30101</v>
      </c>
      <c r="B5608" s="1" t="s">
        <v>6</v>
      </c>
      <c r="C5608" s="1" t="s">
        <v>33</v>
      </c>
      <c r="D5608">
        <v>8356</v>
      </c>
      <c r="E5608" s="1" t="s">
        <v>6163</v>
      </c>
      <c r="F5608">
        <v>0</v>
      </c>
      <c r="H5608">
        <v>0</v>
      </c>
      <c r="I5608">
        <f>Tabla1[[#This Row],[VENTAS]]+Tabla1[[#This Row],[FISICO]]-Tabla1[[#This Row],[SISTEMA]]</f>
        <v>0</v>
      </c>
    </row>
    <row r="5609" spans="1:10" hidden="1" x14ac:dyDescent="0.25">
      <c r="A5609">
        <v>30101</v>
      </c>
      <c r="B5609" s="1" t="s">
        <v>6</v>
      </c>
      <c r="C5609" s="1" t="s">
        <v>33</v>
      </c>
      <c r="D5609">
        <v>8357</v>
      </c>
      <c r="E5609" s="1" t="s">
        <v>6164</v>
      </c>
      <c r="F5609">
        <v>0</v>
      </c>
      <c r="H5609">
        <v>0</v>
      </c>
      <c r="I5609">
        <f>Tabla1[[#This Row],[VENTAS]]+Tabla1[[#This Row],[FISICO]]-Tabla1[[#This Row],[SISTEMA]]</f>
        <v>0</v>
      </c>
    </row>
    <row r="5610" spans="1:10" hidden="1" x14ac:dyDescent="0.25">
      <c r="A5610">
        <v>30101</v>
      </c>
      <c r="B5610" s="1" t="s">
        <v>6</v>
      </c>
      <c r="C5610" s="1" t="s">
        <v>33</v>
      </c>
      <c r="D5610" s="18">
        <v>8365</v>
      </c>
      <c r="E5610" s="19" t="s">
        <v>6165</v>
      </c>
      <c r="F5610">
        <v>1</v>
      </c>
      <c r="G5610">
        <v>0</v>
      </c>
      <c r="H5610">
        <v>0</v>
      </c>
      <c r="I5610">
        <f>Tabla1[[#This Row],[VENTAS]]+Tabla1[[#This Row],[FISICO]]-Tabla1[[#This Row],[SISTEMA]]</f>
        <v>-1</v>
      </c>
      <c r="J5610" s="21">
        <v>44376</v>
      </c>
    </row>
    <row r="5611" spans="1:10" hidden="1" x14ac:dyDescent="0.25">
      <c r="A5611">
        <v>30101</v>
      </c>
      <c r="B5611" s="1" t="s">
        <v>6</v>
      </c>
      <c r="C5611" s="1" t="s">
        <v>33</v>
      </c>
      <c r="D5611">
        <v>8372</v>
      </c>
      <c r="E5611" s="1" t="s">
        <v>6166</v>
      </c>
      <c r="F5611">
        <v>1</v>
      </c>
      <c r="G5611">
        <v>1</v>
      </c>
      <c r="H5611">
        <v>0</v>
      </c>
      <c r="I5611">
        <f>Tabla1[[#This Row],[VENTAS]]+Tabla1[[#This Row],[FISICO]]-Tabla1[[#This Row],[SISTEMA]]</f>
        <v>0</v>
      </c>
    </row>
    <row r="5612" spans="1:10" hidden="1" x14ac:dyDescent="0.25">
      <c r="A5612">
        <v>30101</v>
      </c>
      <c r="B5612" s="1" t="s">
        <v>6</v>
      </c>
      <c r="C5612" s="1" t="s">
        <v>33</v>
      </c>
      <c r="D5612">
        <v>8373</v>
      </c>
      <c r="E5612" s="1" t="s">
        <v>6167</v>
      </c>
      <c r="F5612">
        <v>1</v>
      </c>
      <c r="G5612">
        <v>1</v>
      </c>
      <c r="H5612">
        <v>0</v>
      </c>
      <c r="I5612">
        <f>Tabla1[[#This Row],[VENTAS]]+Tabla1[[#This Row],[FISICO]]-Tabla1[[#This Row],[SISTEMA]]</f>
        <v>0</v>
      </c>
    </row>
    <row r="5613" spans="1:10" hidden="1" x14ac:dyDescent="0.25">
      <c r="A5613">
        <v>30101</v>
      </c>
      <c r="B5613" s="1" t="s">
        <v>6</v>
      </c>
      <c r="C5613" s="1" t="s">
        <v>33</v>
      </c>
      <c r="D5613">
        <v>8374</v>
      </c>
      <c r="E5613" s="1" t="s">
        <v>6168</v>
      </c>
      <c r="F5613">
        <v>0</v>
      </c>
      <c r="H5613">
        <v>0</v>
      </c>
      <c r="I5613">
        <f>Tabla1[[#This Row],[VENTAS]]+Tabla1[[#This Row],[FISICO]]-Tabla1[[#This Row],[SISTEMA]]</f>
        <v>0</v>
      </c>
    </row>
    <row r="5614" spans="1:10" hidden="1" x14ac:dyDescent="0.25">
      <c r="A5614">
        <v>30101</v>
      </c>
      <c r="B5614" s="1" t="s">
        <v>6</v>
      </c>
      <c r="C5614" s="1" t="s">
        <v>33</v>
      </c>
      <c r="D5614">
        <v>8389</v>
      </c>
      <c r="E5614" s="1" t="s">
        <v>6169</v>
      </c>
      <c r="F5614">
        <v>2</v>
      </c>
      <c r="G5614">
        <v>2</v>
      </c>
      <c r="H5614">
        <v>0</v>
      </c>
      <c r="I5614">
        <f>Tabla1[[#This Row],[VENTAS]]+Tabla1[[#This Row],[FISICO]]-Tabla1[[#This Row],[SISTEMA]]</f>
        <v>0</v>
      </c>
    </row>
    <row r="5615" spans="1:10" hidden="1" x14ac:dyDescent="0.25">
      <c r="A5615">
        <v>30101</v>
      </c>
      <c r="B5615" s="1" t="s">
        <v>6</v>
      </c>
      <c r="C5615" s="1" t="s">
        <v>33</v>
      </c>
      <c r="D5615">
        <v>8432</v>
      </c>
      <c r="E5615" s="1" t="s">
        <v>6170</v>
      </c>
      <c r="F5615">
        <v>4</v>
      </c>
      <c r="G5615">
        <v>4</v>
      </c>
      <c r="H5615">
        <v>0</v>
      </c>
      <c r="I5615">
        <f>Tabla1[[#This Row],[VENTAS]]+Tabla1[[#This Row],[FISICO]]-Tabla1[[#This Row],[SISTEMA]]</f>
        <v>0</v>
      </c>
    </row>
    <row r="5616" spans="1:10" hidden="1" x14ac:dyDescent="0.25">
      <c r="A5616">
        <v>30101</v>
      </c>
      <c r="B5616" s="1" t="s">
        <v>6</v>
      </c>
      <c r="C5616" s="1" t="s">
        <v>33</v>
      </c>
      <c r="D5616">
        <v>8438</v>
      </c>
      <c r="E5616" s="1" t="s">
        <v>6171</v>
      </c>
      <c r="F5616">
        <v>0</v>
      </c>
      <c r="H5616">
        <v>0</v>
      </c>
      <c r="I5616">
        <f>Tabla1[[#This Row],[VENTAS]]+Tabla1[[#This Row],[FISICO]]-Tabla1[[#This Row],[SISTEMA]]</f>
        <v>0</v>
      </c>
    </row>
    <row r="5617" spans="1:9" hidden="1" x14ac:dyDescent="0.25">
      <c r="A5617">
        <v>30101</v>
      </c>
      <c r="B5617" s="1" t="s">
        <v>6</v>
      </c>
      <c r="C5617" s="1" t="s">
        <v>33</v>
      </c>
      <c r="D5617">
        <v>8452</v>
      </c>
      <c r="E5617" s="1" t="s">
        <v>6172</v>
      </c>
      <c r="F5617">
        <v>0</v>
      </c>
      <c r="H5617">
        <v>0</v>
      </c>
      <c r="I5617">
        <f>Tabla1[[#This Row],[VENTAS]]+Tabla1[[#This Row],[FISICO]]-Tabla1[[#This Row],[SISTEMA]]</f>
        <v>0</v>
      </c>
    </row>
    <row r="5618" spans="1:9" hidden="1" x14ac:dyDescent="0.25">
      <c r="A5618">
        <v>30101</v>
      </c>
      <c r="B5618" s="1" t="s">
        <v>6</v>
      </c>
      <c r="C5618" s="1" t="s">
        <v>33</v>
      </c>
      <c r="D5618">
        <v>8462</v>
      </c>
      <c r="E5618" s="1" t="s">
        <v>6173</v>
      </c>
      <c r="F5618">
        <v>3</v>
      </c>
      <c r="G5618">
        <v>3</v>
      </c>
      <c r="H5618">
        <v>0</v>
      </c>
      <c r="I5618">
        <f>Tabla1[[#This Row],[VENTAS]]+Tabla1[[#This Row],[FISICO]]-Tabla1[[#This Row],[SISTEMA]]</f>
        <v>0</v>
      </c>
    </row>
    <row r="5619" spans="1:9" hidden="1" x14ac:dyDescent="0.25">
      <c r="A5619">
        <v>30101</v>
      </c>
      <c r="B5619" s="1" t="s">
        <v>6</v>
      </c>
      <c r="C5619" s="1" t="s">
        <v>33</v>
      </c>
      <c r="D5619">
        <v>8463</v>
      </c>
      <c r="E5619" s="1" t="s">
        <v>6174</v>
      </c>
      <c r="F5619">
        <v>0</v>
      </c>
      <c r="H5619">
        <v>0</v>
      </c>
      <c r="I5619">
        <f>Tabla1[[#This Row],[VENTAS]]+Tabla1[[#This Row],[FISICO]]-Tabla1[[#This Row],[SISTEMA]]</f>
        <v>0</v>
      </c>
    </row>
    <row r="5620" spans="1:9" hidden="1" x14ac:dyDescent="0.25">
      <c r="A5620">
        <v>30101</v>
      </c>
      <c r="B5620" s="1" t="s">
        <v>6</v>
      </c>
      <c r="C5620" s="1" t="s">
        <v>33</v>
      </c>
      <c r="D5620">
        <v>8464</v>
      </c>
      <c r="E5620" s="1" t="s">
        <v>6175</v>
      </c>
      <c r="F5620">
        <v>6</v>
      </c>
      <c r="G5620">
        <v>6</v>
      </c>
      <c r="H5620">
        <v>0</v>
      </c>
      <c r="I5620">
        <f>Tabla1[[#This Row],[VENTAS]]+Tabla1[[#This Row],[FISICO]]-Tabla1[[#This Row],[SISTEMA]]</f>
        <v>0</v>
      </c>
    </row>
    <row r="5621" spans="1:9" hidden="1" x14ac:dyDescent="0.25">
      <c r="A5621">
        <v>30101</v>
      </c>
      <c r="B5621" s="1" t="s">
        <v>6</v>
      </c>
      <c r="C5621" s="1" t="s">
        <v>33</v>
      </c>
      <c r="D5621">
        <v>8465</v>
      </c>
      <c r="E5621" s="1" t="s">
        <v>6176</v>
      </c>
      <c r="F5621">
        <v>0</v>
      </c>
      <c r="H5621">
        <v>0</v>
      </c>
      <c r="I5621">
        <f>Tabla1[[#This Row],[VENTAS]]+Tabla1[[#This Row],[FISICO]]-Tabla1[[#This Row],[SISTEMA]]</f>
        <v>0</v>
      </c>
    </row>
    <row r="5622" spans="1:9" hidden="1" x14ac:dyDescent="0.25">
      <c r="A5622">
        <v>30101</v>
      </c>
      <c r="B5622" s="1" t="s">
        <v>6</v>
      </c>
      <c r="C5622" s="1" t="s">
        <v>33</v>
      </c>
      <c r="D5622">
        <v>8467</v>
      </c>
      <c r="E5622" s="1" t="s">
        <v>6177</v>
      </c>
      <c r="F5622">
        <v>0</v>
      </c>
      <c r="H5622">
        <v>0</v>
      </c>
      <c r="I5622">
        <f>Tabla1[[#This Row],[VENTAS]]+Tabla1[[#This Row],[FISICO]]-Tabla1[[#This Row],[SISTEMA]]</f>
        <v>0</v>
      </c>
    </row>
    <row r="5623" spans="1:9" hidden="1" x14ac:dyDescent="0.25">
      <c r="A5623">
        <v>30101</v>
      </c>
      <c r="B5623" s="1" t="s">
        <v>6</v>
      </c>
      <c r="C5623" s="1" t="s">
        <v>33</v>
      </c>
      <c r="D5623">
        <v>8469</v>
      </c>
      <c r="E5623" s="1" t="s">
        <v>6178</v>
      </c>
      <c r="F5623">
        <v>0</v>
      </c>
      <c r="H5623">
        <v>0</v>
      </c>
      <c r="I5623">
        <f>Tabla1[[#This Row],[VENTAS]]+Tabla1[[#This Row],[FISICO]]-Tabla1[[#This Row],[SISTEMA]]</f>
        <v>0</v>
      </c>
    </row>
    <row r="5624" spans="1:9" hidden="1" x14ac:dyDescent="0.25">
      <c r="A5624">
        <v>30101</v>
      </c>
      <c r="B5624" s="1" t="s">
        <v>6</v>
      </c>
      <c r="C5624" s="1" t="s">
        <v>33</v>
      </c>
      <c r="D5624">
        <v>8474</v>
      </c>
      <c r="E5624" s="1" t="s">
        <v>6179</v>
      </c>
      <c r="F5624">
        <v>0</v>
      </c>
      <c r="H5624">
        <v>0</v>
      </c>
      <c r="I5624">
        <f>Tabla1[[#This Row],[VENTAS]]+Tabla1[[#This Row],[FISICO]]-Tabla1[[#This Row],[SISTEMA]]</f>
        <v>0</v>
      </c>
    </row>
    <row r="5625" spans="1:9" hidden="1" x14ac:dyDescent="0.25">
      <c r="A5625">
        <v>30101</v>
      </c>
      <c r="B5625" s="1" t="s">
        <v>6</v>
      </c>
      <c r="C5625" s="1" t="s">
        <v>33</v>
      </c>
      <c r="D5625">
        <v>8475</v>
      </c>
      <c r="E5625" s="1" t="s">
        <v>6180</v>
      </c>
      <c r="F5625">
        <v>0</v>
      </c>
      <c r="H5625">
        <v>0</v>
      </c>
      <c r="I5625">
        <f>Tabla1[[#This Row],[VENTAS]]+Tabla1[[#This Row],[FISICO]]-Tabla1[[#This Row],[SISTEMA]]</f>
        <v>0</v>
      </c>
    </row>
    <row r="5626" spans="1:9" hidden="1" x14ac:dyDescent="0.25">
      <c r="A5626">
        <v>30101</v>
      </c>
      <c r="B5626" s="1" t="s">
        <v>6</v>
      </c>
      <c r="C5626" s="1" t="s">
        <v>33</v>
      </c>
      <c r="D5626">
        <v>8484</v>
      </c>
      <c r="E5626" s="1" t="s">
        <v>6181</v>
      </c>
      <c r="F5626">
        <v>0</v>
      </c>
      <c r="H5626">
        <v>0</v>
      </c>
      <c r="I5626">
        <f>Tabla1[[#This Row],[VENTAS]]+Tabla1[[#This Row],[FISICO]]-Tabla1[[#This Row],[SISTEMA]]</f>
        <v>0</v>
      </c>
    </row>
    <row r="5627" spans="1:9" hidden="1" x14ac:dyDescent="0.25">
      <c r="A5627">
        <v>30101</v>
      </c>
      <c r="B5627" s="1" t="s">
        <v>6</v>
      </c>
      <c r="C5627" s="1" t="s">
        <v>33</v>
      </c>
      <c r="D5627">
        <v>8485</v>
      </c>
      <c r="E5627" s="1" t="s">
        <v>6182</v>
      </c>
      <c r="F5627">
        <v>0</v>
      </c>
      <c r="H5627">
        <v>0</v>
      </c>
      <c r="I5627">
        <f>Tabla1[[#This Row],[VENTAS]]+Tabla1[[#This Row],[FISICO]]-Tabla1[[#This Row],[SISTEMA]]</f>
        <v>0</v>
      </c>
    </row>
    <row r="5628" spans="1:9" hidden="1" x14ac:dyDescent="0.25">
      <c r="A5628">
        <v>30101</v>
      </c>
      <c r="B5628" s="1" t="s">
        <v>6</v>
      </c>
      <c r="C5628" s="1" t="s">
        <v>33</v>
      </c>
      <c r="D5628">
        <v>8486</v>
      </c>
      <c r="E5628" s="1" t="s">
        <v>6183</v>
      </c>
      <c r="F5628">
        <v>0</v>
      </c>
      <c r="H5628">
        <v>0</v>
      </c>
      <c r="I5628">
        <f>Tabla1[[#This Row],[VENTAS]]+Tabla1[[#This Row],[FISICO]]-Tabla1[[#This Row],[SISTEMA]]</f>
        <v>0</v>
      </c>
    </row>
    <row r="5629" spans="1:9" hidden="1" x14ac:dyDescent="0.25">
      <c r="A5629">
        <v>30101</v>
      </c>
      <c r="B5629" s="1" t="s">
        <v>6</v>
      </c>
      <c r="C5629" s="1" t="s">
        <v>33</v>
      </c>
      <c r="D5629">
        <v>8489</v>
      </c>
      <c r="E5629" s="1" t="s">
        <v>6184</v>
      </c>
      <c r="F5629">
        <v>0</v>
      </c>
      <c r="H5629">
        <v>0</v>
      </c>
      <c r="I5629">
        <f>Tabla1[[#This Row],[VENTAS]]+Tabla1[[#This Row],[FISICO]]-Tabla1[[#This Row],[SISTEMA]]</f>
        <v>0</v>
      </c>
    </row>
    <row r="5630" spans="1:9" hidden="1" x14ac:dyDescent="0.25">
      <c r="A5630">
        <v>30101</v>
      </c>
      <c r="B5630" s="1" t="s">
        <v>6</v>
      </c>
      <c r="C5630" s="1" t="s">
        <v>33</v>
      </c>
      <c r="D5630">
        <v>8490</v>
      </c>
      <c r="E5630" s="1" t="s">
        <v>6185</v>
      </c>
      <c r="F5630">
        <v>0</v>
      </c>
      <c r="H5630">
        <v>0</v>
      </c>
      <c r="I5630">
        <f>Tabla1[[#This Row],[VENTAS]]+Tabla1[[#This Row],[FISICO]]-Tabla1[[#This Row],[SISTEMA]]</f>
        <v>0</v>
      </c>
    </row>
    <row r="5631" spans="1:9" hidden="1" x14ac:dyDescent="0.25">
      <c r="A5631">
        <v>30101</v>
      </c>
      <c r="B5631" s="1" t="s">
        <v>6</v>
      </c>
      <c r="C5631" s="1" t="s">
        <v>33</v>
      </c>
      <c r="D5631">
        <v>8491</v>
      </c>
      <c r="E5631" s="1" t="s">
        <v>6186</v>
      </c>
      <c r="F5631">
        <v>3</v>
      </c>
      <c r="G5631">
        <v>3</v>
      </c>
      <c r="H5631">
        <v>0</v>
      </c>
      <c r="I5631">
        <f>Tabla1[[#This Row],[VENTAS]]+Tabla1[[#This Row],[FISICO]]-Tabla1[[#This Row],[SISTEMA]]</f>
        <v>0</v>
      </c>
    </row>
    <row r="5632" spans="1:9" hidden="1" x14ac:dyDescent="0.25">
      <c r="A5632">
        <v>30101</v>
      </c>
      <c r="B5632" s="1" t="s">
        <v>6</v>
      </c>
      <c r="C5632" s="1" t="s">
        <v>33</v>
      </c>
      <c r="D5632">
        <v>8492</v>
      </c>
      <c r="E5632" s="1" t="s">
        <v>6187</v>
      </c>
      <c r="F5632">
        <v>0</v>
      </c>
      <c r="H5632">
        <v>0</v>
      </c>
      <c r="I5632">
        <f>Tabla1[[#This Row],[VENTAS]]+Tabla1[[#This Row],[FISICO]]-Tabla1[[#This Row],[SISTEMA]]</f>
        <v>0</v>
      </c>
    </row>
    <row r="5633" spans="1:9" hidden="1" x14ac:dyDescent="0.25">
      <c r="A5633">
        <v>30101</v>
      </c>
      <c r="B5633" s="1" t="s">
        <v>6</v>
      </c>
      <c r="C5633" s="1" t="s">
        <v>33</v>
      </c>
      <c r="D5633">
        <v>8496</v>
      </c>
      <c r="E5633" s="1" t="s">
        <v>6188</v>
      </c>
      <c r="F5633">
        <v>0</v>
      </c>
      <c r="H5633">
        <v>0</v>
      </c>
      <c r="I5633">
        <f>Tabla1[[#This Row],[VENTAS]]+Tabla1[[#This Row],[FISICO]]-Tabla1[[#This Row],[SISTEMA]]</f>
        <v>0</v>
      </c>
    </row>
    <row r="5634" spans="1:9" hidden="1" x14ac:dyDescent="0.25">
      <c r="A5634">
        <v>30101</v>
      </c>
      <c r="B5634" s="1" t="s">
        <v>6</v>
      </c>
      <c r="C5634" s="1" t="s">
        <v>33</v>
      </c>
      <c r="D5634">
        <v>8529</v>
      </c>
      <c r="E5634" s="1" t="s">
        <v>6189</v>
      </c>
      <c r="F5634">
        <v>0</v>
      </c>
      <c r="H5634">
        <v>0</v>
      </c>
      <c r="I5634">
        <f>Tabla1[[#This Row],[VENTAS]]+Tabla1[[#This Row],[FISICO]]-Tabla1[[#This Row],[SISTEMA]]</f>
        <v>0</v>
      </c>
    </row>
    <row r="5635" spans="1:9" hidden="1" x14ac:dyDescent="0.25">
      <c r="A5635">
        <v>30101</v>
      </c>
      <c r="B5635" s="1" t="s">
        <v>6</v>
      </c>
      <c r="C5635" s="1" t="s">
        <v>33</v>
      </c>
      <c r="D5635">
        <v>8535</v>
      </c>
      <c r="E5635" s="1" t="s">
        <v>6190</v>
      </c>
      <c r="F5635">
        <v>2</v>
      </c>
      <c r="G5635">
        <v>2</v>
      </c>
      <c r="H5635">
        <v>0</v>
      </c>
      <c r="I5635">
        <f>Tabla1[[#This Row],[VENTAS]]+Tabla1[[#This Row],[FISICO]]-Tabla1[[#This Row],[SISTEMA]]</f>
        <v>0</v>
      </c>
    </row>
    <row r="5636" spans="1:9" hidden="1" x14ac:dyDescent="0.25">
      <c r="A5636">
        <v>30101</v>
      </c>
      <c r="B5636" s="1" t="s">
        <v>6</v>
      </c>
      <c r="C5636" s="1" t="s">
        <v>33</v>
      </c>
      <c r="D5636">
        <v>8552</v>
      </c>
      <c r="E5636" s="1" t="s">
        <v>6191</v>
      </c>
      <c r="F5636">
        <v>0</v>
      </c>
      <c r="H5636">
        <v>0</v>
      </c>
      <c r="I5636">
        <f>Tabla1[[#This Row],[VENTAS]]+Tabla1[[#This Row],[FISICO]]-Tabla1[[#This Row],[SISTEMA]]</f>
        <v>0</v>
      </c>
    </row>
    <row r="5637" spans="1:9" hidden="1" x14ac:dyDescent="0.25">
      <c r="A5637">
        <v>30101</v>
      </c>
      <c r="B5637" s="1" t="s">
        <v>6</v>
      </c>
      <c r="C5637" s="1" t="s">
        <v>33</v>
      </c>
      <c r="D5637">
        <v>8556</v>
      </c>
      <c r="E5637" s="1" t="s">
        <v>6192</v>
      </c>
      <c r="F5637">
        <v>0</v>
      </c>
      <c r="H5637">
        <v>0</v>
      </c>
      <c r="I5637">
        <f>Tabla1[[#This Row],[VENTAS]]+Tabla1[[#This Row],[FISICO]]-Tabla1[[#This Row],[SISTEMA]]</f>
        <v>0</v>
      </c>
    </row>
    <row r="5638" spans="1:9" hidden="1" x14ac:dyDescent="0.25">
      <c r="A5638">
        <v>30101</v>
      </c>
      <c r="B5638" s="1" t="s">
        <v>6</v>
      </c>
      <c r="C5638" s="1" t="s">
        <v>33</v>
      </c>
      <c r="D5638">
        <v>8557</v>
      </c>
      <c r="E5638" s="1" t="s">
        <v>6193</v>
      </c>
      <c r="F5638">
        <v>0</v>
      </c>
      <c r="H5638">
        <v>0</v>
      </c>
      <c r="I5638">
        <f>Tabla1[[#This Row],[VENTAS]]+Tabla1[[#This Row],[FISICO]]-Tabla1[[#This Row],[SISTEMA]]</f>
        <v>0</v>
      </c>
    </row>
    <row r="5639" spans="1:9" hidden="1" x14ac:dyDescent="0.25">
      <c r="A5639">
        <v>30101</v>
      </c>
      <c r="B5639" s="1" t="s">
        <v>6</v>
      </c>
      <c r="C5639" s="1" t="s">
        <v>33</v>
      </c>
      <c r="D5639">
        <v>8562</v>
      </c>
      <c r="E5639" s="1" t="s">
        <v>6194</v>
      </c>
      <c r="F5639">
        <v>5</v>
      </c>
      <c r="G5639">
        <v>5</v>
      </c>
      <c r="H5639">
        <v>0</v>
      </c>
      <c r="I5639">
        <f>Tabla1[[#This Row],[VENTAS]]+Tabla1[[#This Row],[FISICO]]-Tabla1[[#This Row],[SISTEMA]]</f>
        <v>0</v>
      </c>
    </row>
    <row r="5640" spans="1:9" hidden="1" x14ac:dyDescent="0.25">
      <c r="A5640">
        <v>30101</v>
      </c>
      <c r="B5640" s="1" t="s">
        <v>6</v>
      </c>
      <c r="C5640" s="1" t="s">
        <v>33</v>
      </c>
      <c r="D5640">
        <v>8566</v>
      </c>
      <c r="E5640" s="1" t="s">
        <v>6195</v>
      </c>
      <c r="F5640">
        <v>6</v>
      </c>
      <c r="G5640">
        <v>6</v>
      </c>
      <c r="H5640">
        <v>0</v>
      </c>
      <c r="I5640">
        <f>Tabla1[[#This Row],[VENTAS]]+Tabla1[[#This Row],[FISICO]]-Tabla1[[#This Row],[SISTEMA]]</f>
        <v>0</v>
      </c>
    </row>
    <row r="5641" spans="1:9" hidden="1" x14ac:dyDescent="0.25">
      <c r="A5641">
        <v>30101</v>
      </c>
      <c r="B5641" s="1" t="s">
        <v>6</v>
      </c>
      <c r="C5641" s="1" t="s">
        <v>33</v>
      </c>
      <c r="D5641">
        <v>8569</v>
      </c>
      <c r="E5641" s="1" t="s">
        <v>6196</v>
      </c>
      <c r="F5641">
        <v>0</v>
      </c>
      <c r="H5641">
        <v>0</v>
      </c>
      <c r="I5641">
        <f>Tabla1[[#This Row],[VENTAS]]+Tabla1[[#This Row],[FISICO]]-Tabla1[[#This Row],[SISTEMA]]</f>
        <v>0</v>
      </c>
    </row>
    <row r="5642" spans="1:9" hidden="1" x14ac:dyDescent="0.25">
      <c r="A5642">
        <v>30101</v>
      </c>
      <c r="B5642" s="1" t="s">
        <v>6</v>
      </c>
      <c r="C5642" s="1" t="s">
        <v>33</v>
      </c>
      <c r="D5642">
        <v>8573</v>
      </c>
      <c r="E5642" s="1" t="s">
        <v>6197</v>
      </c>
      <c r="F5642">
        <v>1</v>
      </c>
      <c r="G5642">
        <v>1</v>
      </c>
      <c r="H5642">
        <v>0</v>
      </c>
      <c r="I5642">
        <f>Tabla1[[#This Row],[VENTAS]]+Tabla1[[#This Row],[FISICO]]-Tabla1[[#This Row],[SISTEMA]]</f>
        <v>0</v>
      </c>
    </row>
    <row r="5643" spans="1:9" hidden="1" x14ac:dyDescent="0.25">
      <c r="A5643">
        <v>30101</v>
      </c>
      <c r="B5643" s="1" t="s">
        <v>6</v>
      </c>
      <c r="C5643" s="1" t="s">
        <v>33</v>
      </c>
      <c r="D5643">
        <v>8654</v>
      </c>
      <c r="E5643" s="1" t="s">
        <v>6198</v>
      </c>
      <c r="F5643">
        <v>4</v>
      </c>
      <c r="G5643">
        <v>4</v>
      </c>
      <c r="H5643">
        <v>0</v>
      </c>
      <c r="I5643">
        <f>Tabla1[[#This Row],[VENTAS]]+Tabla1[[#This Row],[FISICO]]-Tabla1[[#This Row],[SISTEMA]]</f>
        <v>0</v>
      </c>
    </row>
    <row r="5644" spans="1:9" hidden="1" x14ac:dyDescent="0.25">
      <c r="A5644">
        <v>30101</v>
      </c>
      <c r="B5644" s="1" t="s">
        <v>6</v>
      </c>
      <c r="C5644" s="1" t="s">
        <v>33</v>
      </c>
      <c r="D5644">
        <v>8655</v>
      </c>
      <c r="E5644" s="1" t="s">
        <v>6199</v>
      </c>
      <c r="F5644">
        <v>4</v>
      </c>
      <c r="G5644">
        <v>4</v>
      </c>
      <c r="H5644">
        <v>0</v>
      </c>
      <c r="I5644">
        <f>Tabla1[[#This Row],[VENTAS]]+Tabla1[[#This Row],[FISICO]]-Tabla1[[#This Row],[SISTEMA]]</f>
        <v>0</v>
      </c>
    </row>
    <row r="5645" spans="1:9" hidden="1" x14ac:dyDescent="0.25">
      <c r="A5645">
        <v>30101</v>
      </c>
      <c r="B5645" s="1" t="s">
        <v>6</v>
      </c>
      <c r="C5645" s="1" t="s">
        <v>33</v>
      </c>
      <c r="D5645">
        <v>8658</v>
      </c>
      <c r="E5645" s="1" t="s">
        <v>6200</v>
      </c>
      <c r="F5645">
        <v>0</v>
      </c>
      <c r="H5645">
        <v>0</v>
      </c>
      <c r="I5645">
        <f>Tabla1[[#This Row],[VENTAS]]+Tabla1[[#This Row],[FISICO]]-Tabla1[[#This Row],[SISTEMA]]</f>
        <v>0</v>
      </c>
    </row>
    <row r="5646" spans="1:9" hidden="1" x14ac:dyDescent="0.25">
      <c r="A5646">
        <v>30101</v>
      </c>
      <c r="B5646" s="1" t="s">
        <v>6</v>
      </c>
      <c r="C5646" s="1" t="s">
        <v>33</v>
      </c>
      <c r="D5646">
        <v>8659</v>
      </c>
      <c r="E5646" s="1" t="s">
        <v>6201</v>
      </c>
      <c r="F5646">
        <v>0</v>
      </c>
      <c r="H5646">
        <v>0</v>
      </c>
      <c r="I5646">
        <f>Tabla1[[#This Row],[VENTAS]]+Tabla1[[#This Row],[FISICO]]-Tabla1[[#This Row],[SISTEMA]]</f>
        <v>0</v>
      </c>
    </row>
    <row r="5647" spans="1:9" hidden="1" x14ac:dyDescent="0.25">
      <c r="A5647">
        <v>30101</v>
      </c>
      <c r="B5647" s="1" t="s">
        <v>6</v>
      </c>
      <c r="C5647" s="1" t="s">
        <v>33</v>
      </c>
      <c r="D5647">
        <v>8660</v>
      </c>
      <c r="E5647" s="1" t="s">
        <v>6202</v>
      </c>
      <c r="F5647">
        <v>0</v>
      </c>
      <c r="H5647">
        <v>0</v>
      </c>
      <c r="I5647">
        <f>Tabla1[[#This Row],[VENTAS]]+Tabla1[[#This Row],[FISICO]]-Tabla1[[#This Row],[SISTEMA]]</f>
        <v>0</v>
      </c>
    </row>
    <row r="5648" spans="1:9" hidden="1" x14ac:dyDescent="0.25">
      <c r="A5648">
        <v>30101</v>
      </c>
      <c r="B5648" s="1" t="s">
        <v>6</v>
      </c>
      <c r="C5648" s="1" t="s">
        <v>33</v>
      </c>
      <c r="D5648">
        <v>8661</v>
      </c>
      <c r="E5648" s="1" t="s">
        <v>6203</v>
      </c>
      <c r="F5648">
        <v>0</v>
      </c>
      <c r="H5648">
        <v>0</v>
      </c>
      <c r="I5648">
        <f>Tabla1[[#This Row],[VENTAS]]+Tabla1[[#This Row],[FISICO]]-Tabla1[[#This Row],[SISTEMA]]</f>
        <v>0</v>
      </c>
    </row>
    <row r="5649" spans="1:10" hidden="1" x14ac:dyDescent="0.25">
      <c r="A5649">
        <v>30101</v>
      </c>
      <c r="B5649" s="1" t="s">
        <v>6</v>
      </c>
      <c r="C5649" s="1" t="s">
        <v>33</v>
      </c>
      <c r="D5649">
        <v>8666</v>
      </c>
      <c r="E5649" s="1" t="s">
        <v>6204</v>
      </c>
      <c r="F5649">
        <v>4</v>
      </c>
      <c r="G5649">
        <v>4</v>
      </c>
      <c r="H5649">
        <v>0</v>
      </c>
      <c r="I5649">
        <f>Tabla1[[#This Row],[VENTAS]]+Tabla1[[#This Row],[FISICO]]-Tabla1[[#This Row],[SISTEMA]]</f>
        <v>0</v>
      </c>
    </row>
    <row r="5650" spans="1:10" hidden="1" x14ac:dyDescent="0.25">
      <c r="A5650">
        <v>30101</v>
      </c>
      <c r="B5650" s="1" t="s">
        <v>6</v>
      </c>
      <c r="C5650" s="1" t="s">
        <v>33</v>
      </c>
      <c r="D5650">
        <v>8670</v>
      </c>
      <c r="E5650" s="1" t="s">
        <v>6205</v>
      </c>
      <c r="F5650">
        <v>0</v>
      </c>
      <c r="H5650">
        <v>0</v>
      </c>
      <c r="I5650">
        <f>Tabla1[[#This Row],[VENTAS]]+Tabla1[[#This Row],[FISICO]]-Tabla1[[#This Row],[SISTEMA]]</f>
        <v>0</v>
      </c>
    </row>
    <row r="5651" spans="1:10" hidden="1" x14ac:dyDescent="0.25">
      <c r="A5651">
        <v>30101</v>
      </c>
      <c r="B5651" s="1" t="s">
        <v>6</v>
      </c>
      <c r="C5651" s="1" t="s">
        <v>33</v>
      </c>
      <c r="D5651">
        <v>8699</v>
      </c>
      <c r="E5651" s="1" t="s">
        <v>6206</v>
      </c>
      <c r="F5651">
        <v>0</v>
      </c>
      <c r="H5651">
        <v>0</v>
      </c>
      <c r="I5651">
        <f>Tabla1[[#This Row],[VENTAS]]+Tabla1[[#This Row],[FISICO]]-Tabla1[[#This Row],[SISTEMA]]</f>
        <v>0</v>
      </c>
    </row>
    <row r="5652" spans="1:10" hidden="1" x14ac:dyDescent="0.25">
      <c r="A5652">
        <v>30101</v>
      </c>
      <c r="B5652" s="1" t="s">
        <v>6</v>
      </c>
      <c r="C5652" s="1" t="s">
        <v>33</v>
      </c>
      <c r="D5652">
        <v>8701</v>
      </c>
      <c r="E5652" s="1" t="s">
        <v>6207</v>
      </c>
      <c r="F5652">
        <v>0</v>
      </c>
      <c r="H5652">
        <v>0</v>
      </c>
      <c r="I5652">
        <f>Tabla1[[#This Row],[VENTAS]]+Tabla1[[#This Row],[FISICO]]-Tabla1[[#This Row],[SISTEMA]]</f>
        <v>0</v>
      </c>
    </row>
    <row r="5653" spans="1:10" hidden="1" x14ac:dyDescent="0.25">
      <c r="A5653">
        <v>30101</v>
      </c>
      <c r="B5653" s="1" t="s">
        <v>6</v>
      </c>
      <c r="C5653" s="1" t="s">
        <v>33</v>
      </c>
      <c r="D5653">
        <v>8729</v>
      </c>
      <c r="E5653" s="1" t="s">
        <v>6208</v>
      </c>
      <c r="F5653">
        <v>0</v>
      </c>
      <c r="H5653">
        <v>0</v>
      </c>
      <c r="I5653">
        <f>Tabla1[[#This Row],[VENTAS]]+Tabla1[[#This Row],[FISICO]]-Tabla1[[#This Row],[SISTEMA]]</f>
        <v>0</v>
      </c>
    </row>
    <row r="5654" spans="1:10" hidden="1" x14ac:dyDescent="0.25">
      <c r="A5654">
        <v>30101</v>
      </c>
      <c r="B5654" s="1" t="s">
        <v>6</v>
      </c>
      <c r="C5654" s="1" t="s">
        <v>33</v>
      </c>
      <c r="D5654">
        <v>8730</v>
      </c>
      <c r="E5654" s="1" t="s">
        <v>6209</v>
      </c>
      <c r="F5654">
        <v>0</v>
      </c>
      <c r="H5654">
        <v>0</v>
      </c>
      <c r="I5654">
        <f>Tabla1[[#This Row],[VENTAS]]+Tabla1[[#This Row],[FISICO]]-Tabla1[[#This Row],[SISTEMA]]</f>
        <v>0</v>
      </c>
    </row>
    <row r="5655" spans="1:10" hidden="1" x14ac:dyDescent="0.25">
      <c r="A5655">
        <v>30101</v>
      </c>
      <c r="B5655" s="1" t="s">
        <v>6</v>
      </c>
      <c r="C5655" s="1" t="s">
        <v>33</v>
      </c>
      <c r="D5655">
        <v>8731</v>
      </c>
      <c r="E5655" s="1" t="s">
        <v>6210</v>
      </c>
      <c r="F5655">
        <v>0</v>
      </c>
      <c r="H5655">
        <v>0</v>
      </c>
      <c r="I5655">
        <f>Tabla1[[#This Row],[VENTAS]]+Tabla1[[#This Row],[FISICO]]-Tabla1[[#This Row],[SISTEMA]]</f>
        <v>0</v>
      </c>
    </row>
    <row r="5656" spans="1:10" hidden="1" x14ac:dyDescent="0.25">
      <c r="A5656">
        <v>30101</v>
      </c>
      <c r="B5656" s="1" t="s">
        <v>6</v>
      </c>
      <c r="C5656" s="1" t="s">
        <v>33</v>
      </c>
      <c r="D5656">
        <v>8732</v>
      </c>
      <c r="E5656" s="1" t="s">
        <v>6211</v>
      </c>
      <c r="F5656">
        <v>0</v>
      </c>
      <c r="H5656">
        <v>0</v>
      </c>
      <c r="I5656">
        <f>Tabla1[[#This Row],[VENTAS]]+Tabla1[[#This Row],[FISICO]]-Tabla1[[#This Row],[SISTEMA]]</f>
        <v>0</v>
      </c>
    </row>
    <row r="5657" spans="1:10" hidden="1" x14ac:dyDescent="0.25">
      <c r="A5657">
        <v>30101</v>
      </c>
      <c r="B5657" s="1" t="s">
        <v>6</v>
      </c>
      <c r="C5657" s="1" t="s">
        <v>33</v>
      </c>
      <c r="D5657">
        <v>8733</v>
      </c>
      <c r="E5657" s="1" t="s">
        <v>6212</v>
      </c>
      <c r="F5657">
        <v>1</v>
      </c>
      <c r="G5657">
        <v>1</v>
      </c>
      <c r="H5657">
        <v>0</v>
      </c>
      <c r="I5657">
        <f>Tabla1[[#This Row],[VENTAS]]+Tabla1[[#This Row],[FISICO]]-Tabla1[[#This Row],[SISTEMA]]</f>
        <v>0</v>
      </c>
    </row>
    <row r="5658" spans="1:10" hidden="1" x14ac:dyDescent="0.25">
      <c r="A5658">
        <v>30101</v>
      </c>
      <c r="B5658" s="1" t="s">
        <v>6</v>
      </c>
      <c r="C5658" s="1" t="s">
        <v>33</v>
      </c>
      <c r="D5658">
        <v>8734</v>
      </c>
      <c r="E5658" s="1" t="s">
        <v>6213</v>
      </c>
      <c r="F5658">
        <v>3</v>
      </c>
      <c r="G5658">
        <v>3</v>
      </c>
      <c r="H5658">
        <v>0</v>
      </c>
      <c r="I5658">
        <f>Tabla1[[#This Row],[VENTAS]]+Tabla1[[#This Row],[FISICO]]-Tabla1[[#This Row],[SISTEMA]]</f>
        <v>0</v>
      </c>
    </row>
    <row r="5659" spans="1:10" hidden="1" x14ac:dyDescent="0.25">
      <c r="A5659">
        <v>30101</v>
      </c>
      <c r="B5659" s="1" t="s">
        <v>6</v>
      </c>
      <c r="C5659" s="1" t="s">
        <v>33</v>
      </c>
      <c r="D5659">
        <v>8783</v>
      </c>
      <c r="E5659" s="1" t="s">
        <v>6214</v>
      </c>
      <c r="F5659">
        <v>3</v>
      </c>
      <c r="G5659">
        <v>3</v>
      </c>
      <c r="H5659">
        <v>0</v>
      </c>
      <c r="I5659">
        <f>Tabla1[[#This Row],[VENTAS]]+Tabla1[[#This Row],[FISICO]]-Tabla1[[#This Row],[SISTEMA]]</f>
        <v>0</v>
      </c>
    </row>
    <row r="5660" spans="1:10" hidden="1" x14ac:dyDescent="0.25">
      <c r="A5660">
        <v>30101</v>
      </c>
      <c r="B5660" s="1" t="s">
        <v>6</v>
      </c>
      <c r="C5660" s="1" t="s">
        <v>33</v>
      </c>
      <c r="D5660">
        <v>8791</v>
      </c>
      <c r="E5660" s="1" t="s">
        <v>6215</v>
      </c>
      <c r="F5660">
        <v>0</v>
      </c>
      <c r="H5660">
        <v>0</v>
      </c>
      <c r="I5660">
        <f>Tabla1[[#This Row],[VENTAS]]+Tabla1[[#This Row],[FISICO]]-Tabla1[[#This Row],[SISTEMA]]</f>
        <v>0</v>
      </c>
    </row>
    <row r="5661" spans="1:10" hidden="1" x14ac:dyDescent="0.25">
      <c r="A5661">
        <v>30101</v>
      </c>
      <c r="B5661" s="1" t="s">
        <v>6</v>
      </c>
      <c r="C5661" s="1" t="s">
        <v>33</v>
      </c>
      <c r="D5661">
        <v>8798</v>
      </c>
      <c r="E5661" s="1" t="s">
        <v>6216</v>
      </c>
      <c r="F5661">
        <v>5</v>
      </c>
      <c r="G5661">
        <v>5</v>
      </c>
      <c r="H5661">
        <v>0</v>
      </c>
      <c r="I5661">
        <f>Tabla1[[#This Row],[VENTAS]]+Tabla1[[#This Row],[FISICO]]-Tabla1[[#This Row],[SISTEMA]]</f>
        <v>0</v>
      </c>
    </row>
    <row r="5662" spans="1:10" hidden="1" x14ac:dyDescent="0.25">
      <c r="A5662">
        <v>30101</v>
      </c>
      <c r="B5662" s="1" t="s">
        <v>6</v>
      </c>
      <c r="C5662" s="1" t="s">
        <v>33</v>
      </c>
      <c r="D5662" s="18">
        <v>8801</v>
      </c>
      <c r="E5662" s="19" t="s">
        <v>6217</v>
      </c>
      <c r="F5662">
        <v>0</v>
      </c>
      <c r="G5662">
        <v>0</v>
      </c>
      <c r="H5662">
        <v>0</v>
      </c>
      <c r="I5662">
        <f>Tabla1[[#This Row],[VENTAS]]+Tabla1[[#This Row],[FISICO]]-Tabla1[[#This Row],[SISTEMA]]</f>
        <v>0</v>
      </c>
      <c r="J5662" s="18"/>
    </row>
    <row r="5663" spans="1:10" hidden="1" x14ac:dyDescent="0.25">
      <c r="A5663">
        <v>30101</v>
      </c>
      <c r="B5663" s="1" t="s">
        <v>6</v>
      </c>
      <c r="C5663" s="1" t="s">
        <v>33</v>
      </c>
      <c r="D5663">
        <v>8802</v>
      </c>
      <c r="E5663" s="1" t="s">
        <v>6218</v>
      </c>
      <c r="F5663">
        <v>4</v>
      </c>
      <c r="G5663">
        <v>4</v>
      </c>
      <c r="H5663">
        <v>0</v>
      </c>
      <c r="I5663">
        <f>Tabla1[[#This Row],[VENTAS]]+Tabla1[[#This Row],[FISICO]]-Tabla1[[#This Row],[SISTEMA]]</f>
        <v>0</v>
      </c>
    </row>
    <row r="5664" spans="1:10" hidden="1" x14ac:dyDescent="0.25">
      <c r="A5664">
        <v>30101</v>
      </c>
      <c r="B5664" s="1" t="s">
        <v>6</v>
      </c>
      <c r="C5664" s="1" t="s">
        <v>33</v>
      </c>
      <c r="D5664">
        <v>8805</v>
      </c>
      <c r="E5664" s="1" t="s">
        <v>6219</v>
      </c>
      <c r="F5664">
        <v>0</v>
      </c>
      <c r="H5664">
        <v>0</v>
      </c>
      <c r="I5664">
        <f>Tabla1[[#This Row],[VENTAS]]+Tabla1[[#This Row],[FISICO]]-Tabla1[[#This Row],[SISTEMA]]</f>
        <v>0</v>
      </c>
    </row>
    <row r="5665" spans="1:9" hidden="1" x14ac:dyDescent="0.25">
      <c r="A5665">
        <v>30101</v>
      </c>
      <c r="B5665" s="1" t="s">
        <v>6</v>
      </c>
      <c r="C5665" s="1" t="s">
        <v>33</v>
      </c>
      <c r="D5665">
        <v>8806</v>
      </c>
      <c r="E5665" s="1" t="s">
        <v>6220</v>
      </c>
      <c r="F5665">
        <v>0</v>
      </c>
      <c r="H5665">
        <v>0</v>
      </c>
      <c r="I5665">
        <f>Tabla1[[#This Row],[VENTAS]]+Tabla1[[#This Row],[FISICO]]-Tabla1[[#This Row],[SISTEMA]]</f>
        <v>0</v>
      </c>
    </row>
    <row r="5666" spans="1:9" hidden="1" x14ac:dyDescent="0.25">
      <c r="A5666">
        <v>30101</v>
      </c>
      <c r="B5666" s="1" t="s">
        <v>6</v>
      </c>
      <c r="C5666" s="1" t="s">
        <v>33</v>
      </c>
      <c r="D5666">
        <v>8809</v>
      </c>
      <c r="E5666" s="1" t="s">
        <v>6221</v>
      </c>
      <c r="F5666">
        <v>1</v>
      </c>
      <c r="G5666">
        <v>1</v>
      </c>
      <c r="H5666">
        <v>0</v>
      </c>
      <c r="I5666">
        <f>Tabla1[[#This Row],[VENTAS]]+Tabla1[[#This Row],[FISICO]]-Tabla1[[#This Row],[SISTEMA]]</f>
        <v>0</v>
      </c>
    </row>
    <row r="5667" spans="1:9" hidden="1" x14ac:dyDescent="0.25">
      <c r="A5667">
        <v>30101</v>
      </c>
      <c r="B5667" s="1" t="s">
        <v>6</v>
      </c>
      <c r="C5667" s="1" t="s">
        <v>33</v>
      </c>
      <c r="D5667">
        <v>8812</v>
      </c>
      <c r="E5667" s="1" t="s">
        <v>6222</v>
      </c>
      <c r="F5667">
        <v>0</v>
      </c>
      <c r="H5667">
        <v>0</v>
      </c>
      <c r="I5667">
        <f>Tabla1[[#This Row],[VENTAS]]+Tabla1[[#This Row],[FISICO]]-Tabla1[[#This Row],[SISTEMA]]</f>
        <v>0</v>
      </c>
    </row>
    <row r="5668" spans="1:9" hidden="1" x14ac:dyDescent="0.25">
      <c r="A5668">
        <v>30101</v>
      </c>
      <c r="B5668" s="1" t="s">
        <v>6</v>
      </c>
      <c r="C5668" s="1" t="s">
        <v>33</v>
      </c>
      <c r="D5668">
        <v>8813</v>
      </c>
      <c r="E5668" s="1" t="s">
        <v>6223</v>
      </c>
      <c r="F5668">
        <v>0</v>
      </c>
      <c r="H5668">
        <v>0</v>
      </c>
      <c r="I5668">
        <f>Tabla1[[#This Row],[VENTAS]]+Tabla1[[#This Row],[FISICO]]-Tabla1[[#This Row],[SISTEMA]]</f>
        <v>0</v>
      </c>
    </row>
    <row r="5669" spans="1:9" hidden="1" x14ac:dyDescent="0.25">
      <c r="A5669">
        <v>30101</v>
      </c>
      <c r="B5669" s="1" t="s">
        <v>6</v>
      </c>
      <c r="C5669" s="1" t="s">
        <v>33</v>
      </c>
      <c r="D5669">
        <v>8814</v>
      </c>
      <c r="E5669" s="1" t="s">
        <v>6224</v>
      </c>
      <c r="F5669">
        <v>0</v>
      </c>
      <c r="H5669">
        <v>0</v>
      </c>
      <c r="I5669">
        <f>Tabla1[[#This Row],[VENTAS]]+Tabla1[[#This Row],[FISICO]]-Tabla1[[#This Row],[SISTEMA]]</f>
        <v>0</v>
      </c>
    </row>
    <row r="5670" spans="1:9" hidden="1" x14ac:dyDescent="0.25">
      <c r="A5670">
        <v>30101</v>
      </c>
      <c r="B5670" s="1" t="s">
        <v>6</v>
      </c>
      <c r="C5670" s="1" t="s">
        <v>33</v>
      </c>
      <c r="D5670">
        <v>8815</v>
      </c>
      <c r="E5670" s="1" t="s">
        <v>6225</v>
      </c>
      <c r="F5670">
        <v>4</v>
      </c>
      <c r="G5670">
        <v>4</v>
      </c>
      <c r="H5670">
        <v>0</v>
      </c>
      <c r="I5670">
        <f>Tabla1[[#This Row],[VENTAS]]+Tabla1[[#This Row],[FISICO]]-Tabla1[[#This Row],[SISTEMA]]</f>
        <v>0</v>
      </c>
    </row>
    <row r="5671" spans="1:9" hidden="1" x14ac:dyDescent="0.25">
      <c r="A5671">
        <v>30101</v>
      </c>
      <c r="B5671" s="1" t="s">
        <v>6</v>
      </c>
      <c r="C5671" s="1" t="s">
        <v>33</v>
      </c>
      <c r="D5671">
        <v>8825</v>
      </c>
      <c r="E5671" s="1" t="s">
        <v>6226</v>
      </c>
      <c r="F5671">
        <v>0</v>
      </c>
      <c r="H5671">
        <v>0</v>
      </c>
      <c r="I5671">
        <f>Tabla1[[#This Row],[VENTAS]]+Tabla1[[#This Row],[FISICO]]-Tabla1[[#This Row],[SISTEMA]]</f>
        <v>0</v>
      </c>
    </row>
    <row r="5672" spans="1:9" hidden="1" x14ac:dyDescent="0.25">
      <c r="A5672">
        <v>30101</v>
      </c>
      <c r="B5672" s="1" t="s">
        <v>6</v>
      </c>
      <c r="C5672" s="1" t="s">
        <v>33</v>
      </c>
      <c r="D5672">
        <v>8826</v>
      </c>
      <c r="E5672" s="1" t="s">
        <v>6227</v>
      </c>
      <c r="F5672">
        <v>0</v>
      </c>
      <c r="H5672">
        <v>0</v>
      </c>
      <c r="I5672">
        <f>Tabla1[[#This Row],[VENTAS]]+Tabla1[[#This Row],[FISICO]]-Tabla1[[#This Row],[SISTEMA]]</f>
        <v>0</v>
      </c>
    </row>
    <row r="5673" spans="1:9" hidden="1" x14ac:dyDescent="0.25">
      <c r="A5673">
        <v>30101</v>
      </c>
      <c r="B5673" s="1" t="s">
        <v>6</v>
      </c>
      <c r="C5673" s="1" t="s">
        <v>33</v>
      </c>
      <c r="D5673">
        <v>8827</v>
      </c>
      <c r="E5673" s="1" t="s">
        <v>6228</v>
      </c>
      <c r="F5673">
        <v>0</v>
      </c>
      <c r="H5673">
        <v>0</v>
      </c>
      <c r="I5673">
        <f>Tabla1[[#This Row],[VENTAS]]+Tabla1[[#This Row],[FISICO]]-Tabla1[[#This Row],[SISTEMA]]</f>
        <v>0</v>
      </c>
    </row>
    <row r="5674" spans="1:9" hidden="1" x14ac:dyDescent="0.25">
      <c r="A5674">
        <v>30101</v>
      </c>
      <c r="B5674" s="1" t="s">
        <v>6</v>
      </c>
      <c r="C5674" s="1" t="s">
        <v>33</v>
      </c>
      <c r="D5674">
        <v>8842</v>
      </c>
      <c r="E5674" s="1" t="s">
        <v>6229</v>
      </c>
      <c r="F5674">
        <v>0</v>
      </c>
      <c r="H5674">
        <v>0</v>
      </c>
      <c r="I5674">
        <f>Tabla1[[#This Row],[VENTAS]]+Tabla1[[#This Row],[FISICO]]-Tabla1[[#This Row],[SISTEMA]]</f>
        <v>0</v>
      </c>
    </row>
    <row r="5675" spans="1:9" hidden="1" x14ac:dyDescent="0.25">
      <c r="A5675">
        <v>30101</v>
      </c>
      <c r="B5675" s="1" t="s">
        <v>6</v>
      </c>
      <c r="C5675" s="1" t="s">
        <v>33</v>
      </c>
      <c r="D5675">
        <v>8847</v>
      </c>
      <c r="E5675" s="1" t="s">
        <v>6230</v>
      </c>
      <c r="F5675">
        <v>0</v>
      </c>
      <c r="H5675">
        <v>0</v>
      </c>
      <c r="I5675">
        <f>Tabla1[[#This Row],[VENTAS]]+Tabla1[[#This Row],[FISICO]]-Tabla1[[#This Row],[SISTEMA]]</f>
        <v>0</v>
      </c>
    </row>
    <row r="5676" spans="1:9" hidden="1" x14ac:dyDescent="0.25">
      <c r="A5676">
        <v>30101</v>
      </c>
      <c r="B5676" s="1" t="s">
        <v>6</v>
      </c>
      <c r="C5676" s="1" t="s">
        <v>33</v>
      </c>
      <c r="D5676">
        <v>8848</v>
      </c>
      <c r="E5676" s="1" t="s">
        <v>6231</v>
      </c>
      <c r="F5676">
        <v>0</v>
      </c>
      <c r="H5676">
        <v>0</v>
      </c>
      <c r="I5676">
        <f>Tabla1[[#This Row],[VENTAS]]+Tabla1[[#This Row],[FISICO]]-Tabla1[[#This Row],[SISTEMA]]</f>
        <v>0</v>
      </c>
    </row>
    <row r="5677" spans="1:9" hidden="1" x14ac:dyDescent="0.25">
      <c r="A5677">
        <v>30101</v>
      </c>
      <c r="B5677" s="1" t="s">
        <v>6</v>
      </c>
      <c r="C5677" s="1" t="s">
        <v>33</v>
      </c>
      <c r="D5677">
        <v>8850</v>
      </c>
      <c r="E5677" s="1" t="s">
        <v>6232</v>
      </c>
      <c r="F5677">
        <v>0</v>
      </c>
      <c r="H5677">
        <v>0</v>
      </c>
      <c r="I5677">
        <f>Tabla1[[#This Row],[VENTAS]]+Tabla1[[#This Row],[FISICO]]-Tabla1[[#This Row],[SISTEMA]]</f>
        <v>0</v>
      </c>
    </row>
    <row r="5678" spans="1:9" hidden="1" x14ac:dyDescent="0.25">
      <c r="A5678">
        <v>30101</v>
      </c>
      <c r="B5678" s="1" t="s">
        <v>6</v>
      </c>
      <c r="C5678" s="1" t="s">
        <v>33</v>
      </c>
      <c r="D5678">
        <v>8890</v>
      </c>
      <c r="E5678" s="1" t="s">
        <v>6233</v>
      </c>
      <c r="F5678">
        <v>0</v>
      </c>
      <c r="H5678">
        <v>0</v>
      </c>
      <c r="I5678">
        <f>Tabla1[[#This Row],[VENTAS]]+Tabla1[[#This Row],[FISICO]]-Tabla1[[#This Row],[SISTEMA]]</f>
        <v>0</v>
      </c>
    </row>
    <row r="5679" spans="1:9" hidden="1" x14ac:dyDescent="0.25">
      <c r="A5679">
        <v>30101</v>
      </c>
      <c r="B5679" s="1" t="s">
        <v>6</v>
      </c>
      <c r="C5679" s="1" t="s">
        <v>33</v>
      </c>
      <c r="D5679">
        <v>8891</v>
      </c>
      <c r="E5679" s="1" t="s">
        <v>6234</v>
      </c>
      <c r="F5679">
        <v>0</v>
      </c>
      <c r="H5679">
        <v>0</v>
      </c>
      <c r="I5679">
        <f>Tabla1[[#This Row],[VENTAS]]+Tabla1[[#This Row],[FISICO]]-Tabla1[[#This Row],[SISTEMA]]</f>
        <v>0</v>
      </c>
    </row>
    <row r="5680" spans="1:9" hidden="1" x14ac:dyDescent="0.25">
      <c r="A5680">
        <v>30101</v>
      </c>
      <c r="B5680" s="1" t="s">
        <v>6</v>
      </c>
      <c r="C5680" s="1" t="s">
        <v>33</v>
      </c>
      <c r="D5680">
        <v>8892</v>
      </c>
      <c r="E5680" s="1" t="s">
        <v>6235</v>
      </c>
      <c r="F5680">
        <v>0</v>
      </c>
      <c r="H5680">
        <v>0</v>
      </c>
      <c r="I5680">
        <f>Tabla1[[#This Row],[VENTAS]]+Tabla1[[#This Row],[FISICO]]-Tabla1[[#This Row],[SISTEMA]]</f>
        <v>0</v>
      </c>
    </row>
    <row r="5681" spans="1:9" hidden="1" x14ac:dyDescent="0.25">
      <c r="A5681">
        <v>30101</v>
      </c>
      <c r="B5681" s="1" t="s">
        <v>6</v>
      </c>
      <c r="C5681" s="1" t="s">
        <v>33</v>
      </c>
      <c r="D5681">
        <v>8893</v>
      </c>
      <c r="E5681" s="1" t="s">
        <v>6236</v>
      </c>
      <c r="F5681">
        <v>0</v>
      </c>
      <c r="H5681">
        <v>0</v>
      </c>
      <c r="I5681">
        <f>Tabla1[[#This Row],[VENTAS]]+Tabla1[[#This Row],[FISICO]]-Tabla1[[#This Row],[SISTEMA]]</f>
        <v>0</v>
      </c>
    </row>
    <row r="5682" spans="1:9" hidden="1" x14ac:dyDescent="0.25">
      <c r="A5682">
        <v>30101</v>
      </c>
      <c r="B5682" s="1" t="s">
        <v>6</v>
      </c>
      <c r="C5682" s="1" t="s">
        <v>33</v>
      </c>
      <c r="D5682">
        <v>8894</v>
      </c>
      <c r="E5682" s="1" t="s">
        <v>6237</v>
      </c>
      <c r="F5682">
        <v>0</v>
      </c>
      <c r="H5682">
        <v>0</v>
      </c>
      <c r="I5682">
        <f>Tabla1[[#This Row],[VENTAS]]+Tabla1[[#This Row],[FISICO]]-Tabla1[[#This Row],[SISTEMA]]</f>
        <v>0</v>
      </c>
    </row>
    <row r="5683" spans="1:9" hidden="1" x14ac:dyDescent="0.25">
      <c r="A5683">
        <v>30101</v>
      </c>
      <c r="B5683" s="1" t="s">
        <v>6</v>
      </c>
      <c r="C5683" s="1" t="s">
        <v>33</v>
      </c>
      <c r="D5683">
        <v>8895</v>
      </c>
      <c r="E5683" s="1" t="s">
        <v>6238</v>
      </c>
      <c r="F5683">
        <v>0</v>
      </c>
      <c r="H5683">
        <v>0</v>
      </c>
      <c r="I5683">
        <f>Tabla1[[#This Row],[VENTAS]]+Tabla1[[#This Row],[FISICO]]-Tabla1[[#This Row],[SISTEMA]]</f>
        <v>0</v>
      </c>
    </row>
    <row r="5684" spans="1:9" hidden="1" x14ac:dyDescent="0.25">
      <c r="A5684">
        <v>30101</v>
      </c>
      <c r="B5684" s="1" t="s">
        <v>6</v>
      </c>
      <c r="C5684" s="1" t="s">
        <v>33</v>
      </c>
      <c r="D5684">
        <v>8896</v>
      </c>
      <c r="E5684" s="1" t="s">
        <v>6239</v>
      </c>
      <c r="F5684">
        <v>0</v>
      </c>
      <c r="H5684">
        <v>0</v>
      </c>
      <c r="I5684">
        <f>Tabla1[[#This Row],[VENTAS]]+Tabla1[[#This Row],[FISICO]]-Tabla1[[#This Row],[SISTEMA]]</f>
        <v>0</v>
      </c>
    </row>
    <row r="5685" spans="1:9" hidden="1" x14ac:dyDescent="0.25">
      <c r="A5685">
        <v>30101</v>
      </c>
      <c r="B5685" s="1" t="s">
        <v>6</v>
      </c>
      <c r="C5685" s="1" t="s">
        <v>33</v>
      </c>
      <c r="D5685">
        <v>8897</v>
      </c>
      <c r="E5685" s="1" t="s">
        <v>6240</v>
      </c>
      <c r="F5685">
        <v>0</v>
      </c>
      <c r="H5685">
        <v>0</v>
      </c>
      <c r="I5685">
        <f>Tabla1[[#This Row],[VENTAS]]+Tabla1[[#This Row],[FISICO]]-Tabla1[[#This Row],[SISTEMA]]</f>
        <v>0</v>
      </c>
    </row>
    <row r="5686" spans="1:9" hidden="1" x14ac:dyDescent="0.25">
      <c r="A5686">
        <v>30101</v>
      </c>
      <c r="B5686" s="1" t="s">
        <v>6</v>
      </c>
      <c r="C5686" s="1" t="s">
        <v>33</v>
      </c>
      <c r="D5686">
        <v>8923</v>
      </c>
      <c r="E5686" s="1" t="s">
        <v>6241</v>
      </c>
      <c r="F5686">
        <v>0</v>
      </c>
      <c r="H5686">
        <v>0</v>
      </c>
      <c r="I5686">
        <f>Tabla1[[#This Row],[VENTAS]]+Tabla1[[#This Row],[FISICO]]-Tabla1[[#This Row],[SISTEMA]]</f>
        <v>0</v>
      </c>
    </row>
    <row r="5687" spans="1:9" hidden="1" x14ac:dyDescent="0.25">
      <c r="A5687">
        <v>30101</v>
      </c>
      <c r="B5687" s="1" t="s">
        <v>6</v>
      </c>
      <c r="C5687" s="1" t="s">
        <v>33</v>
      </c>
      <c r="D5687">
        <v>8924</v>
      </c>
      <c r="E5687" s="1" t="s">
        <v>6242</v>
      </c>
      <c r="F5687">
        <v>3</v>
      </c>
      <c r="G5687">
        <v>3</v>
      </c>
      <c r="H5687">
        <v>0</v>
      </c>
      <c r="I5687">
        <f>Tabla1[[#This Row],[VENTAS]]+Tabla1[[#This Row],[FISICO]]-Tabla1[[#This Row],[SISTEMA]]</f>
        <v>0</v>
      </c>
    </row>
    <row r="5688" spans="1:9" hidden="1" x14ac:dyDescent="0.25">
      <c r="A5688">
        <v>30101</v>
      </c>
      <c r="B5688" s="1" t="s">
        <v>6</v>
      </c>
      <c r="C5688" s="1" t="s">
        <v>33</v>
      </c>
      <c r="D5688">
        <v>8925</v>
      </c>
      <c r="E5688" s="1" t="s">
        <v>6243</v>
      </c>
      <c r="F5688">
        <v>1</v>
      </c>
      <c r="G5688">
        <v>1</v>
      </c>
      <c r="H5688">
        <v>0</v>
      </c>
      <c r="I5688">
        <f>Tabla1[[#This Row],[VENTAS]]+Tabla1[[#This Row],[FISICO]]-Tabla1[[#This Row],[SISTEMA]]</f>
        <v>0</v>
      </c>
    </row>
    <row r="5689" spans="1:9" hidden="1" x14ac:dyDescent="0.25">
      <c r="A5689">
        <v>30101</v>
      </c>
      <c r="B5689" s="1" t="s">
        <v>6</v>
      </c>
      <c r="C5689" s="1" t="s">
        <v>33</v>
      </c>
      <c r="D5689">
        <v>8926</v>
      </c>
      <c r="E5689" s="1" t="s">
        <v>6244</v>
      </c>
      <c r="F5689">
        <v>2</v>
      </c>
      <c r="G5689">
        <v>2</v>
      </c>
      <c r="H5689">
        <v>0</v>
      </c>
      <c r="I5689">
        <f>Tabla1[[#This Row],[VENTAS]]+Tabla1[[#This Row],[FISICO]]-Tabla1[[#This Row],[SISTEMA]]</f>
        <v>0</v>
      </c>
    </row>
    <row r="5690" spans="1:9" hidden="1" x14ac:dyDescent="0.25">
      <c r="A5690">
        <v>30101</v>
      </c>
      <c r="B5690" s="1" t="s">
        <v>6</v>
      </c>
      <c r="C5690" s="1" t="s">
        <v>33</v>
      </c>
      <c r="D5690">
        <v>8927</v>
      </c>
      <c r="E5690" s="1" t="s">
        <v>6245</v>
      </c>
      <c r="F5690">
        <v>3</v>
      </c>
      <c r="G5690">
        <v>3</v>
      </c>
      <c r="H5690">
        <v>0</v>
      </c>
      <c r="I5690">
        <f>Tabla1[[#This Row],[VENTAS]]+Tabla1[[#This Row],[FISICO]]-Tabla1[[#This Row],[SISTEMA]]</f>
        <v>0</v>
      </c>
    </row>
    <row r="5691" spans="1:9" hidden="1" x14ac:dyDescent="0.25">
      <c r="A5691">
        <v>30101</v>
      </c>
      <c r="B5691" s="1" t="s">
        <v>6</v>
      </c>
      <c r="C5691" s="1" t="s">
        <v>33</v>
      </c>
      <c r="D5691">
        <v>8928</v>
      </c>
      <c r="E5691" s="1" t="s">
        <v>6246</v>
      </c>
      <c r="F5691">
        <v>0</v>
      </c>
      <c r="H5691">
        <v>0</v>
      </c>
      <c r="I5691">
        <f>Tabla1[[#This Row],[VENTAS]]+Tabla1[[#This Row],[FISICO]]-Tabla1[[#This Row],[SISTEMA]]</f>
        <v>0</v>
      </c>
    </row>
    <row r="5692" spans="1:9" hidden="1" x14ac:dyDescent="0.25">
      <c r="A5692">
        <v>30101</v>
      </c>
      <c r="B5692" s="1" t="s">
        <v>6</v>
      </c>
      <c r="C5692" s="1" t="s">
        <v>33</v>
      </c>
      <c r="D5692">
        <v>8931</v>
      </c>
      <c r="E5692" s="1" t="s">
        <v>6247</v>
      </c>
      <c r="F5692">
        <v>0</v>
      </c>
      <c r="H5692">
        <v>0</v>
      </c>
      <c r="I5692">
        <f>Tabla1[[#This Row],[VENTAS]]+Tabla1[[#This Row],[FISICO]]-Tabla1[[#This Row],[SISTEMA]]</f>
        <v>0</v>
      </c>
    </row>
    <row r="5693" spans="1:9" hidden="1" x14ac:dyDescent="0.25">
      <c r="A5693">
        <v>30101</v>
      </c>
      <c r="B5693" s="1" t="s">
        <v>6</v>
      </c>
      <c r="C5693" s="1" t="s">
        <v>33</v>
      </c>
      <c r="D5693">
        <v>8932</v>
      </c>
      <c r="E5693" s="1" t="s">
        <v>6248</v>
      </c>
      <c r="F5693">
        <v>0</v>
      </c>
      <c r="H5693">
        <v>0</v>
      </c>
      <c r="I5693">
        <f>Tabla1[[#This Row],[VENTAS]]+Tabla1[[#This Row],[FISICO]]-Tabla1[[#This Row],[SISTEMA]]</f>
        <v>0</v>
      </c>
    </row>
    <row r="5694" spans="1:9" hidden="1" x14ac:dyDescent="0.25">
      <c r="A5694">
        <v>30101</v>
      </c>
      <c r="B5694" s="1" t="s">
        <v>6</v>
      </c>
      <c r="C5694" s="1" t="s">
        <v>33</v>
      </c>
      <c r="D5694">
        <v>8933</v>
      </c>
      <c r="E5694" s="1" t="s">
        <v>6249</v>
      </c>
      <c r="F5694">
        <v>3</v>
      </c>
      <c r="G5694">
        <v>3</v>
      </c>
      <c r="H5694">
        <v>0</v>
      </c>
      <c r="I5694">
        <f>Tabla1[[#This Row],[VENTAS]]+Tabla1[[#This Row],[FISICO]]-Tabla1[[#This Row],[SISTEMA]]</f>
        <v>0</v>
      </c>
    </row>
    <row r="5695" spans="1:9" hidden="1" x14ac:dyDescent="0.25">
      <c r="A5695">
        <v>30101</v>
      </c>
      <c r="B5695" s="1" t="s">
        <v>6</v>
      </c>
      <c r="C5695" s="1" t="s">
        <v>33</v>
      </c>
      <c r="D5695">
        <v>8934</v>
      </c>
      <c r="E5695" s="1" t="s">
        <v>6250</v>
      </c>
      <c r="F5695">
        <v>0</v>
      </c>
      <c r="H5695">
        <v>0</v>
      </c>
      <c r="I5695">
        <f>Tabla1[[#This Row],[VENTAS]]+Tabla1[[#This Row],[FISICO]]-Tabla1[[#This Row],[SISTEMA]]</f>
        <v>0</v>
      </c>
    </row>
    <row r="5696" spans="1:9" hidden="1" x14ac:dyDescent="0.25">
      <c r="A5696">
        <v>30101</v>
      </c>
      <c r="B5696" s="1" t="s">
        <v>6</v>
      </c>
      <c r="C5696" s="1" t="s">
        <v>33</v>
      </c>
      <c r="D5696">
        <v>8935</v>
      </c>
      <c r="E5696" s="1" t="s">
        <v>6251</v>
      </c>
      <c r="F5696">
        <v>0</v>
      </c>
      <c r="H5696">
        <v>0</v>
      </c>
      <c r="I5696">
        <f>Tabla1[[#This Row],[VENTAS]]+Tabla1[[#This Row],[FISICO]]-Tabla1[[#This Row],[SISTEMA]]</f>
        <v>0</v>
      </c>
    </row>
    <row r="5697" spans="1:10" hidden="1" x14ac:dyDescent="0.25">
      <c r="A5697">
        <v>30101</v>
      </c>
      <c r="B5697" s="1" t="s">
        <v>6</v>
      </c>
      <c r="C5697" s="1" t="s">
        <v>33</v>
      </c>
      <c r="D5697">
        <v>8936</v>
      </c>
      <c r="E5697" s="1" t="s">
        <v>6252</v>
      </c>
      <c r="F5697">
        <v>0</v>
      </c>
      <c r="H5697">
        <v>0</v>
      </c>
      <c r="I5697">
        <f>Tabla1[[#This Row],[VENTAS]]+Tabla1[[#This Row],[FISICO]]-Tabla1[[#This Row],[SISTEMA]]</f>
        <v>0</v>
      </c>
    </row>
    <row r="5698" spans="1:10" hidden="1" x14ac:dyDescent="0.25">
      <c r="A5698">
        <v>30101</v>
      </c>
      <c r="B5698" s="1" t="s">
        <v>6</v>
      </c>
      <c r="C5698" s="1" t="s">
        <v>33</v>
      </c>
      <c r="D5698">
        <v>8937</v>
      </c>
      <c r="E5698" s="1" t="s">
        <v>6253</v>
      </c>
      <c r="F5698">
        <v>0</v>
      </c>
      <c r="H5698">
        <v>0</v>
      </c>
      <c r="I5698">
        <f>Tabla1[[#This Row],[VENTAS]]+Tabla1[[#This Row],[FISICO]]-Tabla1[[#This Row],[SISTEMA]]</f>
        <v>0</v>
      </c>
    </row>
    <row r="5699" spans="1:10" hidden="1" x14ac:dyDescent="0.25">
      <c r="A5699">
        <v>30101</v>
      </c>
      <c r="B5699" s="1" t="s">
        <v>6</v>
      </c>
      <c r="C5699" s="1" t="s">
        <v>33</v>
      </c>
      <c r="D5699">
        <v>8938</v>
      </c>
      <c r="E5699" s="1" t="s">
        <v>6254</v>
      </c>
      <c r="F5699">
        <v>0</v>
      </c>
      <c r="H5699">
        <v>0</v>
      </c>
      <c r="I5699">
        <f>Tabla1[[#This Row],[VENTAS]]+Tabla1[[#This Row],[FISICO]]-Tabla1[[#This Row],[SISTEMA]]</f>
        <v>0</v>
      </c>
    </row>
    <row r="5700" spans="1:10" hidden="1" x14ac:dyDescent="0.25">
      <c r="A5700">
        <v>30101</v>
      </c>
      <c r="B5700" s="1" t="s">
        <v>6</v>
      </c>
      <c r="C5700" s="1" t="s">
        <v>33</v>
      </c>
      <c r="D5700">
        <v>8939</v>
      </c>
      <c r="E5700" s="1" t="s">
        <v>6255</v>
      </c>
      <c r="F5700">
        <v>0</v>
      </c>
      <c r="H5700">
        <v>0</v>
      </c>
      <c r="I5700">
        <f>Tabla1[[#This Row],[VENTAS]]+Tabla1[[#This Row],[FISICO]]-Tabla1[[#This Row],[SISTEMA]]</f>
        <v>0</v>
      </c>
    </row>
    <row r="5701" spans="1:10" hidden="1" x14ac:dyDescent="0.25">
      <c r="A5701">
        <v>30101</v>
      </c>
      <c r="B5701" s="1" t="s">
        <v>6</v>
      </c>
      <c r="C5701" s="1" t="s">
        <v>33</v>
      </c>
      <c r="D5701">
        <v>8941</v>
      </c>
      <c r="E5701" s="1" t="s">
        <v>6256</v>
      </c>
      <c r="F5701">
        <v>0</v>
      </c>
      <c r="H5701">
        <v>0</v>
      </c>
      <c r="I5701">
        <f>Tabla1[[#This Row],[VENTAS]]+Tabla1[[#This Row],[FISICO]]-Tabla1[[#This Row],[SISTEMA]]</f>
        <v>0</v>
      </c>
    </row>
    <row r="5702" spans="1:10" hidden="1" x14ac:dyDescent="0.25">
      <c r="A5702">
        <v>30101</v>
      </c>
      <c r="B5702" s="1" t="s">
        <v>6</v>
      </c>
      <c r="C5702" s="1" t="s">
        <v>33</v>
      </c>
      <c r="D5702">
        <v>8942</v>
      </c>
      <c r="E5702" s="1" t="s">
        <v>6257</v>
      </c>
      <c r="F5702">
        <v>1</v>
      </c>
      <c r="G5702">
        <v>1</v>
      </c>
      <c r="H5702">
        <v>0</v>
      </c>
      <c r="I5702">
        <f>Tabla1[[#This Row],[VENTAS]]+Tabla1[[#This Row],[FISICO]]-Tabla1[[#This Row],[SISTEMA]]</f>
        <v>0</v>
      </c>
    </row>
    <row r="5703" spans="1:10" hidden="1" x14ac:dyDescent="0.25">
      <c r="A5703" s="30">
        <v>30101</v>
      </c>
      <c r="B5703" s="31" t="s">
        <v>6</v>
      </c>
      <c r="C5703" s="31" t="s">
        <v>33</v>
      </c>
      <c r="D5703" s="30">
        <v>8943</v>
      </c>
      <c r="E5703" s="31" t="s">
        <v>6258</v>
      </c>
      <c r="F5703" s="30">
        <v>0</v>
      </c>
      <c r="G5703" s="30">
        <v>1</v>
      </c>
      <c r="H5703" s="30">
        <v>0</v>
      </c>
      <c r="I5703" s="30">
        <f>Tabla1[[#This Row],[VENTAS]]+Tabla1[[#This Row],[FISICO]]-Tabla1[[#This Row],[SISTEMA]]</f>
        <v>1</v>
      </c>
      <c r="J5703" s="30"/>
    </row>
    <row r="5704" spans="1:10" hidden="1" x14ac:dyDescent="0.25">
      <c r="A5704">
        <v>30101</v>
      </c>
      <c r="B5704" s="1" t="s">
        <v>6</v>
      </c>
      <c r="C5704" s="1" t="s">
        <v>33</v>
      </c>
      <c r="D5704">
        <v>8944</v>
      </c>
      <c r="E5704" s="1" t="s">
        <v>6259</v>
      </c>
      <c r="F5704">
        <v>0</v>
      </c>
      <c r="H5704">
        <v>0</v>
      </c>
      <c r="I5704">
        <f>Tabla1[[#This Row],[VENTAS]]+Tabla1[[#This Row],[FISICO]]-Tabla1[[#This Row],[SISTEMA]]</f>
        <v>0</v>
      </c>
    </row>
    <row r="5705" spans="1:10" hidden="1" x14ac:dyDescent="0.25">
      <c r="A5705">
        <v>30101</v>
      </c>
      <c r="B5705" s="1" t="s">
        <v>6</v>
      </c>
      <c r="C5705" s="1" t="s">
        <v>33</v>
      </c>
      <c r="D5705">
        <v>8949</v>
      </c>
      <c r="E5705" s="1" t="s">
        <v>6260</v>
      </c>
      <c r="F5705">
        <v>0</v>
      </c>
      <c r="H5705">
        <v>0</v>
      </c>
      <c r="I5705">
        <f>Tabla1[[#This Row],[VENTAS]]+Tabla1[[#This Row],[FISICO]]-Tabla1[[#This Row],[SISTEMA]]</f>
        <v>0</v>
      </c>
    </row>
    <row r="5706" spans="1:10" hidden="1" x14ac:dyDescent="0.25">
      <c r="A5706">
        <v>30101</v>
      </c>
      <c r="B5706" s="1" t="s">
        <v>6</v>
      </c>
      <c r="C5706" s="1" t="s">
        <v>33</v>
      </c>
      <c r="D5706">
        <v>8961</v>
      </c>
      <c r="E5706" s="1" t="s">
        <v>6261</v>
      </c>
      <c r="F5706">
        <v>0</v>
      </c>
      <c r="H5706">
        <v>0</v>
      </c>
      <c r="I5706">
        <f>Tabla1[[#This Row],[VENTAS]]+Tabla1[[#This Row],[FISICO]]-Tabla1[[#This Row],[SISTEMA]]</f>
        <v>0</v>
      </c>
    </row>
    <row r="5707" spans="1:10" hidden="1" x14ac:dyDescent="0.25">
      <c r="A5707">
        <v>30101</v>
      </c>
      <c r="B5707" s="1" t="s">
        <v>6</v>
      </c>
      <c r="C5707" s="1" t="s">
        <v>33</v>
      </c>
      <c r="D5707">
        <v>8988</v>
      </c>
      <c r="E5707" s="1" t="s">
        <v>6262</v>
      </c>
      <c r="F5707">
        <v>3</v>
      </c>
      <c r="G5707">
        <v>3</v>
      </c>
      <c r="H5707">
        <v>0</v>
      </c>
      <c r="I5707">
        <f>Tabla1[[#This Row],[VENTAS]]+Tabla1[[#This Row],[FISICO]]-Tabla1[[#This Row],[SISTEMA]]</f>
        <v>0</v>
      </c>
    </row>
    <row r="5708" spans="1:10" hidden="1" x14ac:dyDescent="0.25">
      <c r="A5708">
        <v>30101</v>
      </c>
      <c r="B5708" s="1" t="s">
        <v>6</v>
      </c>
      <c r="C5708" s="1" t="s">
        <v>33</v>
      </c>
      <c r="D5708">
        <v>8990</v>
      </c>
      <c r="E5708" s="1" t="s">
        <v>6263</v>
      </c>
      <c r="F5708">
        <v>0</v>
      </c>
      <c r="H5708">
        <v>0</v>
      </c>
      <c r="I5708">
        <f>Tabla1[[#This Row],[VENTAS]]+Tabla1[[#This Row],[FISICO]]-Tabla1[[#This Row],[SISTEMA]]</f>
        <v>0</v>
      </c>
    </row>
    <row r="5709" spans="1:10" hidden="1" x14ac:dyDescent="0.25">
      <c r="A5709">
        <v>30101</v>
      </c>
      <c r="B5709" s="1" t="s">
        <v>6</v>
      </c>
      <c r="C5709" s="1" t="s">
        <v>33</v>
      </c>
      <c r="D5709">
        <v>9023</v>
      </c>
      <c r="E5709" s="1" t="s">
        <v>6264</v>
      </c>
      <c r="F5709">
        <v>6</v>
      </c>
      <c r="G5709">
        <v>6</v>
      </c>
      <c r="H5709">
        <v>0</v>
      </c>
      <c r="I5709">
        <f>Tabla1[[#This Row],[VENTAS]]+Tabla1[[#This Row],[FISICO]]-Tabla1[[#This Row],[SISTEMA]]</f>
        <v>0</v>
      </c>
    </row>
    <row r="5710" spans="1:10" hidden="1" x14ac:dyDescent="0.25">
      <c r="A5710">
        <v>30101</v>
      </c>
      <c r="B5710" s="1" t="s">
        <v>6</v>
      </c>
      <c r="C5710" s="1" t="s">
        <v>33</v>
      </c>
      <c r="D5710">
        <v>9027</v>
      </c>
      <c r="E5710" s="1" t="s">
        <v>6265</v>
      </c>
      <c r="F5710">
        <v>0</v>
      </c>
      <c r="H5710">
        <v>0</v>
      </c>
      <c r="I5710">
        <f>Tabla1[[#This Row],[VENTAS]]+Tabla1[[#This Row],[FISICO]]-Tabla1[[#This Row],[SISTEMA]]</f>
        <v>0</v>
      </c>
    </row>
    <row r="5711" spans="1:10" hidden="1" x14ac:dyDescent="0.25">
      <c r="A5711">
        <v>30101</v>
      </c>
      <c r="B5711" s="1" t="s">
        <v>6</v>
      </c>
      <c r="C5711" s="1" t="s">
        <v>33</v>
      </c>
      <c r="D5711">
        <v>9028</v>
      </c>
      <c r="E5711" s="1" t="s">
        <v>6266</v>
      </c>
      <c r="F5711">
        <v>0</v>
      </c>
      <c r="H5711">
        <v>0</v>
      </c>
      <c r="I5711">
        <f>Tabla1[[#This Row],[VENTAS]]+Tabla1[[#This Row],[FISICO]]-Tabla1[[#This Row],[SISTEMA]]</f>
        <v>0</v>
      </c>
    </row>
    <row r="5712" spans="1:10" hidden="1" x14ac:dyDescent="0.25">
      <c r="A5712">
        <v>30101</v>
      </c>
      <c r="B5712" s="1" t="s">
        <v>6</v>
      </c>
      <c r="C5712" s="1" t="s">
        <v>33</v>
      </c>
      <c r="D5712">
        <v>9039</v>
      </c>
      <c r="E5712" s="1" t="s">
        <v>6267</v>
      </c>
      <c r="F5712">
        <v>1</v>
      </c>
      <c r="G5712">
        <v>1</v>
      </c>
      <c r="H5712">
        <v>0</v>
      </c>
      <c r="I5712">
        <f>Tabla1[[#This Row],[VENTAS]]+Tabla1[[#This Row],[FISICO]]-Tabla1[[#This Row],[SISTEMA]]</f>
        <v>0</v>
      </c>
    </row>
    <row r="5713" spans="1:9" hidden="1" x14ac:dyDescent="0.25">
      <c r="A5713">
        <v>30101</v>
      </c>
      <c r="B5713" s="1" t="s">
        <v>6</v>
      </c>
      <c r="C5713" s="1" t="s">
        <v>33</v>
      </c>
      <c r="D5713">
        <v>9078</v>
      </c>
      <c r="E5713" s="1" t="s">
        <v>6268</v>
      </c>
      <c r="F5713">
        <v>1</v>
      </c>
      <c r="G5713">
        <v>1</v>
      </c>
      <c r="H5713">
        <v>0</v>
      </c>
      <c r="I5713">
        <f>Tabla1[[#This Row],[VENTAS]]+Tabla1[[#This Row],[FISICO]]-Tabla1[[#This Row],[SISTEMA]]</f>
        <v>0</v>
      </c>
    </row>
    <row r="5714" spans="1:9" hidden="1" x14ac:dyDescent="0.25">
      <c r="A5714">
        <v>30101</v>
      </c>
      <c r="B5714" s="1" t="s">
        <v>6</v>
      </c>
      <c r="C5714" s="1" t="s">
        <v>33</v>
      </c>
      <c r="D5714">
        <v>9079</v>
      </c>
      <c r="E5714" s="1" t="s">
        <v>6269</v>
      </c>
      <c r="F5714">
        <v>0</v>
      </c>
      <c r="H5714">
        <v>0</v>
      </c>
      <c r="I5714">
        <f>Tabla1[[#This Row],[VENTAS]]+Tabla1[[#This Row],[FISICO]]-Tabla1[[#This Row],[SISTEMA]]</f>
        <v>0</v>
      </c>
    </row>
    <row r="5715" spans="1:9" hidden="1" x14ac:dyDescent="0.25">
      <c r="A5715">
        <v>30101</v>
      </c>
      <c r="B5715" s="1" t="s">
        <v>6</v>
      </c>
      <c r="C5715" s="1" t="s">
        <v>33</v>
      </c>
      <c r="D5715">
        <v>9080</v>
      </c>
      <c r="E5715" s="1" t="s">
        <v>6270</v>
      </c>
      <c r="F5715">
        <v>0</v>
      </c>
      <c r="H5715">
        <v>0</v>
      </c>
      <c r="I5715">
        <f>Tabla1[[#This Row],[VENTAS]]+Tabla1[[#This Row],[FISICO]]-Tabla1[[#This Row],[SISTEMA]]</f>
        <v>0</v>
      </c>
    </row>
    <row r="5716" spans="1:9" hidden="1" x14ac:dyDescent="0.25">
      <c r="A5716">
        <v>30101</v>
      </c>
      <c r="B5716" s="1" t="s">
        <v>6</v>
      </c>
      <c r="C5716" s="1" t="s">
        <v>33</v>
      </c>
      <c r="D5716">
        <v>9120</v>
      </c>
      <c r="E5716" s="1" t="s">
        <v>6271</v>
      </c>
      <c r="F5716">
        <v>0</v>
      </c>
      <c r="H5716">
        <v>0</v>
      </c>
      <c r="I5716">
        <f>Tabla1[[#This Row],[VENTAS]]+Tabla1[[#This Row],[FISICO]]-Tabla1[[#This Row],[SISTEMA]]</f>
        <v>0</v>
      </c>
    </row>
    <row r="5717" spans="1:9" hidden="1" x14ac:dyDescent="0.25">
      <c r="A5717">
        <v>30101</v>
      </c>
      <c r="B5717" s="1" t="s">
        <v>6</v>
      </c>
      <c r="C5717" s="1" t="s">
        <v>33</v>
      </c>
      <c r="D5717">
        <v>9122</v>
      </c>
      <c r="E5717" s="1" t="s">
        <v>6272</v>
      </c>
      <c r="F5717">
        <v>0</v>
      </c>
      <c r="H5717">
        <v>0</v>
      </c>
      <c r="I5717">
        <f>Tabla1[[#This Row],[VENTAS]]+Tabla1[[#This Row],[FISICO]]-Tabla1[[#This Row],[SISTEMA]]</f>
        <v>0</v>
      </c>
    </row>
    <row r="5718" spans="1:9" hidden="1" x14ac:dyDescent="0.25">
      <c r="A5718">
        <v>30101</v>
      </c>
      <c r="B5718" s="1" t="s">
        <v>6</v>
      </c>
      <c r="C5718" s="1" t="s">
        <v>33</v>
      </c>
      <c r="D5718">
        <v>9123</v>
      </c>
      <c r="E5718" s="1" t="s">
        <v>6273</v>
      </c>
      <c r="F5718">
        <v>0</v>
      </c>
      <c r="H5718">
        <v>0</v>
      </c>
      <c r="I5718">
        <f>Tabla1[[#This Row],[VENTAS]]+Tabla1[[#This Row],[FISICO]]-Tabla1[[#This Row],[SISTEMA]]</f>
        <v>0</v>
      </c>
    </row>
    <row r="5719" spans="1:9" hidden="1" x14ac:dyDescent="0.25">
      <c r="A5719">
        <v>30101</v>
      </c>
      <c r="B5719" s="1" t="s">
        <v>6</v>
      </c>
      <c r="C5719" s="1" t="s">
        <v>33</v>
      </c>
      <c r="D5719">
        <v>9124</v>
      </c>
      <c r="E5719" s="1" t="s">
        <v>6274</v>
      </c>
      <c r="F5719">
        <v>16</v>
      </c>
      <c r="G5719">
        <v>16</v>
      </c>
      <c r="H5719">
        <v>0</v>
      </c>
      <c r="I5719">
        <f>Tabla1[[#This Row],[VENTAS]]+Tabla1[[#This Row],[FISICO]]-Tabla1[[#This Row],[SISTEMA]]</f>
        <v>0</v>
      </c>
    </row>
    <row r="5720" spans="1:9" hidden="1" x14ac:dyDescent="0.25">
      <c r="A5720">
        <v>30101</v>
      </c>
      <c r="B5720" s="1" t="s">
        <v>6</v>
      </c>
      <c r="C5720" s="1" t="s">
        <v>33</v>
      </c>
      <c r="D5720">
        <v>9125</v>
      </c>
      <c r="E5720" s="1" t="s">
        <v>6275</v>
      </c>
      <c r="F5720">
        <v>2</v>
      </c>
      <c r="G5720">
        <v>2</v>
      </c>
      <c r="H5720">
        <v>0</v>
      </c>
      <c r="I5720">
        <f>Tabla1[[#This Row],[VENTAS]]+Tabla1[[#This Row],[FISICO]]-Tabla1[[#This Row],[SISTEMA]]</f>
        <v>0</v>
      </c>
    </row>
    <row r="5721" spans="1:9" hidden="1" x14ac:dyDescent="0.25">
      <c r="A5721">
        <v>30101</v>
      </c>
      <c r="B5721" s="1" t="s">
        <v>6</v>
      </c>
      <c r="C5721" s="1" t="s">
        <v>33</v>
      </c>
      <c r="D5721">
        <v>9132</v>
      </c>
      <c r="E5721" s="1" t="s">
        <v>6276</v>
      </c>
      <c r="F5721">
        <v>0</v>
      </c>
      <c r="H5721">
        <v>0</v>
      </c>
      <c r="I5721">
        <f>Tabla1[[#This Row],[VENTAS]]+Tabla1[[#This Row],[FISICO]]-Tabla1[[#This Row],[SISTEMA]]</f>
        <v>0</v>
      </c>
    </row>
    <row r="5722" spans="1:9" hidden="1" x14ac:dyDescent="0.25">
      <c r="A5722">
        <v>30101</v>
      </c>
      <c r="B5722" s="1" t="s">
        <v>6</v>
      </c>
      <c r="C5722" s="1" t="s">
        <v>33</v>
      </c>
      <c r="D5722">
        <v>9135</v>
      </c>
      <c r="E5722" s="1" t="s">
        <v>6277</v>
      </c>
      <c r="F5722">
        <v>0</v>
      </c>
      <c r="H5722">
        <v>0</v>
      </c>
      <c r="I5722">
        <f>Tabla1[[#This Row],[VENTAS]]+Tabla1[[#This Row],[FISICO]]-Tabla1[[#This Row],[SISTEMA]]</f>
        <v>0</v>
      </c>
    </row>
    <row r="5723" spans="1:9" hidden="1" x14ac:dyDescent="0.25">
      <c r="A5723">
        <v>30101</v>
      </c>
      <c r="B5723" s="1" t="s">
        <v>6</v>
      </c>
      <c r="C5723" s="1" t="s">
        <v>33</v>
      </c>
      <c r="D5723">
        <v>9139</v>
      </c>
      <c r="E5723" s="1" t="s">
        <v>6278</v>
      </c>
      <c r="F5723">
        <v>0</v>
      </c>
      <c r="H5723">
        <v>0</v>
      </c>
      <c r="I5723">
        <f>Tabla1[[#This Row],[VENTAS]]+Tabla1[[#This Row],[FISICO]]-Tabla1[[#This Row],[SISTEMA]]</f>
        <v>0</v>
      </c>
    </row>
    <row r="5724" spans="1:9" hidden="1" x14ac:dyDescent="0.25">
      <c r="A5724">
        <v>30101</v>
      </c>
      <c r="B5724" s="1" t="s">
        <v>6</v>
      </c>
      <c r="C5724" s="1" t="s">
        <v>33</v>
      </c>
      <c r="D5724">
        <v>9160</v>
      </c>
      <c r="E5724" s="1" t="s">
        <v>6279</v>
      </c>
      <c r="F5724">
        <v>0</v>
      </c>
      <c r="H5724">
        <v>0</v>
      </c>
      <c r="I5724">
        <f>Tabla1[[#This Row],[VENTAS]]+Tabla1[[#This Row],[FISICO]]-Tabla1[[#This Row],[SISTEMA]]</f>
        <v>0</v>
      </c>
    </row>
    <row r="5725" spans="1:9" hidden="1" x14ac:dyDescent="0.25">
      <c r="A5725">
        <v>30101</v>
      </c>
      <c r="B5725" s="1" t="s">
        <v>6</v>
      </c>
      <c r="C5725" s="1" t="s">
        <v>33</v>
      </c>
      <c r="D5725">
        <v>9161</v>
      </c>
      <c r="E5725" s="1" t="s">
        <v>6280</v>
      </c>
      <c r="F5725">
        <v>0</v>
      </c>
      <c r="H5725">
        <v>0</v>
      </c>
      <c r="I5725">
        <f>Tabla1[[#This Row],[VENTAS]]+Tabla1[[#This Row],[FISICO]]-Tabla1[[#This Row],[SISTEMA]]</f>
        <v>0</v>
      </c>
    </row>
    <row r="5726" spans="1:9" hidden="1" x14ac:dyDescent="0.25">
      <c r="A5726">
        <v>30101</v>
      </c>
      <c r="B5726" s="1" t="s">
        <v>6</v>
      </c>
      <c r="C5726" s="1" t="s">
        <v>33</v>
      </c>
      <c r="D5726">
        <v>9162</v>
      </c>
      <c r="E5726" s="1" t="s">
        <v>6281</v>
      </c>
      <c r="F5726">
        <v>0</v>
      </c>
      <c r="H5726">
        <v>0</v>
      </c>
      <c r="I5726">
        <f>Tabla1[[#This Row],[VENTAS]]+Tabla1[[#This Row],[FISICO]]-Tabla1[[#This Row],[SISTEMA]]</f>
        <v>0</v>
      </c>
    </row>
    <row r="5727" spans="1:9" hidden="1" x14ac:dyDescent="0.25">
      <c r="A5727">
        <v>30101</v>
      </c>
      <c r="B5727" s="1" t="s">
        <v>6</v>
      </c>
      <c r="C5727" s="1" t="s">
        <v>33</v>
      </c>
      <c r="D5727">
        <v>9163</v>
      </c>
      <c r="E5727" s="1" t="s">
        <v>6282</v>
      </c>
      <c r="F5727">
        <v>0</v>
      </c>
      <c r="H5727">
        <v>0</v>
      </c>
      <c r="I5727">
        <f>Tabla1[[#This Row],[VENTAS]]+Tabla1[[#This Row],[FISICO]]-Tabla1[[#This Row],[SISTEMA]]</f>
        <v>0</v>
      </c>
    </row>
    <row r="5728" spans="1:9" hidden="1" x14ac:dyDescent="0.25">
      <c r="A5728">
        <v>30101</v>
      </c>
      <c r="B5728" s="1" t="s">
        <v>6</v>
      </c>
      <c r="C5728" s="1" t="s">
        <v>33</v>
      </c>
      <c r="D5728">
        <v>9164</v>
      </c>
      <c r="E5728" s="1" t="s">
        <v>6283</v>
      </c>
      <c r="F5728">
        <v>0</v>
      </c>
      <c r="H5728">
        <v>0</v>
      </c>
      <c r="I5728">
        <f>Tabla1[[#This Row],[VENTAS]]+Tabla1[[#This Row],[FISICO]]-Tabla1[[#This Row],[SISTEMA]]</f>
        <v>0</v>
      </c>
    </row>
    <row r="5729" spans="1:9" hidden="1" x14ac:dyDescent="0.25">
      <c r="A5729">
        <v>30101</v>
      </c>
      <c r="B5729" s="1" t="s">
        <v>6</v>
      </c>
      <c r="C5729" s="1" t="s">
        <v>33</v>
      </c>
      <c r="D5729">
        <v>9165</v>
      </c>
      <c r="E5729" s="1" t="s">
        <v>6284</v>
      </c>
      <c r="F5729">
        <v>0</v>
      </c>
      <c r="H5729">
        <v>0</v>
      </c>
      <c r="I5729">
        <f>Tabla1[[#This Row],[VENTAS]]+Tabla1[[#This Row],[FISICO]]-Tabla1[[#This Row],[SISTEMA]]</f>
        <v>0</v>
      </c>
    </row>
    <row r="5730" spans="1:9" hidden="1" x14ac:dyDescent="0.25">
      <c r="A5730">
        <v>30101</v>
      </c>
      <c r="B5730" s="1" t="s">
        <v>6</v>
      </c>
      <c r="C5730" s="1" t="s">
        <v>33</v>
      </c>
      <c r="D5730">
        <v>9166</v>
      </c>
      <c r="E5730" s="1" t="s">
        <v>6285</v>
      </c>
      <c r="F5730">
        <v>2</v>
      </c>
      <c r="G5730">
        <v>2</v>
      </c>
      <c r="H5730">
        <v>0</v>
      </c>
      <c r="I5730">
        <f>Tabla1[[#This Row],[VENTAS]]+Tabla1[[#This Row],[FISICO]]-Tabla1[[#This Row],[SISTEMA]]</f>
        <v>0</v>
      </c>
    </row>
    <row r="5731" spans="1:9" hidden="1" x14ac:dyDescent="0.25">
      <c r="A5731">
        <v>30101</v>
      </c>
      <c r="B5731" s="1" t="s">
        <v>6</v>
      </c>
      <c r="C5731" s="1" t="s">
        <v>33</v>
      </c>
      <c r="D5731">
        <v>9167</v>
      </c>
      <c r="E5731" s="1" t="s">
        <v>6286</v>
      </c>
      <c r="F5731">
        <v>3</v>
      </c>
      <c r="G5731">
        <v>3</v>
      </c>
      <c r="H5731">
        <v>0</v>
      </c>
      <c r="I5731">
        <f>Tabla1[[#This Row],[VENTAS]]+Tabla1[[#This Row],[FISICO]]-Tabla1[[#This Row],[SISTEMA]]</f>
        <v>0</v>
      </c>
    </row>
    <row r="5732" spans="1:9" hidden="1" x14ac:dyDescent="0.25">
      <c r="A5732">
        <v>30101</v>
      </c>
      <c r="B5732" s="1" t="s">
        <v>6</v>
      </c>
      <c r="C5732" s="1" t="s">
        <v>33</v>
      </c>
      <c r="D5732">
        <v>9168</v>
      </c>
      <c r="E5732" s="1" t="s">
        <v>6287</v>
      </c>
      <c r="F5732">
        <v>0</v>
      </c>
      <c r="H5732">
        <v>0</v>
      </c>
      <c r="I5732">
        <f>Tabla1[[#This Row],[VENTAS]]+Tabla1[[#This Row],[FISICO]]-Tabla1[[#This Row],[SISTEMA]]</f>
        <v>0</v>
      </c>
    </row>
    <row r="5733" spans="1:9" hidden="1" x14ac:dyDescent="0.25">
      <c r="A5733">
        <v>30101</v>
      </c>
      <c r="B5733" s="1" t="s">
        <v>6</v>
      </c>
      <c r="C5733" s="1" t="s">
        <v>33</v>
      </c>
      <c r="D5733">
        <v>9169</v>
      </c>
      <c r="E5733" s="1" t="s">
        <v>6288</v>
      </c>
      <c r="F5733">
        <v>0</v>
      </c>
      <c r="H5733">
        <v>0</v>
      </c>
      <c r="I5733">
        <f>Tabla1[[#This Row],[VENTAS]]+Tabla1[[#This Row],[FISICO]]-Tabla1[[#This Row],[SISTEMA]]</f>
        <v>0</v>
      </c>
    </row>
    <row r="5734" spans="1:9" hidden="1" x14ac:dyDescent="0.25">
      <c r="A5734">
        <v>30101</v>
      </c>
      <c r="B5734" s="1" t="s">
        <v>6</v>
      </c>
      <c r="C5734" s="1" t="s">
        <v>33</v>
      </c>
      <c r="D5734">
        <v>9170</v>
      </c>
      <c r="E5734" s="1" t="s">
        <v>6289</v>
      </c>
      <c r="F5734">
        <v>0</v>
      </c>
      <c r="H5734">
        <v>0</v>
      </c>
      <c r="I5734">
        <f>Tabla1[[#This Row],[VENTAS]]+Tabla1[[#This Row],[FISICO]]-Tabla1[[#This Row],[SISTEMA]]</f>
        <v>0</v>
      </c>
    </row>
    <row r="5735" spans="1:9" hidden="1" x14ac:dyDescent="0.25">
      <c r="A5735">
        <v>30101</v>
      </c>
      <c r="B5735" s="1" t="s">
        <v>6</v>
      </c>
      <c r="C5735" s="1" t="s">
        <v>33</v>
      </c>
      <c r="D5735">
        <v>9173</v>
      </c>
      <c r="E5735" s="1" t="s">
        <v>6290</v>
      </c>
      <c r="F5735">
        <v>0</v>
      </c>
      <c r="H5735">
        <v>0</v>
      </c>
      <c r="I5735">
        <f>Tabla1[[#This Row],[VENTAS]]+Tabla1[[#This Row],[FISICO]]-Tabla1[[#This Row],[SISTEMA]]</f>
        <v>0</v>
      </c>
    </row>
    <row r="5736" spans="1:9" hidden="1" x14ac:dyDescent="0.25">
      <c r="A5736">
        <v>30101</v>
      </c>
      <c r="B5736" s="1" t="s">
        <v>6</v>
      </c>
      <c r="C5736" s="1" t="s">
        <v>33</v>
      </c>
      <c r="D5736">
        <v>9174</v>
      </c>
      <c r="E5736" s="1" t="s">
        <v>6291</v>
      </c>
      <c r="F5736">
        <v>0</v>
      </c>
      <c r="H5736">
        <v>0</v>
      </c>
      <c r="I5736">
        <f>Tabla1[[#This Row],[VENTAS]]+Tabla1[[#This Row],[FISICO]]-Tabla1[[#This Row],[SISTEMA]]</f>
        <v>0</v>
      </c>
    </row>
    <row r="5737" spans="1:9" hidden="1" x14ac:dyDescent="0.25">
      <c r="A5737">
        <v>30101</v>
      </c>
      <c r="B5737" s="1" t="s">
        <v>6</v>
      </c>
      <c r="C5737" s="1" t="s">
        <v>33</v>
      </c>
      <c r="D5737">
        <v>9175</v>
      </c>
      <c r="E5737" s="1" t="s">
        <v>6292</v>
      </c>
      <c r="F5737">
        <v>0</v>
      </c>
      <c r="H5737">
        <v>0</v>
      </c>
      <c r="I5737">
        <f>Tabla1[[#This Row],[VENTAS]]+Tabla1[[#This Row],[FISICO]]-Tabla1[[#This Row],[SISTEMA]]</f>
        <v>0</v>
      </c>
    </row>
    <row r="5738" spans="1:9" hidden="1" x14ac:dyDescent="0.25">
      <c r="A5738">
        <v>30101</v>
      </c>
      <c r="B5738" s="1" t="s">
        <v>6</v>
      </c>
      <c r="C5738" s="1" t="s">
        <v>33</v>
      </c>
      <c r="D5738">
        <v>9176</v>
      </c>
      <c r="E5738" s="1" t="s">
        <v>6293</v>
      </c>
      <c r="F5738">
        <v>0</v>
      </c>
      <c r="H5738">
        <v>0</v>
      </c>
      <c r="I5738">
        <f>Tabla1[[#This Row],[VENTAS]]+Tabla1[[#This Row],[FISICO]]-Tabla1[[#This Row],[SISTEMA]]</f>
        <v>0</v>
      </c>
    </row>
    <row r="5739" spans="1:9" hidden="1" x14ac:dyDescent="0.25">
      <c r="A5739">
        <v>30101</v>
      </c>
      <c r="B5739" s="1" t="s">
        <v>6</v>
      </c>
      <c r="C5739" s="1" t="s">
        <v>33</v>
      </c>
      <c r="D5739">
        <v>9177</v>
      </c>
      <c r="E5739" s="1" t="s">
        <v>6294</v>
      </c>
      <c r="F5739">
        <v>0</v>
      </c>
      <c r="H5739">
        <v>0</v>
      </c>
      <c r="I5739">
        <f>Tabla1[[#This Row],[VENTAS]]+Tabla1[[#This Row],[FISICO]]-Tabla1[[#This Row],[SISTEMA]]</f>
        <v>0</v>
      </c>
    </row>
    <row r="5740" spans="1:9" hidden="1" x14ac:dyDescent="0.25">
      <c r="A5740">
        <v>30101</v>
      </c>
      <c r="B5740" s="1" t="s">
        <v>6</v>
      </c>
      <c r="C5740" s="1" t="s">
        <v>33</v>
      </c>
      <c r="D5740">
        <v>9180</v>
      </c>
      <c r="E5740" s="1" t="s">
        <v>6295</v>
      </c>
      <c r="F5740">
        <v>0</v>
      </c>
      <c r="H5740">
        <v>0</v>
      </c>
      <c r="I5740">
        <f>Tabla1[[#This Row],[VENTAS]]+Tabla1[[#This Row],[FISICO]]-Tabla1[[#This Row],[SISTEMA]]</f>
        <v>0</v>
      </c>
    </row>
    <row r="5741" spans="1:9" hidden="1" x14ac:dyDescent="0.25">
      <c r="A5741">
        <v>30101</v>
      </c>
      <c r="B5741" s="1" t="s">
        <v>6</v>
      </c>
      <c r="C5741" s="1" t="s">
        <v>33</v>
      </c>
      <c r="D5741">
        <v>9181</v>
      </c>
      <c r="E5741" s="1" t="s">
        <v>6296</v>
      </c>
      <c r="F5741">
        <v>0</v>
      </c>
      <c r="H5741">
        <v>0</v>
      </c>
      <c r="I5741">
        <f>Tabla1[[#This Row],[VENTAS]]+Tabla1[[#This Row],[FISICO]]-Tabla1[[#This Row],[SISTEMA]]</f>
        <v>0</v>
      </c>
    </row>
    <row r="5742" spans="1:9" hidden="1" x14ac:dyDescent="0.25">
      <c r="A5742">
        <v>30101</v>
      </c>
      <c r="B5742" s="1" t="s">
        <v>6</v>
      </c>
      <c r="C5742" s="1" t="s">
        <v>33</v>
      </c>
      <c r="D5742">
        <v>9182</v>
      </c>
      <c r="E5742" s="1" t="s">
        <v>6297</v>
      </c>
      <c r="F5742">
        <v>0</v>
      </c>
      <c r="H5742">
        <v>0</v>
      </c>
      <c r="I5742">
        <f>Tabla1[[#This Row],[VENTAS]]+Tabla1[[#This Row],[FISICO]]-Tabla1[[#This Row],[SISTEMA]]</f>
        <v>0</v>
      </c>
    </row>
    <row r="5743" spans="1:9" hidden="1" x14ac:dyDescent="0.25">
      <c r="A5743">
        <v>30101</v>
      </c>
      <c r="B5743" s="1" t="s">
        <v>6</v>
      </c>
      <c r="C5743" s="1" t="s">
        <v>33</v>
      </c>
      <c r="D5743">
        <v>9183</v>
      </c>
      <c r="E5743" s="1" t="s">
        <v>6298</v>
      </c>
      <c r="F5743">
        <v>0</v>
      </c>
      <c r="H5743">
        <v>0</v>
      </c>
      <c r="I5743">
        <f>Tabla1[[#This Row],[VENTAS]]+Tabla1[[#This Row],[FISICO]]-Tabla1[[#This Row],[SISTEMA]]</f>
        <v>0</v>
      </c>
    </row>
    <row r="5744" spans="1:9" hidden="1" x14ac:dyDescent="0.25">
      <c r="A5744">
        <v>30101</v>
      </c>
      <c r="B5744" s="1" t="s">
        <v>6</v>
      </c>
      <c r="C5744" s="1" t="s">
        <v>33</v>
      </c>
      <c r="D5744">
        <v>9191</v>
      </c>
      <c r="E5744" s="1" t="s">
        <v>6299</v>
      </c>
      <c r="F5744">
        <v>0</v>
      </c>
      <c r="H5744">
        <v>0</v>
      </c>
      <c r="I5744">
        <f>Tabla1[[#This Row],[VENTAS]]+Tabla1[[#This Row],[FISICO]]-Tabla1[[#This Row],[SISTEMA]]</f>
        <v>0</v>
      </c>
    </row>
    <row r="5745" spans="1:10" hidden="1" x14ac:dyDescent="0.25">
      <c r="A5745">
        <v>30101</v>
      </c>
      <c r="B5745" s="1" t="s">
        <v>6</v>
      </c>
      <c r="C5745" s="1" t="s">
        <v>33</v>
      </c>
      <c r="D5745">
        <v>9192</v>
      </c>
      <c r="E5745" s="1" t="s">
        <v>6300</v>
      </c>
      <c r="F5745">
        <v>0</v>
      </c>
      <c r="H5745">
        <v>0</v>
      </c>
      <c r="I5745">
        <f>Tabla1[[#This Row],[VENTAS]]+Tabla1[[#This Row],[FISICO]]-Tabla1[[#This Row],[SISTEMA]]</f>
        <v>0</v>
      </c>
    </row>
    <row r="5746" spans="1:10" hidden="1" x14ac:dyDescent="0.25">
      <c r="A5746">
        <v>30101</v>
      </c>
      <c r="B5746" s="1" t="s">
        <v>6</v>
      </c>
      <c r="C5746" s="1" t="s">
        <v>33</v>
      </c>
      <c r="D5746">
        <v>9214</v>
      </c>
      <c r="E5746" s="1" t="s">
        <v>6301</v>
      </c>
      <c r="F5746">
        <v>3</v>
      </c>
      <c r="G5746">
        <v>3</v>
      </c>
      <c r="H5746">
        <v>0</v>
      </c>
      <c r="I5746">
        <f>Tabla1[[#This Row],[VENTAS]]+Tabla1[[#This Row],[FISICO]]-Tabla1[[#This Row],[SISTEMA]]</f>
        <v>0</v>
      </c>
    </row>
    <row r="5747" spans="1:10" hidden="1" x14ac:dyDescent="0.25">
      <c r="A5747">
        <v>30101</v>
      </c>
      <c r="B5747" s="1" t="s">
        <v>6</v>
      </c>
      <c r="C5747" s="1" t="s">
        <v>33</v>
      </c>
      <c r="D5747">
        <v>9215</v>
      </c>
      <c r="E5747" s="1" t="s">
        <v>6302</v>
      </c>
      <c r="F5747">
        <v>4</v>
      </c>
      <c r="G5747">
        <v>4</v>
      </c>
      <c r="H5747">
        <v>0</v>
      </c>
      <c r="I5747">
        <f>Tabla1[[#This Row],[VENTAS]]+Tabla1[[#This Row],[FISICO]]-Tabla1[[#This Row],[SISTEMA]]</f>
        <v>0</v>
      </c>
    </row>
    <row r="5748" spans="1:10" hidden="1" x14ac:dyDescent="0.25">
      <c r="A5748">
        <v>30101</v>
      </c>
      <c r="B5748" s="1" t="s">
        <v>6</v>
      </c>
      <c r="C5748" s="1" t="s">
        <v>33</v>
      </c>
      <c r="D5748">
        <v>9216</v>
      </c>
      <c r="E5748" s="1" t="s">
        <v>6303</v>
      </c>
      <c r="F5748">
        <v>3</v>
      </c>
      <c r="G5748">
        <v>3</v>
      </c>
      <c r="H5748">
        <v>0</v>
      </c>
      <c r="I5748">
        <f>Tabla1[[#This Row],[VENTAS]]+Tabla1[[#This Row],[FISICO]]-Tabla1[[#This Row],[SISTEMA]]</f>
        <v>0</v>
      </c>
    </row>
    <row r="5749" spans="1:10" hidden="1" x14ac:dyDescent="0.25">
      <c r="A5749">
        <v>30101</v>
      </c>
      <c r="B5749" s="1" t="s">
        <v>6</v>
      </c>
      <c r="C5749" s="1" t="s">
        <v>33</v>
      </c>
      <c r="D5749">
        <v>9230</v>
      </c>
      <c r="E5749" s="1" t="s">
        <v>6304</v>
      </c>
      <c r="F5749">
        <v>0</v>
      </c>
      <c r="H5749">
        <v>0</v>
      </c>
      <c r="I5749">
        <f>Tabla1[[#This Row],[VENTAS]]+Tabla1[[#This Row],[FISICO]]-Tabla1[[#This Row],[SISTEMA]]</f>
        <v>0</v>
      </c>
    </row>
    <row r="5750" spans="1:10" hidden="1" x14ac:dyDescent="0.25">
      <c r="A5750">
        <v>30101</v>
      </c>
      <c r="B5750" s="1" t="s">
        <v>6</v>
      </c>
      <c r="C5750" s="1" t="s">
        <v>33</v>
      </c>
      <c r="D5750">
        <v>9231</v>
      </c>
      <c r="E5750" s="1" t="s">
        <v>6305</v>
      </c>
      <c r="F5750">
        <v>1</v>
      </c>
      <c r="G5750">
        <v>1</v>
      </c>
      <c r="H5750">
        <v>0</v>
      </c>
      <c r="I5750">
        <f>Tabla1[[#This Row],[VENTAS]]+Tabla1[[#This Row],[FISICO]]-Tabla1[[#This Row],[SISTEMA]]</f>
        <v>0</v>
      </c>
    </row>
    <row r="5751" spans="1:10" hidden="1" x14ac:dyDescent="0.25">
      <c r="A5751">
        <v>30101</v>
      </c>
      <c r="B5751" s="1" t="s">
        <v>6</v>
      </c>
      <c r="C5751" s="1" t="s">
        <v>33</v>
      </c>
      <c r="D5751">
        <v>9232</v>
      </c>
      <c r="E5751" s="1" t="s">
        <v>6306</v>
      </c>
      <c r="F5751">
        <v>0</v>
      </c>
      <c r="H5751">
        <v>0</v>
      </c>
      <c r="I5751">
        <f>Tabla1[[#This Row],[VENTAS]]+Tabla1[[#This Row],[FISICO]]-Tabla1[[#This Row],[SISTEMA]]</f>
        <v>0</v>
      </c>
    </row>
    <row r="5752" spans="1:10" hidden="1" x14ac:dyDescent="0.25">
      <c r="A5752">
        <v>30101</v>
      </c>
      <c r="B5752" s="1" t="s">
        <v>6</v>
      </c>
      <c r="C5752" s="1" t="s">
        <v>33</v>
      </c>
      <c r="D5752">
        <v>9233</v>
      </c>
      <c r="E5752" s="1" t="s">
        <v>6307</v>
      </c>
      <c r="F5752">
        <v>1</v>
      </c>
      <c r="G5752">
        <v>1</v>
      </c>
      <c r="H5752">
        <v>0</v>
      </c>
      <c r="I5752">
        <f>Tabla1[[#This Row],[VENTAS]]+Tabla1[[#This Row],[FISICO]]-Tabla1[[#This Row],[SISTEMA]]</f>
        <v>0</v>
      </c>
    </row>
    <row r="5753" spans="1:10" hidden="1" x14ac:dyDescent="0.25">
      <c r="A5753">
        <v>30101</v>
      </c>
      <c r="B5753" s="1" t="s">
        <v>6</v>
      </c>
      <c r="C5753" s="1" t="s">
        <v>33</v>
      </c>
      <c r="D5753">
        <v>9235</v>
      </c>
      <c r="E5753" s="1" t="s">
        <v>6308</v>
      </c>
      <c r="F5753">
        <v>1</v>
      </c>
      <c r="G5753">
        <v>1</v>
      </c>
      <c r="H5753">
        <v>0</v>
      </c>
      <c r="I5753">
        <f>Tabla1[[#This Row],[VENTAS]]+Tabla1[[#This Row],[FISICO]]-Tabla1[[#This Row],[SISTEMA]]</f>
        <v>0</v>
      </c>
    </row>
    <row r="5754" spans="1:10" hidden="1" x14ac:dyDescent="0.25">
      <c r="A5754">
        <v>30101</v>
      </c>
      <c r="B5754" s="1" t="s">
        <v>6</v>
      </c>
      <c r="C5754" s="1" t="s">
        <v>33</v>
      </c>
      <c r="D5754" s="18">
        <v>9236</v>
      </c>
      <c r="E5754" s="19" t="s">
        <v>6309</v>
      </c>
      <c r="F5754">
        <v>1</v>
      </c>
      <c r="G5754">
        <v>1</v>
      </c>
      <c r="H5754">
        <v>0</v>
      </c>
      <c r="I5754">
        <f>Tabla1[[#This Row],[VENTAS]]+Tabla1[[#This Row],[FISICO]]-Tabla1[[#This Row],[SISTEMA]]</f>
        <v>0</v>
      </c>
      <c r="J5754" s="18"/>
    </row>
    <row r="5755" spans="1:10" hidden="1" x14ac:dyDescent="0.25">
      <c r="A5755">
        <v>30101</v>
      </c>
      <c r="B5755" s="1" t="s">
        <v>6</v>
      </c>
      <c r="C5755" s="1" t="s">
        <v>33</v>
      </c>
      <c r="D5755">
        <v>9238</v>
      </c>
      <c r="E5755" s="1" t="s">
        <v>6310</v>
      </c>
      <c r="F5755">
        <v>1</v>
      </c>
      <c r="G5755">
        <v>1</v>
      </c>
      <c r="H5755">
        <v>0</v>
      </c>
      <c r="I5755">
        <f>Tabla1[[#This Row],[VENTAS]]+Tabla1[[#This Row],[FISICO]]-Tabla1[[#This Row],[SISTEMA]]</f>
        <v>0</v>
      </c>
    </row>
    <row r="5756" spans="1:10" hidden="1" x14ac:dyDescent="0.25">
      <c r="A5756">
        <v>30101</v>
      </c>
      <c r="B5756" s="1" t="s">
        <v>6</v>
      </c>
      <c r="C5756" s="1" t="s">
        <v>33</v>
      </c>
      <c r="D5756">
        <v>9248</v>
      </c>
      <c r="E5756" s="1" t="s">
        <v>6311</v>
      </c>
      <c r="F5756">
        <v>0</v>
      </c>
      <c r="H5756">
        <v>0</v>
      </c>
      <c r="I5756">
        <f>Tabla1[[#This Row],[VENTAS]]+Tabla1[[#This Row],[FISICO]]-Tabla1[[#This Row],[SISTEMA]]</f>
        <v>0</v>
      </c>
    </row>
    <row r="5757" spans="1:10" hidden="1" x14ac:dyDescent="0.25">
      <c r="A5757">
        <v>30101</v>
      </c>
      <c r="B5757" s="1" t="s">
        <v>6</v>
      </c>
      <c r="C5757" s="1" t="s">
        <v>33</v>
      </c>
      <c r="D5757">
        <v>9249</v>
      </c>
      <c r="E5757" s="1" t="s">
        <v>6312</v>
      </c>
      <c r="F5757">
        <v>1</v>
      </c>
      <c r="G5757">
        <v>1</v>
      </c>
      <c r="H5757">
        <v>0</v>
      </c>
      <c r="I5757">
        <f>Tabla1[[#This Row],[VENTAS]]+Tabla1[[#This Row],[FISICO]]-Tabla1[[#This Row],[SISTEMA]]</f>
        <v>0</v>
      </c>
    </row>
    <row r="5758" spans="1:10" hidden="1" x14ac:dyDescent="0.25">
      <c r="A5758">
        <v>30101</v>
      </c>
      <c r="B5758" s="1" t="s">
        <v>6</v>
      </c>
      <c r="C5758" s="1" t="s">
        <v>33</v>
      </c>
      <c r="D5758">
        <v>9250</v>
      </c>
      <c r="E5758" s="1" t="s">
        <v>6313</v>
      </c>
      <c r="F5758">
        <v>0</v>
      </c>
      <c r="H5758">
        <v>0</v>
      </c>
      <c r="I5758">
        <f>Tabla1[[#This Row],[VENTAS]]+Tabla1[[#This Row],[FISICO]]-Tabla1[[#This Row],[SISTEMA]]</f>
        <v>0</v>
      </c>
    </row>
    <row r="5759" spans="1:10" hidden="1" x14ac:dyDescent="0.25">
      <c r="A5759">
        <v>30101</v>
      </c>
      <c r="B5759" s="1" t="s">
        <v>6</v>
      </c>
      <c r="C5759" s="1" t="s">
        <v>33</v>
      </c>
      <c r="D5759">
        <v>9268</v>
      </c>
      <c r="E5759" s="1" t="s">
        <v>6314</v>
      </c>
      <c r="F5759">
        <v>0</v>
      </c>
      <c r="H5759">
        <v>0</v>
      </c>
      <c r="I5759">
        <f>Tabla1[[#This Row],[VENTAS]]+Tabla1[[#This Row],[FISICO]]-Tabla1[[#This Row],[SISTEMA]]</f>
        <v>0</v>
      </c>
    </row>
    <row r="5760" spans="1:10" hidden="1" x14ac:dyDescent="0.25">
      <c r="A5760">
        <v>30101</v>
      </c>
      <c r="B5760" s="1" t="s">
        <v>6</v>
      </c>
      <c r="C5760" s="1" t="s">
        <v>33</v>
      </c>
      <c r="D5760">
        <v>9270</v>
      </c>
      <c r="E5760" s="1" t="s">
        <v>6315</v>
      </c>
      <c r="F5760">
        <v>0</v>
      </c>
      <c r="H5760">
        <v>0</v>
      </c>
      <c r="I5760">
        <f>Tabla1[[#This Row],[VENTAS]]+Tabla1[[#This Row],[FISICO]]-Tabla1[[#This Row],[SISTEMA]]</f>
        <v>0</v>
      </c>
    </row>
    <row r="5761" spans="1:9" hidden="1" x14ac:dyDescent="0.25">
      <c r="A5761">
        <v>30101</v>
      </c>
      <c r="B5761" s="1" t="s">
        <v>6</v>
      </c>
      <c r="C5761" s="1" t="s">
        <v>33</v>
      </c>
      <c r="D5761">
        <v>9272</v>
      </c>
      <c r="E5761" s="1" t="s">
        <v>6316</v>
      </c>
      <c r="F5761">
        <v>0</v>
      </c>
      <c r="H5761">
        <v>0</v>
      </c>
      <c r="I5761">
        <f>Tabla1[[#This Row],[VENTAS]]+Tabla1[[#This Row],[FISICO]]-Tabla1[[#This Row],[SISTEMA]]</f>
        <v>0</v>
      </c>
    </row>
    <row r="5762" spans="1:9" hidden="1" x14ac:dyDescent="0.25">
      <c r="A5762">
        <v>30101</v>
      </c>
      <c r="B5762" s="1" t="s">
        <v>6</v>
      </c>
      <c r="C5762" s="1" t="s">
        <v>33</v>
      </c>
      <c r="D5762">
        <v>9275</v>
      </c>
      <c r="E5762" s="1" t="s">
        <v>6317</v>
      </c>
      <c r="F5762">
        <v>0</v>
      </c>
      <c r="H5762">
        <v>0</v>
      </c>
      <c r="I5762">
        <f>Tabla1[[#This Row],[VENTAS]]+Tabla1[[#This Row],[FISICO]]-Tabla1[[#This Row],[SISTEMA]]</f>
        <v>0</v>
      </c>
    </row>
    <row r="5763" spans="1:9" hidden="1" x14ac:dyDescent="0.25">
      <c r="A5763">
        <v>30101</v>
      </c>
      <c r="B5763" s="1" t="s">
        <v>6</v>
      </c>
      <c r="C5763" s="1" t="s">
        <v>33</v>
      </c>
      <c r="D5763">
        <v>9276</v>
      </c>
      <c r="E5763" s="1" t="s">
        <v>6318</v>
      </c>
      <c r="F5763">
        <v>0</v>
      </c>
      <c r="H5763">
        <v>0</v>
      </c>
      <c r="I5763">
        <f>Tabla1[[#This Row],[VENTAS]]+Tabla1[[#This Row],[FISICO]]-Tabla1[[#This Row],[SISTEMA]]</f>
        <v>0</v>
      </c>
    </row>
    <row r="5764" spans="1:9" hidden="1" x14ac:dyDescent="0.25">
      <c r="A5764">
        <v>30101</v>
      </c>
      <c r="B5764" s="1" t="s">
        <v>6</v>
      </c>
      <c r="C5764" s="1" t="s">
        <v>33</v>
      </c>
      <c r="D5764">
        <v>9277</v>
      </c>
      <c r="E5764" s="1" t="s">
        <v>6319</v>
      </c>
      <c r="F5764">
        <v>1</v>
      </c>
      <c r="G5764">
        <v>1</v>
      </c>
      <c r="H5764">
        <v>0</v>
      </c>
      <c r="I5764">
        <f>Tabla1[[#This Row],[VENTAS]]+Tabla1[[#This Row],[FISICO]]-Tabla1[[#This Row],[SISTEMA]]</f>
        <v>0</v>
      </c>
    </row>
    <row r="5765" spans="1:9" hidden="1" x14ac:dyDescent="0.25">
      <c r="A5765">
        <v>30101</v>
      </c>
      <c r="B5765" s="1" t="s">
        <v>6</v>
      </c>
      <c r="C5765" s="1" t="s">
        <v>33</v>
      </c>
      <c r="D5765">
        <v>9280</v>
      </c>
      <c r="E5765" s="1" t="s">
        <v>6320</v>
      </c>
      <c r="F5765">
        <v>6</v>
      </c>
      <c r="G5765">
        <v>5</v>
      </c>
      <c r="H5765">
        <v>1</v>
      </c>
      <c r="I5765">
        <f>Tabla1[[#This Row],[VENTAS]]+Tabla1[[#This Row],[FISICO]]-Tabla1[[#This Row],[SISTEMA]]</f>
        <v>0</v>
      </c>
    </row>
    <row r="5766" spans="1:9" hidden="1" x14ac:dyDescent="0.25">
      <c r="A5766">
        <v>30101</v>
      </c>
      <c r="B5766" s="1" t="s">
        <v>6</v>
      </c>
      <c r="C5766" s="1" t="s">
        <v>33</v>
      </c>
      <c r="D5766">
        <v>9287</v>
      </c>
      <c r="E5766" s="1" t="s">
        <v>6321</v>
      </c>
      <c r="F5766">
        <v>7</v>
      </c>
      <c r="G5766">
        <v>4</v>
      </c>
      <c r="H5766">
        <v>3</v>
      </c>
      <c r="I5766">
        <f>Tabla1[[#This Row],[VENTAS]]+Tabla1[[#This Row],[FISICO]]-Tabla1[[#This Row],[SISTEMA]]</f>
        <v>0</v>
      </c>
    </row>
    <row r="5767" spans="1:9" hidden="1" x14ac:dyDescent="0.25">
      <c r="A5767">
        <v>30101</v>
      </c>
      <c r="B5767" s="1" t="s">
        <v>6</v>
      </c>
      <c r="C5767" s="1" t="s">
        <v>33</v>
      </c>
      <c r="D5767">
        <v>9293</v>
      </c>
      <c r="E5767" s="1" t="s">
        <v>6322</v>
      </c>
      <c r="F5767">
        <v>0</v>
      </c>
      <c r="H5767">
        <v>0</v>
      </c>
      <c r="I5767">
        <f>Tabla1[[#This Row],[VENTAS]]+Tabla1[[#This Row],[FISICO]]-Tabla1[[#This Row],[SISTEMA]]</f>
        <v>0</v>
      </c>
    </row>
    <row r="5768" spans="1:9" hidden="1" x14ac:dyDescent="0.25">
      <c r="A5768">
        <v>30101</v>
      </c>
      <c r="B5768" s="1" t="s">
        <v>6</v>
      </c>
      <c r="C5768" s="1" t="s">
        <v>33</v>
      </c>
      <c r="D5768">
        <v>9297</v>
      </c>
      <c r="E5768" s="1" t="s">
        <v>6323</v>
      </c>
      <c r="F5768">
        <v>0</v>
      </c>
      <c r="H5768">
        <v>0</v>
      </c>
      <c r="I5768">
        <f>Tabla1[[#This Row],[VENTAS]]+Tabla1[[#This Row],[FISICO]]-Tabla1[[#This Row],[SISTEMA]]</f>
        <v>0</v>
      </c>
    </row>
    <row r="5769" spans="1:9" hidden="1" x14ac:dyDescent="0.25">
      <c r="A5769">
        <v>30101</v>
      </c>
      <c r="B5769" s="1" t="s">
        <v>6</v>
      </c>
      <c r="C5769" s="1" t="s">
        <v>33</v>
      </c>
      <c r="D5769">
        <v>9328</v>
      </c>
      <c r="E5769" s="1" t="s">
        <v>6324</v>
      </c>
      <c r="F5769">
        <v>5</v>
      </c>
      <c r="G5769">
        <v>5</v>
      </c>
      <c r="H5769">
        <v>0</v>
      </c>
      <c r="I5769">
        <f>Tabla1[[#This Row],[VENTAS]]+Tabla1[[#This Row],[FISICO]]-Tabla1[[#This Row],[SISTEMA]]</f>
        <v>0</v>
      </c>
    </row>
    <row r="5770" spans="1:9" hidden="1" x14ac:dyDescent="0.25">
      <c r="A5770">
        <v>30101</v>
      </c>
      <c r="B5770" s="1" t="s">
        <v>6</v>
      </c>
      <c r="C5770" s="1" t="s">
        <v>33</v>
      </c>
      <c r="D5770">
        <v>9329</v>
      </c>
      <c r="E5770" s="1" t="s">
        <v>6325</v>
      </c>
      <c r="F5770">
        <v>7</v>
      </c>
      <c r="G5770">
        <v>7</v>
      </c>
      <c r="H5770">
        <v>0</v>
      </c>
      <c r="I5770">
        <f>Tabla1[[#This Row],[VENTAS]]+Tabla1[[#This Row],[FISICO]]-Tabla1[[#This Row],[SISTEMA]]</f>
        <v>0</v>
      </c>
    </row>
    <row r="5771" spans="1:9" hidden="1" x14ac:dyDescent="0.25">
      <c r="A5771">
        <v>30101</v>
      </c>
      <c r="B5771" s="1" t="s">
        <v>6</v>
      </c>
      <c r="C5771" s="1" t="s">
        <v>33</v>
      </c>
      <c r="D5771">
        <v>9353</v>
      </c>
      <c r="E5771" s="1" t="s">
        <v>6326</v>
      </c>
      <c r="F5771">
        <v>0</v>
      </c>
      <c r="H5771">
        <v>0</v>
      </c>
      <c r="I5771">
        <f>Tabla1[[#This Row],[VENTAS]]+Tabla1[[#This Row],[FISICO]]-Tabla1[[#This Row],[SISTEMA]]</f>
        <v>0</v>
      </c>
    </row>
    <row r="5772" spans="1:9" hidden="1" x14ac:dyDescent="0.25">
      <c r="A5772">
        <v>30101</v>
      </c>
      <c r="B5772" s="1" t="s">
        <v>6</v>
      </c>
      <c r="C5772" s="1" t="s">
        <v>33</v>
      </c>
      <c r="D5772">
        <v>9354</v>
      </c>
      <c r="E5772" s="1" t="s">
        <v>6327</v>
      </c>
      <c r="F5772">
        <v>0</v>
      </c>
      <c r="H5772">
        <v>0</v>
      </c>
      <c r="I5772">
        <f>Tabla1[[#This Row],[VENTAS]]+Tabla1[[#This Row],[FISICO]]-Tabla1[[#This Row],[SISTEMA]]</f>
        <v>0</v>
      </c>
    </row>
    <row r="5773" spans="1:9" hidden="1" x14ac:dyDescent="0.25">
      <c r="A5773">
        <v>30101</v>
      </c>
      <c r="B5773" s="1" t="s">
        <v>6</v>
      </c>
      <c r="C5773" s="1" t="s">
        <v>33</v>
      </c>
      <c r="D5773">
        <v>9358</v>
      </c>
      <c r="E5773" s="1" t="s">
        <v>6328</v>
      </c>
      <c r="F5773">
        <v>0</v>
      </c>
      <c r="H5773">
        <v>0</v>
      </c>
      <c r="I5773">
        <f>Tabla1[[#This Row],[VENTAS]]+Tabla1[[#This Row],[FISICO]]-Tabla1[[#This Row],[SISTEMA]]</f>
        <v>0</v>
      </c>
    </row>
    <row r="5774" spans="1:9" hidden="1" x14ac:dyDescent="0.25">
      <c r="A5774">
        <v>30101</v>
      </c>
      <c r="B5774" s="1" t="s">
        <v>6</v>
      </c>
      <c r="C5774" s="1" t="s">
        <v>33</v>
      </c>
      <c r="D5774">
        <v>9359</v>
      </c>
      <c r="E5774" s="1" t="s">
        <v>6329</v>
      </c>
      <c r="F5774">
        <v>0</v>
      </c>
      <c r="H5774">
        <v>0</v>
      </c>
      <c r="I5774">
        <f>Tabla1[[#This Row],[VENTAS]]+Tabla1[[#This Row],[FISICO]]-Tabla1[[#This Row],[SISTEMA]]</f>
        <v>0</v>
      </c>
    </row>
    <row r="5775" spans="1:9" hidden="1" x14ac:dyDescent="0.25">
      <c r="A5775">
        <v>30101</v>
      </c>
      <c r="B5775" s="1" t="s">
        <v>6</v>
      </c>
      <c r="C5775" s="1" t="s">
        <v>33</v>
      </c>
      <c r="D5775">
        <v>9360</v>
      </c>
      <c r="E5775" s="1" t="s">
        <v>6330</v>
      </c>
      <c r="F5775">
        <v>0</v>
      </c>
      <c r="H5775">
        <v>0</v>
      </c>
      <c r="I5775">
        <f>Tabla1[[#This Row],[VENTAS]]+Tabla1[[#This Row],[FISICO]]-Tabla1[[#This Row],[SISTEMA]]</f>
        <v>0</v>
      </c>
    </row>
    <row r="5776" spans="1:9" hidden="1" x14ac:dyDescent="0.25">
      <c r="A5776">
        <v>30101</v>
      </c>
      <c r="B5776" s="1" t="s">
        <v>6</v>
      </c>
      <c r="C5776" s="1" t="s">
        <v>33</v>
      </c>
      <c r="D5776">
        <v>9361</v>
      </c>
      <c r="E5776" s="1" t="s">
        <v>6331</v>
      </c>
      <c r="F5776">
        <v>1</v>
      </c>
      <c r="G5776">
        <v>1</v>
      </c>
      <c r="H5776">
        <v>0</v>
      </c>
      <c r="I5776">
        <f>Tabla1[[#This Row],[VENTAS]]+Tabla1[[#This Row],[FISICO]]-Tabla1[[#This Row],[SISTEMA]]</f>
        <v>0</v>
      </c>
    </row>
    <row r="5777" spans="1:10" hidden="1" x14ac:dyDescent="0.25">
      <c r="A5777">
        <v>30101</v>
      </c>
      <c r="B5777" s="1" t="s">
        <v>6</v>
      </c>
      <c r="C5777" s="1" t="s">
        <v>33</v>
      </c>
      <c r="D5777">
        <v>9421</v>
      </c>
      <c r="E5777" s="1" t="s">
        <v>6332</v>
      </c>
      <c r="F5777">
        <v>0</v>
      </c>
      <c r="H5777">
        <v>0</v>
      </c>
      <c r="I5777">
        <f>Tabla1[[#This Row],[VENTAS]]+Tabla1[[#This Row],[FISICO]]-Tabla1[[#This Row],[SISTEMA]]</f>
        <v>0</v>
      </c>
    </row>
    <row r="5778" spans="1:10" hidden="1" x14ac:dyDescent="0.25">
      <c r="A5778">
        <v>30101</v>
      </c>
      <c r="B5778" s="1" t="s">
        <v>6</v>
      </c>
      <c r="C5778" s="1" t="s">
        <v>33</v>
      </c>
      <c r="D5778">
        <v>9427</v>
      </c>
      <c r="E5778" s="1" t="s">
        <v>6333</v>
      </c>
      <c r="F5778">
        <v>0</v>
      </c>
      <c r="H5778">
        <v>0</v>
      </c>
      <c r="I5778">
        <f>Tabla1[[#This Row],[VENTAS]]+Tabla1[[#This Row],[FISICO]]-Tabla1[[#This Row],[SISTEMA]]</f>
        <v>0</v>
      </c>
    </row>
    <row r="5779" spans="1:10" hidden="1" x14ac:dyDescent="0.25">
      <c r="A5779">
        <v>30101</v>
      </c>
      <c r="B5779" s="1" t="s">
        <v>6</v>
      </c>
      <c r="C5779" s="1" t="s">
        <v>33</v>
      </c>
      <c r="D5779">
        <v>9434</v>
      </c>
      <c r="E5779" s="1" t="s">
        <v>6334</v>
      </c>
      <c r="F5779">
        <v>0</v>
      </c>
      <c r="H5779">
        <v>0</v>
      </c>
      <c r="I5779">
        <f>Tabla1[[#This Row],[VENTAS]]+Tabla1[[#This Row],[FISICO]]-Tabla1[[#This Row],[SISTEMA]]</f>
        <v>0</v>
      </c>
    </row>
    <row r="5780" spans="1:10" hidden="1" x14ac:dyDescent="0.25">
      <c r="A5780">
        <v>30101</v>
      </c>
      <c r="B5780" s="1" t="s">
        <v>6</v>
      </c>
      <c r="C5780" s="1" t="s">
        <v>33</v>
      </c>
      <c r="D5780">
        <v>9435</v>
      </c>
      <c r="E5780" s="1" t="s">
        <v>6335</v>
      </c>
      <c r="F5780">
        <v>3</v>
      </c>
      <c r="G5780">
        <v>2</v>
      </c>
      <c r="H5780">
        <v>1</v>
      </c>
      <c r="I5780">
        <f>Tabla1[[#This Row],[VENTAS]]+Tabla1[[#This Row],[FISICO]]-Tabla1[[#This Row],[SISTEMA]]</f>
        <v>0</v>
      </c>
    </row>
    <row r="5781" spans="1:10" hidden="1" x14ac:dyDescent="0.25">
      <c r="A5781">
        <v>30101</v>
      </c>
      <c r="B5781" s="1" t="s">
        <v>6</v>
      </c>
      <c r="C5781" s="1" t="s">
        <v>33</v>
      </c>
      <c r="D5781">
        <v>9440</v>
      </c>
      <c r="E5781" s="1" t="s">
        <v>6336</v>
      </c>
      <c r="F5781">
        <v>0</v>
      </c>
      <c r="H5781">
        <v>0</v>
      </c>
      <c r="I5781">
        <f>Tabla1[[#This Row],[VENTAS]]+Tabla1[[#This Row],[FISICO]]-Tabla1[[#This Row],[SISTEMA]]</f>
        <v>0</v>
      </c>
    </row>
    <row r="5782" spans="1:10" hidden="1" x14ac:dyDescent="0.25">
      <c r="A5782">
        <v>30101</v>
      </c>
      <c r="B5782" s="1" t="s">
        <v>6</v>
      </c>
      <c r="C5782" s="1" t="s">
        <v>33</v>
      </c>
      <c r="D5782" s="18">
        <v>9445</v>
      </c>
      <c r="E5782" s="19" t="s">
        <v>6337</v>
      </c>
      <c r="F5782">
        <v>2</v>
      </c>
      <c r="G5782">
        <v>2</v>
      </c>
      <c r="H5782">
        <v>0</v>
      </c>
      <c r="I5782">
        <f>Tabla1[[#This Row],[VENTAS]]+Tabla1[[#This Row],[FISICO]]-Tabla1[[#This Row],[SISTEMA]]</f>
        <v>0</v>
      </c>
      <c r="J5782" s="18"/>
    </row>
    <row r="5783" spans="1:10" hidden="1" x14ac:dyDescent="0.25">
      <c r="A5783">
        <v>30101</v>
      </c>
      <c r="B5783" s="1" t="s">
        <v>6</v>
      </c>
      <c r="C5783" s="1" t="s">
        <v>33</v>
      </c>
      <c r="D5783">
        <v>9446</v>
      </c>
      <c r="E5783" s="1" t="s">
        <v>6338</v>
      </c>
      <c r="F5783">
        <v>1</v>
      </c>
      <c r="G5783">
        <v>1</v>
      </c>
      <c r="H5783">
        <v>0</v>
      </c>
      <c r="I5783">
        <f>Tabla1[[#This Row],[VENTAS]]+Tabla1[[#This Row],[FISICO]]-Tabla1[[#This Row],[SISTEMA]]</f>
        <v>0</v>
      </c>
    </row>
    <row r="5784" spans="1:10" hidden="1" x14ac:dyDescent="0.25">
      <c r="A5784">
        <v>30101</v>
      </c>
      <c r="B5784" s="1" t="s">
        <v>6</v>
      </c>
      <c r="C5784" s="1" t="s">
        <v>33</v>
      </c>
      <c r="D5784">
        <v>9447</v>
      </c>
      <c r="E5784" s="1" t="s">
        <v>6339</v>
      </c>
      <c r="F5784">
        <v>1</v>
      </c>
      <c r="G5784">
        <v>1</v>
      </c>
      <c r="H5784">
        <v>0</v>
      </c>
      <c r="I5784">
        <f>Tabla1[[#This Row],[VENTAS]]+Tabla1[[#This Row],[FISICO]]-Tabla1[[#This Row],[SISTEMA]]</f>
        <v>0</v>
      </c>
    </row>
    <row r="5785" spans="1:10" hidden="1" x14ac:dyDescent="0.25">
      <c r="A5785">
        <v>30101</v>
      </c>
      <c r="B5785" s="1" t="s">
        <v>6</v>
      </c>
      <c r="C5785" s="1" t="s">
        <v>33</v>
      </c>
      <c r="D5785">
        <v>9448</v>
      </c>
      <c r="E5785" s="1" t="s">
        <v>6340</v>
      </c>
      <c r="F5785">
        <v>0</v>
      </c>
      <c r="H5785">
        <v>0</v>
      </c>
      <c r="I5785">
        <f>Tabla1[[#This Row],[VENTAS]]+Tabla1[[#This Row],[FISICO]]-Tabla1[[#This Row],[SISTEMA]]</f>
        <v>0</v>
      </c>
    </row>
    <row r="5786" spans="1:10" hidden="1" x14ac:dyDescent="0.25">
      <c r="A5786">
        <v>30101</v>
      </c>
      <c r="B5786" s="1" t="s">
        <v>6</v>
      </c>
      <c r="C5786" s="1" t="s">
        <v>33</v>
      </c>
      <c r="D5786">
        <v>9449</v>
      </c>
      <c r="E5786" s="1" t="s">
        <v>6341</v>
      </c>
      <c r="F5786">
        <v>0</v>
      </c>
      <c r="H5786">
        <v>0</v>
      </c>
      <c r="I5786">
        <f>Tabla1[[#This Row],[VENTAS]]+Tabla1[[#This Row],[FISICO]]-Tabla1[[#This Row],[SISTEMA]]</f>
        <v>0</v>
      </c>
    </row>
    <row r="5787" spans="1:10" hidden="1" x14ac:dyDescent="0.25">
      <c r="A5787">
        <v>30101</v>
      </c>
      <c r="B5787" s="1" t="s">
        <v>6</v>
      </c>
      <c r="C5787" s="1" t="s">
        <v>33</v>
      </c>
      <c r="D5787">
        <v>9450</v>
      </c>
      <c r="E5787" s="1" t="s">
        <v>6342</v>
      </c>
      <c r="F5787">
        <v>0</v>
      </c>
      <c r="H5787">
        <v>0</v>
      </c>
      <c r="I5787">
        <f>Tabla1[[#This Row],[VENTAS]]+Tabla1[[#This Row],[FISICO]]-Tabla1[[#This Row],[SISTEMA]]</f>
        <v>0</v>
      </c>
    </row>
    <row r="5788" spans="1:10" hidden="1" x14ac:dyDescent="0.25">
      <c r="A5788">
        <v>30101</v>
      </c>
      <c r="B5788" s="1" t="s">
        <v>6</v>
      </c>
      <c r="C5788" s="1" t="s">
        <v>33</v>
      </c>
      <c r="D5788">
        <v>9451</v>
      </c>
      <c r="E5788" s="1" t="s">
        <v>6343</v>
      </c>
      <c r="F5788">
        <v>0</v>
      </c>
      <c r="H5788">
        <v>0</v>
      </c>
      <c r="I5788">
        <f>Tabla1[[#This Row],[VENTAS]]+Tabla1[[#This Row],[FISICO]]-Tabla1[[#This Row],[SISTEMA]]</f>
        <v>0</v>
      </c>
    </row>
    <row r="5789" spans="1:10" hidden="1" x14ac:dyDescent="0.25">
      <c r="A5789">
        <v>30101</v>
      </c>
      <c r="B5789" s="1" t="s">
        <v>6</v>
      </c>
      <c r="C5789" s="1" t="s">
        <v>33</v>
      </c>
      <c r="D5789">
        <v>9452</v>
      </c>
      <c r="E5789" s="1" t="s">
        <v>6344</v>
      </c>
      <c r="F5789">
        <v>0</v>
      </c>
      <c r="H5789">
        <v>0</v>
      </c>
      <c r="I5789">
        <f>Tabla1[[#This Row],[VENTAS]]+Tabla1[[#This Row],[FISICO]]-Tabla1[[#This Row],[SISTEMA]]</f>
        <v>0</v>
      </c>
    </row>
    <row r="5790" spans="1:10" hidden="1" x14ac:dyDescent="0.25">
      <c r="A5790">
        <v>30101</v>
      </c>
      <c r="B5790" s="1" t="s">
        <v>6</v>
      </c>
      <c r="C5790" s="1" t="s">
        <v>33</v>
      </c>
      <c r="D5790">
        <v>9453</v>
      </c>
      <c r="E5790" s="1" t="s">
        <v>6345</v>
      </c>
      <c r="F5790">
        <v>0</v>
      </c>
      <c r="H5790">
        <v>0</v>
      </c>
      <c r="I5790">
        <f>Tabla1[[#This Row],[VENTAS]]+Tabla1[[#This Row],[FISICO]]-Tabla1[[#This Row],[SISTEMA]]</f>
        <v>0</v>
      </c>
    </row>
    <row r="5791" spans="1:10" hidden="1" x14ac:dyDescent="0.25">
      <c r="A5791">
        <v>30101</v>
      </c>
      <c r="B5791" s="1" t="s">
        <v>6</v>
      </c>
      <c r="C5791" s="1" t="s">
        <v>33</v>
      </c>
      <c r="D5791">
        <v>9474</v>
      </c>
      <c r="E5791" s="1" t="s">
        <v>6346</v>
      </c>
      <c r="F5791">
        <v>0</v>
      </c>
      <c r="H5791">
        <v>0</v>
      </c>
      <c r="I5791">
        <f>Tabla1[[#This Row],[VENTAS]]+Tabla1[[#This Row],[FISICO]]-Tabla1[[#This Row],[SISTEMA]]</f>
        <v>0</v>
      </c>
    </row>
    <row r="5792" spans="1:10" hidden="1" x14ac:dyDescent="0.25">
      <c r="A5792">
        <v>30101</v>
      </c>
      <c r="B5792" s="1" t="s">
        <v>6</v>
      </c>
      <c r="C5792" s="1" t="s">
        <v>33</v>
      </c>
      <c r="D5792">
        <v>9475</v>
      </c>
      <c r="E5792" s="1" t="s">
        <v>6347</v>
      </c>
      <c r="F5792">
        <v>0</v>
      </c>
      <c r="H5792">
        <v>0</v>
      </c>
      <c r="I5792">
        <f>Tabla1[[#This Row],[VENTAS]]+Tabla1[[#This Row],[FISICO]]-Tabla1[[#This Row],[SISTEMA]]</f>
        <v>0</v>
      </c>
    </row>
    <row r="5793" spans="1:10" hidden="1" x14ac:dyDescent="0.25">
      <c r="A5793">
        <v>30101</v>
      </c>
      <c r="B5793" s="1" t="s">
        <v>6</v>
      </c>
      <c r="C5793" s="1" t="s">
        <v>33</v>
      </c>
      <c r="D5793">
        <v>9484</v>
      </c>
      <c r="E5793" s="1" t="s">
        <v>6348</v>
      </c>
      <c r="F5793">
        <v>0</v>
      </c>
      <c r="H5793">
        <v>0</v>
      </c>
      <c r="I5793">
        <f>Tabla1[[#This Row],[VENTAS]]+Tabla1[[#This Row],[FISICO]]-Tabla1[[#This Row],[SISTEMA]]</f>
        <v>0</v>
      </c>
    </row>
    <row r="5794" spans="1:10" hidden="1" x14ac:dyDescent="0.25">
      <c r="A5794">
        <v>30101</v>
      </c>
      <c r="B5794" s="1" t="s">
        <v>6</v>
      </c>
      <c r="C5794" s="1" t="s">
        <v>33</v>
      </c>
      <c r="D5794">
        <v>9501</v>
      </c>
      <c r="E5794" s="1" t="s">
        <v>6349</v>
      </c>
      <c r="F5794">
        <v>0</v>
      </c>
      <c r="H5794">
        <v>0</v>
      </c>
      <c r="I5794">
        <f>Tabla1[[#This Row],[VENTAS]]+Tabla1[[#This Row],[FISICO]]-Tabla1[[#This Row],[SISTEMA]]</f>
        <v>0</v>
      </c>
    </row>
    <row r="5795" spans="1:10" hidden="1" x14ac:dyDescent="0.25">
      <c r="A5795">
        <v>30101</v>
      </c>
      <c r="B5795" s="1" t="s">
        <v>6</v>
      </c>
      <c r="C5795" s="1" t="s">
        <v>33</v>
      </c>
      <c r="D5795">
        <v>9504</v>
      </c>
      <c r="E5795" s="1" t="s">
        <v>6350</v>
      </c>
      <c r="F5795">
        <v>0</v>
      </c>
      <c r="H5795">
        <v>0</v>
      </c>
      <c r="I5795">
        <f>Tabla1[[#This Row],[VENTAS]]+Tabla1[[#This Row],[FISICO]]-Tabla1[[#This Row],[SISTEMA]]</f>
        <v>0</v>
      </c>
    </row>
    <row r="5796" spans="1:10" hidden="1" x14ac:dyDescent="0.25">
      <c r="A5796">
        <v>30101</v>
      </c>
      <c r="B5796" s="1" t="s">
        <v>6</v>
      </c>
      <c r="C5796" s="1" t="s">
        <v>33</v>
      </c>
      <c r="D5796">
        <v>9505</v>
      </c>
      <c r="E5796" s="1" t="s">
        <v>6351</v>
      </c>
      <c r="F5796">
        <v>0</v>
      </c>
      <c r="H5796">
        <v>0</v>
      </c>
      <c r="I5796">
        <f>Tabla1[[#This Row],[VENTAS]]+Tabla1[[#This Row],[FISICO]]-Tabla1[[#This Row],[SISTEMA]]</f>
        <v>0</v>
      </c>
    </row>
    <row r="5797" spans="1:10" hidden="1" x14ac:dyDescent="0.25">
      <c r="A5797">
        <v>30101</v>
      </c>
      <c r="B5797" s="1" t="s">
        <v>6</v>
      </c>
      <c r="C5797" s="1" t="s">
        <v>33</v>
      </c>
      <c r="D5797">
        <v>9506</v>
      </c>
      <c r="E5797" s="1" t="s">
        <v>6352</v>
      </c>
      <c r="F5797">
        <v>3</v>
      </c>
      <c r="G5797">
        <v>3</v>
      </c>
      <c r="H5797">
        <v>0</v>
      </c>
      <c r="I5797">
        <f>Tabla1[[#This Row],[VENTAS]]+Tabla1[[#This Row],[FISICO]]-Tabla1[[#This Row],[SISTEMA]]</f>
        <v>0</v>
      </c>
    </row>
    <row r="5798" spans="1:10" hidden="1" x14ac:dyDescent="0.25">
      <c r="A5798">
        <v>30101</v>
      </c>
      <c r="B5798" s="1" t="s">
        <v>6</v>
      </c>
      <c r="C5798" s="1" t="s">
        <v>33</v>
      </c>
      <c r="D5798">
        <v>9507</v>
      </c>
      <c r="E5798" s="1" t="s">
        <v>6353</v>
      </c>
      <c r="F5798">
        <v>0</v>
      </c>
      <c r="H5798">
        <v>0</v>
      </c>
      <c r="I5798">
        <f>Tabla1[[#This Row],[VENTAS]]+Tabla1[[#This Row],[FISICO]]-Tabla1[[#This Row],[SISTEMA]]</f>
        <v>0</v>
      </c>
    </row>
    <row r="5799" spans="1:10" hidden="1" x14ac:dyDescent="0.25">
      <c r="A5799">
        <v>30101</v>
      </c>
      <c r="B5799" s="1" t="s">
        <v>6</v>
      </c>
      <c r="C5799" s="1" t="s">
        <v>33</v>
      </c>
      <c r="D5799">
        <v>9522</v>
      </c>
      <c r="E5799" s="1" t="s">
        <v>6354</v>
      </c>
      <c r="F5799">
        <v>0</v>
      </c>
      <c r="H5799">
        <v>0</v>
      </c>
      <c r="I5799">
        <f>Tabla1[[#This Row],[VENTAS]]+Tabla1[[#This Row],[FISICO]]-Tabla1[[#This Row],[SISTEMA]]</f>
        <v>0</v>
      </c>
    </row>
    <row r="5800" spans="1:10" hidden="1" x14ac:dyDescent="0.25">
      <c r="A5800">
        <v>30101</v>
      </c>
      <c r="B5800" s="1" t="s">
        <v>6</v>
      </c>
      <c r="C5800" s="1" t="s">
        <v>33</v>
      </c>
      <c r="D5800">
        <v>9523</v>
      </c>
      <c r="E5800" s="1" t="s">
        <v>6355</v>
      </c>
      <c r="F5800">
        <v>0</v>
      </c>
      <c r="H5800">
        <v>0</v>
      </c>
      <c r="I5800">
        <f>Tabla1[[#This Row],[VENTAS]]+Tabla1[[#This Row],[FISICO]]-Tabla1[[#This Row],[SISTEMA]]</f>
        <v>0</v>
      </c>
    </row>
    <row r="5801" spans="1:10" hidden="1" x14ac:dyDescent="0.25">
      <c r="A5801">
        <v>30101</v>
      </c>
      <c r="B5801" s="1" t="s">
        <v>6</v>
      </c>
      <c r="C5801" s="1" t="s">
        <v>33</v>
      </c>
      <c r="D5801">
        <v>9528</v>
      </c>
      <c r="E5801" s="1" t="s">
        <v>6356</v>
      </c>
      <c r="F5801">
        <v>0</v>
      </c>
      <c r="H5801">
        <v>0</v>
      </c>
      <c r="I5801">
        <f>Tabla1[[#This Row],[VENTAS]]+Tabla1[[#This Row],[FISICO]]-Tabla1[[#This Row],[SISTEMA]]</f>
        <v>0</v>
      </c>
    </row>
    <row r="5802" spans="1:10" hidden="1" x14ac:dyDescent="0.25">
      <c r="A5802">
        <v>30101</v>
      </c>
      <c r="B5802" s="1" t="s">
        <v>6</v>
      </c>
      <c r="C5802" s="1" t="s">
        <v>33</v>
      </c>
      <c r="D5802">
        <v>9529</v>
      </c>
      <c r="E5802" s="1" t="s">
        <v>6357</v>
      </c>
      <c r="F5802">
        <v>0</v>
      </c>
      <c r="H5802">
        <v>0</v>
      </c>
      <c r="I5802">
        <f>Tabla1[[#This Row],[VENTAS]]+Tabla1[[#This Row],[FISICO]]-Tabla1[[#This Row],[SISTEMA]]</f>
        <v>0</v>
      </c>
    </row>
    <row r="5803" spans="1:10" hidden="1" x14ac:dyDescent="0.25">
      <c r="A5803">
        <v>30101</v>
      </c>
      <c r="B5803" s="1" t="s">
        <v>6</v>
      </c>
      <c r="C5803" s="1" t="s">
        <v>33</v>
      </c>
      <c r="D5803" s="18">
        <v>9530</v>
      </c>
      <c r="E5803" s="19" t="s">
        <v>6358</v>
      </c>
      <c r="F5803">
        <v>0</v>
      </c>
      <c r="G5803">
        <v>0</v>
      </c>
      <c r="H5803">
        <v>0</v>
      </c>
      <c r="I5803">
        <f>Tabla1[[#This Row],[VENTAS]]+Tabla1[[#This Row],[FISICO]]-Tabla1[[#This Row],[SISTEMA]]</f>
        <v>0</v>
      </c>
      <c r="J5803" s="18"/>
    </row>
    <row r="5804" spans="1:10" hidden="1" x14ac:dyDescent="0.25">
      <c r="A5804">
        <v>30101</v>
      </c>
      <c r="B5804" s="1" t="s">
        <v>6</v>
      </c>
      <c r="C5804" s="1" t="s">
        <v>33</v>
      </c>
      <c r="D5804">
        <v>9531</v>
      </c>
      <c r="E5804" s="1" t="s">
        <v>6359</v>
      </c>
      <c r="F5804">
        <v>2</v>
      </c>
      <c r="G5804">
        <v>2</v>
      </c>
      <c r="H5804">
        <v>0</v>
      </c>
      <c r="I5804">
        <f>Tabla1[[#This Row],[VENTAS]]+Tabla1[[#This Row],[FISICO]]-Tabla1[[#This Row],[SISTEMA]]</f>
        <v>0</v>
      </c>
    </row>
    <row r="5805" spans="1:10" hidden="1" x14ac:dyDescent="0.25">
      <c r="A5805">
        <v>30101</v>
      </c>
      <c r="B5805" s="1" t="s">
        <v>6</v>
      </c>
      <c r="C5805" s="1" t="s">
        <v>33</v>
      </c>
      <c r="D5805">
        <v>9532</v>
      </c>
      <c r="E5805" s="1" t="s">
        <v>6360</v>
      </c>
      <c r="F5805">
        <v>0</v>
      </c>
      <c r="H5805">
        <v>0</v>
      </c>
      <c r="I5805">
        <f>Tabla1[[#This Row],[VENTAS]]+Tabla1[[#This Row],[FISICO]]-Tabla1[[#This Row],[SISTEMA]]</f>
        <v>0</v>
      </c>
    </row>
    <row r="5806" spans="1:10" hidden="1" x14ac:dyDescent="0.25">
      <c r="A5806">
        <v>30101</v>
      </c>
      <c r="B5806" s="1" t="s">
        <v>6</v>
      </c>
      <c r="C5806" s="1" t="s">
        <v>33</v>
      </c>
      <c r="D5806">
        <v>9533</v>
      </c>
      <c r="E5806" s="1" t="s">
        <v>6361</v>
      </c>
      <c r="F5806">
        <v>0</v>
      </c>
      <c r="H5806">
        <v>0</v>
      </c>
      <c r="I5806">
        <f>Tabla1[[#This Row],[VENTAS]]+Tabla1[[#This Row],[FISICO]]-Tabla1[[#This Row],[SISTEMA]]</f>
        <v>0</v>
      </c>
    </row>
    <row r="5807" spans="1:10" hidden="1" x14ac:dyDescent="0.25">
      <c r="A5807">
        <v>30101</v>
      </c>
      <c r="B5807" s="1" t="s">
        <v>6</v>
      </c>
      <c r="C5807" s="1" t="s">
        <v>33</v>
      </c>
      <c r="D5807">
        <v>9534</v>
      </c>
      <c r="E5807" s="1" t="s">
        <v>6362</v>
      </c>
      <c r="F5807">
        <v>0</v>
      </c>
      <c r="H5807">
        <v>0</v>
      </c>
      <c r="I5807">
        <f>Tabla1[[#This Row],[VENTAS]]+Tabla1[[#This Row],[FISICO]]-Tabla1[[#This Row],[SISTEMA]]</f>
        <v>0</v>
      </c>
    </row>
    <row r="5808" spans="1:10" hidden="1" x14ac:dyDescent="0.25">
      <c r="A5808">
        <v>30101</v>
      </c>
      <c r="B5808" s="1" t="s">
        <v>6</v>
      </c>
      <c r="C5808" s="1" t="s">
        <v>33</v>
      </c>
      <c r="D5808">
        <v>9535</v>
      </c>
      <c r="E5808" s="1" t="s">
        <v>6363</v>
      </c>
      <c r="F5808">
        <v>0</v>
      </c>
      <c r="H5808">
        <v>0</v>
      </c>
      <c r="I5808">
        <f>Tabla1[[#This Row],[VENTAS]]+Tabla1[[#This Row],[FISICO]]-Tabla1[[#This Row],[SISTEMA]]</f>
        <v>0</v>
      </c>
    </row>
    <row r="5809" spans="1:9" hidden="1" x14ac:dyDescent="0.25">
      <c r="A5809">
        <v>30101</v>
      </c>
      <c r="B5809" s="1" t="s">
        <v>6</v>
      </c>
      <c r="C5809" s="1" t="s">
        <v>33</v>
      </c>
      <c r="D5809">
        <v>9536</v>
      </c>
      <c r="E5809" s="1" t="s">
        <v>6364</v>
      </c>
      <c r="F5809">
        <v>0</v>
      </c>
      <c r="H5809">
        <v>0</v>
      </c>
      <c r="I5809">
        <f>Tabla1[[#This Row],[VENTAS]]+Tabla1[[#This Row],[FISICO]]-Tabla1[[#This Row],[SISTEMA]]</f>
        <v>0</v>
      </c>
    </row>
    <row r="5810" spans="1:9" hidden="1" x14ac:dyDescent="0.25">
      <c r="A5810">
        <v>30101</v>
      </c>
      <c r="B5810" s="1" t="s">
        <v>6</v>
      </c>
      <c r="C5810" s="1" t="s">
        <v>33</v>
      </c>
      <c r="D5810">
        <v>9537</v>
      </c>
      <c r="E5810" s="1" t="s">
        <v>6365</v>
      </c>
      <c r="F5810">
        <v>0</v>
      </c>
      <c r="H5810">
        <v>0</v>
      </c>
      <c r="I5810">
        <f>Tabla1[[#This Row],[VENTAS]]+Tabla1[[#This Row],[FISICO]]-Tabla1[[#This Row],[SISTEMA]]</f>
        <v>0</v>
      </c>
    </row>
    <row r="5811" spans="1:9" hidden="1" x14ac:dyDescent="0.25">
      <c r="A5811">
        <v>30101</v>
      </c>
      <c r="B5811" s="1" t="s">
        <v>6</v>
      </c>
      <c r="C5811" s="1" t="s">
        <v>33</v>
      </c>
      <c r="D5811">
        <v>9538</v>
      </c>
      <c r="E5811" s="1" t="s">
        <v>6366</v>
      </c>
      <c r="F5811">
        <v>0</v>
      </c>
      <c r="H5811">
        <v>0</v>
      </c>
      <c r="I5811">
        <f>Tabla1[[#This Row],[VENTAS]]+Tabla1[[#This Row],[FISICO]]-Tabla1[[#This Row],[SISTEMA]]</f>
        <v>0</v>
      </c>
    </row>
    <row r="5812" spans="1:9" hidden="1" x14ac:dyDescent="0.25">
      <c r="A5812">
        <v>30101</v>
      </c>
      <c r="B5812" s="1" t="s">
        <v>6</v>
      </c>
      <c r="C5812" s="1" t="s">
        <v>33</v>
      </c>
      <c r="D5812">
        <v>9539</v>
      </c>
      <c r="E5812" s="1" t="s">
        <v>6367</v>
      </c>
      <c r="F5812">
        <v>0</v>
      </c>
      <c r="H5812">
        <v>0</v>
      </c>
      <c r="I5812">
        <f>Tabla1[[#This Row],[VENTAS]]+Tabla1[[#This Row],[FISICO]]-Tabla1[[#This Row],[SISTEMA]]</f>
        <v>0</v>
      </c>
    </row>
    <row r="5813" spans="1:9" hidden="1" x14ac:dyDescent="0.25">
      <c r="A5813">
        <v>30101</v>
      </c>
      <c r="B5813" s="1" t="s">
        <v>6</v>
      </c>
      <c r="C5813" s="1" t="s">
        <v>33</v>
      </c>
      <c r="D5813">
        <v>9540</v>
      </c>
      <c r="E5813" s="1" t="s">
        <v>6368</v>
      </c>
      <c r="F5813">
        <v>0</v>
      </c>
      <c r="H5813">
        <v>0</v>
      </c>
      <c r="I5813">
        <f>Tabla1[[#This Row],[VENTAS]]+Tabla1[[#This Row],[FISICO]]-Tabla1[[#This Row],[SISTEMA]]</f>
        <v>0</v>
      </c>
    </row>
    <row r="5814" spans="1:9" hidden="1" x14ac:dyDescent="0.25">
      <c r="A5814">
        <v>30101</v>
      </c>
      <c r="B5814" s="1" t="s">
        <v>6</v>
      </c>
      <c r="C5814" s="1" t="s">
        <v>33</v>
      </c>
      <c r="D5814">
        <v>9541</v>
      </c>
      <c r="E5814" s="1" t="s">
        <v>6369</v>
      </c>
      <c r="F5814">
        <v>1</v>
      </c>
      <c r="G5814">
        <v>1</v>
      </c>
      <c r="H5814">
        <v>0</v>
      </c>
      <c r="I5814">
        <f>Tabla1[[#This Row],[VENTAS]]+Tabla1[[#This Row],[FISICO]]-Tabla1[[#This Row],[SISTEMA]]</f>
        <v>0</v>
      </c>
    </row>
    <row r="5815" spans="1:9" hidden="1" x14ac:dyDescent="0.25">
      <c r="A5815">
        <v>30101</v>
      </c>
      <c r="B5815" s="1" t="s">
        <v>6</v>
      </c>
      <c r="C5815" s="1" t="s">
        <v>33</v>
      </c>
      <c r="D5815">
        <v>9542</v>
      </c>
      <c r="E5815" s="1" t="s">
        <v>6370</v>
      </c>
      <c r="F5815">
        <v>0</v>
      </c>
      <c r="H5815">
        <v>0</v>
      </c>
      <c r="I5815">
        <f>Tabla1[[#This Row],[VENTAS]]+Tabla1[[#This Row],[FISICO]]-Tabla1[[#This Row],[SISTEMA]]</f>
        <v>0</v>
      </c>
    </row>
    <row r="5816" spans="1:9" hidden="1" x14ac:dyDescent="0.25">
      <c r="A5816">
        <v>30101</v>
      </c>
      <c r="B5816" s="1" t="s">
        <v>6</v>
      </c>
      <c r="C5816" s="1" t="s">
        <v>33</v>
      </c>
      <c r="D5816">
        <v>9553</v>
      </c>
      <c r="E5816" s="1" t="s">
        <v>6371</v>
      </c>
      <c r="F5816">
        <v>4</v>
      </c>
      <c r="G5816">
        <v>4</v>
      </c>
      <c r="H5816">
        <v>0</v>
      </c>
      <c r="I5816">
        <f>Tabla1[[#This Row],[VENTAS]]+Tabla1[[#This Row],[FISICO]]-Tabla1[[#This Row],[SISTEMA]]</f>
        <v>0</v>
      </c>
    </row>
    <row r="5817" spans="1:9" hidden="1" x14ac:dyDescent="0.25">
      <c r="A5817">
        <v>30101</v>
      </c>
      <c r="B5817" s="1" t="s">
        <v>6</v>
      </c>
      <c r="C5817" s="1" t="s">
        <v>33</v>
      </c>
      <c r="D5817">
        <v>9554</v>
      </c>
      <c r="E5817" s="1" t="s">
        <v>6372</v>
      </c>
      <c r="F5817">
        <v>0</v>
      </c>
      <c r="H5817">
        <v>0</v>
      </c>
      <c r="I5817">
        <f>Tabla1[[#This Row],[VENTAS]]+Tabla1[[#This Row],[FISICO]]-Tabla1[[#This Row],[SISTEMA]]</f>
        <v>0</v>
      </c>
    </row>
    <row r="5818" spans="1:9" hidden="1" x14ac:dyDescent="0.25">
      <c r="A5818">
        <v>30101</v>
      </c>
      <c r="B5818" s="1" t="s">
        <v>6</v>
      </c>
      <c r="C5818" s="1" t="s">
        <v>33</v>
      </c>
      <c r="D5818">
        <v>9558</v>
      </c>
      <c r="E5818" s="1" t="s">
        <v>6373</v>
      </c>
      <c r="F5818">
        <v>0</v>
      </c>
      <c r="H5818">
        <v>0</v>
      </c>
      <c r="I5818">
        <f>Tabla1[[#This Row],[VENTAS]]+Tabla1[[#This Row],[FISICO]]-Tabla1[[#This Row],[SISTEMA]]</f>
        <v>0</v>
      </c>
    </row>
    <row r="5819" spans="1:9" hidden="1" x14ac:dyDescent="0.25">
      <c r="A5819">
        <v>30101</v>
      </c>
      <c r="B5819" s="1" t="s">
        <v>6</v>
      </c>
      <c r="C5819" s="1" t="s">
        <v>33</v>
      </c>
      <c r="D5819">
        <v>9571</v>
      </c>
      <c r="E5819" s="1" t="s">
        <v>6374</v>
      </c>
      <c r="F5819">
        <v>0</v>
      </c>
      <c r="H5819">
        <v>0</v>
      </c>
      <c r="I5819">
        <f>Tabla1[[#This Row],[VENTAS]]+Tabla1[[#This Row],[FISICO]]-Tabla1[[#This Row],[SISTEMA]]</f>
        <v>0</v>
      </c>
    </row>
    <row r="5820" spans="1:9" hidden="1" x14ac:dyDescent="0.25">
      <c r="A5820">
        <v>30101</v>
      </c>
      <c r="B5820" s="1" t="s">
        <v>6</v>
      </c>
      <c r="C5820" s="1" t="s">
        <v>33</v>
      </c>
      <c r="D5820">
        <v>9572</v>
      </c>
      <c r="E5820" s="1" t="s">
        <v>6375</v>
      </c>
      <c r="F5820">
        <v>0</v>
      </c>
      <c r="H5820">
        <v>0</v>
      </c>
      <c r="I5820">
        <f>Tabla1[[#This Row],[VENTAS]]+Tabla1[[#This Row],[FISICO]]-Tabla1[[#This Row],[SISTEMA]]</f>
        <v>0</v>
      </c>
    </row>
    <row r="5821" spans="1:9" hidden="1" x14ac:dyDescent="0.25">
      <c r="A5821">
        <v>30101</v>
      </c>
      <c r="B5821" s="1" t="s">
        <v>6</v>
      </c>
      <c r="C5821" s="1" t="s">
        <v>33</v>
      </c>
      <c r="D5821">
        <v>9573</v>
      </c>
      <c r="E5821" s="1" t="s">
        <v>6376</v>
      </c>
      <c r="F5821">
        <v>0</v>
      </c>
      <c r="H5821">
        <v>0</v>
      </c>
      <c r="I5821">
        <f>Tabla1[[#This Row],[VENTAS]]+Tabla1[[#This Row],[FISICO]]-Tabla1[[#This Row],[SISTEMA]]</f>
        <v>0</v>
      </c>
    </row>
    <row r="5822" spans="1:9" hidden="1" x14ac:dyDescent="0.25">
      <c r="A5822">
        <v>30101</v>
      </c>
      <c r="B5822" s="1" t="s">
        <v>6</v>
      </c>
      <c r="C5822" s="1" t="s">
        <v>33</v>
      </c>
      <c r="D5822">
        <v>9574</v>
      </c>
      <c r="E5822" s="1" t="s">
        <v>6376</v>
      </c>
      <c r="F5822">
        <v>0</v>
      </c>
      <c r="H5822">
        <v>0</v>
      </c>
      <c r="I5822">
        <f>Tabla1[[#This Row],[VENTAS]]+Tabla1[[#This Row],[FISICO]]-Tabla1[[#This Row],[SISTEMA]]</f>
        <v>0</v>
      </c>
    </row>
    <row r="5823" spans="1:9" hidden="1" x14ac:dyDescent="0.25">
      <c r="A5823">
        <v>30101</v>
      </c>
      <c r="B5823" s="1" t="s">
        <v>6</v>
      </c>
      <c r="C5823" s="1" t="s">
        <v>33</v>
      </c>
      <c r="D5823">
        <v>9577</v>
      </c>
      <c r="E5823" s="1" t="s">
        <v>6377</v>
      </c>
      <c r="F5823">
        <v>0</v>
      </c>
      <c r="H5823">
        <v>0</v>
      </c>
      <c r="I5823">
        <f>Tabla1[[#This Row],[VENTAS]]+Tabla1[[#This Row],[FISICO]]-Tabla1[[#This Row],[SISTEMA]]</f>
        <v>0</v>
      </c>
    </row>
    <row r="5824" spans="1:9" hidden="1" x14ac:dyDescent="0.25">
      <c r="A5824">
        <v>30101</v>
      </c>
      <c r="B5824" s="1" t="s">
        <v>6</v>
      </c>
      <c r="C5824" s="1" t="s">
        <v>33</v>
      </c>
      <c r="D5824">
        <v>9639</v>
      </c>
      <c r="E5824" s="1" t="s">
        <v>6378</v>
      </c>
      <c r="F5824">
        <v>0</v>
      </c>
      <c r="H5824">
        <v>0</v>
      </c>
      <c r="I5824">
        <f>Tabla1[[#This Row],[VENTAS]]+Tabla1[[#This Row],[FISICO]]-Tabla1[[#This Row],[SISTEMA]]</f>
        <v>0</v>
      </c>
    </row>
    <row r="5825" spans="1:10" hidden="1" x14ac:dyDescent="0.25">
      <c r="A5825">
        <v>30101</v>
      </c>
      <c r="B5825" s="1" t="s">
        <v>6</v>
      </c>
      <c r="C5825" s="1" t="s">
        <v>33</v>
      </c>
      <c r="D5825">
        <v>9640</v>
      </c>
      <c r="E5825" s="1" t="s">
        <v>6379</v>
      </c>
      <c r="F5825">
        <v>0</v>
      </c>
      <c r="H5825">
        <v>0</v>
      </c>
      <c r="I5825">
        <f>Tabla1[[#This Row],[VENTAS]]+Tabla1[[#This Row],[FISICO]]-Tabla1[[#This Row],[SISTEMA]]</f>
        <v>0</v>
      </c>
    </row>
    <row r="5826" spans="1:10" hidden="1" x14ac:dyDescent="0.25">
      <c r="A5826">
        <v>30101</v>
      </c>
      <c r="B5826" s="1" t="s">
        <v>6</v>
      </c>
      <c r="C5826" s="1" t="s">
        <v>33</v>
      </c>
      <c r="D5826">
        <v>9662</v>
      </c>
      <c r="E5826" s="1" t="s">
        <v>6380</v>
      </c>
      <c r="F5826">
        <v>2</v>
      </c>
      <c r="G5826">
        <v>2</v>
      </c>
      <c r="H5826">
        <v>0</v>
      </c>
      <c r="I5826">
        <f>Tabla1[[#This Row],[VENTAS]]+Tabla1[[#This Row],[FISICO]]-Tabla1[[#This Row],[SISTEMA]]</f>
        <v>0</v>
      </c>
    </row>
    <row r="5827" spans="1:10" hidden="1" x14ac:dyDescent="0.25">
      <c r="A5827">
        <v>30101</v>
      </c>
      <c r="B5827" s="1" t="s">
        <v>6</v>
      </c>
      <c r="C5827" s="1" t="s">
        <v>33</v>
      </c>
      <c r="D5827">
        <v>9666</v>
      </c>
      <c r="E5827" s="1" t="s">
        <v>6381</v>
      </c>
      <c r="F5827">
        <v>0</v>
      </c>
      <c r="H5827">
        <v>0</v>
      </c>
      <c r="I5827">
        <f>Tabla1[[#This Row],[VENTAS]]+Tabla1[[#This Row],[FISICO]]-Tabla1[[#This Row],[SISTEMA]]</f>
        <v>0</v>
      </c>
    </row>
    <row r="5828" spans="1:10" hidden="1" x14ac:dyDescent="0.25">
      <c r="A5828">
        <v>30101</v>
      </c>
      <c r="B5828" s="1" t="s">
        <v>6</v>
      </c>
      <c r="C5828" s="1" t="s">
        <v>33</v>
      </c>
      <c r="D5828">
        <v>9667</v>
      </c>
      <c r="E5828" s="1" t="s">
        <v>6382</v>
      </c>
      <c r="F5828">
        <v>0</v>
      </c>
      <c r="H5828">
        <v>0</v>
      </c>
      <c r="I5828">
        <f>Tabla1[[#This Row],[VENTAS]]+Tabla1[[#This Row],[FISICO]]-Tabla1[[#This Row],[SISTEMA]]</f>
        <v>0</v>
      </c>
    </row>
    <row r="5829" spans="1:10" hidden="1" x14ac:dyDescent="0.25">
      <c r="A5829">
        <v>30101</v>
      </c>
      <c r="B5829" s="1" t="s">
        <v>6</v>
      </c>
      <c r="C5829" s="1" t="s">
        <v>33</v>
      </c>
      <c r="D5829">
        <v>9670</v>
      </c>
      <c r="E5829" s="1" t="s">
        <v>6383</v>
      </c>
      <c r="F5829">
        <v>4</v>
      </c>
      <c r="G5829">
        <v>4</v>
      </c>
      <c r="H5829">
        <v>0</v>
      </c>
      <c r="I5829">
        <f>Tabla1[[#This Row],[VENTAS]]+Tabla1[[#This Row],[FISICO]]-Tabla1[[#This Row],[SISTEMA]]</f>
        <v>0</v>
      </c>
    </row>
    <row r="5830" spans="1:10" hidden="1" x14ac:dyDescent="0.25">
      <c r="A5830">
        <v>30101</v>
      </c>
      <c r="B5830" s="1" t="s">
        <v>6</v>
      </c>
      <c r="C5830" s="1" t="s">
        <v>33</v>
      </c>
      <c r="D5830">
        <v>9735</v>
      </c>
      <c r="E5830" s="1" t="s">
        <v>6384</v>
      </c>
      <c r="F5830">
        <v>1</v>
      </c>
      <c r="G5830">
        <v>1</v>
      </c>
      <c r="H5830">
        <v>0</v>
      </c>
      <c r="I5830">
        <f>Tabla1[[#This Row],[VENTAS]]+Tabla1[[#This Row],[FISICO]]-Tabla1[[#This Row],[SISTEMA]]</f>
        <v>0</v>
      </c>
    </row>
    <row r="5831" spans="1:10" hidden="1" x14ac:dyDescent="0.25">
      <c r="A5831">
        <v>30101</v>
      </c>
      <c r="B5831" s="1" t="s">
        <v>6</v>
      </c>
      <c r="C5831" s="1" t="s">
        <v>33</v>
      </c>
      <c r="D5831">
        <v>9740</v>
      </c>
      <c r="E5831" s="1" t="s">
        <v>6385</v>
      </c>
      <c r="F5831">
        <v>0</v>
      </c>
      <c r="H5831">
        <v>0</v>
      </c>
      <c r="I5831">
        <f>Tabla1[[#This Row],[VENTAS]]+Tabla1[[#This Row],[FISICO]]-Tabla1[[#This Row],[SISTEMA]]</f>
        <v>0</v>
      </c>
    </row>
    <row r="5832" spans="1:10" hidden="1" x14ac:dyDescent="0.25">
      <c r="A5832">
        <v>30101</v>
      </c>
      <c r="B5832" s="1" t="s">
        <v>6</v>
      </c>
      <c r="C5832" s="1" t="s">
        <v>33</v>
      </c>
      <c r="D5832">
        <v>9741</v>
      </c>
      <c r="E5832" s="1" t="s">
        <v>6386</v>
      </c>
      <c r="F5832">
        <v>0</v>
      </c>
      <c r="H5832">
        <v>0</v>
      </c>
      <c r="I5832">
        <f>Tabla1[[#This Row],[VENTAS]]+Tabla1[[#This Row],[FISICO]]-Tabla1[[#This Row],[SISTEMA]]</f>
        <v>0</v>
      </c>
    </row>
    <row r="5833" spans="1:10" hidden="1" x14ac:dyDescent="0.25">
      <c r="A5833">
        <v>30101</v>
      </c>
      <c r="B5833" s="1" t="s">
        <v>6</v>
      </c>
      <c r="C5833" s="1" t="s">
        <v>33</v>
      </c>
      <c r="D5833" s="18">
        <v>9744</v>
      </c>
      <c r="E5833" s="19" t="s">
        <v>6387</v>
      </c>
      <c r="F5833">
        <v>1</v>
      </c>
      <c r="G5833">
        <v>1</v>
      </c>
      <c r="H5833">
        <v>0</v>
      </c>
      <c r="I5833">
        <f>Tabla1[[#This Row],[VENTAS]]+Tabla1[[#This Row],[FISICO]]-Tabla1[[#This Row],[SISTEMA]]</f>
        <v>0</v>
      </c>
      <c r="J5833" s="18"/>
    </row>
    <row r="5834" spans="1:10" hidden="1" x14ac:dyDescent="0.25">
      <c r="A5834">
        <v>30101</v>
      </c>
      <c r="B5834" s="1" t="s">
        <v>6</v>
      </c>
      <c r="C5834" s="1" t="s">
        <v>33</v>
      </c>
      <c r="D5834">
        <v>9750</v>
      </c>
      <c r="E5834" s="1" t="s">
        <v>6388</v>
      </c>
      <c r="F5834">
        <v>0</v>
      </c>
      <c r="H5834">
        <v>0</v>
      </c>
      <c r="I5834">
        <f>Tabla1[[#This Row],[VENTAS]]+Tabla1[[#This Row],[FISICO]]-Tabla1[[#This Row],[SISTEMA]]</f>
        <v>0</v>
      </c>
    </row>
    <row r="5835" spans="1:10" hidden="1" x14ac:dyDescent="0.25">
      <c r="A5835">
        <v>30101</v>
      </c>
      <c r="B5835" s="1" t="s">
        <v>6</v>
      </c>
      <c r="C5835" s="1" t="s">
        <v>33</v>
      </c>
      <c r="D5835">
        <v>9752</v>
      </c>
      <c r="E5835" s="1" t="s">
        <v>6389</v>
      </c>
      <c r="F5835">
        <v>0</v>
      </c>
      <c r="H5835">
        <v>0</v>
      </c>
      <c r="I5835">
        <f>Tabla1[[#This Row],[VENTAS]]+Tabla1[[#This Row],[FISICO]]-Tabla1[[#This Row],[SISTEMA]]</f>
        <v>0</v>
      </c>
    </row>
    <row r="5836" spans="1:10" hidden="1" x14ac:dyDescent="0.25">
      <c r="A5836">
        <v>30101</v>
      </c>
      <c r="B5836" s="1" t="s">
        <v>6</v>
      </c>
      <c r="C5836" s="1" t="s">
        <v>33</v>
      </c>
      <c r="D5836">
        <v>9771</v>
      </c>
      <c r="E5836" s="1" t="s">
        <v>6390</v>
      </c>
      <c r="F5836">
        <v>22</v>
      </c>
      <c r="G5836">
        <v>22</v>
      </c>
      <c r="H5836">
        <v>0</v>
      </c>
      <c r="I5836">
        <f>Tabla1[[#This Row],[VENTAS]]+Tabla1[[#This Row],[FISICO]]-Tabla1[[#This Row],[SISTEMA]]</f>
        <v>0</v>
      </c>
    </row>
    <row r="5837" spans="1:10" hidden="1" x14ac:dyDescent="0.25">
      <c r="A5837">
        <v>30101</v>
      </c>
      <c r="B5837" s="1" t="s">
        <v>6</v>
      </c>
      <c r="C5837" s="1" t="s">
        <v>33</v>
      </c>
      <c r="D5837" s="18">
        <v>9772</v>
      </c>
      <c r="E5837" s="19" t="s">
        <v>6391</v>
      </c>
      <c r="F5837">
        <v>3</v>
      </c>
      <c r="H5837">
        <v>0</v>
      </c>
      <c r="I5837">
        <f>Tabla1[[#This Row],[VENTAS]]+Tabla1[[#This Row],[FISICO]]-Tabla1[[#This Row],[SISTEMA]]</f>
        <v>-3</v>
      </c>
      <c r="J5837" s="18"/>
    </row>
    <row r="5838" spans="1:10" hidden="1" x14ac:dyDescent="0.25">
      <c r="A5838">
        <v>30101</v>
      </c>
      <c r="B5838" s="1" t="s">
        <v>6</v>
      </c>
      <c r="C5838" s="1" t="s">
        <v>33</v>
      </c>
      <c r="D5838">
        <v>9776</v>
      </c>
      <c r="E5838" s="1" t="s">
        <v>6392</v>
      </c>
      <c r="F5838">
        <v>3</v>
      </c>
      <c r="G5838">
        <v>3</v>
      </c>
      <c r="H5838">
        <v>0</v>
      </c>
      <c r="I5838">
        <f>Tabla1[[#This Row],[VENTAS]]+Tabla1[[#This Row],[FISICO]]-Tabla1[[#This Row],[SISTEMA]]</f>
        <v>0</v>
      </c>
    </row>
    <row r="5839" spans="1:10" hidden="1" x14ac:dyDescent="0.25">
      <c r="A5839">
        <v>30101</v>
      </c>
      <c r="B5839" s="1" t="s">
        <v>6</v>
      </c>
      <c r="C5839" s="1" t="s">
        <v>33</v>
      </c>
      <c r="D5839">
        <v>9777</v>
      </c>
      <c r="E5839" s="1" t="s">
        <v>6393</v>
      </c>
      <c r="F5839">
        <v>3</v>
      </c>
      <c r="G5839">
        <v>2</v>
      </c>
      <c r="H5839">
        <v>1</v>
      </c>
      <c r="I5839">
        <f>Tabla1[[#This Row],[VENTAS]]+Tabla1[[#This Row],[FISICO]]-Tabla1[[#This Row],[SISTEMA]]</f>
        <v>0</v>
      </c>
    </row>
    <row r="5840" spans="1:10" hidden="1" x14ac:dyDescent="0.25">
      <c r="A5840">
        <v>30101</v>
      </c>
      <c r="B5840" s="1" t="s">
        <v>6</v>
      </c>
      <c r="C5840" s="1" t="s">
        <v>33</v>
      </c>
      <c r="D5840">
        <v>9778</v>
      </c>
      <c r="E5840" s="1" t="s">
        <v>6394</v>
      </c>
      <c r="F5840">
        <v>4</v>
      </c>
      <c r="G5840">
        <v>4</v>
      </c>
      <c r="H5840">
        <v>0</v>
      </c>
      <c r="I5840">
        <f>Tabla1[[#This Row],[VENTAS]]+Tabla1[[#This Row],[FISICO]]-Tabla1[[#This Row],[SISTEMA]]</f>
        <v>0</v>
      </c>
    </row>
    <row r="5841" spans="1:10" hidden="1" x14ac:dyDescent="0.25">
      <c r="A5841">
        <v>30101</v>
      </c>
      <c r="B5841" s="1" t="s">
        <v>6</v>
      </c>
      <c r="C5841" s="1" t="s">
        <v>33</v>
      </c>
      <c r="D5841">
        <v>9779</v>
      </c>
      <c r="E5841" s="1" t="s">
        <v>6395</v>
      </c>
      <c r="F5841">
        <v>0</v>
      </c>
      <c r="H5841">
        <v>0</v>
      </c>
      <c r="I5841">
        <f>Tabla1[[#This Row],[VENTAS]]+Tabla1[[#This Row],[FISICO]]-Tabla1[[#This Row],[SISTEMA]]</f>
        <v>0</v>
      </c>
    </row>
    <row r="5842" spans="1:10" hidden="1" x14ac:dyDescent="0.25">
      <c r="A5842">
        <v>30101</v>
      </c>
      <c r="B5842" s="1" t="s">
        <v>6</v>
      </c>
      <c r="C5842" s="1" t="s">
        <v>33</v>
      </c>
      <c r="D5842">
        <v>9781</v>
      </c>
      <c r="E5842" s="1" t="s">
        <v>6396</v>
      </c>
      <c r="F5842">
        <v>2</v>
      </c>
      <c r="G5842">
        <v>2</v>
      </c>
      <c r="H5842">
        <v>0</v>
      </c>
      <c r="I5842">
        <f>Tabla1[[#This Row],[VENTAS]]+Tabla1[[#This Row],[FISICO]]-Tabla1[[#This Row],[SISTEMA]]</f>
        <v>0</v>
      </c>
    </row>
    <row r="5843" spans="1:10" hidden="1" x14ac:dyDescent="0.25">
      <c r="A5843">
        <v>30101</v>
      </c>
      <c r="B5843" s="1" t="s">
        <v>6</v>
      </c>
      <c r="C5843" s="1" t="s">
        <v>33</v>
      </c>
      <c r="D5843">
        <v>9785</v>
      </c>
      <c r="E5843" s="1" t="s">
        <v>6397</v>
      </c>
      <c r="F5843">
        <v>3</v>
      </c>
      <c r="G5843">
        <v>3</v>
      </c>
      <c r="H5843">
        <v>0</v>
      </c>
      <c r="I5843">
        <f>Tabla1[[#This Row],[VENTAS]]+Tabla1[[#This Row],[FISICO]]-Tabla1[[#This Row],[SISTEMA]]</f>
        <v>0</v>
      </c>
    </row>
    <row r="5844" spans="1:10" hidden="1" x14ac:dyDescent="0.25">
      <c r="A5844">
        <v>30101</v>
      </c>
      <c r="B5844" s="1" t="s">
        <v>6</v>
      </c>
      <c r="C5844" s="1" t="s">
        <v>33</v>
      </c>
      <c r="D5844">
        <v>9788</v>
      </c>
      <c r="E5844" s="1" t="s">
        <v>6398</v>
      </c>
      <c r="F5844">
        <v>0</v>
      </c>
      <c r="H5844">
        <v>0</v>
      </c>
      <c r="I5844">
        <f>Tabla1[[#This Row],[VENTAS]]+Tabla1[[#This Row],[FISICO]]-Tabla1[[#This Row],[SISTEMA]]</f>
        <v>0</v>
      </c>
    </row>
    <row r="5845" spans="1:10" hidden="1" x14ac:dyDescent="0.25">
      <c r="A5845">
        <v>30101</v>
      </c>
      <c r="B5845" s="1" t="s">
        <v>6</v>
      </c>
      <c r="C5845" s="1" t="s">
        <v>33</v>
      </c>
      <c r="D5845">
        <v>9789</v>
      </c>
      <c r="E5845" s="1" t="s">
        <v>6399</v>
      </c>
      <c r="F5845">
        <v>0</v>
      </c>
      <c r="H5845">
        <v>0</v>
      </c>
      <c r="I5845">
        <f>Tabla1[[#This Row],[VENTAS]]+Tabla1[[#This Row],[FISICO]]-Tabla1[[#This Row],[SISTEMA]]</f>
        <v>0</v>
      </c>
    </row>
    <row r="5846" spans="1:10" hidden="1" x14ac:dyDescent="0.25">
      <c r="A5846">
        <v>30101</v>
      </c>
      <c r="B5846" s="1" t="s">
        <v>6</v>
      </c>
      <c r="C5846" s="1" t="s">
        <v>33</v>
      </c>
      <c r="D5846">
        <v>9790</v>
      </c>
      <c r="E5846" s="1" t="s">
        <v>6400</v>
      </c>
      <c r="F5846">
        <v>0</v>
      </c>
      <c r="H5846">
        <v>0</v>
      </c>
      <c r="I5846">
        <f>Tabla1[[#This Row],[VENTAS]]+Tabla1[[#This Row],[FISICO]]-Tabla1[[#This Row],[SISTEMA]]</f>
        <v>0</v>
      </c>
    </row>
    <row r="5847" spans="1:10" hidden="1" x14ac:dyDescent="0.25">
      <c r="A5847">
        <v>30101</v>
      </c>
      <c r="B5847" s="1" t="s">
        <v>6</v>
      </c>
      <c r="C5847" s="1" t="s">
        <v>33</v>
      </c>
      <c r="D5847">
        <v>9822</v>
      </c>
      <c r="E5847" s="1" t="s">
        <v>6401</v>
      </c>
      <c r="F5847">
        <v>0</v>
      </c>
      <c r="H5847">
        <v>0</v>
      </c>
      <c r="I5847">
        <f>Tabla1[[#This Row],[VENTAS]]+Tabla1[[#This Row],[FISICO]]-Tabla1[[#This Row],[SISTEMA]]</f>
        <v>0</v>
      </c>
    </row>
    <row r="5848" spans="1:10" hidden="1" x14ac:dyDescent="0.25">
      <c r="A5848">
        <v>30101</v>
      </c>
      <c r="B5848" s="1" t="s">
        <v>6</v>
      </c>
      <c r="C5848" s="1" t="s">
        <v>33</v>
      </c>
      <c r="D5848">
        <v>9823</v>
      </c>
      <c r="E5848" s="1" t="s">
        <v>6402</v>
      </c>
      <c r="F5848">
        <v>0</v>
      </c>
      <c r="H5848">
        <v>0</v>
      </c>
      <c r="I5848">
        <f>Tabla1[[#This Row],[VENTAS]]+Tabla1[[#This Row],[FISICO]]-Tabla1[[#This Row],[SISTEMA]]</f>
        <v>0</v>
      </c>
    </row>
    <row r="5849" spans="1:10" hidden="1" x14ac:dyDescent="0.25">
      <c r="A5849">
        <v>30101</v>
      </c>
      <c r="B5849" s="1" t="s">
        <v>6</v>
      </c>
      <c r="C5849" s="1" t="s">
        <v>33</v>
      </c>
      <c r="D5849">
        <v>9825</v>
      </c>
      <c r="E5849" s="1" t="s">
        <v>6403</v>
      </c>
      <c r="F5849">
        <v>3</v>
      </c>
      <c r="G5849">
        <v>3</v>
      </c>
      <c r="H5849">
        <v>0</v>
      </c>
      <c r="I5849">
        <f>Tabla1[[#This Row],[VENTAS]]+Tabla1[[#This Row],[FISICO]]-Tabla1[[#This Row],[SISTEMA]]</f>
        <v>0</v>
      </c>
    </row>
    <row r="5850" spans="1:10" hidden="1" x14ac:dyDescent="0.25">
      <c r="A5850">
        <v>30101</v>
      </c>
      <c r="B5850" s="1" t="s">
        <v>6</v>
      </c>
      <c r="C5850" s="1" t="s">
        <v>33</v>
      </c>
      <c r="D5850">
        <v>9833</v>
      </c>
      <c r="E5850" s="1" t="s">
        <v>6404</v>
      </c>
      <c r="F5850">
        <v>0</v>
      </c>
      <c r="H5850">
        <v>0</v>
      </c>
      <c r="I5850">
        <f>Tabla1[[#This Row],[VENTAS]]+Tabla1[[#This Row],[FISICO]]-Tabla1[[#This Row],[SISTEMA]]</f>
        <v>0</v>
      </c>
    </row>
    <row r="5851" spans="1:10" hidden="1" x14ac:dyDescent="0.25">
      <c r="A5851">
        <v>30101</v>
      </c>
      <c r="B5851" s="1" t="s">
        <v>6</v>
      </c>
      <c r="C5851" s="1" t="s">
        <v>33</v>
      </c>
      <c r="D5851">
        <v>9835</v>
      </c>
      <c r="E5851" s="1" t="s">
        <v>6405</v>
      </c>
      <c r="F5851">
        <v>0</v>
      </c>
      <c r="H5851">
        <v>0</v>
      </c>
      <c r="I5851">
        <f>Tabla1[[#This Row],[VENTAS]]+Tabla1[[#This Row],[FISICO]]-Tabla1[[#This Row],[SISTEMA]]</f>
        <v>0</v>
      </c>
    </row>
    <row r="5852" spans="1:10" hidden="1" x14ac:dyDescent="0.25">
      <c r="A5852">
        <v>30101</v>
      </c>
      <c r="B5852" s="1" t="s">
        <v>6</v>
      </c>
      <c r="C5852" s="1" t="s">
        <v>33</v>
      </c>
      <c r="D5852">
        <v>9836</v>
      </c>
      <c r="E5852" s="1" t="s">
        <v>6406</v>
      </c>
      <c r="F5852">
        <v>0</v>
      </c>
      <c r="H5852">
        <v>0</v>
      </c>
      <c r="I5852">
        <f>Tabla1[[#This Row],[VENTAS]]+Tabla1[[#This Row],[FISICO]]-Tabla1[[#This Row],[SISTEMA]]</f>
        <v>0</v>
      </c>
    </row>
    <row r="5853" spans="1:10" hidden="1" x14ac:dyDescent="0.25">
      <c r="A5853">
        <v>30101</v>
      </c>
      <c r="B5853" s="1" t="s">
        <v>6</v>
      </c>
      <c r="C5853" s="1" t="s">
        <v>33</v>
      </c>
      <c r="D5853">
        <v>9837</v>
      </c>
      <c r="E5853" s="1" t="s">
        <v>6407</v>
      </c>
      <c r="F5853">
        <v>0</v>
      </c>
      <c r="H5853">
        <v>0</v>
      </c>
      <c r="I5853">
        <f>Tabla1[[#This Row],[VENTAS]]+Tabla1[[#This Row],[FISICO]]-Tabla1[[#This Row],[SISTEMA]]</f>
        <v>0</v>
      </c>
    </row>
    <row r="5854" spans="1:10" hidden="1" x14ac:dyDescent="0.25">
      <c r="A5854">
        <v>30101</v>
      </c>
      <c r="B5854" s="1" t="s">
        <v>6</v>
      </c>
      <c r="C5854" s="1" t="s">
        <v>33</v>
      </c>
      <c r="D5854">
        <v>9868</v>
      </c>
      <c r="E5854" s="1" t="s">
        <v>6408</v>
      </c>
      <c r="F5854">
        <v>19</v>
      </c>
      <c r="G5854">
        <v>19</v>
      </c>
      <c r="H5854">
        <v>0</v>
      </c>
      <c r="I5854">
        <f>Tabla1[[#This Row],[VENTAS]]+Tabla1[[#This Row],[FISICO]]-Tabla1[[#This Row],[SISTEMA]]</f>
        <v>0</v>
      </c>
    </row>
    <row r="5855" spans="1:10" hidden="1" x14ac:dyDescent="0.25">
      <c r="A5855">
        <v>30101</v>
      </c>
      <c r="B5855" s="1" t="s">
        <v>6</v>
      </c>
      <c r="C5855" s="1" t="s">
        <v>33</v>
      </c>
      <c r="D5855">
        <v>9871</v>
      </c>
      <c r="E5855" s="1" t="s">
        <v>6409</v>
      </c>
      <c r="F5855">
        <v>11</v>
      </c>
      <c r="G5855">
        <v>11</v>
      </c>
      <c r="H5855">
        <v>0</v>
      </c>
      <c r="I5855">
        <f>Tabla1[[#This Row],[VENTAS]]+Tabla1[[#This Row],[FISICO]]-Tabla1[[#This Row],[SISTEMA]]</f>
        <v>0</v>
      </c>
    </row>
    <row r="5856" spans="1:10" hidden="1" x14ac:dyDescent="0.25">
      <c r="A5856">
        <v>30101</v>
      </c>
      <c r="B5856" s="1" t="s">
        <v>6</v>
      </c>
      <c r="C5856" s="1" t="s">
        <v>33</v>
      </c>
      <c r="D5856" s="18">
        <v>9874</v>
      </c>
      <c r="E5856" s="19" t="s">
        <v>6410</v>
      </c>
      <c r="F5856">
        <v>0</v>
      </c>
      <c r="G5856">
        <v>0</v>
      </c>
      <c r="H5856">
        <v>0</v>
      </c>
      <c r="I5856">
        <f>Tabla1[[#This Row],[VENTAS]]+Tabla1[[#This Row],[FISICO]]-Tabla1[[#This Row],[SISTEMA]]</f>
        <v>0</v>
      </c>
      <c r="J5856" s="18"/>
    </row>
    <row r="5857" spans="1:9" hidden="1" x14ac:dyDescent="0.25">
      <c r="A5857">
        <v>30101</v>
      </c>
      <c r="B5857" s="1" t="s">
        <v>6</v>
      </c>
      <c r="C5857" s="1" t="s">
        <v>33</v>
      </c>
      <c r="D5857">
        <v>9875</v>
      </c>
      <c r="E5857" s="1" t="s">
        <v>6411</v>
      </c>
      <c r="F5857">
        <v>0</v>
      </c>
      <c r="H5857">
        <v>0</v>
      </c>
      <c r="I5857">
        <f>Tabla1[[#This Row],[VENTAS]]+Tabla1[[#This Row],[FISICO]]-Tabla1[[#This Row],[SISTEMA]]</f>
        <v>0</v>
      </c>
    </row>
    <row r="5858" spans="1:9" hidden="1" x14ac:dyDescent="0.25">
      <c r="A5858">
        <v>30101</v>
      </c>
      <c r="B5858" s="1" t="s">
        <v>6</v>
      </c>
      <c r="C5858" s="1" t="s">
        <v>33</v>
      </c>
      <c r="D5858">
        <v>9886</v>
      </c>
      <c r="E5858" s="1" t="s">
        <v>6412</v>
      </c>
      <c r="F5858">
        <v>0</v>
      </c>
      <c r="H5858">
        <v>0</v>
      </c>
      <c r="I5858">
        <f>Tabla1[[#This Row],[VENTAS]]+Tabla1[[#This Row],[FISICO]]-Tabla1[[#This Row],[SISTEMA]]</f>
        <v>0</v>
      </c>
    </row>
    <row r="5859" spans="1:9" hidden="1" x14ac:dyDescent="0.25">
      <c r="A5859">
        <v>30101</v>
      </c>
      <c r="B5859" s="1" t="s">
        <v>6</v>
      </c>
      <c r="C5859" s="1" t="s">
        <v>33</v>
      </c>
      <c r="D5859">
        <v>9887</v>
      </c>
      <c r="E5859" s="1" t="s">
        <v>6413</v>
      </c>
      <c r="F5859">
        <v>3</v>
      </c>
      <c r="G5859">
        <v>3</v>
      </c>
      <c r="H5859">
        <v>0</v>
      </c>
      <c r="I5859">
        <f>Tabla1[[#This Row],[VENTAS]]+Tabla1[[#This Row],[FISICO]]-Tabla1[[#This Row],[SISTEMA]]</f>
        <v>0</v>
      </c>
    </row>
    <row r="5860" spans="1:9" hidden="1" x14ac:dyDescent="0.25">
      <c r="A5860">
        <v>30101</v>
      </c>
      <c r="B5860" s="1" t="s">
        <v>6</v>
      </c>
      <c r="C5860" s="1" t="s">
        <v>33</v>
      </c>
      <c r="D5860">
        <v>9893</v>
      </c>
      <c r="E5860" s="1" t="s">
        <v>6414</v>
      </c>
      <c r="F5860">
        <v>0</v>
      </c>
      <c r="H5860">
        <v>0</v>
      </c>
      <c r="I5860">
        <f>Tabla1[[#This Row],[VENTAS]]+Tabla1[[#This Row],[FISICO]]-Tabla1[[#This Row],[SISTEMA]]</f>
        <v>0</v>
      </c>
    </row>
    <row r="5861" spans="1:9" hidden="1" x14ac:dyDescent="0.25">
      <c r="A5861">
        <v>30101</v>
      </c>
      <c r="B5861" s="1" t="s">
        <v>6</v>
      </c>
      <c r="C5861" s="1" t="s">
        <v>33</v>
      </c>
      <c r="D5861">
        <v>9899</v>
      </c>
      <c r="E5861" s="1" t="s">
        <v>6415</v>
      </c>
      <c r="F5861">
        <v>0</v>
      </c>
      <c r="H5861">
        <v>0</v>
      </c>
      <c r="I5861">
        <f>Tabla1[[#This Row],[VENTAS]]+Tabla1[[#This Row],[FISICO]]-Tabla1[[#This Row],[SISTEMA]]</f>
        <v>0</v>
      </c>
    </row>
    <row r="5862" spans="1:9" hidden="1" x14ac:dyDescent="0.25">
      <c r="A5862">
        <v>30101</v>
      </c>
      <c r="B5862" s="1" t="s">
        <v>6</v>
      </c>
      <c r="C5862" s="1" t="s">
        <v>33</v>
      </c>
      <c r="D5862">
        <v>9901</v>
      </c>
      <c r="E5862" s="1" t="s">
        <v>6416</v>
      </c>
      <c r="F5862">
        <v>0</v>
      </c>
      <c r="H5862">
        <v>0</v>
      </c>
      <c r="I5862">
        <f>Tabla1[[#This Row],[VENTAS]]+Tabla1[[#This Row],[FISICO]]-Tabla1[[#This Row],[SISTEMA]]</f>
        <v>0</v>
      </c>
    </row>
    <row r="5863" spans="1:9" hidden="1" x14ac:dyDescent="0.25">
      <c r="A5863">
        <v>30101</v>
      </c>
      <c r="B5863" s="1" t="s">
        <v>6</v>
      </c>
      <c r="C5863" s="1" t="s">
        <v>33</v>
      </c>
      <c r="D5863">
        <v>9902</v>
      </c>
      <c r="E5863" s="1" t="s">
        <v>6417</v>
      </c>
      <c r="F5863">
        <v>0</v>
      </c>
      <c r="H5863">
        <v>0</v>
      </c>
      <c r="I5863">
        <f>Tabla1[[#This Row],[VENTAS]]+Tabla1[[#This Row],[FISICO]]-Tabla1[[#This Row],[SISTEMA]]</f>
        <v>0</v>
      </c>
    </row>
    <row r="5864" spans="1:9" hidden="1" x14ac:dyDescent="0.25">
      <c r="A5864">
        <v>30101</v>
      </c>
      <c r="B5864" s="1" t="s">
        <v>6</v>
      </c>
      <c r="C5864" s="1" t="s">
        <v>33</v>
      </c>
      <c r="D5864">
        <v>9903</v>
      </c>
      <c r="E5864" s="1" t="s">
        <v>6418</v>
      </c>
      <c r="F5864">
        <v>0</v>
      </c>
      <c r="H5864">
        <v>0</v>
      </c>
      <c r="I5864">
        <f>Tabla1[[#This Row],[VENTAS]]+Tabla1[[#This Row],[FISICO]]-Tabla1[[#This Row],[SISTEMA]]</f>
        <v>0</v>
      </c>
    </row>
    <row r="5865" spans="1:9" hidden="1" x14ac:dyDescent="0.25">
      <c r="A5865">
        <v>30101</v>
      </c>
      <c r="B5865" s="1" t="s">
        <v>6</v>
      </c>
      <c r="C5865" s="1" t="s">
        <v>33</v>
      </c>
      <c r="D5865">
        <v>9904</v>
      </c>
      <c r="E5865" s="1" t="s">
        <v>6419</v>
      </c>
      <c r="F5865">
        <v>0</v>
      </c>
      <c r="H5865">
        <v>0</v>
      </c>
      <c r="I5865">
        <f>Tabla1[[#This Row],[VENTAS]]+Tabla1[[#This Row],[FISICO]]-Tabla1[[#This Row],[SISTEMA]]</f>
        <v>0</v>
      </c>
    </row>
    <row r="5866" spans="1:9" hidden="1" x14ac:dyDescent="0.25">
      <c r="A5866">
        <v>30101</v>
      </c>
      <c r="B5866" s="1" t="s">
        <v>6</v>
      </c>
      <c r="C5866" s="1" t="s">
        <v>33</v>
      </c>
      <c r="D5866">
        <v>9905</v>
      </c>
      <c r="E5866" s="1" t="s">
        <v>6420</v>
      </c>
      <c r="F5866">
        <v>3</v>
      </c>
      <c r="G5866">
        <v>3</v>
      </c>
      <c r="H5866">
        <v>0</v>
      </c>
      <c r="I5866">
        <f>Tabla1[[#This Row],[VENTAS]]+Tabla1[[#This Row],[FISICO]]-Tabla1[[#This Row],[SISTEMA]]</f>
        <v>0</v>
      </c>
    </row>
    <row r="5867" spans="1:9" hidden="1" x14ac:dyDescent="0.25">
      <c r="A5867">
        <v>30101</v>
      </c>
      <c r="B5867" s="1" t="s">
        <v>6</v>
      </c>
      <c r="C5867" s="1" t="s">
        <v>33</v>
      </c>
      <c r="D5867">
        <v>9906</v>
      </c>
      <c r="E5867" s="1" t="s">
        <v>6421</v>
      </c>
      <c r="F5867">
        <v>0</v>
      </c>
      <c r="H5867">
        <v>0</v>
      </c>
      <c r="I5867">
        <f>Tabla1[[#This Row],[VENTAS]]+Tabla1[[#This Row],[FISICO]]-Tabla1[[#This Row],[SISTEMA]]</f>
        <v>0</v>
      </c>
    </row>
    <row r="5868" spans="1:9" hidden="1" x14ac:dyDescent="0.25">
      <c r="A5868">
        <v>30101</v>
      </c>
      <c r="B5868" s="1" t="s">
        <v>6</v>
      </c>
      <c r="C5868" s="1" t="s">
        <v>33</v>
      </c>
      <c r="D5868">
        <v>9907</v>
      </c>
      <c r="E5868" s="1" t="s">
        <v>6422</v>
      </c>
      <c r="F5868">
        <v>0</v>
      </c>
      <c r="H5868">
        <v>0</v>
      </c>
      <c r="I5868">
        <f>Tabla1[[#This Row],[VENTAS]]+Tabla1[[#This Row],[FISICO]]-Tabla1[[#This Row],[SISTEMA]]</f>
        <v>0</v>
      </c>
    </row>
    <row r="5869" spans="1:9" hidden="1" x14ac:dyDescent="0.25">
      <c r="A5869">
        <v>30101</v>
      </c>
      <c r="B5869" s="1" t="s">
        <v>6</v>
      </c>
      <c r="C5869" s="1" t="s">
        <v>33</v>
      </c>
      <c r="D5869">
        <v>9908</v>
      </c>
      <c r="E5869" s="1" t="s">
        <v>6423</v>
      </c>
      <c r="F5869">
        <v>0</v>
      </c>
      <c r="H5869">
        <v>0</v>
      </c>
      <c r="I5869">
        <f>Tabla1[[#This Row],[VENTAS]]+Tabla1[[#This Row],[FISICO]]-Tabla1[[#This Row],[SISTEMA]]</f>
        <v>0</v>
      </c>
    </row>
    <row r="5870" spans="1:9" hidden="1" x14ac:dyDescent="0.25">
      <c r="A5870">
        <v>30101</v>
      </c>
      <c r="B5870" s="1" t="s">
        <v>6</v>
      </c>
      <c r="C5870" s="1" t="s">
        <v>33</v>
      </c>
      <c r="D5870">
        <v>9927</v>
      </c>
      <c r="E5870" s="1" t="s">
        <v>6424</v>
      </c>
      <c r="F5870">
        <v>0</v>
      </c>
      <c r="H5870">
        <v>0</v>
      </c>
      <c r="I5870">
        <f>Tabla1[[#This Row],[VENTAS]]+Tabla1[[#This Row],[FISICO]]-Tabla1[[#This Row],[SISTEMA]]</f>
        <v>0</v>
      </c>
    </row>
    <row r="5871" spans="1:9" hidden="1" x14ac:dyDescent="0.25">
      <c r="A5871">
        <v>30101</v>
      </c>
      <c r="B5871" s="1" t="s">
        <v>6</v>
      </c>
      <c r="C5871" s="1" t="s">
        <v>33</v>
      </c>
      <c r="D5871">
        <v>9928</v>
      </c>
      <c r="E5871" s="1" t="s">
        <v>6425</v>
      </c>
      <c r="F5871">
        <v>0</v>
      </c>
      <c r="H5871">
        <v>0</v>
      </c>
      <c r="I5871">
        <f>Tabla1[[#This Row],[VENTAS]]+Tabla1[[#This Row],[FISICO]]-Tabla1[[#This Row],[SISTEMA]]</f>
        <v>0</v>
      </c>
    </row>
    <row r="5872" spans="1:9" hidden="1" x14ac:dyDescent="0.25">
      <c r="A5872">
        <v>30101</v>
      </c>
      <c r="B5872" s="1" t="s">
        <v>6</v>
      </c>
      <c r="C5872" s="1" t="s">
        <v>33</v>
      </c>
      <c r="D5872">
        <v>9933</v>
      </c>
      <c r="E5872" s="1" t="s">
        <v>6426</v>
      </c>
      <c r="F5872">
        <v>0</v>
      </c>
      <c r="H5872">
        <v>0</v>
      </c>
      <c r="I5872">
        <f>Tabla1[[#This Row],[VENTAS]]+Tabla1[[#This Row],[FISICO]]-Tabla1[[#This Row],[SISTEMA]]</f>
        <v>0</v>
      </c>
    </row>
    <row r="5873" spans="1:10" hidden="1" x14ac:dyDescent="0.25">
      <c r="A5873">
        <v>30101</v>
      </c>
      <c r="B5873" s="1" t="s">
        <v>6</v>
      </c>
      <c r="C5873" s="1" t="s">
        <v>33</v>
      </c>
      <c r="D5873">
        <v>9973</v>
      </c>
      <c r="E5873" s="1" t="s">
        <v>6427</v>
      </c>
      <c r="F5873">
        <v>2</v>
      </c>
      <c r="G5873">
        <v>2</v>
      </c>
      <c r="H5873">
        <v>0</v>
      </c>
      <c r="I5873">
        <f>Tabla1[[#This Row],[VENTAS]]+Tabla1[[#This Row],[FISICO]]-Tabla1[[#This Row],[SISTEMA]]</f>
        <v>0</v>
      </c>
    </row>
    <row r="5874" spans="1:10" hidden="1" x14ac:dyDescent="0.25">
      <c r="A5874">
        <v>30101</v>
      </c>
      <c r="B5874" s="1" t="s">
        <v>6</v>
      </c>
      <c r="C5874" s="1" t="s">
        <v>33</v>
      </c>
      <c r="D5874">
        <v>9974</v>
      </c>
      <c r="E5874" s="1" t="s">
        <v>6428</v>
      </c>
      <c r="F5874">
        <v>2</v>
      </c>
      <c r="G5874">
        <v>2</v>
      </c>
      <c r="H5874">
        <v>0</v>
      </c>
      <c r="I5874">
        <f>Tabla1[[#This Row],[VENTAS]]+Tabla1[[#This Row],[FISICO]]-Tabla1[[#This Row],[SISTEMA]]</f>
        <v>0</v>
      </c>
    </row>
    <row r="5875" spans="1:10" hidden="1" x14ac:dyDescent="0.25">
      <c r="A5875">
        <v>30101</v>
      </c>
      <c r="B5875" s="1" t="s">
        <v>6</v>
      </c>
      <c r="C5875" s="1" t="s">
        <v>33</v>
      </c>
      <c r="D5875">
        <v>9975</v>
      </c>
      <c r="E5875" s="1" t="s">
        <v>6429</v>
      </c>
      <c r="F5875">
        <v>0</v>
      </c>
      <c r="H5875">
        <v>0</v>
      </c>
      <c r="I5875">
        <f>Tabla1[[#This Row],[VENTAS]]+Tabla1[[#This Row],[FISICO]]-Tabla1[[#This Row],[SISTEMA]]</f>
        <v>0</v>
      </c>
    </row>
    <row r="5876" spans="1:10" hidden="1" x14ac:dyDescent="0.25">
      <c r="A5876">
        <v>30101</v>
      </c>
      <c r="B5876" s="1" t="s">
        <v>6</v>
      </c>
      <c r="C5876" s="1" t="s">
        <v>33</v>
      </c>
      <c r="D5876">
        <v>9976</v>
      </c>
      <c r="E5876" s="1" t="s">
        <v>6430</v>
      </c>
      <c r="F5876">
        <v>1</v>
      </c>
      <c r="G5876">
        <v>1</v>
      </c>
      <c r="H5876">
        <v>0</v>
      </c>
      <c r="I5876">
        <f>Tabla1[[#This Row],[VENTAS]]+Tabla1[[#This Row],[FISICO]]-Tabla1[[#This Row],[SISTEMA]]</f>
        <v>0</v>
      </c>
    </row>
    <row r="5877" spans="1:10" hidden="1" x14ac:dyDescent="0.25">
      <c r="A5877">
        <v>30101</v>
      </c>
      <c r="B5877" s="1" t="s">
        <v>6</v>
      </c>
      <c r="C5877" s="1" t="s">
        <v>33</v>
      </c>
      <c r="D5877">
        <v>9978</v>
      </c>
      <c r="E5877" s="1" t="s">
        <v>6431</v>
      </c>
      <c r="F5877">
        <v>0</v>
      </c>
      <c r="H5877">
        <v>0</v>
      </c>
      <c r="I5877">
        <f>Tabla1[[#This Row],[VENTAS]]+Tabla1[[#This Row],[FISICO]]-Tabla1[[#This Row],[SISTEMA]]</f>
        <v>0</v>
      </c>
    </row>
    <row r="5878" spans="1:10" hidden="1" x14ac:dyDescent="0.25">
      <c r="A5878">
        <v>30101</v>
      </c>
      <c r="B5878" s="1" t="s">
        <v>6</v>
      </c>
      <c r="C5878" s="1" t="s">
        <v>33</v>
      </c>
      <c r="D5878">
        <v>9979</v>
      </c>
      <c r="E5878" s="1" t="s">
        <v>6432</v>
      </c>
      <c r="F5878">
        <v>0</v>
      </c>
      <c r="H5878">
        <v>0</v>
      </c>
      <c r="I5878">
        <f>Tabla1[[#This Row],[VENTAS]]+Tabla1[[#This Row],[FISICO]]-Tabla1[[#This Row],[SISTEMA]]</f>
        <v>0</v>
      </c>
    </row>
    <row r="5879" spans="1:10" hidden="1" x14ac:dyDescent="0.25">
      <c r="A5879">
        <v>30101</v>
      </c>
      <c r="B5879" s="1" t="s">
        <v>6</v>
      </c>
      <c r="C5879" s="1" t="s">
        <v>33</v>
      </c>
      <c r="D5879">
        <v>9986</v>
      </c>
      <c r="E5879" s="1" t="s">
        <v>6433</v>
      </c>
      <c r="F5879">
        <v>0</v>
      </c>
      <c r="H5879">
        <v>0</v>
      </c>
      <c r="I5879">
        <f>Tabla1[[#This Row],[VENTAS]]+Tabla1[[#This Row],[FISICO]]-Tabla1[[#This Row],[SISTEMA]]</f>
        <v>0</v>
      </c>
    </row>
    <row r="5880" spans="1:10" hidden="1" x14ac:dyDescent="0.25">
      <c r="A5880">
        <v>30101</v>
      </c>
      <c r="B5880" s="1" t="s">
        <v>6</v>
      </c>
      <c r="C5880" s="1" t="s">
        <v>33</v>
      </c>
      <c r="D5880">
        <v>9988</v>
      </c>
      <c r="E5880" s="1" t="s">
        <v>6434</v>
      </c>
      <c r="F5880">
        <v>0</v>
      </c>
      <c r="H5880">
        <v>0</v>
      </c>
      <c r="I5880">
        <f>Tabla1[[#This Row],[VENTAS]]+Tabla1[[#This Row],[FISICO]]-Tabla1[[#This Row],[SISTEMA]]</f>
        <v>0</v>
      </c>
    </row>
    <row r="5881" spans="1:10" hidden="1" x14ac:dyDescent="0.25">
      <c r="A5881">
        <v>30101</v>
      </c>
      <c r="B5881" s="1" t="s">
        <v>6</v>
      </c>
      <c r="C5881" s="1" t="s">
        <v>33</v>
      </c>
      <c r="D5881">
        <v>9989</v>
      </c>
      <c r="E5881" s="1" t="s">
        <v>6435</v>
      </c>
      <c r="F5881">
        <v>0</v>
      </c>
      <c r="H5881">
        <v>0</v>
      </c>
      <c r="I5881">
        <f>Tabla1[[#This Row],[VENTAS]]+Tabla1[[#This Row],[FISICO]]-Tabla1[[#This Row],[SISTEMA]]</f>
        <v>0</v>
      </c>
    </row>
    <row r="5882" spans="1:10" hidden="1" x14ac:dyDescent="0.25">
      <c r="A5882">
        <v>30101</v>
      </c>
      <c r="B5882" s="1" t="s">
        <v>6</v>
      </c>
      <c r="C5882" s="1" t="s">
        <v>33</v>
      </c>
      <c r="D5882" s="18">
        <v>10040</v>
      </c>
      <c r="E5882" s="19" t="s">
        <v>6436</v>
      </c>
      <c r="F5882">
        <v>7</v>
      </c>
      <c r="G5882">
        <v>7</v>
      </c>
      <c r="H5882">
        <v>0</v>
      </c>
      <c r="I5882">
        <f>Tabla1[[#This Row],[VENTAS]]+Tabla1[[#This Row],[FISICO]]-Tabla1[[#This Row],[SISTEMA]]</f>
        <v>0</v>
      </c>
      <c r="J5882" s="18"/>
    </row>
    <row r="5883" spans="1:10" hidden="1" x14ac:dyDescent="0.25">
      <c r="A5883">
        <v>30101</v>
      </c>
      <c r="B5883" s="1" t="s">
        <v>6</v>
      </c>
      <c r="C5883" s="1" t="s">
        <v>33</v>
      </c>
      <c r="D5883">
        <v>10041</v>
      </c>
      <c r="E5883" s="1" t="s">
        <v>6437</v>
      </c>
      <c r="F5883">
        <v>6</v>
      </c>
      <c r="G5883">
        <v>6</v>
      </c>
      <c r="H5883">
        <v>0</v>
      </c>
      <c r="I5883">
        <f>Tabla1[[#This Row],[VENTAS]]+Tabla1[[#This Row],[FISICO]]-Tabla1[[#This Row],[SISTEMA]]</f>
        <v>0</v>
      </c>
    </row>
    <row r="5884" spans="1:10" hidden="1" x14ac:dyDescent="0.25">
      <c r="A5884">
        <v>30101</v>
      </c>
      <c r="B5884" s="1" t="s">
        <v>6</v>
      </c>
      <c r="C5884" s="1" t="s">
        <v>33</v>
      </c>
      <c r="D5884">
        <v>10042</v>
      </c>
      <c r="E5884" s="1" t="s">
        <v>6438</v>
      </c>
      <c r="F5884">
        <v>5</v>
      </c>
      <c r="G5884">
        <v>5</v>
      </c>
      <c r="H5884">
        <v>0</v>
      </c>
      <c r="I5884">
        <f>Tabla1[[#This Row],[VENTAS]]+Tabla1[[#This Row],[FISICO]]-Tabla1[[#This Row],[SISTEMA]]</f>
        <v>0</v>
      </c>
    </row>
    <row r="5885" spans="1:10" hidden="1" x14ac:dyDescent="0.25">
      <c r="A5885">
        <v>30101</v>
      </c>
      <c r="B5885" s="1" t="s">
        <v>6</v>
      </c>
      <c r="C5885" s="1" t="s">
        <v>33</v>
      </c>
      <c r="D5885">
        <v>10043</v>
      </c>
      <c r="E5885" s="1" t="s">
        <v>6439</v>
      </c>
      <c r="F5885">
        <v>0</v>
      </c>
      <c r="H5885">
        <v>0</v>
      </c>
      <c r="I5885">
        <f>Tabla1[[#This Row],[VENTAS]]+Tabla1[[#This Row],[FISICO]]-Tabla1[[#This Row],[SISTEMA]]</f>
        <v>0</v>
      </c>
    </row>
    <row r="5886" spans="1:10" hidden="1" x14ac:dyDescent="0.25">
      <c r="A5886">
        <v>30101</v>
      </c>
      <c r="B5886" s="1" t="s">
        <v>6</v>
      </c>
      <c r="C5886" s="1" t="s">
        <v>33</v>
      </c>
      <c r="D5886">
        <v>10044</v>
      </c>
      <c r="E5886" s="1" t="s">
        <v>6440</v>
      </c>
      <c r="F5886">
        <v>6</v>
      </c>
      <c r="G5886">
        <v>6</v>
      </c>
      <c r="H5886">
        <v>0</v>
      </c>
      <c r="I5886">
        <f>Tabla1[[#This Row],[VENTAS]]+Tabla1[[#This Row],[FISICO]]-Tabla1[[#This Row],[SISTEMA]]</f>
        <v>0</v>
      </c>
    </row>
    <row r="5887" spans="1:10" hidden="1" x14ac:dyDescent="0.25">
      <c r="A5887">
        <v>30101</v>
      </c>
      <c r="B5887" s="1" t="s">
        <v>6</v>
      </c>
      <c r="C5887" s="1" t="s">
        <v>33</v>
      </c>
      <c r="D5887">
        <v>10045</v>
      </c>
      <c r="E5887" s="1" t="s">
        <v>6441</v>
      </c>
      <c r="F5887">
        <v>0</v>
      </c>
      <c r="H5887">
        <v>0</v>
      </c>
      <c r="I5887">
        <f>Tabla1[[#This Row],[VENTAS]]+Tabla1[[#This Row],[FISICO]]-Tabla1[[#This Row],[SISTEMA]]</f>
        <v>0</v>
      </c>
    </row>
    <row r="5888" spans="1:10" hidden="1" x14ac:dyDescent="0.25">
      <c r="A5888">
        <v>30101</v>
      </c>
      <c r="B5888" s="1" t="s">
        <v>6</v>
      </c>
      <c r="C5888" s="1" t="s">
        <v>33</v>
      </c>
      <c r="D5888">
        <v>10046</v>
      </c>
      <c r="E5888" s="1" t="s">
        <v>6442</v>
      </c>
      <c r="F5888">
        <v>0</v>
      </c>
      <c r="H5888">
        <v>0</v>
      </c>
      <c r="I5888">
        <f>Tabla1[[#This Row],[VENTAS]]+Tabla1[[#This Row],[FISICO]]-Tabla1[[#This Row],[SISTEMA]]</f>
        <v>0</v>
      </c>
    </row>
    <row r="5889" spans="1:9" hidden="1" x14ac:dyDescent="0.25">
      <c r="A5889">
        <v>30101</v>
      </c>
      <c r="B5889" s="1" t="s">
        <v>6</v>
      </c>
      <c r="C5889" s="1" t="s">
        <v>33</v>
      </c>
      <c r="D5889">
        <v>10047</v>
      </c>
      <c r="E5889" s="1" t="s">
        <v>6443</v>
      </c>
      <c r="F5889">
        <v>5</v>
      </c>
      <c r="G5889">
        <v>5</v>
      </c>
      <c r="H5889">
        <v>0</v>
      </c>
      <c r="I5889">
        <f>Tabla1[[#This Row],[VENTAS]]+Tabla1[[#This Row],[FISICO]]-Tabla1[[#This Row],[SISTEMA]]</f>
        <v>0</v>
      </c>
    </row>
    <row r="5890" spans="1:9" hidden="1" x14ac:dyDescent="0.25">
      <c r="A5890">
        <v>30101</v>
      </c>
      <c r="B5890" s="1" t="s">
        <v>6</v>
      </c>
      <c r="C5890" s="1" t="s">
        <v>33</v>
      </c>
      <c r="D5890">
        <v>10048</v>
      </c>
      <c r="E5890" s="1" t="s">
        <v>6444</v>
      </c>
      <c r="F5890">
        <v>14</v>
      </c>
      <c r="G5890">
        <v>14</v>
      </c>
      <c r="H5890">
        <v>0</v>
      </c>
      <c r="I5890">
        <f>Tabla1[[#This Row],[VENTAS]]+Tabla1[[#This Row],[FISICO]]-Tabla1[[#This Row],[SISTEMA]]</f>
        <v>0</v>
      </c>
    </row>
    <row r="5891" spans="1:9" hidden="1" x14ac:dyDescent="0.25">
      <c r="A5891">
        <v>30101</v>
      </c>
      <c r="B5891" s="1" t="s">
        <v>6</v>
      </c>
      <c r="C5891" s="1" t="s">
        <v>33</v>
      </c>
      <c r="D5891">
        <v>10049</v>
      </c>
      <c r="E5891" s="1" t="s">
        <v>6445</v>
      </c>
      <c r="F5891">
        <v>0</v>
      </c>
      <c r="H5891">
        <v>0</v>
      </c>
      <c r="I5891">
        <f>Tabla1[[#This Row],[VENTAS]]+Tabla1[[#This Row],[FISICO]]-Tabla1[[#This Row],[SISTEMA]]</f>
        <v>0</v>
      </c>
    </row>
    <row r="5892" spans="1:9" hidden="1" x14ac:dyDescent="0.25">
      <c r="A5892">
        <v>30101</v>
      </c>
      <c r="B5892" s="1" t="s">
        <v>6</v>
      </c>
      <c r="C5892" s="1" t="s">
        <v>33</v>
      </c>
      <c r="D5892">
        <v>10058</v>
      </c>
      <c r="E5892" s="1" t="s">
        <v>6446</v>
      </c>
      <c r="F5892">
        <v>0</v>
      </c>
      <c r="H5892">
        <v>0</v>
      </c>
      <c r="I5892">
        <f>Tabla1[[#This Row],[VENTAS]]+Tabla1[[#This Row],[FISICO]]-Tabla1[[#This Row],[SISTEMA]]</f>
        <v>0</v>
      </c>
    </row>
    <row r="5893" spans="1:9" hidden="1" x14ac:dyDescent="0.25">
      <c r="A5893">
        <v>30101</v>
      </c>
      <c r="B5893" s="1" t="s">
        <v>6</v>
      </c>
      <c r="C5893" s="1" t="s">
        <v>33</v>
      </c>
      <c r="D5893">
        <v>10059</v>
      </c>
      <c r="E5893" s="1" t="s">
        <v>6447</v>
      </c>
      <c r="F5893">
        <v>0</v>
      </c>
      <c r="H5893">
        <v>0</v>
      </c>
      <c r="I5893">
        <f>Tabla1[[#This Row],[VENTAS]]+Tabla1[[#This Row],[FISICO]]-Tabla1[[#This Row],[SISTEMA]]</f>
        <v>0</v>
      </c>
    </row>
    <row r="5894" spans="1:9" hidden="1" x14ac:dyDescent="0.25">
      <c r="A5894">
        <v>30101</v>
      </c>
      <c r="B5894" s="1" t="s">
        <v>6</v>
      </c>
      <c r="C5894" s="1" t="s">
        <v>33</v>
      </c>
      <c r="D5894">
        <v>10060</v>
      </c>
      <c r="E5894" s="1" t="s">
        <v>6448</v>
      </c>
      <c r="F5894">
        <v>0</v>
      </c>
      <c r="H5894">
        <v>0</v>
      </c>
      <c r="I5894">
        <f>Tabla1[[#This Row],[VENTAS]]+Tabla1[[#This Row],[FISICO]]-Tabla1[[#This Row],[SISTEMA]]</f>
        <v>0</v>
      </c>
    </row>
    <row r="5895" spans="1:9" hidden="1" x14ac:dyDescent="0.25">
      <c r="A5895">
        <v>30101</v>
      </c>
      <c r="B5895" s="1" t="s">
        <v>6</v>
      </c>
      <c r="C5895" s="1" t="s">
        <v>33</v>
      </c>
      <c r="D5895">
        <v>10064</v>
      </c>
      <c r="E5895" s="1" t="s">
        <v>6449</v>
      </c>
      <c r="F5895">
        <v>3</v>
      </c>
      <c r="G5895">
        <v>3</v>
      </c>
      <c r="H5895">
        <v>0</v>
      </c>
      <c r="I5895">
        <f>Tabla1[[#This Row],[VENTAS]]+Tabla1[[#This Row],[FISICO]]-Tabla1[[#This Row],[SISTEMA]]</f>
        <v>0</v>
      </c>
    </row>
    <row r="5896" spans="1:9" hidden="1" x14ac:dyDescent="0.25">
      <c r="A5896">
        <v>30101</v>
      </c>
      <c r="B5896" s="1" t="s">
        <v>6</v>
      </c>
      <c r="C5896" s="1" t="s">
        <v>33</v>
      </c>
      <c r="D5896">
        <v>10066</v>
      </c>
      <c r="E5896" s="1" t="s">
        <v>6450</v>
      </c>
      <c r="F5896">
        <v>0</v>
      </c>
      <c r="H5896">
        <v>0</v>
      </c>
      <c r="I5896">
        <f>Tabla1[[#This Row],[VENTAS]]+Tabla1[[#This Row],[FISICO]]-Tabla1[[#This Row],[SISTEMA]]</f>
        <v>0</v>
      </c>
    </row>
    <row r="5897" spans="1:9" hidden="1" x14ac:dyDescent="0.25">
      <c r="A5897">
        <v>30101</v>
      </c>
      <c r="B5897" s="1" t="s">
        <v>6</v>
      </c>
      <c r="C5897" s="1" t="s">
        <v>33</v>
      </c>
      <c r="D5897">
        <v>10067</v>
      </c>
      <c r="E5897" s="1" t="s">
        <v>6451</v>
      </c>
      <c r="F5897">
        <v>0</v>
      </c>
      <c r="H5897">
        <v>0</v>
      </c>
      <c r="I5897">
        <f>Tabla1[[#This Row],[VENTAS]]+Tabla1[[#This Row],[FISICO]]-Tabla1[[#This Row],[SISTEMA]]</f>
        <v>0</v>
      </c>
    </row>
    <row r="5898" spans="1:9" hidden="1" x14ac:dyDescent="0.25">
      <c r="A5898">
        <v>30101</v>
      </c>
      <c r="B5898" s="1" t="s">
        <v>6</v>
      </c>
      <c r="C5898" s="1" t="s">
        <v>33</v>
      </c>
      <c r="D5898">
        <v>10068</v>
      </c>
      <c r="E5898" s="1" t="s">
        <v>6452</v>
      </c>
      <c r="F5898">
        <v>14</v>
      </c>
      <c r="G5898">
        <v>14</v>
      </c>
      <c r="H5898">
        <v>0</v>
      </c>
      <c r="I5898">
        <f>Tabla1[[#This Row],[VENTAS]]+Tabla1[[#This Row],[FISICO]]-Tabla1[[#This Row],[SISTEMA]]</f>
        <v>0</v>
      </c>
    </row>
    <row r="5899" spans="1:9" hidden="1" x14ac:dyDescent="0.25">
      <c r="A5899">
        <v>30101</v>
      </c>
      <c r="B5899" s="1" t="s">
        <v>6</v>
      </c>
      <c r="C5899" s="1" t="s">
        <v>33</v>
      </c>
      <c r="D5899">
        <v>10069</v>
      </c>
      <c r="E5899" s="1" t="s">
        <v>6453</v>
      </c>
      <c r="F5899">
        <v>0</v>
      </c>
      <c r="H5899">
        <v>0</v>
      </c>
      <c r="I5899">
        <f>Tabla1[[#This Row],[VENTAS]]+Tabla1[[#This Row],[FISICO]]-Tabla1[[#This Row],[SISTEMA]]</f>
        <v>0</v>
      </c>
    </row>
    <row r="5900" spans="1:9" hidden="1" x14ac:dyDescent="0.25">
      <c r="A5900">
        <v>30101</v>
      </c>
      <c r="B5900" s="1" t="s">
        <v>6</v>
      </c>
      <c r="C5900" s="1" t="s">
        <v>33</v>
      </c>
      <c r="D5900">
        <v>10109</v>
      </c>
      <c r="E5900" s="1" t="s">
        <v>6454</v>
      </c>
      <c r="F5900">
        <v>0</v>
      </c>
      <c r="H5900">
        <v>0</v>
      </c>
      <c r="I5900">
        <f>Tabla1[[#This Row],[VENTAS]]+Tabla1[[#This Row],[FISICO]]-Tabla1[[#This Row],[SISTEMA]]</f>
        <v>0</v>
      </c>
    </row>
    <row r="5901" spans="1:9" hidden="1" x14ac:dyDescent="0.25">
      <c r="A5901">
        <v>30101</v>
      </c>
      <c r="B5901" s="1" t="s">
        <v>6</v>
      </c>
      <c r="C5901" s="1" t="s">
        <v>33</v>
      </c>
      <c r="D5901">
        <v>10110</v>
      </c>
      <c r="E5901" s="1" t="s">
        <v>6455</v>
      </c>
      <c r="F5901">
        <v>2</v>
      </c>
      <c r="G5901">
        <v>2</v>
      </c>
      <c r="H5901">
        <v>0</v>
      </c>
      <c r="I5901">
        <f>Tabla1[[#This Row],[VENTAS]]+Tabla1[[#This Row],[FISICO]]-Tabla1[[#This Row],[SISTEMA]]</f>
        <v>0</v>
      </c>
    </row>
    <row r="5902" spans="1:9" hidden="1" x14ac:dyDescent="0.25">
      <c r="A5902">
        <v>30101</v>
      </c>
      <c r="B5902" s="1" t="s">
        <v>6</v>
      </c>
      <c r="C5902" s="1" t="s">
        <v>33</v>
      </c>
      <c r="D5902">
        <v>10111</v>
      </c>
      <c r="E5902" s="1" t="s">
        <v>6456</v>
      </c>
      <c r="F5902">
        <v>0</v>
      </c>
      <c r="H5902">
        <v>0</v>
      </c>
      <c r="I5902">
        <f>Tabla1[[#This Row],[VENTAS]]+Tabla1[[#This Row],[FISICO]]-Tabla1[[#This Row],[SISTEMA]]</f>
        <v>0</v>
      </c>
    </row>
    <row r="5903" spans="1:9" hidden="1" x14ac:dyDescent="0.25">
      <c r="A5903">
        <v>30101</v>
      </c>
      <c r="B5903" s="1" t="s">
        <v>6</v>
      </c>
      <c r="C5903" s="1" t="s">
        <v>33</v>
      </c>
      <c r="D5903">
        <v>10136</v>
      </c>
      <c r="E5903" s="1" t="s">
        <v>6457</v>
      </c>
      <c r="F5903">
        <v>0</v>
      </c>
      <c r="H5903">
        <v>0</v>
      </c>
      <c r="I5903">
        <f>Tabla1[[#This Row],[VENTAS]]+Tabla1[[#This Row],[FISICO]]-Tabla1[[#This Row],[SISTEMA]]</f>
        <v>0</v>
      </c>
    </row>
    <row r="5904" spans="1:9" hidden="1" x14ac:dyDescent="0.25">
      <c r="A5904">
        <v>30101</v>
      </c>
      <c r="B5904" s="1" t="s">
        <v>6</v>
      </c>
      <c r="C5904" s="1" t="s">
        <v>33</v>
      </c>
      <c r="D5904">
        <v>10138</v>
      </c>
      <c r="E5904" s="1" t="s">
        <v>6458</v>
      </c>
      <c r="F5904">
        <v>0</v>
      </c>
      <c r="H5904">
        <v>0</v>
      </c>
      <c r="I5904">
        <f>Tabla1[[#This Row],[VENTAS]]+Tabla1[[#This Row],[FISICO]]-Tabla1[[#This Row],[SISTEMA]]</f>
        <v>0</v>
      </c>
    </row>
    <row r="5905" spans="1:10" hidden="1" x14ac:dyDescent="0.25">
      <c r="A5905">
        <v>30101</v>
      </c>
      <c r="B5905" s="1" t="s">
        <v>6</v>
      </c>
      <c r="C5905" s="1" t="s">
        <v>33</v>
      </c>
      <c r="D5905">
        <v>10153</v>
      </c>
      <c r="E5905" s="1" t="s">
        <v>6459</v>
      </c>
      <c r="F5905">
        <v>2</v>
      </c>
      <c r="G5905">
        <v>2</v>
      </c>
      <c r="H5905">
        <v>0</v>
      </c>
      <c r="I5905">
        <f>Tabla1[[#This Row],[VENTAS]]+Tabla1[[#This Row],[FISICO]]-Tabla1[[#This Row],[SISTEMA]]</f>
        <v>0</v>
      </c>
    </row>
    <row r="5906" spans="1:10" hidden="1" x14ac:dyDescent="0.25">
      <c r="A5906">
        <v>30101</v>
      </c>
      <c r="B5906" s="1" t="s">
        <v>6</v>
      </c>
      <c r="C5906" s="1" t="s">
        <v>33</v>
      </c>
      <c r="D5906">
        <v>10181</v>
      </c>
      <c r="E5906" s="1" t="s">
        <v>6460</v>
      </c>
      <c r="F5906">
        <v>0</v>
      </c>
      <c r="H5906">
        <v>0</v>
      </c>
      <c r="I5906">
        <f>Tabla1[[#This Row],[VENTAS]]+Tabla1[[#This Row],[FISICO]]-Tabla1[[#This Row],[SISTEMA]]</f>
        <v>0</v>
      </c>
    </row>
    <row r="5907" spans="1:10" hidden="1" x14ac:dyDescent="0.25">
      <c r="A5907">
        <v>30101</v>
      </c>
      <c r="B5907" s="1" t="s">
        <v>6</v>
      </c>
      <c r="C5907" s="1" t="s">
        <v>33</v>
      </c>
      <c r="D5907">
        <v>10184</v>
      </c>
      <c r="E5907" s="1" t="s">
        <v>6461</v>
      </c>
      <c r="F5907">
        <v>0</v>
      </c>
      <c r="H5907">
        <v>0</v>
      </c>
      <c r="I5907">
        <f>Tabla1[[#This Row],[VENTAS]]+Tabla1[[#This Row],[FISICO]]-Tabla1[[#This Row],[SISTEMA]]</f>
        <v>0</v>
      </c>
    </row>
    <row r="5908" spans="1:10" hidden="1" x14ac:dyDescent="0.25">
      <c r="A5908">
        <v>30101</v>
      </c>
      <c r="B5908" s="1" t="s">
        <v>6</v>
      </c>
      <c r="C5908" s="1" t="s">
        <v>33</v>
      </c>
      <c r="D5908" s="18">
        <v>10185</v>
      </c>
      <c r="E5908" s="19" t="s">
        <v>6462</v>
      </c>
      <c r="F5908">
        <v>0</v>
      </c>
      <c r="G5908">
        <v>0</v>
      </c>
      <c r="H5908">
        <v>0</v>
      </c>
      <c r="I5908">
        <f>Tabla1[[#This Row],[VENTAS]]+Tabla1[[#This Row],[FISICO]]-Tabla1[[#This Row],[SISTEMA]]</f>
        <v>0</v>
      </c>
      <c r="J5908" s="18"/>
    </row>
    <row r="5909" spans="1:10" hidden="1" x14ac:dyDescent="0.25">
      <c r="A5909">
        <v>30101</v>
      </c>
      <c r="B5909" s="1" t="s">
        <v>6</v>
      </c>
      <c r="C5909" s="1" t="s">
        <v>33</v>
      </c>
      <c r="D5909">
        <v>10186</v>
      </c>
      <c r="E5909" s="1" t="s">
        <v>6463</v>
      </c>
      <c r="F5909">
        <v>0</v>
      </c>
      <c r="H5909">
        <v>0</v>
      </c>
      <c r="I5909">
        <f>Tabla1[[#This Row],[VENTAS]]+Tabla1[[#This Row],[FISICO]]-Tabla1[[#This Row],[SISTEMA]]</f>
        <v>0</v>
      </c>
    </row>
    <row r="5910" spans="1:10" hidden="1" x14ac:dyDescent="0.25">
      <c r="A5910">
        <v>30101</v>
      </c>
      <c r="B5910" s="1" t="s">
        <v>6</v>
      </c>
      <c r="C5910" s="1" t="s">
        <v>33</v>
      </c>
      <c r="D5910">
        <v>10187</v>
      </c>
      <c r="E5910" s="1" t="s">
        <v>6464</v>
      </c>
      <c r="F5910">
        <v>0</v>
      </c>
      <c r="H5910">
        <v>0</v>
      </c>
      <c r="I5910">
        <f>Tabla1[[#This Row],[VENTAS]]+Tabla1[[#This Row],[FISICO]]-Tabla1[[#This Row],[SISTEMA]]</f>
        <v>0</v>
      </c>
    </row>
    <row r="5911" spans="1:10" hidden="1" x14ac:dyDescent="0.25">
      <c r="A5911">
        <v>30101</v>
      </c>
      <c r="B5911" s="1" t="s">
        <v>6</v>
      </c>
      <c r="C5911" s="1" t="s">
        <v>33</v>
      </c>
      <c r="D5911">
        <v>10193</v>
      </c>
      <c r="E5911" s="1" t="s">
        <v>6465</v>
      </c>
      <c r="F5911">
        <v>1</v>
      </c>
      <c r="G5911">
        <v>1</v>
      </c>
      <c r="H5911">
        <v>0</v>
      </c>
      <c r="I5911">
        <f>Tabla1[[#This Row],[VENTAS]]+Tabla1[[#This Row],[FISICO]]-Tabla1[[#This Row],[SISTEMA]]</f>
        <v>0</v>
      </c>
    </row>
    <row r="5912" spans="1:10" hidden="1" x14ac:dyDescent="0.25">
      <c r="A5912">
        <v>30101</v>
      </c>
      <c r="B5912" s="1" t="s">
        <v>6</v>
      </c>
      <c r="C5912" s="1" t="s">
        <v>33</v>
      </c>
      <c r="D5912">
        <v>10194</v>
      </c>
      <c r="E5912" s="1" t="s">
        <v>6466</v>
      </c>
      <c r="F5912">
        <v>0</v>
      </c>
      <c r="H5912">
        <v>0</v>
      </c>
      <c r="I5912">
        <f>Tabla1[[#This Row],[VENTAS]]+Tabla1[[#This Row],[FISICO]]-Tabla1[[#This Row],[SISTEMA]]</f>
        <v>0</v>
      </c>
    </row>
    <row r="5913" spans="1:10" hidden="1" x14ac:dyDescent="0.25">
      <c r="A5913">
        <v>30101</v>
      </c>
      <c r="B5913" s="1" t="s">
        <v>6</v>
      </c>
      <c r="C5913" s="1" t="s">
        <v>33</v>
      </c>
      <c r="D5913">
        <v>10206</v>
      </c>
      <c r="E5913" s="1" t="s">
        <v>6467</v>
      </c>
      <c r="F5913">
        <v>0</v>
      </c>
      <c r="H5913">
        <v>0</v>
      </c>
      <c r="I5913">
        <f>Tabla1[[#This Row],[VENTAS]]+Tabla1[[#This Row],[FISICO]]-Tabla1[[#This Row],[SISTEMA]]</f>
        <v>0</v>
      </c>
    </row>
    <row r="5914" spans="1:10" hidden="1" x14ac:dyDescent="0.25">
      <c r="A5914">
        <v>30101</v>
      </c>
      <c r="B5914" s="1" t="s">
        <v>6</v>
      </c>
      <c r="C5914" s="1" t="s">
        <v>33</v>
      </c>
      <c r="D5914">
        <v>10207</v>
      </c>
      <c r="E5914" s="1" t="s">
        <v>6468</v>
      </c>
      <c r="F5914">
        <v>0</v>
      </c>
      <c r="H5914">
        <v>0</v>
      </c>
      <c r="I5914">
        <f>Tabla1[[#This Row],[VENTAS]]+Tabla1[[#This Row],[FISICO]]-Tabla1[[#This Row],[SISTEMA]]</f>
        <v>0</v>
      </c>
    </row>
    <row r="5915" spans="1:10" hidden="1" x14ac:dyDescent="0.25">
      <c r="A5915">
        <v>30101</v>
      </c>
      <c r="B5915" s="1" t="s">
        <v>6</v>
      </c>
      <c r="C5915" s="1" t="s">
        <v>33</v>
      </c>
      <c r="D5915">
        <v>10208</v>
      </c>
      <c r="E5915" s="1" t="s">
        <v>6469</v>
      </c>
      <c r="F5915">
        <v>5</v>
      </c>
      <c r="G5915">
        <v>5</v>
      </c>
      <c r="H5915">
        <v>0</v>
      </c>
      <c r="I5915">
        <f>Tabla1[[#This Row],[VENTAS]]+Tabla1[[#This Row],[FISICO]]-Tabla1[[#This Row],[SISTEMA]]</f>
        <v>0</v>
      </c>
    </row>
    <row r="5916" spans="1:10" hidden="1" x14ac:dyDescent="0.25">
      <c r="A5916">
        <v>30101</v>
      </c>
      <c r="B5916" s="1" t="s">
        <v>6</v>
      </c>
      <c r="C5916" s="1" t="s">
        <v>33</v>
      </c>
      <c r="D5916">
        <v>10209</v>
      </c>
      <c r="E5916" s="1" t="s">
        <v>6470</v>
      </c>
      <c r="F5916">
        <v>2</v>
      </c>
      <c r="G5916">
        <v>1</v>
      </c>
      <c r="H5916">
        <v>1</v>
      </c>
      <c r="I5916">
        <f>Tabla1[[#This Row],[VENTAS]]+Tabla1[[#This Row],[FISICO]]-Tabla1[[#This Row],[SISTEMA]]</f>
        <v>0</v>
      </c>
    </row>
    <row r="5917" spans="1:10" hidden="1" x14ac:dyDescent="0.25">
      <c r="A5917">
        <v>30101</v>
      </c>
      <c r="B5917" s="1" t="s">
        <v>6</v>
      </c>
      <c r="C5917" s="1" t="s">
        <v>33</v>
      </c>
      <c r="D5917">
        <v>10210</v>
      </c>
      <c r="E5917" s="1" t="s">
        <v>6471</v>
      </c>
      <c r="F5917">
        <v>0</v>
      </c>
      <c r="H5917">
        <v>0</v>
      </c>
      <c r="I5917">
        <f>Tabla1[[#This Row],[VENTAS]]+Tabla1[[#This Row],[FISICO]]-Tabla1[[#This Row],[SISTEMA]]</f>
        <v>0</v>
      </c>
    </row>
    <row r="5918" spans="1:10" hidden="1" x14ac:dyDescent="0.25">
      <c r="A5918">
        <v>30101</v>
      </c>
      <c r="B5918" s="1" t="s">
        <v>6</v>
      </c>
      <c r="C5918" s="1" t="s">
        <v>33</v>
      </c>
      <c r="D5918">
        <v>10212</v>
      </c>
      <c r="E5918" s="1" t="s">
        <v>6472</v>
      </c>
      <c r="F5918">
        <v>0</v>
      </c>
      <c r="H5918">
        <v>0</v>
      </c>
      <c r="I5918">
        <f>Tabla1[[#This Row],[VENTAS]]+Tabla1[[#This Row],[FISICO]]-Tabla1[[#This Row],[SISTEMA]]</f>
        <v>0</v>
      </c>
    </row>
    <row r="5919" spans="1:10" hidden="1" x14ac:dyDescent="0.25">
      <c r="A5919">
        <v>30101</v>
      </c>
      <c r="B5919" s="1" t="s">
        <v>6</v>
      </c>
      <c r="C5919" s="1" t="s">
        <v>33</v>
      </c>
      <c r="D5919">
        <v>10213</v>
      </c>
      <c r="E5919" s="1" t="s">
        <v>6473</v>
      </c>
      <c r="F5919">
        <v>0</v>
      </c>
      <c r="H5919">
        <v>0</v>
      </c>
      <c r="I5919">
        <f>Tabla1[[#This Row],[VENTAS]]+Tabla1[[#This Row],[FISICO]]-Tabla1[[#This Row],[SISTEMA]]</f>
        <v>0</v>
      </c>
    </row>
    <row r="5920" spans="1:10" hidden="1" x14ac:dyDescent="0.25">
      <c r="A5920">
        <v>30101</v>
      </c>
      <c r="B5920" s="1" t="s">
        <v>6</v>
      </c>
      <c r="C5920" s="1" t="s">
        <v>33</v>
      </c>
      <c r="D5920">
        <v>10214</v>
      </c>
      <c r="E5920" s="1" t="s">
        <v>6474</v>
      </c>
      <c r="F5920">
        <v>0</v>
      </c>
      <c r="H5920">
        <v>0</v>
      </c>
      <c r="I5920">
        <f>Tabla1[[#This Row],[VENTAS]]+Tabla1[[#This Row],[FISICO]]-Tabla1[[#This Row],[SISTEMA]]</f>
        <v>0</v>
      </c>
    </row>
    <row r="5921" spans="1:9" hidden="1" x14ac:dyDescent="0.25">
      <c r="A5921">
        <v>30101</v>
      </c>
      <c r="B5921" s="1" t="s">
        <v>6</v>
      </c>
      <c r="C5921" s="1" t="s">
        <v>33</v>
      </c>
      <c r="D5921">
        <v>10215</v>
      </c>
      <c r="E5921" s="1" t="s">
        <v>6475</v>
      </c>
      <c r="F5921">
        <v>0</v>
      </c>
      <c r="H5921">
        <v>0</v>
      </c>
      <c r="I5921">
        <f>Tabla1[[#This Row],[VENTAS]]+Tabla1[[#This Row],[FISICO]]-Tabla1[[#This Row],[SISTEMA]]</f>
        <v>0</v>
      </c>
    </row>
    <row r="5922" spans="1:9" hidden="1" x14ac:dyDescent="0.25">
      <c r="A5922">
        <v>30101</v>
      </c>
      <c r="B5922" s="1" t="s">
        <v>6</v>
      </c>
      <c r="C5922" s="1" t="s">
        <v>33</v>
      </c>
      <c r="D5922">
        <v>10246</v>
      </c>
      <c r="E5922" s="1" t="s">
        <v>6476</v>
      </c>
      <c r="F5922">
        <v>0</v>
      </c>
      <c r="H5922">
        <v>0</v>
      </c>
      <c r="I5922">
        <f>Tabla1[[#This Row],[VENTAS]]+Tabla1[[#This Row],[FISICO]]-Tabla1[[#This Row],[SISTEMA]]</f>
        <v>0</v>
      </c>
    </row>
    <row r="5923" spans="1:9" hidden="1" x14ac:dyDescent="0.25">
      <c r="A5923">
        <v>30101</v>
      </c>
      <c r="B5923" s="1" t="s">
        <v>6</v>
      </c>
      <c r="C5923" s="1" t="s">
        <v>33</v>
      </c>
      <c r="D5923">
        <v>10247</v>
      </c>
      <c r="E5923" s="1" t="s">
        <v>6477</v>
      </c>
      <c r="F5923">
        <v>0</v>
      </c>
      <c r="H5923">
        <v>0</v>
      </c>
      <c r="I5923">
        <f>Tabla1[[#This Row],[VENTAS]]+Tabla1[[#This Row],[FISICO]]-Tabla1[[#This Row],[SISTEMA]]</f>
        <v>0</v>
      </c>
    </row>
    <row r="5924" spans="1:9" hidden="1" x14ac:dyDescent="0.25">
      <c r="A5924">
        <v>30101</v>
      </c>
      <c r="B5924" s="1" t="s">
        <v>6</v>
      </c>
      <c r="C5924" s="1" t="s">
        <v>33</v>
      </c>
      <c r="D5924">
        <v>10248</v>
      </c>
      <c r="E5924" s="1" t="s">
        <v>6478</v>
      </c>
      <c r="F5924">
        <v>0</v>
      </c>
      <c r="H5924">
        <v>0</v>
      </c>
      <c r="I5924">
        <f>Tabla1[[#This Row],[VENTAS]]+Tabla1[[#This Row],[FISICO]]-Tabla1[[#This Row],[SISTEMA]]</f>
        <v>0</v>
      </c>
    </row>
    <row r="5925" spans="1:9" hidden="1" x14ac:dyDescent="0.25">
      <c r="A5925">
        <v>30101</v>
      </c>
      <c r="B5925" s="1" t="s">
        <v>6</v>
      </c>
      <c r="C5925" s="1" t="s">
        <v>33</v>
      </c>
      <c r="D5925">
        <v>10255</v>
      </c>
      <c r="E5925" s="1" t="s">
        <v>6479</v>
      </c>
      <c r="F5925">
        <v>0</v>
      </c>
      <c r="H5925">
        <v>0</v>
      </c>
      <c r="I5925">
        <f>Tabla1[[#This Row],[VENTAS]]+Tabla1[[#This Row],[FISICO]]-Tabla1[[#This Row],[SISTEMA]]</f>
        <v>0</v>
      </c>
    </row>
    <row r="5926" spans="1:9" hidden="1" x14ac:dyDescent="0.25">
      <c r="A5926">
        <v>30101</v>
      </c>
      <c r="B5926" s="1" t="s">
        <v>6</v>
      </c>
      <c r="C5926" s="1" t="s">
        <v>33</v>
      </c>
      <c r="D5926">
        <v>10256</v>
      </c>
      <c r="E5926" s="1" t="s">
        <v>6480</v>
      </c>
      <c r="F5926">
        <v>0</v>
      </c>
      <c r="H5926">
        <v>0</v>
      </c>
      <c r="I5926">
        <f>Tabla1[[#This Row],[VENTAS]]+Tabla1[[#This Row],[FISICO]]-Tabla1[[#This Row],[SISTEMA]]</f>
        <v>0</v>
      </c>
    </row>
    <row r="5927" spans="1:9" hidden="1" x14ac:dyDescent="0.25">
      <c r="A5927">
        <v>30101</v>
      </c>
      <c r="B5927" s="1" t="s">
        <v>6</v>
      </c>
      <c r="C5927" s="1" t="s">
        <v>33</v>
      </c>
      <c r="D5927">
        <v>10257</v>
      </c>
      <c r="E5927" s="1" t="s">
        <v>6481</v>
      </c>
      <c r="F5927">
        <v>0</v>
      </c>
      <c r="H5927">
        <v>0</v>
      </c>
      <c r="I5927">
        <f>Tabla1[[#This Row],[VENTAS]]+Tabla1[[#This Row],[FISICO]]-Tabla1[[#This Row],[SISTEMA]]</f>
        <v>0</v>
      </c>
    </row>
    <row r="5928" spans="1:9" hidden="1" x14ac:dyDescent="0.25">
      <c r="A5928">
        <v>30101</v>
      </c>
      <c r="B5928" s="1" t="s">
        <v>6</v>
      </c>
      <c r="C5928" s="1" t="s">
        <v>33</v>
      </c>
      <c r="D5928">
        <v>10258</v>
      </c>
      <c r="E5928" s="1" t="s">
        <v>6482</v>
      </c>
      <c r="F5928">
        <v>4</v>
      </c>
      <c r="G5928">
        <v>4</v>
      </c>
      <c r="H5928">
        <v>0</v>
      </c>
      <c r="I5928">
        <f>Tabla1[[#This Row],[VENTAS]]+Tabla1[[#This Row],[FISICO]]-Tabla1[[#This Row],[SISTEMA]]</f>
        <v>0</v>
      </c>
    </row>
    <row r="5929" spans="1:9" hidden="1" x14ac:dyDescent="0.25">
      <c r="A5929">
        <v>30101</v>
      </c>
      <c r="B5929" s="1" t="s">
        <v>6</v>
      </c>
      <c r="C5929" s="1" t="s">
        <v>33</v>
      </c>
      <c r="D5929">
        <v>10269</v>
      </c>
      <c r="E5929" s="1" t="s">
        <v>6483</v>
      </c>
      <c r="F5929">
        <v>2</v>
      </c>
      <c r="G5929">
        <v>2</v>
      </c>
      <c r="H5929">
        <v>0</v>
      </c>
      <c r="I5929">
        <f>Tabla1[[#This Row],[VENTAS]]+Tabla1[[#This Row],[FISICO]]-Tabla1[[#This Row],[SISTEMA]]</f>
        <v>0</v>
      </c>
    </row>
    <row r="5930" spans="1:9" hidden="1" x14ac:dyDescent="0.25">
      <c r="A5930">
        <v>30101</v>
      </c>
      <c r="B5930" s="1" t="s">
        <v>6</v>
      </c>
      <c r="C5930" s="1" t="s">
        <v>33</v>
      </c>
      <c r="D5930">
        <v>10270</v>
      </c>
      <c r="E5930" s="1" t="s">
        <v>6484</v>
      </c>
      <c r="F5930">
        <v>0</v>
      </c>
      <c r="H5930">
        <v>0</v>
      </c>
      <c r="I5930">
        <f>Tabla1[[#This Row],[VENTAS]]+Tabla1[[#This Row],[FISICO]]-Tabla1[[#This Row],[SISTEMA]]</f>
        <v>0</v>
      </c>
    </row>
    <row r="5931" spans="1:9" hidden="1" x14ac:dyDescent="0.25">
      <c r="A5931">
        <v>30101</v>
      </c>
      <c r="B5931" s="1" t="s">
        <v>6</v>
      </c>
      <c r="C5931" s="1" t="s">
        <v>33</v>
      </c>
      <c r="D5931">
        <v>10273</v>
      </c>
      <c r="E5931" s="1" t="s">
        <v>6485</v>
      </c>
      <c r="F5931">
        <v>1</v>
      </c>
      <c r="G5931">
        <v>1</v>
      </c>
      <c r="H5931">
        <v>0</v>
      </c>
      <c r="I5931">
        <f>Tabla1[[#This Row],[VENTAS]]+Tabla1[[#This Row],[FISICO]]-Tabla1[[#This Row],[SISTEMA]]</f>
        <v>0</v>
      </c>
    </row>
    <row r="5932" spans="1:9" hidden="1" x14ac:dyDescent="0.25">
      <c r="A5932">
        <v>30101</v>
      </c>
      <c r="B5932" s="1" t="s">
        <v>6</v>
      </c>
      <c r="C5932" s="1" t="s">
        <v>33</v>
      </c>
      <c r="D5932">
        <v>10279</v>
      </c>
      <c r="E5932" s="1" t="s">
        <v>6486</v>
      </c>
      <c r="F5932">
        <v>0</v>
      </c>
      <c r="H5932">
        <v>0</v>
      </c>
      <c r="I5932">
        <f>Tabla1[[#This Row],[VENTAS]]+Tabla1[[#This Row],[FISICO]]-Tabla1[[#This Row],[SISTEMA]]</f>
        <v>0</v>
      </c>
    </row>
    <row r="5933" spans="1:9" hidden="1" x14ac:dyDescent="0.25">
      <c r="A5933">
        <v>30101</v>
      </c>
      <c r="B5933" s="1" t="s">
        <v>6</v>
      </c>
      <c r="C5933" s="1" t="s">
        <v>33</v>
      </c>
      <c r="D5933">
        <v>10281</v>
      </c>
      <c r="E5933" s="1" t="s">
        <v>6487</v>
      </c>
      <c r="F5933">
        <v>0</v>
      </c>
      <c r="H5933">
        <v>0</v>
      </c>
      <c r="I5933">
        <f>Tabla1[[#This Row],[VENTAS]]+Tabla1[[#This Row],[FISICO]]-Tabla1[[#This Row],[SISTEMA]]</f>
        <v>0</v>
      </c>
    </row>
    <row r="5934" spans="1:9" hidden="1" x14ac:dyDescent="0.25">
      <c r="A5934">
        <v>30101</v>
      </c>
      <c r="B5934" s="1" t="s">
        <v>6</v>
      </c>
      <c r="C5934" s="1" t="s">
        <v>33</v>
      </c>
      <c r="D5934">
        <v>10282</v>
      </c>
      <c r="E5934" s="1" t="s">
        <v>6488</v>
      </c>
      <c r="F5934">
        <v>0</v>
      </c>
      <c r="H5934">
        <v>0</v>
      </c>
      <c r="I5934">
        <f>Tabla1[[#This Row],[VENTAS]]+Tabla1[[#This Row],[FISICO]]-Tabla1[[#This Row],[SISTEMA]]</f>
        <v>0</v>
      </c>
    </row>
    <row r="5935" spans="1:9" hidden="1" x14ac:dyDescent="0.25">
      <c r="A5935">
        <v>30101</v>
      </c>
      <c r="B5935" s="1" t="s">
        <v>6</v>
      </c>
      <c r="C5935" s="1" t="s">
        <v>33</v>
      </c>
      <c r="D5935">
        <v>10283</v>
      </c>
      <c r="E5935" s="1" t="s">
        <v>6489</v>
      </c>
      <c r="F5935">
        <v>0</v>
      </c>
      <c r="H5935">
        <v>0</v>
      </c>
      <c r="I5935">
        <f>Tabla1[[#This Row],[VENTAS]]+Tabla1[[#This Row],[FISICO]]-Tabla1[[#This Row],[SISTEMA]]</f>
        <v>0</v>
      </c>
    </row>
    <row r="5936" spans="1:9" hidden="1" x14ac:dyDescent="0.25">
      <c r="A5936">
        <v>30101</v>
      </c>
      <c r="B5936" s="1" t="s">
        <v>6</v>
      </c>
      <c r="C5936" s="1" t="s">
        <v>33</v>
      </c>
      <c r="D5936">
        <v>10303</v>
      </c>
      <c r="E5936" s="1" t="s">
        <v>6490</v>
      </c>
      <c r="F5936">
        <v>0</v>
      </c>
      <c r="H5936">
        <v>0</v>
      </c>
      <c r="I5936">
        <f>Tabla1[[#This Row],[VENTAS]]+Tabla1[[#This Row],[FISICO]]-Tabla1[[#This Row],[SISTEMA]]</f>
        <v>0</v>
      </c>
    </row>
    <row r="5937" spans="1:10" hidden="1" x14ac:dyDescent="0.25">
      <c r="A5937">
        <v>30101</v>
      </c>
      <c r="B5937" s="1" t="s">
        <v>6</v>
      </c>
      <c r="C5937" s="1" t="s">
        <v>33</v>
      </c>
      <c r="D5937">
        <v>10304</v>
      </c>
      <c r="E5937" s="1" t="s">
        <v>6491</v>
      </c>
      <c r="F5937">
        <v>0</v>
      </c>
      <c r="H5937">
        <v>0</v>
      </c>
      <c r="I5937">
        <f>Tabla1[[#This Row],[VENTAS]]+Tabla1[[#This Row],[FISICO]]-Tabla1[[#This Row],[SISTEMA]]</f>
        <v>0</v>
      </c>
    </row>
    <row r="5938" spans="1:10" hidden="1" x14ac:dyDescent="0.25">
      <c r="A5938">
        <v>30101</v>
      </c>
      <c r="B5938" s="1" t="s">
        <v>6</v>
      </c>
      <c r="C5938" s="1" t="s">
        <v>33</v>
      </c>
      <c r="D5938">
        <v>10305</v>
      </c>
      <c r="E5938" s="1" t="s">
        <v>6492</v>
      </c>
      <c r="F5938">
        <v>2</v>
      </c>
      <c r="G5938">
        <v>2</v>
      </c>
      <c r="H5938">
        <v>0</v>
      </c>
      <c r="I5938">
        <f>Tabla1[[#This Row],[VENTAS]]+Tabla1[[#This Row],[FISICO]]-Tabla1[[#This Row],[SISTEMA]]</f>
        <v>0</v>
      </c>
    </row>
    <row r="5939" spans="1:10" hidden="1" x14ac:dyDescent="0.25">
      <c r="A5939">
        <v>30101</v>
      </c>
      <c r="B5939" s="1" t="s">
        <v>6</v>
      </c>
      <c r="C5939" s="1" t="s">
        <v>33</v>
      </c>
      <c r="D5939">
        <v>10338</v>
      </c>
      <c r="E5939" s="1" t="s">
        <v>6493</v>
      </c>
      <c r="F5939">
        <v>0</v>
      </c>
      <c r="H5939">
        <v>0</v>
      </c>
      <c r="I5939">
        <f>Tabla1[[#This Row],[VENTAS]]+Tabla1[[#This Row],[FISICO]]-Tabla1[[#This Row],[SISTEMA]]</f>
        <v>0</v>
      </c>
    </row>
    <row r="5940" spans="1:10" hidden="1" x14ac:dyDescent="0.25">
      <c r="A5940">
        <v>30101</v>
      </c>
      <c r="B5940" s="1" t="s">
        <v>6</v>
      </c>
      <c r="C5940" s="1" t="s">
        <v>33</v>
      </c>
      <c r="D5940" s="18">
        <v>10346</v>
      </c>
      <c r="E5940" s="19" t="s">
        <v>6494</v>
      </c>
      <c r="F5940">
        <v>34</v>
      </c>
      <c r="G5940">
        <f>6+27</f>
        <v>33</v>
      </c>
      <c r="H5940">
        <v>0</v>
      </c>
      <c r="I5940">
        <f>Tabla1[[#This Row],[VENTAS]]+Tabla1[[#This Row],[FISICO]]-Tabla1[[#This Row],[SISTEMA]]</f>
        <v>-1</v>
      </c>
      <c r="J5940" s="18"/>
    </row>
    <row r="5941" spans="1:10" hidden="1" x14ac:dyDescent="0.25">
      <c r="A5941">
        <v>30101</v>
      </c>
      <c r="B5941" s="1" t="s">
        <v>6</v>
      </c>
      <c r="C5941" s="1" t="s">
        <v>33</v>
      </c>
      <c r="D5941">
        <v>10364</v>
      </c>
      <c r="E5941" s="1" t="s">
        <v>6495</v>
      </c>
      <c r="F5941">
        <v>0</v>
      </c>
      <c r="H5941">
        <v>0</v>
      </c>
      <c r="I5941">
        <f>Tabla1[[#This Row],[VENTAS]]+Tabla1[[#This Row],[FISICO]]-Tabla1[[#This Row],[SISTEMA]]</f>
        <v>0</v>
      </c>
    </row>
    <row r="5942" spans="1:10" hidden="1" x14ac:dyDescent="0.25">
      <c r="A5942">
        <v>30101</v>
      </c>
      <c r="B5942" s="1" t="s">
        <v>6</v>
      </c>
      <c r="C5942" s="1" t="s">
        <v>33</v>
      </c>
      <c r="D5942">
        <v>10365</v>
      </c>
      <c r="E5942" s="1" t="s">
        <v>6496</v>
      </c>
      <c r="F5942">
        <v>0</v>
      </c>
      <c r="H5942">
        <v>0</v>
      </c>
      <c r="I5942">
        <f>Tabla1[[#This Row],[VENTAS]]+Tabla1[[#This Row],[FISICO]]-Tabla1[[#This Row],[SISTEMA]]</f>
        <v>0</v>
      </c>
    </row>
    <row r="5943" spans="1:10" hidden="1" x14ac:dyDescent="0.25">
      <c r="A5943">
        <v>30101</v>
      </c>
      <c r="B5943" s="1" t="s">
        <v>6</v>
      </c>
      <c r="C5943" s="1" t="s">
        <v>33</v>
      </c>
      <c r="D5943">
        <v>10388</v>
      </c>
      <c r="E5943" s="1" t="s">
        <v>6497</v>
      </c>
      <c r="F5943">
        <v>0</v>
      </c>
      <c r="H5943">
        <v>0</v>
      </c>
      <c r="I5943">
        <f>Tabla1[[#This Row],[VENTAS]]+Tabla1[[#This Row],[FISICO]]-Tabla1[[#This Row],[SISTEMA]]</f>
        <v>0</v>
      </c>
    </row>
    <row r="5944" spans="1:10" hidden="1" x14ac:dyDescent="0.25">
      <c r="A5944">
        <v>30101</v>
      </c>
      <c r="B5944" s="1" t="s">
        <v>6</v>
      </c>
      <c r="C5944" s="1" t="s">
        <v>33</v>
      </c>
      <c r="D5944">
        <v>10417</v>
      </c>
      <c r="E5944" s="1" t="s">
        <v>6498</v>
      </c>
      <c r="F5944">
        <v>0</v>
      </c>
      <c r="H5944">
        <v>0</v>
      </c>
      <c r="I5944">
        <f>Tabla1[[#This Row],[VENTAS]]+Tabla1[[#This Row],[FISICO]]-Tabla1[[#This Row],[SISTEMA]]</f>
        <v>0</v>
      </c>
    </row>
    <row r="5945" spans="1:10" hidden="1" x14ac:dyDescent="0.25">
      <c r="A5945">
        <v>30101</v>
      </c>
      <c r="B5945" s="1" t="s">
        <v>6</v>
      </c>
      <c r="C5945" s="1" t="s">
        <v>33</v>
      </c>
      <c r="D5945" s="18">
        <v>10426</v>
      </c>
      <c r="E5945" s="19" t="s">
        <v>6499</v>
      </c>
      <c r="F5945">
        <v>4</v>
      </c>
      <c r="G5945">
        <v>4</v>
      </c>
      <c r="H5945">
        <v>0</v>
      </c>
      <c r="I5945">
        <f>Tabla1[[#This Row],[VENTAS]]+Tabla1[[#This Row],[FISICO]]-Tabla1[[#This Row],[SISTEMA]]</f>
        <v>0</v>
      </c>
      <c r="J5945" s="18"/>
    </row>
    <row r="5946" spans="1:10" hidden="1" x14ac:dyDescent="0.25">
      <c r="A5946">
        <v>30101</v>
      </c>
      <c r="B5946" s="1" t="s">
        <v>6</v>
      </c>
      <c r="C5946" s="1" t="s">
        <v>33</v>
      </c>
      <c r="D5946">
        <v>10434</v>
      </c>
      <c r="E5946" s="1" t="s">
        <v>6500</v>
      </c>
      <c r="F5946">
        <v>0</v>
      </c>
      <c r="H5946">
        <v>0</v>
      </c>
      <c r="I5946">
        <f>Tabla1[[#This Row],[VENTAS]]+Tabla1[[#This Row],[FISICO]]-Tabla1[[#This Row],[SISTEMA]]</f>
        <v>0</v>
      </c>
    </row>
    <row r="5947" spans="1:10" hidden="1" x14ac:dyDescent="0.25">
      <c r="A5947">
        <v>30101</v>
      </c>
      <c r="B5947" s="1" t="s">
        <v>6</v>
      </c>
      <c r="C5947" s="1" t="s">
        <v>33</v>
      </c>
      <c r="D5947">
        <v>10482</v>
      </c>
      <c r="E5947" s="1" t="s">
        <v>6501</v>
      </c>
      <c r="F5947">
        <v>0</v>
      </c>
      <c r="H5947">
        <v>0</v>
      </c>
      <c r="I5947">
        <f>Tabla1[[#This Row],[VENTAS]]+Tabla1[[#This Row],[FISICO]]-Tabla1[[#This Row],[SISTEMA]]</f>
        <v>0</v>
      </c>
    </row>
    <row r="5948" spans="1:10" hidden="1" x14ac:dyDescent="0.25">
      <c r="A5948">
        <v>30101</v>
      </c>
      <c r="B5948" s="1" t="s">
        <v>6</v>
      </c>
      <c r="C5948" s="1" t="s">
        <v>33</v>
      </c>
      <c r="D5948">
        <v>10508</v>
      </c>
      <c r="E5948" s="1" t="s">
        <v>6502</v>
      </c>
      <c r="F5948">
        <v>0</v>
      </c>
      <c r="H5948">
        <v>0</v>
      </c>
      <c r="I5948">
        <f>Tabla1[[#This Row],[VENTAS]]+Tabla1[[#This Row],[FISICO]]-Tabla1[[#This Row],[SISTEMA]]</f>
        <v>0</v>
      </c>
    </row>
    <row r="5949" spans="1:10" hidden="1" x14ac:dyDescent="0.25">
      <c r="A5949">
        <v>30101</v>
      </c>
      <c r="B5949" s="1" t="s">
        <v>6</v>
      </c>
      <c r="C5949" s="1" t="s">
        <v>33</v>
      </c>
      <c r="D5949">
        <v>10509</v>
      </c>
      <c r="E5949" s="1" t="s">
        <v>6503</v>
      </c>
      <c r="F5949">
        <v>0</v>
      </c>
      <c r="H5949">
        <v>0</v>
      </c>
      <c r="I5949">
        <f>Tabla1[[#This Row],[VENTAS]]+Tabla1[[#This Row],[FISICO]]-Tabla1[[#This Row],[SISTEMA]]</f>
        <v>0</v>
      </c>
    </row>
    <row r="5950" spans="1:10" hidden="1" x14ac:dyDescent="0.25">
      <c r="A5950">
        <v>30101</v>
      </c>
      <c r="B5950" s="1" t="s">
        <v>6</v>
      </c>
      <c r="C5950" s="1" t="s">
        <v>33</v>
      </c>
      <c r="D5950">
        <v>10511</v>
      </c>
      <c r="E5950" s="1" t="s">
        <v>6504</v>
      </c>
      <c r="F5950">
        <v>1</v>
      </c>
      <c r="G5950">
        <v>1</v>
      </c>
      <c r="H5950">
        <v>0</v>
      </c>
      <c r="I5950">
        <f>Tabla1[[#This Row],[VENTAS]]+Tabla1[[#This Row],[FISICO]]-Tabla1[[#This Row],[SISTEMA]]</f>
        <v>0</v>
      </c>
    </row>
    <row r="5951" spans="1:10" hidden="1" x14ac:dyDescent="0.25">
      <c r="A5951">
        <v>30101</v>
      </c>
      <c r="B5951" s="1" t="s">
        <v>6</v>
      </c>
      <c r="C5951" s="1" t="s">
        <v>33</v>
      </c>
      <c r="D5951">
        <v>10512</v>
      </c>
      <c r="E5951" s="1" t="s">
        <v>6505</v>
      </c>
      <c r="F5951">
        <v>0</v>
      </c>
      <c r="H5951">
        <v>0</v>
      </c>
      <c r="I5951">
        <f>Tabla1[[#This Row],[VENTAS]]+Tabla1[[#This Row],[FISICO]]-Tabla1[[#This Row],[SISTEMA]]</f>
        <v>0</v>
      </c>
    </row>
    <row r="5952" spans="1:10" hidden="1" x14ac:dyDescent="0.25">
      <c r="A5952">
        <v>30101</v>
      </c>
      <c r="B5952" s="1" t="s">
        <v>6</v>
      </c>
      <c r="C5952" s="1" t="s">
        <v>33</v>
      </c>
      <c r="D5952">
        <v>10518</v>
      </c>
      <c r="E5952" s="1" t="s">
        <v>6506</v>
      </c>
      <c r="F5952">
        <v>2</v>
      </c>
      <c r="G5952">
        <v>2</v>
      </c>
      <c r="H5952">
        <v>0</v>
      </c>
      <c r="I5952">
        <f>Tabla1[[#This Row],[VENTAS]]+Tabla1[[#This Row],[FISICO]]-Tabla1[[#This Row],[SISTEMA]]</f>
        <v>0</v>
      </c>
    </row>
    <row r="5953" spans="1:10" hidden="1" x14ac:dyDescent="0.25">
      <c r="A5953">
        <v>30101</v>
      </c>
      <c r="B5953" s="1" t="s">
        <v>6</v>
      </c>
      <c r="C5953" s="1" t="s">
        <v>33</v>
      </c>
      <c r="D5953">
        <v>10521</v>
      </c>
      <c r="E5953" s="1" t="s">
        <v>6507</v>
      </c>
      <c r="F5953">
        <v>5</v>
      </c>
      <c r="G5953">
        <v>5</v>
      </c>
      <c r="H5953">
        <v>0</v>
      </c>
      <c r="I5953">
        <f>Tabla1[[#This Row],[VENTAS]]+Tabla1[[#This Row],[FISICO]]-Tabla1[[#This Row],[SISTEMA]]</f>
        <v>0</v>
      </c>
    </row>
    <row r="5954" spans="1:10" hidden="1" x14ac:dyDescent="0.25">
      <c r="A5954">
        <v>30101</v>
      </c>
      <c r="B5954" s="1" t="s">
        <v>6</v>
      </c>
      <c r="C5954" s="1" t="s">
        <v>33</v>
      </c>
      <c r="D5954">
        <v>10522</v>
      </c>
      <c r="E5954" s="1" t="s">
        <v>6508</v>
      </c>
      <c r="F5954">
        <v>7</v>
      </c>
      <c r="G5954">
        <v>7</v>
      </c>
      <c r="H5954">
        <v>0</v>
      </c>
      <c r="I5954">
        <f>Tabla1[[#This Row],[VENTAS]]+Tabla1[[#This Row],[FISICO]]-Tabla1[[#This Row],[SISTEMA]]</f>
        <v>0</v>
      </c>
    </row>
    <row r="5955" spans="1:10" hidden="1" x14ac:dyDescent="0.25">
      <c r="A5955">
        <v>30101</v>
      </c>
      <c r="B5955" s="1" t="s">
        <v>6</v>
      </c>
      <c r="C5955" s="1" t="s">
        <v>33</v>
      </c>
      <c r="D5955">
        <v>10523</v>
      </c>
      <c r="E5955" s="1" t="s">
        <v>6509</v>
      </c>
      <c r="F5955">
        <v>0</v>
      </c>
      <c r="H5955">
        <v>0</v>
      </c>
      <c r="I5955">
        <f>Tabla1[[#This Row],[VENTAS]]+Tabla1[[#This Row],[FISICO]]-Tabla1[[#This Row],[SISTEMA]]</f>
        <v>0</v>
      </c>
    </row>
    <row r="5956" spans="1:10" hidden="1" x14ac:dyDescent="0.25">
      <c r="A5956">
        <v>30101</v>
      </c>
      <c r="B5956" s="1" t="s">
        <v>6</v>
      </c>
      <c r="C5956" s="1" t="s">
        <v>33</v>
      </c>
      <c r="D5956">
        <v>10524</v>
      </c>
      <c r="E5956" s="1" t="s">
        <v>6510</v>
      </c>
      <c r="F5956">
        <v>6</v>
      </c>
      <c r="G5956">
        <v>6</v>
      </c>
      <c r="H5956">
        <v>0</v>
      </c>
      <c r="I5956">
        <f>Tabla1[[#This Row],[VENTAS]]+Tabla1[[#This Row],[FISICO]]-Tabla1[[#This Row],[SISTEMA]]</f>
        <v>0</v>
      </c>
    </row>
    <row r="5957" spans="1:10" hidden="1" x14ac:dyDescent="0.25">
      <c r="A5957">
        <v>30101</v>
      </c>
      <c r="B5957" s="1" t="s">
        <v>6</v>
      </c>
      <c r="C5957" s="1" t="s">
        <v>33</v>
      </c>
      <c r="D5957">
        <v>10525</v>
      </c>
      <c r="E5957" s="1" t="s">
        <v>6511</v>
      </c>
      <c r="F5957">
        <v>0</v>
      </c>
      <c r="H5957">
        <v>0</v>
      </c>
      <c r="I5957">
        <f>Tabla1[[#This Row],[VENTAS]]+Tabla1[[#This Row],[FISICO]]-Tabla1[[#This Row],[SISTEMA]]</f>
        <v>0</v>
      </c>
    </row>
    <row r="5958" spans="1:10" hidden="1" x14ac:dyDescent="0.25">
      <c r="A5958">
        <v>30101</v>
      </c>
      <c r="B5958" s="1" t="s">
        <v>6</v>
      </c>
      <c r="C5958" s="1" t="s">
        <v>33</v>
      </c>
      <c r="D5958">
        <v>10526</v>
      </c>
      <c r="E5958" s="1" t="s">
        <v>6512</v>
      </c>
      <c r="F5958">
        <v>0</v>
      </c>
      <c r="H5958">
        <v>0</v>
      </c>
      <c r="I5958">
        <f>Tabla1[[#This Row],[VENTAS]]+Tabla1[[#This Row],[FISICO]]-Tabla1[[#This Row],[SISTEMA]]</f>
        <v>0</v>
      </c>
    </row>
    <row r="5959" spans="1:10" hidden="1" x14ac:dyDescent="0.25">
      <c r="A5959">
        <v>30101</v>
      </c>
      <c r="B5959" s="1" t="s">
        <v>6</v>
      </c>
      <c r="C5959" s="1" t="s">
        <v>33</v>
      </c>
      <c r="D5959">
        <v>10530</v>
      </c>
      <c r="E5959" s="1" t="s">
        <v>6513</v>
      </c>
      <c r="F5959">
        <v>3</v>
      </c>
      <c r="G5959">
        <v>3</v>
      </c>
      <c r="H5959">
        <v>0</v>
      </c>
      <c r="I5959">
        <f>Tabla1[[#This Row],[VENTAS]]+Tabla1[[#This Row],[FISICO]]-Tabla1[[#This Row],[SISTEMA]]</f>
        <v>0</v>
      </c>
    </row>
    <row r="5960" spans="1:10" hidden="1" x14ac:dyDescent="0.25">
      <c r="A5960">
        <v>30101</v>
      </c>
      <c r="B5960" s="1" t="s">
        <v>6</v>
      </c>
      <c r="C5960" s="1" t="s">
        <v>33</v>
      </c>
      <c r="D5960">
        <v>10531</v>
      </c>
      <c r="E5960" s="1" t="s">
        <v>6514</v>
      </c>
      <c r="F5960">
        <v>7</v>
      </c>
      <c r="G5960">
        <v>7</v>
      </c>
      <c r="H5960">
        <v>0</v>
      </c>
      <c r="I5960">
        <f>Tabla1[[#This Row],[VENTAS]]+Tabla1[[#This Row],[FISICO]]-Tabla1[[#This Row],[SISTEMA]]</f>
        <v>0</v>
      </c>
    </row>
    <row r="5961" spans="1:10" hidden="1" x14ac:dyDescent="0.25">
      <c r="A5961">
        <v>30101</v>
      </c>
      <c r="B5961" s="1" t="s">
        <v>6</v>
      </c>
      <c r="C5961" s="1" t="s">
        <v>33</v>
      </c>
      <c r="D5961">
        <v>10532</v>
      </c>
      <c r="E5961" s="1" t="s">
        <v>6515</v>
      </c>
      <c r="F5961">
        <v>0</v>
      </c>
      <c r="H5961">
        <v>0</v>
      </c>
      <c r="I5961">
        <f>Tabla1[[#This Row],[VENTAS]]+Tabla1[[#This Row],[FISICO]]-Tabla1[[#This Row],[SISTEMA]]</f>
        <v>0</v>
      </c>
    </row>
    <row r="5962" spans="1:10" hidden="1" x14ac:dyDescent="0.25">
      <c r="A5962">
        <v>30101</v>
      </c>
      <c r="B5962" s="1" t="s">
        <v>6</v>
      </c>
      <c r="C5962" s="1" t="s">
        <v>33</v>
      </c>
      <c r="D5962">
        <v>10533</v>
      </c>
      <c r="E5962" s="1" t="s">
        <v>6516</v>
      </c>
      <c r="F5962">
        <v>0</v>
      </c>
      <c r="H5962">
        <v>0</v>
      </c>
      <c r="I5962">
        <f>Tabla1[[#This Row],[VENTAS]]+Tabla1[[#This Row],[FISICO]]-Tabla1[[#This Row],[SISTEMA]]</f>
        <v>0</v>
      </c>
    </row>
    <row r="5963" spans="1:10" hidden="1" x14ac:dyDescent="0.25">
      <c r="A5963">
        <v>30101</v>
      </c>
      <c r="B5963" s="1" t="s">
        <v>6</v>
      </c>
      <c r="C5963" s="1" t="s">
        <v>33</v>
      </c>
      <c r="D5963">
        <v>10577</v>
      </c>
      <c r="E5963" s="1" t="s">
        <v>6517</v>
      </c>
      <c r="F5963">
        <v>0</v>
      </c>
      <c r="H5963">
        <v>0</v>
      </c>
      <c r="I5963">
        <f>Tabla1[[#This Row],[VENTAS]]+Tabla1[[#This Row],[FISICO]]-Tabla1[[#This Row],[SISTEMA]]</f>
        <v>0</v>
      </c>
    </row>
    <row r="5964" spans="1:10" hidden="1" x14ac:dyDescent="0.25">
      <c r="A5964">
        <v>30101</v>
      </c>
      <c r="B5964" s="1" t="s">
        <v>6</v>
      </c>
      <c r="C5964" s="1" t="s">
        <v>33</v>
      </c>
      <c r="D5964">
        <v>10578</v>
      </c>
      <c r="E5964" s="1" t="s">
        <v>6518</v>
      </c>
      <c r="F5964">
        <v>0</v>
      </c>
      <c r="H5964">
        <v>0</v>
      </c>
      <c r="I5964">
        <f>Tabla1[[#This Row],[VENTAS]]+Tabla1[[#This Row],[FISICO]]-Tabla1[[#This Row],[SISTEMA]]</f>
        <v>0</v>
      </c>
    </row>
    <row r="5965" spans="1:10" hidden="1" x14ac:dyDescent="0.25">
      <c r="A5965">
        <v>30101</v>
      </c>
      <c r="B5965" s="1" t="s">
        <v>6</v>
      </c>
      <c r="C5965" s="1" t="s">
        <v>33</v>
      </c>
      <c r="D5965">
        <v>10579</v>
      </c>
      <c r="E5965" s="1" t="s">
        <v>6519</v>
      </c>
      <c r="F5965">
        <v>0</v>
      </c>
      <c r="H5965">
        <v>0</v>
      </c>
      <c r="I5965">
        <f>Tabla1[[#This Row],[VENTAS]]+Tabla1[[#This Row],[FISICO]]-Tabla1[[#This Row],[SISTEMA]]</f>
        <v>0</v>
      </c>
    </row>
    <row r="5966" spans="1:10" hidden="1" x14ac:dyDescent="0.25">
      <c r="A5966">
        <v>30101</v>
      </c>
      <c r="B5966" s="1" t="s">
        <v>6</v>
      </c>
      <c r="C5966" s="1" t="s">
        <v>33</v>
      </c>
      <c r="D5966">
        <v>10602</v>
      </c>
      <c r="E5966" s="1" t="s">
        <v>6520</v>
      </c>
      <c r="F5966">
        <v>0</v>
      </c>
      <c r="H5966">
        <v>0</v>
      </c>
      <c r="I5966">
        <f>Tabla1[[#This Row],[VENTAS]]+Tabla1[[#This Row],[FISICO]]-Tabla1[[#This Row],[SISTEMA]]</f>
        <v>0</v>
      </c>
    </row>
    <row r="5967" spans="1:10" hidden="1" x14ac:dyDescent="0.25">
      <c r="A5967">
        <v>30101</v>
      </c>
      <c r="B5967" s="1" t="s">
        <v>6</v>
      </c>
      <c r="C5967" s="1" t="s">
        <v>33</v>
      </c>
      <c r="D5967">
        <v>10619</v>
      </c>
      <c r="E5967" s="1" t="s">
        <v>6521</v>
      </c>
      <c r="F5967">
        <v>0</v>
      </c>
      <c r="H5967">
        <v>0</v>
      </c>
      <c r="I5967">
        <f>Tabla1[[#This Row],[VENTAS]]+Tabla1[[#This Row],[FISICO]]-Tabla1[[#This Row],[SISTEMA]]</f>
        <v>0</v>
      </c>
    </row>
    <row r="5968" spans="1:10" hidden="1" x14ac:dyDescent="0.25">
      <c r="A5968" s="30">
        <v>30101</v>
      </c>
      <c r="B5968" s="31" t="s">
        <v>6</v>
      </c>
      <c r="C5968" s="31" t="s">
        <v>33</v>
      </c>
      <c r="D5968" s="30">
        <v>10621</v>
      </c>
      <c r="E5968" s="31" t="s">
        <v>6522</v>
      </c>
      <c r="F5968" s="30">
        <v>8</v>
      </c>
      <c r="G5968" s="30">
        <v>9</v>
      </c>
      <c r="H5968" s="30">
        <v>0</v>
      </c>
      <c r="I5968" s="30">
        <f>Tabla1[[#This Row],[VENTAS]]+Tabla1[[#This Row],[FISICO]]-Tabla1[[#This Row],[SISTEMA]]</f>
        <v>1</v>
      </c>
      <c r="J5968" s="30"/>
    </row>
    <row r="5969" spans="1:10" hidden="1" x14ac:dyDescent="0.25">
      <c r="A5969">
        <v>30101</v>
      </c>
      <c r="B5969" s="1" t="s">
        <v>6</v>
      </c>
      <c r="C5969" s="1" t="s">
        <v>33</v>
      </c>
      <c r="D5969">
        <v>10624</v>
      </c>
      <c r="E5969" s="1" t="s">
        <v>6523</v>
      </c>
      <c r="F5969">
        <v>1</v>
      </c>
      <c r="G5969">
        <v>1</v>
      </c>
      <c r="H5969">
        <v>0</v>
      </c>
      <c r="I5969">
        <f>Tabla1[[#This Row],[VENTAS]]+Tabla1[[#This Row],[FISICO]]-Tabla1[[#This Row],[SISTEMA]]</f>
        <v>0</v>
      </c>
    </row>
    <row r="5970" spans="1:10" hidden="1" x14ac:dyDescent="0.25">
      <c r="A5970">
        <v>30101</v>
      </c>
      <c r="B5970" s="1" t="s">
        <v>6</v>
      </c>
      <c r="C5970" s="1" t="s">
        <v>33</v>
      </c>
      <c r="D5970">
        <v>10656</v>
      </c>
      <c r="E5970" s="1" t="s">
        <v>6524</v>
      </c>
      <c r="F5970">
        <v>0</v>
      </c>
      <c r="H5970">
        <v>0</v>
      </c>
      <c r="I5970">
        <f>Tabla1[[#This Row],[VENTAS]]+Tabla1[[#This Row],[FISICO]]-Tabla1[[#This Row],[SISTEMA]]</f>
        <v>0</v>
      </c>
    </row>
    <row r="5971" spans="1:10" hidden="1" x14ac:dyDescent="0.25">
      <c r="A5971">
        <v>30101</v>
      </c>
      <c r="B5971" s="1" t="s">
        <v>6</v>
      </c>
      <c r="C5971" s="1" t="s">
        <v>33</v>
      </c>
      <c r="D5971">
        <v>10657</v>
      </c>
      <c r="E5971" s="1" t="s">
        <v>6525</v>
      </c>
      <c r="F5971">
        <v>6</v>
      </c>
      <c r="G5971">
        <v>6</v>
      </c>
      <c r="H5971">
        <v>0</v>
      </c>
      <c r="I5971">
        <f>Tabla1[[#This Row],[VENTAS]]+Tabla1[[#This Row],[FISICO]]-Tabla1[[#This Row],[SISTEMA]]</f>
        <v>0</v>
      </c>
    </row>
    <row r="5972" spans="1:10" hidden="1" x14ac:dyDescent="0.25">
      <c r="A5972">
        <v>30101</v>
      </c>
      <c r="B5972" s="1" t="s">
        <v>6</v>
      </c>
      <c r="C5972" s="1" t="s">
        <v>33</v>
      </c>
      <c r="D5972">
        <v>10658</v>
      </c>
      <c r="E5972" s="1" t="s">
        <v>6526</v>
      </c>
      <c r="F5972">
        <v>0</v>
      </c>
      <c r="H5972">
        <v>0</v>
      </c>
      <c r="I5972">
        <f>Tabla1[[#This Row],[VENTAS]]+Tabla1[[#This Row],[FISICO]]-Tabla1[[#This Row],[SISTEMA]]</f>
        <v>0</v>
      </c>
    </row>
    <row r="5973" spans="1:10" hidden="1" x14ac:dyDescent="0.25">
      <c r="A5973">
        <v>30101</v>
      </c>
      <c r="B5973" s="1" t="s">
        <v>6</v>
      </c>
      <c r="C5973" s="1" t="s">
        <v>33</v>
      </c>
      <c r="D5973">
        <v>10660</v>
      </c>
      <c r="E5973" s="1" t="s">
        <v>6527</v>
      </c>
      <c r="F5973">
        <v>0</v>
      </c>
      <c r="H5973">
        <v>0</v>
      </c>
      <c r="I5973">
        <f>Tabla1[[#This Row],[VENTAS]]+Tabla1[[#This Row],[FISICO]]-Tabla1[[#This Row],[SISTEMA]]</f>
        <v>0</v>
      </c>
    </row>
    <row r="5974" spans="1:10" hidden="1" x14ac:dyDescent="0.25">
      <c r="A5974">
        <v>30101</v>
      </c>
      <c r="B5974" s="1" t="s">
        <v>6</v>
      </c>
      <c r="C5974" s="1" t="s">
        <v>33</v>
      </c>
      <c r="D5974">
        <v>10661</v>
      </c>
      <c r="E5974" s="1" t="s">
        <v>6528</v>
      </c>
      <c r="F5974">
        <v>0</v>
      </c>
      <c r="H5974">
        <v>0</v>
      </c>
      <c r="I5974">
        <f>Tabla1[[#This Row],[VENTAS]]+Tabla1[[#This Row],[FISICO]]-Tabla1[[#This Row],[SISTEMA]]</f>
        <v>0</v>
      </c>
    </row>
    <row r="5975" spans="1:10" hidden="1" x14ac:dyDescent="0.25">
      <c r="A5975">
        <v>30101</v>
      </c>
      <c r="B5975" s="1" t="s">
        <v>6</v>
      </c>
      <c r="C5975" s="1" t="s">
        <v>33</v>
      </c>
      <c r="D5975">
        <v>10662</v>
      </c>
      <c r="E5975" s="1" t="s">
        <v>6529</v>
      </c>
      <c r="F5975">
        <v>0</v>
      </c>
      <c r="H5975">
        <v>0</v>
      </c>
      <c r="I5975">
        <f>Tabla1[[#This Row],[VENTAS]]+Tabla1[[#This Row],[FISICO]]-Tabla1[[#This Row],[SISTEMA]]</f>
        <v>0</v>
      </c>
    </row>
    <row r="5976" spans="1:10" hidden="1" x14ac:dyDescent="0.25">
      <c r="A5976">
        <v>30101</v>
      </c>
      <c r="B5976" s="1" t="s">
        <v>6</v>
      </c>
      <c r="C5976" s="1" t="s">
        <v>33</v>
      </c>
      <c r="D5976" s="18">
        <v>10663</v>
      </c>
      <c r="E5976" s="19" t="s">
        <v>6530</v>
      </c>
      <c r="F5976">
        <v>2</v>
      </c>
      <c r="G5976">
        <v>2</v>
      </c>
      <c r="H5976">
        <v>0</v>
      </c>
      <c r="I5976">
        <f>Tabla1[[#This Row],[VENTAS]]+Tabla1[[#This Row],[FISICO]]-Tabla1[[#This Row],[SISTEMA]]</f>
        <v>0</v>
      </c>
      <c r="J5976" s="18"/>
    </row>
    <row r="5977" spans="1:10" hidden="1" x14ac:dyDescent="0.25">
      <c r="A5977">
        <v>30101</v>
      </c>
      <c r="B5977" s="1" t="s">
        <v>6</v>
      </c>
      <c r="C5977" s="1" t="s">
        <v>33</v>
      </c>
      <c r="D5977">
        <v>10723</v>
      </c>
      <c r="E5977" s="1" t="s">
        <v>6531</v>
      </c>
      <c r="F5977">
        <v>1</v>
      </c>
      <c r="G5977">
        <v>1</v>
      </c>
      <c r="H5977">
        <v>0</v>
      </c>
      <c r="I5977">
        <f>Tabla1[[#This Row],[VENTAS]]+Tabla1[[#This Row],[FISICO]]-Tabla1[[#This Row],[SISTEMA]]</f>
        <v>0</v>
      </c>
    </row>
    <row r="5978" spans="1:10" hidden="1" x14ac:dyDescent="0.25">
      <c r="A5978">
        <v>30101</v>
      </c>
      <c r="B5978" s="1" t="s">
        <v>6</v>
      </c>
      <c r="C5978" s="1" t="s">
        <v>33</v>
      </c>
      <c r="D5978">
        <v>10724</v>
      </c>
      <c r="E5978" s="1" t="s">
        <v>6532</v>
      </c>
      <c r="F5978">
        <v>10</v>
      </c>
      <c r="G5978">
        <v>10</v>
      </c>
      <c r="H5978">
        <v>0</v>
      </c>
      <c r="I5978">
        <f>Tabla1[[#This Row],[VENTAS]]+Tabla1[[#This Row],[FISICO]]-Tabla1[[#This Row],[SISTEMA]]</f>
        <v>0</v>
      </c>
    </row>
    <row r="5979" spans="1:10" hidden="1" x14ac:dyDescent="0.25">
      <c r="A5979">
        <v>30101</v>
      </c>
      <c r="B5979" s="1" t="s">
        <v>6</v>
      </c>
      <c r="C5979" s="1" t="s">
        <v>33</v>
      </c>
      <c r="D5979">
        <v>10730</v>
      </c>
      <c r="E5979" s="1" t="s">
        <v>6533</v>
      </c>
      <c r="F5979">
        <v>1</v>
      </c>
      <c r="G5979">
        <v>1</v>
      </c>
      <c r="H5979">
        <v>0</v>
      </c>
      <c r="I5979">
        <f>Tabla1[[#This Row],[VENTAS]]+Tabla1[[#This Row],[FISICO]]-Tabla1[[#This Row],[SISTEMA]]</f>
        <v>0</v>
      </c>
    </row>
    <row r="5980" spans="1:10" hidden="1" x14ac:dyDescent="0.25">
      <c r="A5980">
        <v>30101</v>
      </c>
      <c r="B5980" s="1" t="s">
        <v>6</v>
      </c>
      <c r="C5980" s="1" t="s">
        <v>33</v>
      </c>
      <c r="D5980">
        <v>10744</v>
      </c>
      <c r="E5980" s="1" t="s">
        <v>6534</v>
      </c>
      <c r="F5980">
        <v>13</v>
      </c>
      <c r="G5980">
        <v>13</v>
      </c>
      <c r="H5980">
        <v>0</v>
      </c>
      <c r="I5980">
        <f>Tabla1[[#This Row],[VENTAS]]+Tabla1[[#This Row],[FISICO]]-Tabla1[[#This Row],[SISTEMA]]</f>
        <v>0</v>
      </c>
    </row>
    <row r="5981" spans="1:10" hidden="1" x14ac:dyDescent="0.25">
      <c r="A5981">
        <v>30101</v>
      </c>
      <c r="B5981" s="1" t="s">
        <v>6</v>
      </c>
      <c r="C5981" s="1" t="s">
        <v>33</v>
      </c>
      <c r="D5981">
        <v>10745</v>
      </c>
      <c r="E5981" s="1" t="s">
        <v>6535</v>
      </c>
      <c r="F5981">
        <v>6</v>
      </c>
      <c r="G5981">
        <v>6</v>
      </c>
      <c r="H5981">
        <v>0</v>
      </c>
      <c r="I5981">
        <f>Tabla1[[#This Row],[VENTAS]]+Tabla1[[#This Row],[FISICO]]-Tabla1[[#This Row],[SISTEMA]]</f>
        <v>0</v>
      </c>
    </row>
    <row r="5982" spans="1:10" hidden="1" x14ac:dyDescent="0.25">
      <c r="A5982">
        <v>30101</v>
      </c>
      <c r="B5982" s="1" t="s">
        <v>6</v>
      </c>
      <c r="C5982" s="1" t="s">
        <v>33</v>
      </c>
      <c r="D5982">
        <v>10746</v>
      </c>
      <c r="E5982" s="1" t="s">
        <v>6536</v>
      </c>
      <c r="F5982">
        <v>0</v>
      </c>
      <c r="H5982">
        <v>0</v>
      </c>
      <c r="I5982">
        <f>Tabla1[[#This Row],[VENTAS]]+Tabla1[[#This Row],[FISICO]]-Tabla1[[#This Row],[SISTEMA]]</f>
        <v>0</v>
      </c>
    </row>
    <row r="5983" spans="1:10" hidden="1" x14ac:dyDescent="0.25">
      <c r="A5983">
        <v>30101</v>
      </c>
      <c r="B5983" s="1" t="s">
        <v>6</v>
      </c>
      <c r="C5983" s="1" t="s">
        <v>33</v>
      </c>
      <c r="D5983">
        <v>10747</v>
      </c>
      <c r="E5983" s="1" t="s">
        <v>6537</v>
      </c>
      <c r="F5983">
        <v>0</v>
      </c>
      <c r="H5983">
        <v>0</v>
      </c>
      <c r="I5983">
        <f>Tabla1[[#This Row],[VENTAS]]+Tabla1[[#This Row],[FISICO]]-Tabla1[[#This Row],[SISTEMA]]</f>
        <v>0</v>
      </c>
    </row>
    <row r="5984" spans="1:10" hidden="1" x14ac:dyDescent="0.25">
      <c r="A5984">
        <v>30101</v>
      </c>
      <c r="B5984" s="1" t="s">
        <v>6</v>
      </c>
      <c r="C5984" s="1" t="s">
        <v>33</v>
      </c>
      <c r="D5984">
        <v>10748</v>
      </c>
      <c r="E5984" s="1" t="s">
        <v>6538</v>
      </c>
      <c r="F5984">
        <v>0</v>
      </c>
      <c r="H5984">
        <v>0</v>
      </c>
      <c r="I5984">
        <f>Tabla1[[#This Row],[VENTAS]]+Tabla1[[#This Row],[FISICO]]-Tabla1[[#This Row],[SISTEMA]]</f>
        <v>0</v>
      </c>
    </row>
    <row r="5985" spans="1:10" hidden="1" x14ac:dyDescent="0.25">
      <c r="A5985">
        <v>30101</v>
      </c>
      <c r="B5985" s="1" t="s">
        <v>6</v>
      </c>
      <c r="C5985" s="1" t="s">
        <v>33</v>
      </c>
      <c r="D5985">
        <v>10761</v>
      </c>
      <c r="E5985" s="1" t="s">
        <v>6539</v>
      </c>
      <c r="F5985">
        <v>0</v>
      </c>
      <c r="H5985">
        <v>0</v>
      </c>
      <c r="I5985">
        <f>Tabla1[[#This Row],[VENTAS]]+Tabla1[[#This Row],[FISICO]]-Tabla1[[#This Row],[SISTEMA]]</f>
        <v>0</v>
      </c>
    </row>
    <row r="5986" spans="1:10" hidden="1" x14ac:dyDescent="0.25">
      <c r="A5986">
        <v>30101</v>
      </c>
      <c r="B5986" s="1" t="s">
        <v>6</v>
      </c>
      <c r="C5986" s="1" t="s">
        <v>33</v>
      </c>
      <c r="D5986">
        <v>10766</v>
      </c>
      <c r="E5986" s="1" t="s">
        <v>6540</v>
      </c>
      <c r="F5986">
        <v>0</v>
      </c>
      <c r="H5986">
        <v>0</v>
      </c>
      <c r="I5986">
        <f>Tabla1[[#This Row],[VENTAS]]+Tabla1[[#This Row],[FISICO]]-Tabla1[[#This Row],[SISTEMA]]</f>
        <v>0</v>
      </c>
    </row>
    <row r="5987" spans="1:10" hidden="1" x14ac:dyDescent="0.25">
      <c r="A5987">
        <v>30101</v>
      </c>
      <c r="B5987" s="1" t="s">
        <v>6</v>
      </c>
      <c r="C5987" s="1" t="s">
        <v>33</v>
      </c>
      <c r="D5987">
        <v>10767</v>
      </c>
      <c r="E5987" s="1" t="s">
        <v>6541</v>
      </c>
      <c r="F5987">
        <v>0</v>
      </c>
      <c r="H5987">
        <v>0</v>
      </c>
      <c r="I5987">
        <f>Tabla1[[#This Row],[VENTAS]]+Tabla1[[#This Row],[FISICO]]-Tabla1[[#This Row],[SISTEMA]]</f>
        <v>0</v>
      </c>
    </row>
    <row r="5988" spans="1:10" hidden="1" x14ac:dyDescent="0.25">
      <c r="A5988">
        <v>30101</v>
      </c>
      <c r="B5988" s="1" t="s">
        <v>6</v>
      </c>
      <c r="C5988" s="1" t="s">
        <v>33</v>
      </c>
      <c r="D5988">
        <v>10768</v>
      </c>
      <c r="E5988" s="1" t="s">
        <v>6542</v>
      </c>
      <c r="F5988">
        <v>0</v>
      </c>
      <c r="H5988">
        <v>0</v>
      </c>
      <c r="I5988">
        <f>Tabla1[[#This Row],[VENTAS]]+Tabla1[[#This Row],[FISICO]]-Tabla1[[#This Row],[SISTEMA]]</f>
        <v>0</v>
      </c>
    </row>
    <row r="5989" spans="1:10" hidden="1" x14ac:dyDescent="0.25">
      <c r="A5989">
        <v>30101</v>
      </c>
      <c r="B5989" s="1" t="s">
        <v>6</v>
      </c>
      <c r="C5989" s="1" t="s">
        <v>33</v>
      </c>
      <c r="D5989">
        <v>10769</v>
      </c>
      <c r="E5989" s="1" t="s">
        <v>6543</v>
      </c>
      <c r="F5989">
        <v>1</v>
      </c>
      <c r="G5989">
        <v>1</v>
      </c>
      <c r="H5989">
        <v>0</v>
      </c>
      <c r="I5989">
        <f>Tabla1[[#This Row],[VENTAS]]+Tabla1[[#This Row],[FISICO]]-Tabla1[[#This Row],[SISTEMA]]</f>
        <v>0</v>
      </c>
    </row>
    <row r="5990" spans="1:10" hidden="1" x14ac:dyDescent="0.25">
      <c r="A5990">
        <v>30101</v>
      </c>
      <c r="B5990" s="1" t="s">
        <v>6</v>
      </c>
      <c r="C5990" s="1" t="s">
        <v>33</v>
      </c>
      <c r="D5990">
        <v>10770</v>
      </c>
      <c r="E5990" s="1" t="s">
        <v>6544</v>
      </c>
      <c r="F5990">
        <v>17</v>
      </c>
      <c r="G5990">
        <v>17</v>
      </c>
      <c r="H5990">
        <v>0</v>
      </c>
      <c r="I5990">
        <f>Tabla1[[#This Row],[VENTAS]]+Tabla1[[#This Row],[FISICO]]-Tabla1[[#This Row],[SISTEMA]]</f>
        <v>0</v>
      </c>
    </row>
    <row r="5991" spans="1:10" hidden="1" x14ac:dyDescent="0.25">
      <c r="A5991">
        <v>30101</v>
      </c>
      <c r="B5991" s="1" t="s">
        <v>6</v>
      </c>
      <c r="C5991" s="1" t="s">
        <v>33</v>
      </c>
      <c r="D5991">
        <v>10771</v>
      </c>
      <c r="E5991" s="1" t="s">
        <v>6545</v>
      </c>
      <c r="F5991">
        <v>4</v>
      </c>
      <c r="G5991">
        <v>4</v>
      </c>
      <c r="H5991">
        <v>0</v>
      </c>
      <c r="I5991">
        <f>Tabla1[[#This Row],[VENTAS]]+Tabla1[[#This Row],[FISICO]]-Tabla1[[#This Row],[SISTEMA]]</f>
        <v>0</v>
      </c>
    </row>
    <row r="5992" spans="1:10" hidden="1" x14ac:dyDescent="0.25">
      <c r="A5992">
        <v>30101</v>
      </c>
      <c r="B5992" s="1" t="s">
        <v>6</v>
      </c>
      <c r="C5992" s="1" t="s">
        <v>33</v>
      </c>
      <c r="D5992">
        <v>10772</v>
      </c>
      <c r="E5992" s="1" t="s">
        <v>6546</v>
      </c>
      <c r="F5992">
        <v>0</v>
      </c>
      <c r="H5992">
        <v>0</v>
      </c>
      <c r="I5992">
        <f>Tabla1[[#This Row],[VENTAS]]+Tabla1[[#This Row],[FISICO]]-Tabla1[[#This Row],[SISTEMA]]</f>
        <v>0</v>
      </c>
    </row>
    <row r="5993" spans="1:10" hidden="1" x14ac:dyDescent="0.25">
      <c r="A5993">
        <v>30101</v>
      </c>
      <c r="B5993" s="1" t="s">
        <v>6</v>
      </c>
      <c r="C5993" s="1" t="s">
        <v>33</v>
      </c>
      <c r="D5993">
        <v>10773</v>
      </c>
      <c r="E5993" s="1" t="s">
        <v>6547</v>
      </c>
      <c r="F5993">
        <v>0</v>
      </c>
      <c r="H5993">
        <v>0</v>
      </c>
      <c r="I5993">
        <f>Tabla1[[#This Row],[VENTAS]]+Tabla1[[#This Row],[FISICO]]-Tabla1[[#This Row],[SISTEMA]]</f>
        <v>0</v>
      </c>
    </row>
    <row r="5994" spans="1:10" hidden="1" x14ac:dyDescent="0.25">
      <c r="A5994">
        <v>30101</v>
      </c>
      <c r="B5994" s="1" t="s">
        <v>6</v>
      </c>
      <c r="C5994" s="1" t="s">
        <v>33</v>
      </c>
      <c r="D5994">
        <v>10774</v>
      </c>
      <c r="E5994" s="1" t="s">
        <v>6548</v>
      </c>
      <c r="F5994">
        <v>0</v>
      </c>
      <c r="H5994">
        <v>0</v>
      </c>
      <c r="I5994">
        <f>Tabla1[[#This Row],[VENTAS]]+Tabla1[[#This Row],[FISICO]]-Tabla1[[#This Row],[SISTEMA]]</f>
        <v>0</v>
      </c>
    </row>
    <row r="5995" spans="1:10" hidden="1" x14ac:dyDescent="0.25">
      <c r="A5995">
        <v>30101</v>
      </c>
      <c r="B5995" s="1" t="s">
        <v>6</v>
      </c>
      <c r="C5995" s="1" t="s">
        <v>33</v>
      </c>
      <c r="D5995">
        <v>10775</v>
      </c>
      <c r="E5995" s="1" t="s">
        <v>6549</v>
      </c>
      <c r="F5995">
        <v>0</v>
      </c>
      <c r="H5995">
        <v>0</v>
      </c>
      <c r="I5995">
        <f>Tabla1[[#This Row],[VENTAS]]+Tabla1[[#This Row],[FISICO]]-Tabla1[[#This Row],[SISTEMA]]</f>
        <v>0</v>
      </c>
    </row>
    <row r="5996" spans="1:10" hidden="1" x14ac:dyDescent="0.25">
      <c r="A5996">
        <v>30101</v>
      </c>
      <c r="B5996" s="1" t="s">
        <v>6</v>
      </c>
      <c r="C5996" s="1" t="s">
        <v>33</v>
      </c>
      <c r="D5996">
        <v>10776</v>
      </c>
      <c r="E5996" s="1" t="s">
        <v>6550</v>
      </c>
      <c r="F5996">
        <v>0</v>
      </c>
      <c r="H5996">
        <v>0</v>
      </c>
      <c r="I5996">
        <f>Tabla1[[#This Row],[VENTAS]]+Tabla1[[#This Row],[FISICO]]-Tabla1[[#This Row],[SISTEMA]]</f>
        <v>0</v>
      </c>
    </row>
    <row r="5997" spans="1:10" s="30" customFormat="1" hidden="1" x14ac:dyDescent="0.25">
      <c r="A5997" s="30">
        <v>30101</v>
      </c>
      <c r="B5997" s="31" t="s">
        <v>6</v>
      </c>
      <c r="C5997" s="31" t="s">
        <v>33</v>
      </c>
      <c r="D5997" s="32">
        <v>10777</v>
      </c>
      <c r="E5997" s="33" t="s">
        <v>6551</v>
      </c>
      <c r="F5997" s="30">
        <v>1</v>
      </c>
      <c r="G5997" s="30">
        <v>0</v>
      </c>
      <c r="H5997" s="30">
        <v>0</v>
      </c>
      <c r="I5997" s="30">
        <f>Tabla1[[#This Row],[VENTAS]]+Tabla1[[#This Row],[FISICO]]-Tabla1[[#This Row],[SISTEMA]]</f>
        <v>-1</v>
      </c>
      <c r="J5997" s="32" t="s">
        <v>8356</v>
      </c>
    </row>
    <row r="5998" spans="1:10" hidden="1" x14ac:dyDescent="0.25">
      <c r="A5998">
        <v>30101</v>
      </c>
      <c r="B5998" s="1" t="s">
        <v>6</v>
      </c>
      <c r="C5998" s="1" t="s">
        <v>33</v>
      </c>
      <c r="D5998">
        <v>10786</v>
      </c>
      <c r="E5998" s="1" t="s">
        <v>6552</v>
      </c>
      <c r="F5998">
        <v>0</v>
      </c>
      <c r="H5998">
        <v>0</v>
      </c>
      <c r="I5998">
        <f>Tabla1[[#This Row],[VENTAS]]+Tabla1[[#This Row],[FISICO]]-Tabla1[[#This Row],[SISTEMA]]</f>
        <v>0</v>
      </c>
    </row>
    <row r="5999" spans="1:10" hidden="1" x14ac:dyDescent="0.25">
      <c r="A5999">
        <v>30101</v>
      </c>
      <c r="B5999" s="1" t="s">
        <v>6</v>
      </c>
      <c r="C5999" s="1" t="s">
        <v>33</v>
      </c>
      <c r="D5999">
        <v>10816</v>
      </c>
      <c r="E5999" s="1" t="s">
        <v>6553</v>
      </c>
      <c r="F5999">
        <v>0</v>
      </c>
      <c r="H5999">
        <v>0</v>
      </c>
      <c r="I5999">
        <f>Tabla1[[#This Row],[VENTAS]]+Tabla1[[#This Row],[FISICO]]-Tabla1[[#This Row],[SISTEMA]]</f>
        <v>0</v>
      </c>
    </row>
    <row r="6000" spans="1:10" hidden="1" x14ac:dyDescent="0.25">
      <c r="A6000">
        <v>30101</v>
      </c>
      <c r="B6000" s="1" t="s">
        <v>6</v>
      </c>
      <c r="C6000" s="1" t="s">
        <v>33</v>
      </c>
      <c r="D6000">
        <v>10817</v>
      </c>
      <c r="E6000" s="1" t="s">
        <v>6554</v>
      </c>
      <c r="F6000">
        <v>0</v>
      </c>
      <c r="H6000">
        <v>0</v>
      </c>
      <c r="I6000">
        <f>Tabla1[[#This Row],[VENTAS]]+Tabla1[[#This Row],[FISICO]]-Tabla1[[#This Row],[SISTEMA]]</f>
        <v>0</v>
      </c>
    </row>
    <row r="6001" spans="1:9" hidden="1" x14ac:dyDescent="0.25">
      <c r="A6001">
        <v>30101</v>
      </c>
      <c r="B6001" s="1" t="s">
        <v>6</v>
      </c>
      <c r="C6001" s="1" t="s">
        <v>33</v>
      </c>
      <c r="D6001">
        <v>10818</v>
      </c>
      <c r="E6001" s="1" t="s">
        <v>6555</v>
      </c>
      <c r="F6001">
        <v>0</v>
      </c>
      <c r="H6001">
        <v>0</v>
      </c>
      <c r="I6001">
        <f>Tabla1[[#This Row],[VENTAS]]+Tabla1[[#This Row],[FISICO]]-Tabla1[[#This Row],[SISTEMA]]</f>
        <v>0</v>
      </c>
    </row>
    <row r="6002" spans="1:9" hidden="1" x14ac:dyDescent="0.25">
      <c r="A6002">
        <v>30101</v>
      </c>
      <c r="B6002" s="1" t="s">
        <v>6</v>
      </c>
      <c r="C6002" s="1" t="s">
        <v>33</v>
      </c>
      <c r="D6002">
        <v>10827</v>
      </c>
      <c r="E6002" s="1" t="s">
        <v>6556</v>
      </c>
      <c r="F6002">
        <v>2</v>
      </c>
      <c r="G6002">
        <v>2</v>
      </c>
      <c r="H6002">
        <v>0</v>
      </c>
      <c r="I6002">
        <f>Tabla1[[#This Row],[VENTAS]]+Tabla1[[#This Row],[FISICO]]-Tabla1[[#This Row],[SISTEMA]]</f>
        <v>0</v>
      </c>
    </row>
    <row r="6003" spans="1:9" hidden="1" x14ac:dyDescent="0.25">
      <c r="A6003">
        <v>30101</v>
      </c>
      <c r="B6003" s="1" t="s">
        <v>6</v>
      </c>
      <c r="C6003" s="1" t="s">
        <v>33</v>
      </c>
      <c r="D6003">
        <v>10828</v>
      </c>
      <c r="E6003" s="1" t="s">
        <v>6557</v>
      </c>
      <c r="F6003">
        <v>0</v>
      </c>
      <c r="H6003">
        <v>0</v>
      </c>
      <c r="I6003">
        <f>Tabla1[[#This Row],[VENTAS]]+Tabla1[[#This Row],[FISICO]]-Tabla1[[#This Row],[SISTEMA]]</f>
        <v>0</v>
      </c>
    </row>
    <row r="6004" spans="1:9" hidden="1" x14ac:dyDescent="0.25">
      <c r="A6004">
        <v>30101</v>
      </c>
      <c r="B6004" s="1" t="s">
        <v>6</v>
      </c>
      <c r="C6004" s="1" t="s">
        <v>33</v>
      </c>
      <c r="D6004">
        <v>10835</v>
      </c>
      <c r="E6004" s="1" t="s">
        <v>6558</v>
      </c>
      <c r="F6004">
        <v>9</v>
      </c>
      <c r="G6004">
        <v>9</v>
      </c>
      <c r="H6004">
        <v>0</v>
      </c>
      <c r="I6004">
        <f>Tabla1[[#This Row],[VENTAS]]+Tabla1[[#This Row],[FISICO]]-Tabla1[[#This Row],[SISTEMA]]</f>
        <v>0</v>
      </c>
    </row>
    <row r="6005" spans="1:9" hidden="1" x14ac:dyDescent="0.25">
      <c r="A6005">
        <v>30101</v>
      </c>
      <c r="B6005" s="1" t="s">
        <v>6</v>
      </c>
      <c r="C6005" s="1" t="s">
        <v>33</v>
      </c>
      <c r="D6005">
        <v>10836</v>
      </c>
      <c r="E6005" s="1" t="s">
        <v>6559</v>
      </c>
      <c r="F6005">
        <v>0</v>
      </c>
      <c r="H6005">
        <v>0</v>
      </c>
      <c r="I6005">
        <f>Tabla1[[#This Row],[VENTAS]]+Tabla1[[#This Row],[FISICO]]-Tabla1[[#This Row],[SISTEMA]]</f>
        <v>0</v>
      </c>
    </row>
    <row r="6006" spans="1:9" hidden="1" x14ac:dyDescent="0.25">
      <c r="A6006">
        <v>30101</v>
      </c>
      <c r="B6006" s="1" t="s">
        <v>6</v>
      </c>
      <c r="C6006" s="1" t="s">
        <v>33</v>
      </c>
      <c r="D6006">
        <v>10875</v>
      </c>
      <c r="E6006" s="1" t="s">
        <v>6560</v>
      </c>
      <c r="F6006">
        <v>0</v>
      </c>
      <c r="H6006">
        <v>0</v>
      </c>
      <c r="I6006">
        <f>Tabla1[[#This Row],[VENTAS]]+Tabla1[[#This Row],[FISICO]]-Tabla1[[#This Row],[SISTEMA]]</f>
        <v>0</v>
      </c>
    </row>
    <row r="6007" spans="1:9" hidden="1" x14ac:dyDescent="0.25">
      <c r="A6007">
        <v>30101</v>
      </c>
      <c r="B6007" s="1" t="s">
        <v>6</v>
      </c>
      <c r="C6007" s="1" t="s">
        <v>33</v>
      </c>
      <c r="D6007">
        <v>10876</v>
      </c>
      <c r="E6007" s="1" t="s">
        <v>6561</v>
      </c>
      <c r="F6007">
        <v>0</v>
      </c>
      <c r="H6007">
        <v>0</v>
      </c>
      <c r="I6007">
        <f>Tabla1[[#This Row],[VENTAS]]+Tabla1[[#This Row],[FISICO]]-Tabla1[[#This Row],[SISTEMA]]</f>
        <v>0</v>
      </c>
    </row>
    <row r="6008" spans="1:9" hidden="1" x14ac:dyDescent="0.25">
      <c r="A6008">
        <v>30101</v>
      </c>
      <c r="B6008" s="1" t="s">
        <v>6</v>
      </c>
      <c r="C6008" s="1" t="s">
        <v>33</v>
      </c>
      <c r="D6008">
        <v>10877</v>
      </c>
      <c r="E6008" s="1" t="s">
        <v>6562</v>
      </c>
      <c r="F6008">
        <v>0</v>
      </c>
      <c r="H6008">
        <v>0</v>
      </c>
      <c r="I6008">
        <f>Tabla1[[#This Row],[VENTAS]]+Tabla1[[#This Row],[FISICO]]-Tabla1[[#This Row],[SISTEMA]]</f>
        <v>0</v>
      </c>
    </row>
    <row r="6009" spans="1:9" hidden="1" x14ac:dyDescent="0.25">
      <c r="A6009">
        <v>30101</v>
      </c>
      <c r="B6009" s="1" t="s">
        <v>6</v>
      </c>
      <c r="C6009" s="1" t="s">
        <v>33</v>
      </c>
      <c r="D6009">
        <v>10878</v>
      </c>
      <c r="E6009" s="1" t="s">
        <v>6563</v>
      </c>
      <c r="F6009">
        <v>0</v>
      </c>
      <c r="H6009">
        <v>0</v>
      </c>
      <c r="I6009">
        <f>Tabla1[[#This Row],[VENTAS]]+Tabla1[[#This Row],[FISICO]]-Tabla1[[#This Row],[SISTEMA]]</f>
        <v>0</v>
      </c>
    </row>
    <row r="6010" spans="1:9" hidden="1" x14ac:dyDescent="0.25">
      <c r="A6010">
        <v>30101</v>
      </c>
      <c r="B6010" s="1" t="s">
        <v>6</v>
      </c>
      <c r="C6010" s="1" t="s">
        <v>33</v>
      </c>
      <c r="D6010">
        <v>10882</v>
      </c>
      <c r="E6010" s="1" t="s">
        <v>6564</v>
      </c>
      <c r="F6010">
        <v>2</v>
      </c>
      <c r="G6010">
        <v>2</v>
      </c>
      <c r="H6010">
        <v>0</v>
      </c>
      <c r="I6010">
        <f>Tabla1[[#This Row],[VENTAS]]+Tabla1[[#This Row],[FISICO]]-Tabla1[[#This Row],[SISTEMA]]</f>
        <v>0</v>
      </c>
    </row>
    <row r="6011" spans="1:9" hidden="1" x14ac:dyDescent="0.25">
      <c r="A6011">
        <v>30101</v>
      </c>
      <c r="B6011" s="1" t="s">
        <v>6</v>
      </c>
      <c r="C6011" s="1" t="s">
        <v>33</v>
      </c>
      <c r="D6011">
        <v>10884</v>
      </c>
      <c r="E6011" s="1" t="s">
        <v>6565</v>
      </c>
      <c r="F6011">
        <v>1</v>
      </c>
      <c r="G6011">
        <v>1</v>
      </c>
      <c r="H6011">
        <v>0</v>
      </c>
      <c r="I6011">
        <f>Tabla1[[#This Row],[VENTAS]]+Tabla1[[#This Row],[FISICO]]-Tabla1[[#This Row],[SISTEMA]]</f>
        <v>0</v>
      </c>
    </row>
    <row r="6012" spans="1:9" hidden="1" x14ac:dyDescent="0.25">
      <c r="A6012">
        <v>30101</v>
      </c>
      <c r="B6012" s="1" t="s">
        <v>6</v>
      </c>
      <c r="C6012" s="1" t="s">
        <v>33</v>
      </c>
      <c r="D6012">
        <v>10885</v>
      </c>
      <c r="E6012" s="1" t="s">
        <v>6566</v>
      </c>
      <c r="F6012">
        <v>0</v>
      </c>
      <c r="H6012">
        <v>0</v>
      </c>
      <c r="I6012">
        <f>Tabla1[[#This Row],[VENTAS]]+Tabla1[[#This Row],[FISICO]]-Tabla1[[#This Row],[SISTEMA]]</f>
        <v>0</v>
      </c>
    </row>
    <row r="6013" spans="1:9" hidden="1" x14ac:dyDescent="0.25">
      <c r="A6013">
        <v>30101</v>
      </c>
      <c r="B6013" s="1" t="s">
        <v>6</v>
      </c>
      <c r="C6013" s="1" t="s">
        <v>33</v>
      </c>
      <c r="D6013">
        <v>10886</v>
      </c>
      <c r="E6013" s="1" t="s">
        <v>6567</v>
      </c>
      <c r="F6013">
        <v>0</v>
      </c>
      <c r="H6013">
        <v>0</v>
      </c>
      <c r="I6013">
        <f>Tabla1[[#This Row],[VENTAS]]+Tabla1[[#This Row],[FISICO]]-Tabla1[[#This Row],[SISTEMA]]</f>
        <v>0</v>
      </c>
    </row>
    <row r="6014" spans="1:9" hidden="1" x14ac:dyDescent="0.25">
      <c r="A6014">
        <v>30101</v>
      </c>
      <c r="B6014" s="1" t="s">
        <v>6</v>
      </c>
      <c r="C6014" s="1" t="s">
        <v>33</v>
      </c>
      <c r="D6014">
        <v>10888</v>
      </c>
      <c r="E6014" s="1" t="s">
        <v>6568</v>
      </c>
      <c r="F6014">
        <v>2</v>
      </c>
      <c r="G6014">
        <v>2</v>
      </c>
      <c r="H6014">
        <v>0</v>
      </c>
      <c r="I6014">
        <f>Tabla1[[#This Row],[VENTAS]]+Tabla1[[#This Row],[FISICO]]-Tabla1[[#This Row],[SISTEMA]]</f>
        <v>0</v>
      </c>
    </row>
    <row r="6015" spans="1:9" hidden="1" x14ac:dyDescent="0.25">
      <c r="A6015">
        <v>30101</v>
      </c>
      <c r="B6015" s="1" t="s">
        <v>6</v>
      </c>
      <c r="C6015" s="1" t="s">
        <v>33</v>
      </c>
      <c r="D6015">
        <v>10889</v>
      </c>
      <c r="E6015" s="1" t="s">
        <v>6569</v>
      </c>
      <c r="F6015">
        <v>0</v>
      </c>
      <c r="H6015">
        <v>0</v>
      </c>
      <c r="I6015">
        <f>Tabla1[[#This Row],[VENTAS]]+Tabla1[[#This Row],[FISICO]]-Tabla1[[#This Row],[SISTEMA]]</f>
        <v>0</v>
      </c>
    </row>
    <row r="6016" spans="1:9" hidden="1" x14ac:dyDescent="0.25">
      <c r="A6016">
        <v>30101</v>
      </c>
      <c r="B6016" s="1" t="s">
        <v>6</v>
      </c>
      <c r="C6016" s="1" t="s">
        <v>33</v>
      </c>
      <c r="D6016">
        <v>10891</v>
      </c>
      <c r="E6016" s="1" t="s">
        <v>6570</v>
      </c>
      <c r="F6016">
        <v>2</v>
      </c>
      <c r="G6016">
        <v>2</v>
      </c>
      <c r="H6016">
        <v>0</v>
      </c>
      <c r="I6016">
        <f>Tabla1[[#This Row],[VENTAS]]+Tabla1[[#This Row],[FISICO]]-Tabla1[[#This Row],[SISTEMA]]</f>
        <v>0</v>
      </c>
    </row>
    <row r="6017" spans="1:9" hidden="1" x14ac:dyDescent="0.25">
      <c r="A6017">
        <v>30101</v>
      </c>
      <c r="B6017" s="1" t="s">
        <v>6</v>
      </c>
      <c r="C6017" s="1" t="s">
        <v>33</v>
      </c>
      <c r="D6017">
        <v>10893</v>
      </c>
      <c r="E6017" s="1" t="s">
        <v>6571</v>
      </c>
      <c r="F6017">
        <v>2</v>
      </c>
      <c r="G6017">
        <v>2</v>
      </c>
      <c r="H6017">
        <v>0</v>
      </c>
      <c r="I6017">
        <f>Tabla1[[#This Row],[VENTAS]]+Tabla1[[#This Row],[FISICO]]-Tabla1[[#This Row],[SISTEMA]]</f>
        <v>0</v>
      </c>
    </row>
    <row r="6018" spans="1:9" hidden="1" x14ac:dyDescent="0.25">
      <c r="A6018">
        <v>30101</v>
      </c>
      <c r="B6018" s="1" t="s">
        <v>6</v>
      </c>
      <c r="C6018" s="1" t="s">
        <v>33</v>
      </c>
      <c r="D6018">
        <v>10897</v>
      </c>
      <c r="E6018" s="1" t="s">
        <v>6572</v>
      </c>
      <c r="F6018">
        <v>5</v>
      </c>
      <c r="G6018">
        <v>5</v>
      </c>
      <c r="H6018">
        <v>0</v>
      </c>
      <c r="I6018">
        <f>Tabla1[[#This Row],[VENTAS]]+Tabla1[[#This Row],[FISICO]]-Tabla1[[#This Row],[SISTEMA]]</f>
        <v>0</v>
      </c>
    </row>
    <row r="6019" spans="1:9" hidden="1" x14ac:dyDescent="0.25">
      <c r="A6019">
        <v>30101</v>
      </c>
      <c r="B6019" s="1" t="s">
        <v>6</v>
      </c>
      <c r="C6019" s="1" t="s">
        <v>33</v>
      </c>
      <c r="D6019">
        <v>10899</v>
      </c>
      <c r="E6019" s="1" t="s">
        <v>6573</v>
      </c>
      <c r="F6019">
        <v>0</v>
      </c>
      <c r="H6019">
        <v>0</v>
      </c>
      <c r="I6019">
        <f>Tabla1[[#This Row],[VENTAS]]+Tabla1[[#This Row],[FISICO]]-Tabla1[[#This Row],[SISTEMA]]</f>
        <v>0</v>
      </c>
    </row>
    <row r="6020" spans="1:9" hidden="1" x14ac:dyDescent="0.25">
      <c r="A6020">
        <v>30101</v>
      </c>
      <c r="B6020" s="1" t="s">
        <v>6</v>
      </c>
      <c r="C6020" s="1" t="s">
        <v>33</v>
      </c>
      <c r="D6020">
        <v>10901</v>
      </c>
      <c r="E6020" s="1" t="s">
        <v>6574</v>
      </c>
      <c r="F6020">
        <v>0</v>
      </c>
      <c r="H6020">
        <v>0</v>
      </c>
      <c r="I6020">
        <f>Tabla1[[#This Row],[VENTAS]]+Tabla1[[#This Row],[FISICO]]-Tabla1[[#This Row],[SISTEMA]]</f>
        <v>0</v>
      </c>
    </row>
    <row r="6021" spans="1:9" hidden="1" x14ac:dyDescent="0.25">
      <c r="A6021">
        <v>30101</v>
      </c>
      <c r="B6021" s="1" t="s">
        <v>6</v>
      </c>
      <c r="C6021" s="1" t="s">
        <v>33</v>
      </c>
      <c r="D6021">
        <v>10902</v>
      </c>
      <c r="E6021" s="1" t="s">
        <v>6575</v>
      </c>
      <c r="F6021">
        <v>1</v>
      </c>
      <c r="G6021">
        <v>1</v>
      </c>
      <c r="H6021">
        <v>0</v>
      </c>
      <c r="I6021">
        <f>Tabla1[[#This Row],[VENTAS]]+Tabla1[[#This Row],[FISICO]]-Tabla1[[#This Row],[SISTEMA]]</f>
        <v>0</v>
      </c>
    </row>
    <row r="6022" spans="1:9" hidden="1" x14ac:dyDescent="0.25">
      <c r="A6022">
        <v>30101</v>
      </c>
      <c r="B6022" s="1" t="s">
        <v>6</v>
      </c>
      <c r="C6022" s="1" t="s">
        <v>33</v>
      </c>
      <c r="D6022">
        <v>10908</v>
      </c>
      <c r="E6022" s="1" t="s">
        <v>6576</v>
      </c>
      <c r="F6022">
        <v>6</v>
      </c>
      <c r="G6022">
        <v>6</v>
      </c>
      <c r="H6022">
        <v>0</v>
      </c>
      <c r="I6022">
        <f>Tabla1[[#This Row],[VENTAS]]+Tabla1[[#This Row],[FISICO]]-Tabla1[[#This Row],[SISTEMA]]</f>
        <v>0</v>
      </c>
    </row>
    <row r="6023" spans="1:9" hidden="1" x14ac:dyDescent="0.25">
      <c r="A6023">
        <v>30101</v>
      </c>
      <c r="B6023" s="1" t="s">
        <v>6</v>
      </c>
      <c r="C6023" s="1" t="s">
        <v>33</v>
      </c>
      <c r="D6023">
        <v>10918</v>
      </c>
      <c r="E6023" s="1" t="s">
        <v>6577</v>
      </c>
      <c r="F6023">
        <v>0</v>
      </c>
      <c r="H6023">
        <v>0</v>
      </c>
      <c r="I6023">
        <f>Tabla1[[#This Row],[VENTAS]]+Tabla1[[#This Row],[FISICO]]-Tabla1[[#This Row],[SISTEMA]]</f>
        <v>0</v>
      </c>
    </row>
    <row r="6024" spans="1:9" hidden="1" x14ac:dyDescent="0.25">
      <c r="A6024">
        <v>30101</v>
      </c>
      <c r="B6024" s="1" t="s">
        <v>6</v>
      </c>
      <c r="C6024" s="1" t="s">
        <v>33</v>
      </c>
      <c r="D6024">
        <v>10919</v>
      </c>
      <c r="E6024" s="1" t="s">
        <v>6578</v>
      </c>
      <c r="F6024">
        <v>0</v>
      </c>
      <c r="H6024">
        <v>0</v>
      </c>
      <c r="I6024">
        <f>Tabla1[[#This Row],[VENTAS]]+Tabla1[[#This Row],[FISICO]]-Tabla1[[#This Row],[SISTEMA]]</f>
        <v>0</v>
      </c>
    </row>
    <row r="6025" spans="1:9" hidden="1" x14ac:dyDescent="0.25">
      <c r="A6025">
        <v>30101</v>
      </c>
      <c r="B6025" s="1" t="s">
        <v>6</v>
      </c>
      <c r="C6025" s="1" t="s">
        <v>33</v>
      </c>
      <c r="D6025">
        <v>10920</v>
      </c>
      <c r="E6025" s="1" t="s">
        <v>6579</v>
      </c>
      <c r="F6025">
        <v>0</v>
      </c>
      <c r="H6025">
        <v>0</v>
      </c>
      <c r="I6025">
        <f>Tabla1[[#This Row],[VENTAS]]+Tabla1[[#This Row],[FISICO]]-Tabla1[[#This Row],[SISTEMA]]</f>
        <v>0</v>
      </c>
    </row>
    <row r="6026" spans="1:9" hidden="1" x14ac:dyDescent="0.25">
      <c r="A6026">
        <v>30101</v>
      </c>
      <c r="B6026" s="1" t="s">
        <v>6</v>
      </c>
      <c r="C6026" s="1" t="s">
        <v>33</v>
      </c>
      <c r="D6026">
        <v>10936</v>
      </c>
      <c r="E6026" s="1" t="s">
        <v>6580</v>
      </c>
      <c r="F6026">
        <v>0</v>
      </c>
      <c r="H6026">
        <v>0</v>
      </c>
      <c r="I6026">
        <f>Tabla1[[#This Row],[VENTAS]]+Tabla1[[#This Row],[FISICO]]-Tabla1[[#This Row],[SISTEMA]]</f>
        <v>0</v>
      </c>
    </row>
    <row r="6027" spans="1:9" hidden="1" x14ac:dyDescent="0.25">
      <c r="A6027">
        <v>30101</v>
      </c>
      <c r="B6027" s="1" t="s">
        <v>6</v>
      </c>
      <c r="C6027" s="1" t="s">
        <v>33</v>
      </c>
      <c r="D6027">
        <v>10939</v>
      </c>
      <c r="E6027" s="1" t="s">
        <v>6581</v>
      </c>
      <c r="F6027">
        <v>0</v>
      </c>
      <c r="H6027">
        <v>0</v>
      </c>
      <c r="I6027">
        <f>Tabla1[[#This Row],[VENTAS]]+Tabla1[[#This Row],[FISICO]]-Tabla1[[#This Row],[SISTEMA]]</f>
        <v>0</v>
      </c>
    </row>
    <row r="6028" spans="1:9" hidden="1" x14ac:dyDescent="0.25">
      <c r="A6028">
        <v>30101</v>
      </c>
      <c r="B6028" s="1" t="s">
        <v>6</v>
      </c>
      <c r="C6028" s="1" t="s">
        <v>33</v>
      </c>
      <c r="D6028">
        <v>10942</v>
      </c>
      <c r="E6028" s="1" t="s">
        <v>6582</v>
      </c>
      <c r="F6028">
        <v>0</v>
      </c>
      <c r="H6028">
        <v>0</v>
      </c>
      <c r="I6028">
        <f>Tabla1[[#This Row],[VENTAS]]+Tabla1[[#This Row],[FISICO]]-Tabla1[[#This Row],[SISTEMA]]</f>
        <v>0</v>
      </c>
    </row>
    <row r="6029" spans="1:9" hidden="1" x14ac:dyDescent="0.25">
      <c r="A6029">
        <v>30101</v>
      </c>
      <c r="B6029" s="1" t="s">
        <v>6</v>
      </c>
      <c r="C6029" s="1" t="s">
        <v>33</v>
      </c>
      <c r="D6029">
        <v>10943</v>
      </c>
      <c r="E6029" s="1" t="s">
        <v>6583</v>
      </c>
      <c r="F6029">
        <v>0</v>
      </c>
      <c r="H6029">
        <v>0</v>
      </c>
      <c r="I6029">
        <f>Tabla1[[#This Row],[VENTAS]]+Tabla1[[#This Row],[FISICO]]-Tabla1[[#This Row],[SISTEMA]]</f>
        <v>0</v>
      </c>
    </row>
    <row r="6030" spans="1:9" hidden="1" x14ac:dyDescent="0.25">
      <c r="A6030">
        <v>30101</v>
      </c>
      <c r="B6030" s="1" t="s">
        <v>6</v>
      </c>
      <c r="C6030" s="1" t="s">
        <v>33</v>
      </c>
      <c r="D6030">
        <v>10944</v>
      </c>
      <c r="E6030" s="1" t="s">
        <v>6584</v>
      </c>
      <c r="F6030">
        <v>1</v>
      </c>
      <c r="G6030">
        <v>1</v>
      </c>
      <c r="H6030">
        <v>0</v>
      </c>
      <c r="I6030">
        <f>Tabla1[[#This Row],[VENTAS]]+Tabla1[[#This Row],[FISICO]]-Tabla1[[#This Row],[SISTEMA]]</f>
        <v>0</v>
      </c>
    </row>
    <row r="6031" spans="1:9" hidden="1" x14ac:dyDescent="0.25">
      <c r="A6031">
        <v>30101</v>
      </c>
      <c r="B6031" s="1" t="s">
        <v>6</v>
      </c>
      <c r="C6031" s="1" t="s">
        <v>33</v>
      </c>
      <c r="D6031">
        <v>10945</v>
      </c>
      <c r="E6031" s="1" t="s">
        <v>6585</v>
      </c>
      <c r="F6031">
        <v>1</v>
      </c>
      <c r="G6031">
        <v>1</v>
      </c>
      <c r="H6031">
        <v>0</v>
      </c>
      <c r="I6031">
        <f>Tabla1[[#This Row],[VENTAS]]+Tabla1[[#This Row],[FISICO]]-Tabla1[[#This Row],[SISTEMA]]</f>
        <v>0</v>
      </c>
    </row>
    <row r="6032" spans="1:9" hidden="1" x14ac:dyDescent="0.25">
      <c r="A6032">
        <v>30101</v>
      </c>
      <c r="B6032" s="1" t="s">
        <v>6</v>
      </c>
      <c r="C6032" s="1" t="s">
        <v>33</v>
      </c>
      <c r="D6032">
        <v>10946</v>
      </c>
      <c r="E6032" s="1" t="s">
        <v>6586</v>
      </c>
      <c r="F6032">
        <v>1</v>
      </c>
      <c r="G6032">
        <v>1</v>
      </c>
      <c r="H6032">
        <v>0</v>
      </c>
      <c r="I6032">
        <f>Tabla1[[#This Row],[VENTAS]]+Tabla1[[#This Row],[FISICO]]-Tabla1[[#This Row],[SISTEMA]]</f>
        <v>0</v>
      </c>
    </row>
    <row r="6033" spans="1:9" hidden="1" x14ac:dyDescent="0.25">
      <c r="A6033">
        <v>30101</v>
      </c>
      <c r="B6033" s="1" t="s">
        <v>6</v>
      </c>
      <c r="C6033" s="1" t="s">
        <v>33</v>
      </c>
      <c r="D6033">
        <v>10947</v>
      </c>
      <c r="E6033" s="1" t="s">
        <v>6587</v>
      </c>
      <c r="F6033">
        <v>0</v>
      </c>
      <c r="H6033">
        <v>0</v>
      </c>
      <c r="I6033">
        <f>Tabla1[[#This Row],[VENTAS]]+Tabla1[[#This Row],[FISICO]]-Tabla1[[#This Row],[SISTEMA]]</f>
        <v>0</v>
      </c>
    </row>
    <row r="6034" spans="1:9" hidden="1" x14ac:dyDescent="0.25">
      <c r="A6034">
        <v>30101</v>
      </c>
      <c r="B6034" s="1" t="s">
        <v>6</v>
      </c>
      <c r="C6034" s="1" t="s">
        <v>33</v>
      </c>
      <c r="D6034">
        <v>10988</v>
      </c>
      <c r="E6034" s="1" t="s">
        <v>6588</v>
      </c>
      <c r="F6034">
        <v>0</v>
      </c>
      <c r="H6034">
        <v>0</v>
      </c>
      <c r="I6034">
        <f>Tabla1[[#This Row],[VENTAS]]+Tabla1[[#This Row],[FISICO]]-Tabla1[[#This Row],[SISTEMA]]</f>
        <v>0</v>
      </c>
    </row>
    <row r="6035" spans="1:9" hidden="1" x14ac:dyDescent="0.25">
      <c r="A6035">
        <v>30101</v>
      </c>
      <c r="B6035" s="1" t="s">
        <v>6</v>
      </c>
      <c r="C6035" s="1" t="s">
        <v>33</v>
      </c>
      <c r="D6035">
        <v>10992</v>
      </c>
      <c r="E6035" s="1" t="s">
        <v>6589</v>
      </c>
      <c r="F6035">
        <v>4</v>
      </c>
      <c r="G6035">
        <v>4</v>
      </c>
      <c r="H6035">
        <v>0</v>
      </c>
      <c r="I6035">
        <f>Tabla1[[#This Row],[VENTAS]]+Tabla1[[#This Row],[FISICO]]-Tabla1[[#This Row],[SISTEMA]]</f>
        <v>0</v>
      </c>
    </row>
    <row r="6036" spans="1:9" hidden="1" x14ac:dyDescent="0.25">
      <c r="A6036">
        <v>30101</v>
      </c>
      <c r="B6036" s="1" t="s">
        <v>6</v>
      </c>
      <c r="C6036" s="1" t="s">
        <v>33</v>
      </c>
      <c r="D6036">
        <v>11018</v>
      </c>
      <c r="E6036" s="1" t="s">
        <v>6590</v>
      </c>
      <c r="F6036">
        <v>0</v>
      </c>
      <c r="H6036">
        <v>0</v>
      </c>
      <c r="I6036">
        <f>Tabla1[[#This Row],[VENTAS]]+Tabla1[[#This Row],[FISICO]]-Tabla1[[#This Row],[SISTEMA]]</f>
        <v>0</v>
      </c>
    </row>
    <row r="6037" spans="1:9" hidden="1" x14ac:dyDescent="0.25">
      <c r="A6037">
        <v>30101</v>
      </c>
      <c r="B6037" s="1" t="s">
        <v>6</v>
      </c>
      <c r="C6037" s="1" t="s">
        <v>33</v>
      </c>
      <c r="D6037">
        <v>11020</v>
      </c>
      <c r="E6037" s="1" t="s">
        <v>6591</v>
      </c>
      <c r="F6037">
        <v>0</v>
      </c>
      <c r="H6037">
        <v>0</v>
      </c>
      <c r="I6037">
        <f>Tabla1[[#This Row],[VENTAS]]+Tabla1[[#This Row],[FISICO]]-Tabla1[[#This Row],[SISTEMA]]</f>
        <v>0</v>
      </c>
    </row>
    <row r="6038" spans="1:9" hidden="1" x14ac:dyDescent="0.25">
      <c r="A6038">
        <v>30101</v>
      </c>
      <c r="B6038" s="1" t="s">
        <v>6</v>
      </c>
      <c r="C6038" s="1" t="s">
        <v>33</v>
      </c>
      <c r="D6038">
        <v>11056</v>
      </c>
      <c r="E6038" s="1" t="s">
        <v>6592</v>
      </c>
      <c r="F6038">
        <v>0</v>
      </c>
      <c r="H6038">
        <v>0</v>
      </c>
      <c r="I6038">
        <f>Tabla1[[#This Row],[VENTAS]]+Tabla1[[#This Row],[FISICO]]-Tabla1[[#This Row],[SISTEMA]]</f>
        <v>0</v>
      </c>
    </row>
    <row r="6039" spans="1:9" hidden="1" x14ac:dyDescent="0.25">
      <c r="A6039">
        <v>30101</v>
      </c>
      <c r="B6039" s="1" t="s">
        <v>6</v>
      </c>
      <c r="C6039" s="1" t="s">
        <v>33</v>
      </c>
      <c r="D6039">
        <v>11058</v>
      </c>
      <c r="E6039" s="1" t="s">
        <v>6593</v>
      </c>
      <c r="F6039">
        <v>0</v>
      </c>
      <c r="H6039">
        <v>0</v>
      </c>
      <c r="I6039">
        <f>Tabla1[[#This Row],[VENTAS]]+Tabla1[[#This Row],[FISICO]]-Tabla1[[#This Row],[SISTEMA]]</f>
        <v>0</v>
      </c>
    </row>
    <row r="6040" spans="1:9" hidden="1" x14ac:dyDescent="0.25">
      <c r="A6040">
        <v>30101</v>
      </c>
      <c r="B6040" s="1" t="s">
        <v>6</v>
      </c>
      <c r="C6040" s="1" t="s">
        <v>33</v>
      </c>
      <c r="D6040">
        <v>11060</v>
      </c>
      <c r="E6040" s="1" t="s">
        <v>6594</v>
      </c>
      <c r="F6040">
        <v>0</v>
      </c>
      <c r="H6040">
        <v>0</v>
      </c>
      <c r="I6040">
        <f>Tabla1[[#This Row],[VENTAS]]+Tabla1[[#This Row],[FISICO]]-Tabla1[[#This Row],[SISTEMA]]</f>
        <v>0</v>
      </c>
    </row>
    <row r="6041" spans="1:9" hidden="1" x14ac:dyDescent="0.25">
      <c r="A6041">
        <v>30101</v>
      </c>
      <c r="B6041" s="1" t="s">
        <v>6</v>
      </c>
      <c r="C6041" s="1" t="s">
        <v>33</v>
      </c>
      <c r="D6041">
        <v>11076</v>
      </c>
      <c r="E6041" s="1" t="s">
        <v>6595</v>
      </c>
      <c r="F6041">
        <v>0</v>
      </c>
      <c r="H6041">
        <v>0</v>
      </c>
      <c r="I6041">
        <f>Tabla1[[#This Row],[VENTAS]]+Tabla1[[#This Row],[FISICO]]-Tabla1[[#This Row],[SISTEMA]]</f>
        <v>0</v>
      </c>
    </row>
    <row r="6042" spans="1:9" hidden="1" x14ac:dyDescent="0.25">
      <c r="A6042">
        <v>30101</v>
      </c>
      <c r="B6042" s="1" t="s">
        <v>6</v>
      </c>
      <c r="C6042" s="1" t="s">
        <v>33</v>
      </c>
      <c r="D6042">
        <v>11091</v>
      </c>
      <c r="E6042" s="1" t="s">
        <v>6596</v>
      </c>
      <c r="F6042">
        <v>0</v>
      </c>
      <c r="H6042">
        <v>0</v>
      </c>
      <c r="I6042">
        <f>Tabla1[[#This Row],[VENTAS]]+Tabla1[[#This Row],[FISICO]]-Tabla1[[#This Row],[SISTEMA]]</f>
        <v>0</v>
      </c>
    </row>
    <row r="6043" spans="1:9" hidden="1" x14ac:dyDescent="0.25">
      <c r="A6043">
        <v>30101</v>
      </c>
      <c r="B6043" s="1" t="s">
        <v>6</v>
      </c>
      <c r="C6043" s="1" t="s">
        <v>33</v>
      </c>
      <c r="D6043">
        <v>11272</v>
      </c>
      <c r="E6043" s="1" t="s">
        <v>6597</v>
      </c>
      <c r="F6043">
        <v>66</v>
      </c>
      <c r="G6043">
        <v>66</v>
      </c>
      <c r="H6043">
        <v>0</v>
      </c>
      <c r="I6043">
        <f>Tabla1[[#This Row],[VENTAS]]+Tabla1[[#This Row],[FISICO]]-Tabla1[[#This Row],[SISTEMA]]</f>
        <v>0</v>
      </c>
    </row>
    <row r="6044" spans="1:9" hidden="1" x14ac:dyDescent="0.25">
      <c r="A6044">
        <v>30101</v>
      </c>
      <c r="B6044" s="1" t="s">
        <v>6</v>
      </c>
      <c r="C6044" s="1" t="s">
        <v>33</v>
      </c>
      <c r="D6044">
        <v>11283</v>
      </c>
      <c r="E6044" s="1" t="s">
        <v>6598</v>
      </c>
      <c r="F6044">
        <v>0</v>
      </c>
      <c r="H6044">
        <v>0</v>
      </c>
      <c r="I6044">
        <f>Tabla1[[#This Row],[VENTAS]]+Tabla1[[#This Row],[FISICO]]-Tabla1[[#This Row],[SISTEMA]]</f>
        <v>0</v>
      </c>
    </row>
    <row r="6045" spans="1:9" hidden="1" x14ac:dyDescent="0.25">
      <c r="A6045">
        <v>30101</v>
      </c>
      <c r="B6045" s="1" t="s">
        <v>6</v>
      </c>
      <c r="C6045" s="1" t="s">
        <v>33</v>
      </c>
      <c r="D6045">
        <v>11287</v>
      </c>
      <c r="E6045" s="1" t="s">
        <v>6599</v>
      </c>
      <c r="F6045">
        <v>0</v>
      </c>
      <c r="H6045">
        <v>0</v>
      </c>
      <c r="I6045">
        <f>Tabla1[[#This Row],[VENTAS]]+Tabla1[[#This Row],[FISICO]]-Tabla1[[#This Row],[SISTEMA]]</f>
        <v>0</v>
      </c>
    </row>
    <row r="6046" spans="1:9" hidden="1" x14ac:dyDescent="0.25">
      <c r="A6046">
        <v>30101</v>
      </c>
      <c r="B6046" s="1" t="s">
        <v>6</v>
      </c>
      <c r="C6046" s="1" t="s">
        <v>33</v>
      </c>
      <c r="D6046">
        <v>11288</v>
      </c>
      <c r="E6046" s="1" t="s">
        <v>6600</v>
      </c>
      <c r="F6046">
        <v>0</v>
      </c>
      <c r="H6046">
        <v>0</v>
      </c>
      <c r="I6046">
        <f>Tabla1[[#This Row],[VENTAS]]+Tabla1[[#This Row],[FISICO]]-Tabla1[[#This Row],[SISTEMA]]</f>
        <v>0</v>
      </c>
    </row>
    <row r="6047" spans="1:9" hidden="1" x14ac:dyDescent="0.25">
      <c r="A6047">
        <v>30101</v>
      </c>
      <c r="B6047" s="1" t="s">
        <v>6</v>
      </c>
      <c r="C6047" s="1" t="s">
        <v>33</v>
      </c>
      <c r="D6047">
        <v>11356</v>
      </c>
      <c r="E6047" s="1" t="s">
        <v>6601</v>
      </c>
      <c r="F6047">
        <v>0</v>
      </c>
      <c r="H6047">
        <v>0</v>
      </c>
      <c r="I6047">
        <f>Tabla1[[#This Row],[VENTAS]]+Tabla1[[#This Row],[FISICO]]-Tabla1[[#This Row],[SISTEMA]]</f>
        <v>0</v>
      </c>
    </row>
    <row r="6048" spans="1:9" hidden="1" x14ac:dyDescent="0.25">
      <c r="A6048">
        <v>30101</v>
      </c>
      <c r="B6048" s="1" t="s">
        <v>6</v>
      </c>
      <c r="C6048" s="1" t="s">
        <v>33</v>
      </c>
      <c r="D6048">
        <v>11357</v>
      </c>
      <c r="E6048" s="1" t="s">
        <v>6602</v>
      </c>
      <c r="F6048">
        <v>0</v>
      </c>
      <c r="H6048">
        <v>0</v>
      </c>
      <c r="I6048">
        <f>Tabla1[[#This Row],[VENTAS]]+Tabla1[[#This Row],[FISICO]]-Tabla1[[#This Row],[SISTEMA]]</f>
        <v>0</v>
      </c>
    </row>
    <row r="6049" spans="1:10" hidden="1" x14ac:dyDescent="0.25">
      <c r="A6049">
        <v>30101</v>
      </c>
      <c r="B6049" s="1" t="s">
        <v>6</v>
      </c>
      <c r="C6049" s="1" t="s">
        <v>33</v>
      </c>
      <c r="D6049">
        <v>11444</v>
      </c>
      <c r="E6049" s="1" t="s">
        <v>6603</v>
      </c>
      <c r="F6049">
        <v>20</v>
      </c>
      <c r="G6049">
        <f>4+13</f>
        <v>17</v>
      </c>
      <c r="H6049">
        <v>3</v>
      </c>
      <c r="I6049">
        <f>Tabla1[[#This Row],[VENTAS]]+Tabla1[[#This Row],[FISICO]]-Tabla1[[#This Row],[SISTEMA]]</f>
        <v>0</v>
      </c>
    </row>
    <row r="6050" spans="1:10" hidden="1" x14ac:dyDescent="0.25">
      <c r="A6050">
        <v>30101</v>
      </c>
      <c r="B6050" s="1" t="s">
        <v>6</v>
      </c>
      <c r="C6050" s="1" t="s">
        <v>33</v>
      </c>
      <c r="D6050">
        <v>11613</v>
      </c>
      <c r="E6050" s="1" t="s">
        <v>6604</v>
      </c>
      <c r="F6050">
        <v>2</v>
      </c>
      <c r="G6050">
        <v>2</v>
      </c>
      <c r="H6050">
        <v>0</v>
      </c>
      <c r="I6050">
        <f>Tabla1[[#This Row],[VENTAS]]+Tabla1[[#This Row],[FISICO]]-Tabla1[[#This Row],[SISTEMA]]</f>
        <v>0</v>
      </c>
    </row>
    <row r="6051" spans="1:10" hidden="1" x14ac:dyDescent="0.25">
      <c r="A6051">
        <v>30101</v>
      </c>
      <c r="B6051" s="1" t="s">
        <v>6</v>
      </c>
      <c r="C6051" s="1" t="s">
        <v>33</v>
      </c>
      <c r="D6051">
        <v>11615</v>
      </c>
      <c r="E6051" s="1" t="s">
        <v>6605</v>
      </c>
      <c r="F6051">
        <v>0</v>
      </c>
      <c r="H6051">
        <v>0</v>
      </c>
      <c r="I6051">
        <f>Tabla1[[#This Row],[VENTAS]]+Tabla1[[#This Row],[FISICO]]-Tabla1[[#This Row],[SISTEMA]]</f>
        <v>0</v>
      </c>
    </row>
    <row r="6052" spans="1:10" hidden="1" x14ac:dyDescent="0.25">
      <c r="A6052">
        <v>30101</v>
      </c>
      <c r="B6052" s="1" t="s">
        <v>6</v>
      </c>
      <c r="C6052" s="1" t="s">
        <v>33</v>
      </c>
      <c r="D6052" s="18">
        <v>11724</v>
      </c>
      <c r="E6052" s="19" t="s">
        <v>6606</v>
      </c>
      <c r="F6052">
        <v>1</v>
      </c>
      <c r="G6052">
        <v>1</v>
      </c>
      <c r="H6052">
        <v>0</v>
      </c>
      <c r="I6052">
        <f>Tabla1[[#This Row],[VENTAS]]+Tabla1[[#This Row],[FISICO]]-Tabla1[[#This Row],[SISTEMA]]</f>
        <v>0</v>
      </c>
      <c r="J6052" s="18"/>
    </row>
    <row r="6053" spans="1:10" hidden="1" x14ac:dyDescent="0.25">
      <c r="A6053">
        <v>30101</v>
      </c>
      <c r="B6053" s="1" t="s">
        <v>6</v>
      </c>
      <c r="C6053" s="1" t="s">
        <v>33</v>
      </c>
      <c r="D6053">
        <v>11738</v>
      </c>
      <c r="E6053" s="1" t="s">
        <v>6607</v>
      </c>
      <c r="F6053">
        <v>0</v>
      </c>
      <c r="H6053">
        <v>0</v>
      </c>
      <c r="I6053">
        <f>Tabla1[[#This Row],[VENTAS]]+Tabla1[[#This Row],[FISICO]]-Tabla1[[#This Row],[SISTEMA]]</f>
        <v>0</v>
      </c>
    </row>
    <row r="6054" spans="1:10" hidden="1" x14ac:dyDescent="0.25">
      <c r="A6054">
        <v>30101</v>
      </c>
      <c r="B6054" s="1" t="s">
        <v>6</v>
      </c>
      <c r="C6054" s="1" t="s">
        <v>33</v>
      </c>
      <c r="D6054">
        <v>11739</v>
      </c>
      <c r="E6054" s="1" t="s">
        <v>6608</v>
      </c>
      <c r="F6054">
        <v>0</v>
      </c>
      <c r="H6054">
        <v>0</v>
      </c>
      <c r="I6054">
        <f>Tabla1[[#This Row],[VENTAS]]+Tabla1[[#This Row],[FISICO]]-Tabla1[[#This Row],[SISTEMA]]</f>
        <v>0</v>
      </c>
    </row>
    <row r="6055" spans="1:10" hidden="1" x14ac:dyDescent="0.25">
      <c r="A6055">
        <v>30101</v>
      </c>
      <c r="B6055" s="1" t="s">
        <v>6</v>
      </c>
      <c r="C6055" s="1" t="s">
        <v>33</v>
      </c>
      <c r="D6055">
        <v>11740</v>
      </c>
      <c r="E6055" s="1" t="s">
        <v>6609</v>
      </c>
      <c r="F6055">
        <v>0</v>
      </c>
      <c r="H6055">
        <v>0</v>
      </c>
      <c r="I6055">
        <f>Tabla1[[#This Row],[VENTAS]]+Tabla1[[#This Row],[FISICO]]-Tabla1[[#This Row],[SISTEMA]]</f>
        <v>0</v>
      </c>
    </row>
    <row r="6056" spans="1:10" hidden="1" x14ac:dyDescent="0.25">
      <c r="A6056">
        <v>30101</v>
      </c>
      <c r="B6056" s="1" t="s">
        <v>6</v>
      </c>
      <c r="C6056" s="1" t="s">
        <v>33</v>
      </c>
      <c r="D6056">
        <v>11742</v>
      </c>
      <c r="E6056" s="1" t="s">
        <v>6610</v>
      </c>
      <c r="F6056">
        <v>0</v>
      </c>
      <c r="H6056">
        <v>0</v>
      </c>
      <c r="I6056">
        <f>Tabla1[[#This Row],[VENTAS]]+Tabla1[[#This Row],[FISICO]]-Tabla1[[#This Row],[SISTEMA]]</f>
        <v>0</v>
      </c>
    </row>
    <row r="6057" spans="1:10" hidden="1" x14ac:dyDescent="0.25">
      <c r="A6057">
        <v>30101</v>
      </c>
      <c r="B6057" s="1" t="s">
        <v>6</v>
      </c>
      <c r="C6057" s="1" t="s">
        <v>33</v>
      </c>
      <c r="D6057">
        <v>11743</v>
      </c>
      <c r="E6057" s="1" t="s">
        <v>6611</v>
      </c>
      <c r="F6057">
        <v>0</v>
      </c>
      <c r="H6057">
        <v>0</v>
      </c>
      <c r="I6057">
        <f>Tabla1[[#This Row],[VENTAS]]+Tabla1[[#This Row],[FISICO]]-Tabla1[[#This Row],[SISTEMA]]</f>
        <v>0</v>
      </c>
    </row>
    <row r="6058" spans="1:10" hidden="1" x14ac:dyDescent="0.25">
      <c r="A6058">
        <v>30101</v>
      </c>
      <c r="B6058" s="1" t="s">
        <v>6</v>
      </c>
      <c r="C6058" s="1" t="s">
        <v>33</v>
      </c>
      <c r="D6058" s="18">
        <v>11745</v>
      </c>
      <c r="E6058" s="19" t="s">
        <v>6612</v>
      </c>
      <c r="F6058">
        <v>4</v>
      </c>
      <c r="G6058">
        <v>4</v>
      </c>
      <c r="H6058">
        <v>0</v>
      </c>
      <c r="I6058">
        <f>Tabla1[[#This Row],[VENTAS]]+Tabla1[[#This Row],[FISICO]]-Tabla1[[#This Row],[SISTEMA]]</f>
        <v>0</v>
      </c>
      <c r="J6058" s="18"/>
    </row>
    <row r="6059" spans="1:10" hidden="1" x14ac:dyDescent="0.25">
      <c r="A6059">
        <v>30101</v>
      </c>
      <c r="B6059" s="1" t="s">
        <v>6</v>
      </c>
      <c r="C6059" s="1" t="s">
        <v>33</v>
      </c>
      <c r="D6059">
        <v>11746</v>
      </c>
      <c r="E6059" s="1" t="s">
        <v>6613</v>
      </c>
      <c r="F6059">
        <v>1</v>
      </c>
      <c r="G6059">
        <v>1</v>
      </c>
      <c r="H6059">
        <v>0</v>
      </c>
      <c r="I6059">
        <f>Tabla1[[#This Row],[VENTAS]]+Tabla1[[#This Row],[FISICO]]-Tabla1[[#This Row],[SISTEMA]]</f>
        <v>0</v>
      </c>
    </row>
    <row r="6060" spans="1:10" hidden="1" x14ac:dyDescent="0.25">
      <c r="A6060">
        <v>30101</v>
      </c>
      <c r="B6060" s="1" t="s">
        <v>6</v>
      </c>
      <c r="C6060" s="1" t="s">
        <v>33</v>
      </c>
      <c r="D6060">
        <v>11747</v>
      </c>
      <c r="E6060" s="1" t="s">
        <v>6614</v>
      </c>
      <c r="F6060">
        <v>0</v>
      </c>
      <c r="H6060">
        <v>0</v>
      </c>
      <c r="I6060">
        <f>Tabla1[[#This Row],[VENTAS]]+Tabla1[[#This Row],[FISICO]]-Tabla1[[#This Row],[SISTEMA]]</f>
        <v>0</v>
      </c>
    </row>
    <row r="6061" spans="1:10" hidden="1" x14ac:dyDescent="0.25">
      <c r="A6061" s="30">
        <v>30101</v>
      </c>
      <c r="B6061" s="31" t="s">
        <v>6</v>
      </c>
      <c r="C6061" s="31" t="s">
        <v>33</v>
      </c>
      <c r="D6061" s="30">
        <v>11748</v>
      </c>
      <c r="E6061" s="31" t="s">
        <v>6615</v>
      </c>
      <c r="F6061" s="30">
        <v>1</v>
      </c>
      <c r="G6061" s="30">
        <v>2</v>
      </c>
      <c r="H6061" s="30">
        <v>0</v>
      </c>
      <c r="I6061" s="30">
        <f>Tabla1[[#This Row],[VENTAS]]+Tabla1[[#This Row],[FISICO]]-Tabla1[[#This Row],[SISTEMA]]</f>
        <v>1</v>
      </c>
      <c r="J6061" s="30"/>
    </row>
    <row r="6062" spans="1:10" hidden="1" x14ac:dyDescent="0.25">
      <c r="A6062">
        <v>30101</v>
      </c>
      <c r="B6062" s="1" t="s">
        <v>6</v>
      </c>
      <c r="C6062" s="1" t="s">
        <v>33</v>
      </c>
      <c r="D6062" s="18">
        <v>11750</v>
      </c>
      <c r="E6062" s="19" t="s">
        <v>6616</v>
      </c>
      <c r="F6062">
        <v>2</v>
      </c>
      <c r="G6062">
        <v>2</v>
      </c>
      <c r="H6062">
        <v>0</v>
      </c>
      <c r="I6062">
        <f>Tabla1[[#This Row],[VENTAS]]+Tabla1[[#This Row],[FISICO]]-Tabla1[[#This Row],[SISTEMA]]</f>
        <v>0</v>
      </c>
      <c r="J6062" s="18"/>
    </row>
    <row r="6063" spans="1:10" hidden="1" x14ac:dyDescent="0.25">
      <c r="A6063">
        <v>30101</v>
      </c>
      <c r="B6063" s="1" t="s">
        <v>6</v>
      </c>
      <c r="C6063" s="1" t="s">
        <v>33</v>
      </c>
      <c r="D6063">
        <v>11751</v>
      </c>
      <c r="E6063" s="1" t="s">
        <v>6617</v>
      </c>
      <c r="F6063">
        <v>3</v>
      </c>
      <c r="G6063">
        <v>3</v>
      </c>
      <c r="H6063">
        <v>0</v>
      </c>
      <c r="I6063">
        <f>Tabla1[[#This Row],[VENTAS]]+Tabla1[[#This Row],[FISICO]]-Tabla1[[#This Row],[SISTEMA]]</f>
        <v>0</v>
      </c>
    </row>
    <row r="6064" spans="1:10" hidden="1" x14ac:dyDescent="0.25">
      <c r="A6064">
        <v>30101</v>
      </c>
      <c r="B6064" s="1" t="s">
        <v>6</v>
      </c>
      <c r="C6064" s="1" t="s">
        <v>33</v>
      </c>
      <c r="D6064">
        <v>11753</v>
      </c>
      <c r="E6064" s="1" t="s">
        <v>6618</v>
      </c>
      <c r="F6064">
        <v>0</v>
      </c>
      <c r="H6064">
        <v>0</v>
      </c>
      <c r="I6064">
        <f>Tabla1[[#This Row],[VENTAS]]+Tabla1[[#This Row],[FISICO]]-Tabla1[[#This Row],[SISTEMA]]</f>
        <v>0</v>
      </c>
    </row>
    <row r="6065" spans="1:9" hidden="1" x14ac:dyDescent="0.25">
      <c r="A6065">
        <v>30101</v>
      </c>
      <c r="B6065" s="1" t="s">
        <v>6</v>
      </c>
      <c r="C6065" s="1" t="s">
        <v>33</v>
      </c>
      <c r="D6065">
        <v>11754</v>
      </c>
      <c r="E6065" s="1" t="s">
        <v>6619</v>
      </c>
      <c r="F6065">
        <v>7</v>
      </c>
      <c r="G6065">
        <v>7</v>
      </c>
      <c r="H6065">
        <v>0</v>
      </c>
      <c r="I6065">
        <f>Tabla1[[#This Row],[VENTAS]]+Tabla1[[#This Row],[FISICO]]-Tabla1[[#This Row],[SISTEMA]]</f>
        <v>0</v>
      </c>
    </row>
    <row r="6066" spans="1:9" hidden="1" x14ac:dyDescent="0.25">
      <c r="A6066">
        <v>30101</v>
      </c>
      <c r="B6066" s="1" t="s">
        <v>6</v>
      </c>
      <c r="C6066" s="1" t="s">
        <v>33</v>
      </c>
      <c r="D6066">
        <v>11758</v>
      </c>
      <c r="E6066" s="1" t="s">
        <v>6620</v>
      </c>
      <c r="F6066">
        <v>0</v>
      </c>
      <c r="H6066">
        <v>0</v>
      </c>
      <c r="I6066">
        <f>Tabla1[[#This Row],[VENTAS]]+Tabla1[[#This Row],[FISICO]]-Tabla1[[#This Row],[SISTEMA]]</f>
        <v>0</v>
      </c>
    </row>
    <row r="6067" spans="1:9" hidden="1" x14ac:dyDescent="0.25">
      <c r="A6067">
        <v>30101</v>
      </c>
      <c r="B6067" s="1" t="s">
        <v>6</v>
      </c>
      <c r="C6067" s="1" t="s">
        <v>33</v>
      </c>
      <c r="D6067">
        <v>11759</v>
      </c>
      <c r="E6067" s="1" t="s">
        <v>6621</v>
      </c>
      <c r="F6067">
        <v>4</v>
      </c>
      <c r="G6067">
        <v>4</v>
      </c>
      <c r="H6067">
        <v>0</v>
      </c>
      <c r="I6067">
        <f>Tabla1[[#This Row],[VENTAS]]+Tabla1[[#This Row],[FISICO]]-Tabla1[[#This Row],[SISTEMA]]</f>
        <v>0</v>
      </c>
    </row>
    <row r="6068" spans="1:9" hidden="1" x14ac:dyDescent="0.25">
      <c r="A6068">
        <v>30101</v>
      </c>
      <c r="B6068" s="1" t="s">
        <v>6</v>
      </c>
      <c r="C6068" s="1" t="s">
        <v>33</v>
      </c>
      <c r="D6068">
        <v>11760</v>
      </c>
      <c r="E6068" s="1" t="s">
        <v>6622</v>
      </c>
      <c r="F6068">
        <v>0</v>
      </c>
      <c r="H6068">
        <v>0</v>
      </c>
      <c r="I6068">
        <f>Tabla1[[#This Row],[VENTAS]]+Tabla1[[#This Row],[FISICO]]-Tabla1[[#This Row],[SISTEMA]]</f>
        <v>0</v>
      </c>
    </row>
    <row r="6069" spans="1:9" hidden="1" x14ac:dyDescent="0.25">
      <c r="A6069">
        <v>30101</v>
      </c>
      <c r="B6069" s="1" t="s">
        <v>6</v>
      </c>
      <c r="C6069" s="1" t="s">
        <v>33</v>
      </c>
      <c r="D6069">
        <v>11761</v>
      </c>
      <c r="E6069" s="1" t="s">
        <v>6623</v>
      </c>
      <c r="F6069">
        <v>0</v>
      </c>
      <c r="H6069">
        <v>0</v>
      </c>
      <c r="I6069">
        <f>Tabla1[[#This Row],[VENTAS]]+Tabla1[[#This Row],[FISICO]]-Tabla1[[#This Row],[SISTEMA]]</f>
        <v>0</v>
      </c>
    </row>
    <row r="6070" spans="1:9" hidden="1" x14ac:dyDescent="0.25">
      <c r="A6070">
        <v>30101</v>
      </c>
      <c r="B6070" s="1" t="s">
        <v>6</v>
      </c>
      <c r="C6070" s="1" t="s">
        <v>33</v>
      </c>
      <c r="D6070">
        <v>11762</v>
      </c>
      <c r="E6070" s="1" t="s">
        <v>6624</v>
      </c>
      <c r="F6070">
        <v>24</v>
      </c>
      <c r="G6070">
        <v>23</v>
      </c>
      <c r="H6070">
        <v>1</v>
      </c>
      <c r="I6070">
        <f>Tabla1[[#This Row],[VENTAS]]+Tabla1[[#This Row],[FISICO]]-Tabla1[[#This Row],[SISTEMA]]</f>
        <v>0</v>
      </c>
    </row>
    <row r="6071" spans="1:9" hidden="1" x14ac:dyDescent="0.25">
      <c r="A6071">
        <v>30101</v>
      </c>
      <c r="B6071" s="1" t="s">
        <v>6</v>
      </c>
      <c r="C6071" s="1" t="s">
        <v>33</v>
      </c>
      <c r="D6071">
        <v>11766</v>
      </c>
      <c r="E6071" s="1" t="s">
        <v>6625</v>
      </c>
      <c r="F6071">
        <v>9</v>
      </c>
      <c r="G6071">
        <v>9</v>
      </c>
      <c r="H6071">
        <v>0</v>
      </c>
      <c r="I6071">
        <f>Tabla1[[#This Row],[VENTAS]]+Tabla1[[#This Row],[FISICO]]-Tabla1[[#This Row],[SISTEMA]]</f>
        <v>0</v>
      </c>
    </row>
    <row r="6072" spans="1:9" hidden="1" x14ac:dyDescent="0.25">
      <c r="A6072">
        <v>30101</v>
      </c>
      <c r="B6072" s="1" t="s">
        <v>6</v>
      </c>
      <c r="C6072" s="1" t="s">
        <v>33</v>
      </c>
      <c r="D6072">
        <v>11770</v>
      </c>
      <c r="E6072" s="1" t="s">
        <v>6626</v>
      </c>
      <c r="F6072">
        <v>0</v>
      </c>
      <c r="H6072">
        <v>0</v>
      </c>
      <c r="I6072">
        <f>Tabla1[[#This Row],[VENTAS]]+Tabla1[[#This Row],[FISICO]]-Tabla1[[#This Row],[SISTEMA]]</f>
        <v>0</v>
      </c>
    </row>
    <row r="6073" spans="1:9" hidden="1" x14ac:dyDescent="0.25">
      <c r="A6073">
        <v>30101</v>
      </c>
      <c r="B6073" s="1" t="s">
        <v>6</v>
      </c>
      <c r="C6073" s="1" t="s">
        <v>33</v>
      </c>
      <c r="D6073">
        <v>11854</v>
      </c>
      <c r="E6073" s="1" t="s">
        <v>6627</v>
      </c>
      <c r="F6073">
        <v>3</v>
      </c>
      <c r="G6073">
        <v>3</v>
      </c>
      <c r="H6073">
        <v>0</v>
      </c>
      <c r="I6073">
        <f>Tabla1[[#This Row],[VENTAS]]+Tabla1[[#This Row],[FISICO]]-Tabla1[[#This Row],[SISTEMA]]</f>
        <v>0</v>
      </c>
    </row>
    <row r="6074" spans="1:9" hidden="1" x14ac:dyDescent="0.25">
      <c r="A6074">
        <v>30101</v>
      </c>
      <c r="B6074" s="1" t="s">
        <v>6</v>
      </c>
      <c r="C6074" s="1" t="s">
        <v>33</v>
      </c>
      <c r="D6074">
        <v>11855</v>
      </c>
      <c r="E6074" s="1" t="s">
        <v>6628</v>
      </c>
      <c r="F6074">
        <v>0</v>
      </c>
      <c r="H6074">
        <v>0</v>
      </c>
      <c r="I6074">
        <f>Tabla1[[#This Row],[VENTAS]]+Tabla1[[#This Row],[FISICO]]-Tabla1[[#This Row],[SISTEMA]]</f>
        <v>0</v>
      </c>
    </row>
    <row r="6075" spans="1:9" hidden="1" x14ac:dyDescent="0.25">
      <c r="A6075">
        <v>30101</v>
      </c>
      <c r="B6075" s="1" t="s">
        <v>6</v>
      </c>
      <c r="C6075" s="1" t="s">
        <v>33</v>
      </c>
      <c r="D6075">
        <v>11862</v>
      </c>
      <c r="E6075" s="1" t="s">
        <v>6629</v>
      </c>
      <c r="F6075">
        <v>1</v>
      </c>
      <c r="G6075">
        <v>1</v>
      </c>
      <c r="H6075">
        <v>0</v>
      </c>
      <c r="I6075">
        <f>Tabla1[[#This Row],[VENTAS]]+Tabla1[[#This Row],[FISICO]]-Tabla1[[#This Row],[SISTEMA]]</f>
        <v>0</v>
      </c>
    </row>
    <row r="6076" spans="1:9" hidden="1" x14ac:dyDescent="0.25">
      <c r="A6076">
        <v>30101</v>
      </c>
      <c r="B6076" s="1" t="s">
        <v>6</v>
      </c>
      <c r="C6076" s="1" t="s">
        <v>33</v>
      </c>
      <c r="D6076">
        <v>11863</v>
      </c>
      <c r="E6076" s="1" t="s">
        <v>6630</v>
      </c>
      <c r="F6076">
        <v>3</v>
      </c>
      <c r="G6076">
        <v>3</v>
      </c>
      <c r="H6076">
        <v>0</v>
      </c>
      <c r="I6076">
        <f>Tabla1[[#This Row],[VENTAS]]+Tabla1[[#This Row],[FISICO]]-Tabla1[[#This Row],[SISTEMA]]</f>
        <v>0</v>
      </c>
    </row>
    <row r="6077" spans="1:9" hidden="1" x14ac:dyDescent="0.25">
      <c r="A6077">
        <v>30101</v>
      </c>
      <c r="B6077" s="1" t="s">
        <v>6</v>
      </c>
      <c r="C6077" s="1" t="s">
        <v>33</v>
      </c>
      <c r="D6077">
        <v>11864</v>
      </c>
      <c r="E6077" s="1" t="s">
        <v>6631</v>
      </c>
      <c r="F6077">
        <v>0</v>
      </c>
      <c r="H6077">
        <v>0</v>
      </c>
      <c r="I6077">
        <f>Tabla1[[#This Row],[VENTAS]]+Tabla1[[#This Row],[FISICO]]-Tabla1[[#This Row],[SISTEMA]]</f>
        <v>0</v>
      </c>
    </row>
    <row r="6078" spans="1:9" hidden="1" x14ac:dyDescent="0.25">
      <c r="A6078">
        <v>30101</v>
      </c>
      <c r="B6078" s="1" t="s">
        <v>6</v>
      </c>
      <c r="C6078" s="1" t="s">
        <v>33</v>
      </c>
      <c r="D6078">
        <v>11871</v>
      </c>
      <c r="E6078" s="1" t="s">
        <v>6632</v>
      </c>
      <c r="F6078">
        <v>1</v>
      </c>
      <c r="G6078">
        <v>1</v>
      </c>
      <c r="H6078">
        <v>0</v>
      </c>
      <c r="I6078">
        <f>Tabla1[[#This Row],[VENTAS]]+Tabla1[[#This Row],[FISICO]]-Tabla1[[#This Row],[SISTEMA]]</f>
        <v>0</v>
      </c>
    </row>
    <row r="6079" spans="1:9" hidden="1" x14ac:dyDescent="0.25">
      <c r="A6079">
        <v>30101</v>
      </c>
      <c r="B6079" s="1" t="s">
        <v>6</v>
      </c>
      <c r="C6079" s="1" t="s">
        <v>33</v>
      </c>
      <c r="D6079">
        <v>11872</v>
      </c>
      <c r="E6079" s="1" t="s">
        <v>6633</v>
      </c>
      <c r="F6079">
        <v>1</v>
      </c>
      <c r="G6079">
        <v>1</v>
      </c>
      <c r="H6079">
        <v>0</v>
      </c>
      <c r="I6079">
        <f>Tabla1[[#This Row],[VENTAS]]+Tabla1[[#This Row],[FISICO]]-Tabla1[[#This Row],[SISTEMA]]</f>
        <v>0</v>
      </c>
    </row>
    <row r="6080" spans="1:9" hidden="1" x14ac:dyDescent="0.25">
      <c r="A6080">
        <v>30101</v>
      </c>
      <c r="B6080" s="1" t="s">
        <v>6</v>
      </c>
      <c r="C6080" s="1" t="s">
        <v>33</v>
      </c>
      <c r="D6080">
        <v>11873</v>
      </c>
      <c r="E6080" s="1" t="s">
        <v>6634</v>
      </c>
      <c r="F6080">
        <v>1</v>
      </c>
      <c r="G6080">
        <v>1</v>
      </c>
      <c r="H6080">
        <v>0</v>
      </c>
      <c r="I6080">
        <f>Tabla1[[#This Row],[VENTAS]]+Tabla1[[#This Row],[FISICO]]-Tabla1[[#This Row],[SISTEMA]]</f>
        <v>0</v>
      </c>
    </row>
    <row r="6081" spans="1:9" hidden="1" x14ac:dyDescent="0.25">
      <c r="A6081">
        <v>30101</v>
      </c>
      <c r="B6081" s="1" t="s">
        <v>6</v>
      </c>
      <c r="C6081" s="1" t="s">
        <v>33</v>
      </c>
      <c r="D6081">
        <v>11874</v>
      </c>
      <c r="E6081" s="1" t="s">
        <v>6635</v>
      </c>
      <c r="F6081">
        <v>1</v>
      </c>
      <c r="G6081">
        <v>1</v>
      </c>
      <c r="H6081">
        <v>0</v>
      </c>
      <c r="I6081">
        <f>Tabla1[[#This Row],[VENTAS]]+Tabla1[[#This Row],[FISICO]]-Tabla1[[#This Row],[SISTEMA]]</f>
        <v>0</v>
      </c>
    </row>
    <row r="6082" spans="1:9" hidden="1" x14ac:dyDescent="0.25">
      <c r="A6082">
        <v>30101</v>
      </c>
      <c r="B6082" s="1" t="s">
        <v>6</v>
      </c>
      <c r="C6082" s="1" t="s">
        <v>33</v>
      </c>
      <c r="D6082">
        <v>11876</v>
      </c>
      <c r="E6082" s="1" t="s">
        <v>6636</v>
      </c>
      <c r="F6082">
        <v>1</v>
      </c>
      <c r="G6082">
        <v>1</v>
      </c>
      <c r="H6082">
        <v>0</v>
      </c>
      <c r="I6082">
        <f>Tabla1[[#This Row],[VENTAS]]+Tabla1[[#This Row],[FISICO]]-Tabla1[[#This Row],[SISTEMA]]</f>
        <v>0</v>
      </c>
    </row>
    <row r="6083" spans="1:9" hidden="1" x14ac:dyDescent="0.25">
      <c r="A6083">
        <v>30101</v>
      </c>
      <c r="B6083" s="1" t="s">
        <v>6</v>
      </c>
      <c r="C6083" s="1" t="s">
        <v>33</v>
      </c>
      <c r="D6083">
        <v>11878</v>
      </c>
      <c r="E6083" s="1" t="s">
        <v>6637</v>
      </c>
      <c r="F6083">
        <v>1</v>
      </c>
      <c r="G6083">
        <v>1</v>
      </c>
      <c r="H6083">
        <v>0</v>
      </c>
      <c r="I6083">
        <f>Tabla1[[#This Row],[VENTAS]]+Tabla1[[#This Row],[FISICO]]-Tabla1[[#This Row],[SISTEMA]]</f>
        <v>0</v>
      </c>
    </row>
    <row r="6084" spans="1:9" hidden="1" x14ac:dyDescent="0.25">
      <c r="A6084">
        <v>30101</v>
      </c>
      <c r="B6084" s="1" t="s">
        <v>6</v>
      </c>
      <c r="C6084" s="1" t="s">
        <v>33</v>
      </c>
      <c r="D6084">
        <v>11879</v>
      </c>
      <c r="E6084" s="1" t="s">
        <v>6638</v>
      </c>
      <c r="F6084">
        <v>1</v>
      </c>
      <c r="G6084">
        <v>1</v>
      </c>
      <c r="H6084">
        <v>0</v>
      </c>
      <c r="I6084">
        <f>Tabla1[[#This Row],[VENTAS]]+Tabla1[[#This Row],[FISICO]]-Tabla1[[#This Row],[SISTEMA]]</f>
        <v>0</v>
      </c>
    </row>
    <row r="6085" spans="1:9" hidden="1" x14ac:dyDescent="0.25">
      <c r="A6085">
        <v>30101</v>
      </c>
      <c r="B6085" s="1" t="s">
        <v>6</v>
      </c>
      <c r="C6085" s="1" t="s">
        <v>33</v>
      </c>
      <c r="D6085">
        <v>11880</v>
      </c>
      <c r="E6085" s="1" t="s">
        <v>6639</v>
      </c>
      <c r="F6085">
        <v>1</v>
      </c>
      <c r="G6085">
        <v>1</v>
      </c>
      <c r="H6085">
        <v>0</v>
      </c>
      <c r="I6085">
        <f>Tabla1[[#This Row],[VENTAS]]+Tabla1[[#This Row],[FISICO]]-Tabla1[[#This Row],[SISTEMA]]</f>
        <v>0</v>
      </c>
    </row>
    <row r="6086" spans="1:9" hidden="1" x14ac:dyDescent="0.25">
      <c r="A6086">
        <v>30101</v>
      </c>
      <c r="B6086" s="1" t="s">
        <v>6</v>
      </c>
      <c r="C6086" s="1" t="s">
        <v>33</v>
      </c>
      <c r="D6086">
        <v>11881</v>
      </c>
      <c r="E6086" s="1" t="s">
        <v>6640</v>
      </c>
      <c r="F6086">
        <v>2</v>
      </c>
      <c r="G6086">
        <v>2</v>
      </c>
      <c r="H6086">
        <v>0</v>
      </c>
      <c r="I6086">
        <f>Tabla1[[#This Row],[VENTAS]]+Tabla1[[#This Row],[FISICO]]-Tabla1[[#This Row],[SISTEMA]]</f>
        <v>0</v>
      </c>
    </row>
    <row r="6087" spans="1:9" hidden="1" x14ac:dyDescent="0.25">
      <c r="A6087">
        <v>30101</v>
      </c>
      <c r="B6087" s="1" t="s">
        <v>6</v>
      </c>
      <c r="C6087" s="1" t="s">
        <v>33</v>
      </c>
      <c r="D6087">
        <v>11882</v>
      </c>
      <c r="E6087" s="1" t="s">
        <v>6641</v>
      </c>
      <c r="F6087">
        <v>1</v>
      </c>
      <c r="G6087">
        <v>1</v>
      </c>
      <c r="H6087">
        <v>0</v>
      </c>
      <c r="I6087">
        <f>Tabla1[[#This Row],[VENTAS]]+Tabla1[[#This Row],[FISICO]]-Tabla1[[#This Row],[SISTEMA]]</f>
        <v>0</v>
      </c>
    </row>
    <row r="6088" spans="1:9" hidden="1" x14ac:dyDescent="0.25">
      <c r="A6088">
        <v>30101</v>
      </c>
      <c r="B6088" s="1" t="s">
        <v>6</v>
      </c>
      <c r="C6088" s="1" t="s">
        <v>33</v>
      </c>
      <c r="D6088">
        <v>11883</v>
      </c>
      <c r="E6088" s="1" t="s">
        <v>6642</v>
      </c>
      <c r="F6088">
        <v>0</v>
      </c>
      <c r="H6088">
        <v>0</v>
      </c>
      <c r="I6088">
        <f>Tabla1[[#This Row],[VENTAS]]+Tabla1[[#This Row],[FISICO]]-Tabla1[[#This Row],[SISTEMA]]</f>
        <v>0</v>
      </c>
    </row>
    <row r="6089" spans="1:9" hidden="1" x14ac:dyDescent="0.25">
      <c r="A6089">
        <v>30101</v>
      </c>
      <c r="B6089" s="1" t="s">
        <v>6</v>
      </c>
      <c r="C6089" s="1" t="s">
        <v>33</v>
      </c>
      <c r="D6089">
        <v>11932</v>
      </c>
      <c r="E6089" s="1" t="s">
        <v>6643</v>
      </c>
      <c r="F6089">
        <v>0</v>
      </c>
      <c r="H6089">
        <v>0</v>
      </c>
      <c r="I6089">
        <f>Tabla1[[#This Row],[VENTAS]]+Tabla1[[#This Row],[FISICO]]-Tabla1[[#This Row],[SISTEMA]]</f>
        <v>0</v>
      </c>
    </row>
    <row r="6090" spans="1:9" hidden="1" x14ac:dyDescent="0.25">
      <c r="A6090">
        <v>30101</v>
      </c>
      <c r="B6090" s="1" t="s">
        <v>6</v>
      </c>
      <c r="C6090" s="1" t="s">
        <v>33</v>
      </c>
      <c r="D6090">
        <v>11933</v>
      </c>
      <c r="E6090" s="1" t="s">
        <v>6644</v>
      </c>
      <c r="F6090">
        <v>0</v>
      </c>
      <c r="H6090">
        <v>0</v>
      </c>
      <c r="I6090">
        <f>Tabla1[[#This Row],[VENTAS]]+Tabla1[[#This Row],[FISICO]]-Tabla1[[#This Row],[SISTEMA]]</f>
        <v>0</v>
      </c>
    </row>
    <row r="6091" spans="1:9" hidden="1" x14ac:dyDescent="0.25">
      <c r="A6091">
        <v>30101</v>
      </c>
      <c r="B6091" s="1" t="s">
        <v>6</v>
      </c>
      <c r="C6091" s="1" t="s">
        <v>33</v>
      </c>
      <c r="D6091">
        <v>11934</v>
      </c>
      <c r="E6091" s="1" t="s">
        <v>6645</v>
      </c>
      <c r="F6091">
        <v>3</v>
      </c>
      <c r="G6091">
        <v>3</v>
      </c>
      <c r="H6091">
        <v>0</v>
      </c>
      <c r="I6091">
        <f>Tabla1[[#This Row],[VENTAS]]+Tabla1[[#This Row],[FISICO]]-Tabla1[[#This Row],[SISTEMA]]</f>
        <v>0</v>
      </c>
    </row>
    <row r="6092" spans="1:9" hidden="1" x14ac:dyDescent="0.25">
      <c r="A6092">
        <v>30101</v>
      </c>
      <c r="B6092" s="1" t="s">
        <v>6</v>
      </c>
      <c r="C6092" s="1" t="s">
        <v>33</v>
      </c>
      <c r="D6092">
        <v>11935</v>
      </c>
      <c r="E6092" s="1" t="s">
        <v>6646</v>
      </c>
      <c r="F6092">
        <v>0</v>
      </c>
      <c r="H6092">
        <v>0</v>
      </c>
      <c r="I6092">
        <f>Tabla1[[#This Row],[VENTAS]]+Tabla1[[#This Row],[FISICO]]-Tabla1[[#This Row],[SISTEMA]]</f>
        <v>0</v>
      </c>
    </row>
    <row r="6093" spans="1:9" hidden="1" x14ac:dyDescent="0.25">
      <c r="A6093">
        <v>30101</v>
      </c>
      <c r="B6093" s="1" t="s">
        <v>6</v>
      </c>
      <c r="C6093" s="1" t="s">
        <v>33</v>
      </c>
      <c r="D6093">
        <v>11936</v>
      </c>
      <c r="E6093" s="1" t="s">
        <v>6647</v>
      </c>
      <c r="F6093">
        <v>8</v>
      </c>
      <c r="G6093">
        <v>8</v>
      </c>
      <c r="H6093">
        <v>0</v>
      </c>
      <c r="I6093">
        <f>Tabla1[[#This Row],[VENTAS]]+Tabla1[[#This Row],[FISICO]]-Tabla1[[#This Row],[SISTEMA]]</f>
        <v>0</v>
      </c>
    </row>
    <row r="6094" spans="1:9" hidden="1" x14ac:dyDescent="0.25">
      <c r="A6094">
        <v>30101</v>
      </c>
      <c r="B6094" s="1" t="s">
        <v>6</v>
      </c>
      <c r="C6094" s="1" t="s">
        <v>33</v>
      </c>
      <c r="D6094">
        <v>11937</v>
      </c>
      <c r="E6094" s="1" t="s">
        <v>6648</v>
      </c>
      <c r="F6094">
        <v>0</v>
      </c>
      <c r="H6094">
        <v>0</v>
      </c>
      <c r="I6094">
        <f>Tabla1[[#This Row],[VENTAS]]+Tabla1[[#This Row],[FISICO]]-Tabla1[[#This Row],[SISTEMA]]</f>
        <v>0</v>
      </c>
    </row>
    <row r="6095" spans="1:9" hidden="1" x14ac:dyDescent="0.25">
      <c r="A6095">
        <v>30101</v>
      </c>
      <c r="B6095" s="1" t="s">
        <v>6</v>
      </c>
      <c r="C6095" s="1" t="s">
        <v>33</v>
      </c>
      <c r="D6095">
        <v>11968</v>
      </c>
      <c r="E6095" s="1" t="s">
        <v>6649</v>
      </c>
      <c r="F6095">
        <v>1</v>
      </c>
      <c r="G6095">
        <v>1</v>
      </c>
      <c r="H6095">
        <v>0</v>
      </c>
      <c r="I6095">
        <f>Tabla1[[#This Row],[VENTAS]]+Tabla1[[#This Row],[FISICO]]-Tabla1[[#This Row],[SISTEMA]]</f>
        <v>0</v>
      </c>
    </row>
    <row r="6096" spans="1:9" hidden="1" x14ac:dyDescent="0.25">
      <c r="A6096">
        <v>30101</v>
      </c>
      <c r="B6096" s="1" t="s">
        <v>6</v>
      </c>
      <c r="C6096" s="1" t="s">
        <v>33</v>
      </c>
      <c r="D6096">
        <v>11969</v>
      </c>
      <c r="E6096" s="1" t="s">
        <v>6650</v>
      </c>
      <c r="F6096">
        <v>1</v>
      </c>
      <c r="G6096">
        <v>1</v>
      </c>
      <c r="H6096">
        <v>0</v>
      </c>
      <c r="I6096">
        <f>Tabla1[[#This Row],[VENTAS]]+Tabla1[[#This Row],[FISICO]]-Tabla1[[#This Row],[SISTEMA]]</f>
        <v>0</v>
      </c>
    </row>
    <row r="6097" spans="1:10" hidden="1" x14ac:dyDescent="0.25">
      <c r="A6097">
        <v>30101</v>
      </c>
      <c r="B6097" s="1" t="s">
        <v>6</v>
      </c>
      <c r="C6097" s="1" t="s">
        <v>33</v>
      </c>
      <c r="D6097">
        <v>12084</v>
      </c>
      <c r="E6097" s="1" t="s">
        <v>6651</v>
      </c>
      <c r="F6097">
        <v>0</v>
      </c>
      <c r="H6097">
        <v>0</v>
      </c>
      <c r="I6097">
        <f>Tabla1[[#This Row],[VENTAS]]+Tabla1[[#This Row],[FISICO]]-Tabla1[[#This Row],[SISTEMA]]</f>
        <v>0</v>
      </c>
    </row>
    <row r="6098" spans="1:10" hidden="1" x14ac:dyDescent="0.25">
      <c r="A6098" s="30">
        <v>30101</v>
      </c>
      <c r="B6098" s="31" t="s">
        <v>6</v>
      </c>
      <c r="C6098" s="31" t="s">
        <v>33</v>
      </c>
      <c r="D6098" s="30">
        <v>12087</v>
      </c>
      <c r="E6098" s="31" t="s">
        <v>6652</v>
      </c>
      <c r="F6098" s="30">
        <v>0</v>
      </c>
      <c r="G6098" s="30">
        <v>2</v>
      </c>
      <c r="H6098" s="30">
        <v>0</v>
      </c>
      <c r="I6098" s="30">
        <f>Tabla1[[#This Row],[VENTAS]]+Tabla1[[#This Row],[FISICO]]-Tabla1[[#This Row],[SISTEMA]]</f>
        <v>2</v>
      </c>
      <c r="J6098" s="30"/>
    </row>
    <row r="6099" spans="1:10" hidden="1" x14ac:dyDescent="0.25">
      <c r="A6099" s="30">
        <v>30101</v>
      </c>
      <c r="B6099" s="31" t="s">
        <v>6</v>
      </c>
      <c r="C6099" s="31" t="s">
        <v>33</v>
      </c>
      <c r="D6099" s="30">
        <v>12088</v>
      </c>
      <c r="E6099" s="31" t="s">
        <v>6653</v>
      </c>
      <c r="F6099" s="30">
        <v>0</v>
      </c>
      <c r="G6099" s="30">
        <v>3</v>
      </c>
      <c r="H6099" s="30">
        <v>0</v>
      </c>
      <c r="I6099" s="30">
        <f>Tabla1[[#This Row],[VENTAS]]+Tabla1[[#This Row],[FISICO]]-Tabla1[[#This Row],[SISTEMA]]</f>
        <v>3</v>
      </c>
      <c r="J6099" s="30"/>
    </row>
    <row r="6100" spans="1:10" hidden="1" x14ac:dyDescent="0.25">
      <c r="A6100">
        <v>30101</v>
      </c>
      <c r="B6100" s="1" t="s">
        <v>6</v>
      </c>
      <c r="C6100" s="1" t="s">
        <v>33</v>
      </c>
      <c r="D6100">
        <v>12089</v>
      </c>
      <c r="E6100" s="1" t="s">
        <v>6654</v>
      </c>
      <c r="F6100">
        <v>0</v>
      </c>
      <c r="H6100">
        <v>0</v>
      </c>
      <c r="I6100">
        <f>Tabla1[[#This Row],[VENTAS]]+Tabla1[[#This Row],[FISICO]]-Tabla1[[#This Row],[SISTEMA]]</f>
        <v>0</v>
      </c>
    </row>
    <row r="6101" spans="1:10" hidden="1" x14ac:dyDescent="0.25">
      <c r="A6101">
        <v>30101</v>
      </c>
      <c r="B6101" s="1" t="s">
        <v>6</v>
      </c>
      <c r="C6101" s="1" t="s">
        <v>33</v>
      </c>
      <c r="D6101">
        <v>12090</v>
      </c>
      <c r="E6101" s="1" t="s">
        <v>6655</v>
      </c>
      <c r="F6101">
        <v>0</v>
      </c>
      <c r="H6101">
        <v>0</v>
      </c>
      <c r="I6101">
        <f>Tabla1[[#This Row],[VENTAS]]+Tabla1[[#This Row],[FISICO]]-Tabla1[[#This Row],[SISTEMA]]</f>
        <v>0</v>
      </c>
    </row>
    <row r="6102" spans="1:10" hidden="1" x14ac:dyDescent="0.25">
      <c r="A6102">
        <v>30101</v>
      </c>
      <c r="B6102" s="1" t="s">
        <v>6</v>
      </c>
      <c r="C6102" s="1" t="s">
        <v>33</v>
      </c>
      <c r="D6102">
        <v>12125</v>
      </c>
      <c r="E6102" s="1" t="s">
        <v>6656</v>
      </c>
      <c r="F6102">
        <v>11</v>
      </c>
      <c r="G6102">
        <v>11</v>
      </c>
      <c r="H6102">
        <v>0</v>
      </c>
      <c r="I6102">
        <f>Tabla1[[#This Row],[VENTAS]]+Tabla1[[#This Row],[FISICO]]-Tabla1[[#This Row],[SISTEMA]]</f>
        <v>0</v>
      </c>
    </row>
    <row r="6103" spans="1:10" hidden="1" x14ac:dyDescent="0.25">
      <c r="A6103">
        <v>30101</v>
      </c>
      <c r="B6103" s="1" t="s">
        <v>6</v>
      </c>
      <c r="C6103" s="1" t="s">
        <v>33</v>
      </c>
      <c r="D6103" s="18">
        <v>12126</v>
      </c>
      <c r="E6103" s="19" t="s">
        <v>6657</v>
      </c>
      <c r="F6103">
        <v>6</v>
      </c>
      <c r="G6103">
        <v>6</v>
      </c>
      <c r="H6103">
        <v>0</v>
      </c>
      <c r="I6103">
        <f>Tabla1[[#This Row],[VENTAS]]+Tabla1[[#This Row],[FISICO]]-Tabla1[[#This Row],[SISTEMA]]</f>
        <v>0</v>
      </c>
      <c r="J6103" s="18"/>
    </row>
    <row r="6104" spans="1:10" hidden="1" x14ac:dyDescent="0.25">
      <c r="A6104">
        <v>30101</v>
      </c>
      <c r="B6104" s="1" t="s">
        <v>6</v>
      </c>
      <c r="C6104" s="1" t="s">
        <v>33</v>
      </c>
      <c r="D6104">
        <v>12131</v>
      </c>
      <c r="E6104" s="1" t="s">
        <v>6658</v>
      </c>
      <c r="F6104">
        <v>0</v>
      </c>
      <c r="H6104">
        <v>0</v>
      </c>
      <c r="I6104">
        <f>Tabla1[[#This Row],[VENTAS]]+Tabla1[[#This Row],[FISICO]]-Tabla1[[#This Row],[SISTEMA]]</f>
        <v>0</v>
      </c>
    </row>
    <row r="6105" spans="1:10" hidden="1" x14ac:dyDescent="0.25">
      <c r="A6105">
        <v>30101</v>
      </c>
      <c r="B6105" s="1" t="s">
        <v>6</v>
      </c>
      <c r="C6105" s="1" t="s">
        <v>33</v>
      </c>
      <c r="D6105">
        <v>12135</v>
      </c>
      <c r="E6105" s="1" t="s">
        <v>6659</v>
      </c>
      <c r="F6105">
        <v>1</v>
      </c>
      <c r="G6105">
        <v>1</v>
      </c>
      <c r="H6105">
        <v>0</v>
      </c>
      <c r="I6105">
        <f>Tabla1[[#This Row],[VENTAS]]+Tabla1[[#This Row],[FISICO]]-Tabla1[[#This Row],[SISTEMA]]</f>
        <v>0</v>
      </c>
    </row>
    <row r="6106" spans="1:10" hidden="1" x14ac:dyDescent="0.25">
      <c r="A6106">
        <v>30101</v>
      </c>
      <c r="B6106" s="1" t="s">
        <v>6</v>
      </c>
      <c r="C6106" s="1" t="s">
        <v>33</v>
      </c>
      <c r="D6106">
        <v>12239</v>
      </c>
      <c r="E6106" s="1" t="s">
        <v>6660</v>
      </c>
      <c r="F6106">
        <v>0</v>
      </c>
      <c r="H6106">
        <v>0</v>
      </c>
      <c r="I6106">
        <f>Tabla1[[#This Row],[VENTAS]]+Tabla1[[#This Row],[FISICO]]-Tabla1[[#This Row],[SISTEMA]]</f>
        <v>0</v>
      </c>
    </row>
    <row r="6107" spans="1:10" hidden="1" x14ac:dyDescent="0.25">
      <c r="A6107">
        <v>30101</v>
      </c>
      <c r="B6107" s="1" t="s">
        <v>6</v>
      </c>
      <c r="C6107" s="1" t="s">
        <v>33</v>
      </c>
      <c r="D6107">
        <v>12241</v>
      </c>
      <c r="E6107" s="1" t="s">
        <v>6661</v>
      </c>
      <c r="F6107">
        <v>0</v>
      </c>
      <c r="H6107">
        <v>0</v>
      </c>
      <c r="I6107">
        <f>Tabla1[[#This Row],[VENTAS]]+Tabla1[[#This Row],[FISICO]]-Tabla1[[#This Row],[SISTEMA]]</f>
        <v>0</v>
      </c>
    </row>
    <row r="6108" spans="1:10" hidden="1" x14ac:dyDescent="0.25">
      <c r="A6108">
        <v>30101</v>
      </c>
      <c r="B6108" s="1" t="s">
        <v>6</v>
      </c>
      <c r="C6108" s="1" t="s">
        <v>33</v>
      </c>
      <c r="D6108">
        <v>12268</v>
      </c>
      <c r="E6108" s="1" t="s">
        <v>6662</v>
      </c>
      <c r="F6108">
        <v>1</v>
      </c>
      <c r="G6108">
        <v>1</v>
      </c>
      <c r="H6108">
        <v>0</v>
      </c>
      <c r="I6108">
        <f>Tabla1[[#This Row],[VENTAS]]+Tabla1[[#This Row],[FISICO]]-Tabla1[[#This Row],[SISTEMA]]</f>
        <v>0</v>
      </c>
    </row>
    <row r="6109" spans="1:10" hidden="1" x14ac:dyDescent="0.25">
      <c r="A6109">
        <v>30101</v>
      </c>
      <c r="B6109" s="1" t="s">
        <v>6</v>
      </c>
      <c r="C6109" s="1" t="s">
        <v>33</v>
      </c>
      <c r="D6109">
        <v>12292</v>
      </c>
      <c r="E6109" s="1" t="s">
        <v>6663</v>
      </c>
      <c r="F6109">
        <v>4</v>
      </c>
      <c r="G6109">
        <v>4</v>
      </c>
      <c r="H6109">
        <v>0</v>
      </c>
      <c r="I6109">
        <f>Tabla1[[#This Row],[VENTAS]]+Tabla1[[#This Row],[FISICO]]-Tabla1[[#This Row],[SISTEMA]]</f>
        <v>0</v>
      </c>
    </row>
    <row r="6110" spans="1:10" hidden="1" x14ac:dyDescent="0.25">
      <c r="A6110">
        <v>30101</v>
      </c>
      <c r="B6110" s="1" t="s">
        <v>6</v>
      </c>
      <c r="C6110" s="1" t="s">
        <v>33</v>
      </c>
      <c r="D6110">
        <v>12318</v>
      </c>
      <c r="E6110" s="1" t="s">
        <v>6664</v>
      </c>
      <c r="F6110">
        <v>5</v>
      </c>
      <c r="G6110">
        <v>5</v>
      </c>
      <c r="H6110">
        <v>0</v>
      </c>
      <c r="I6110">
        <f>Tabla1[[#This Row],[VENTAS]]+Tabla1[[#This Row],[FISICO]]-Tabla1[[#This Row],[SISTEMA]]</f>
        <v>0</v>
      </c>
    </row>
    <row r="6111" spans="1:10" hidden="1" x14ac:dyDescent="0.25">
      <c r="A6111">
        <v>30101</v>
      </c>
      <c r="B6111" s="1" t="s">
        <v>6</v>
      </c>
      <c r="C6111" s="1" t="s">
        <v>33</v>
      </c>
      <c r="D6111">
        <v>12333</v>
      </c>
      <c r="E6111" s="1" t="s">
        <v>6665</v>
      </c>
      <c r="F6111">
        <v>0</v>
      </c>
      <c r="H6111">
        <v>0</v>
      </c>
      <c r="I6111">
        <f>Tabla1[[#This Row],[VENTAS]]+Tabla1[[#This Row],[FISICO]]-Tabla1[[#This Row],[SISTEMA]]</f>
        <v>0</v>
      </c>
    </row>
    <row r="6112" spans="1:10" hidden="1" x14ac:dyDescent="0.25">
      <c r="A6112">
        <v>30101</v>
      </c>
      <c r="B6112" s="1" t="s">
        <v>6</v>
      </c>
      <c r="C6112" s="1" t="s">
        <v>33</v>
      </c>
      <c r="D6112">
        <v>12334</v>
      </c>
      <c r="E6112" s="1" t="s">
        <v>6666</v>
      </c>
      <c r="F6112">
        <v>16</v>
      </c>
      <c r="G6112">
        <v>16</v>
      </c>
      <c r="H6112">
        <v>0</v>
      </c>
      <c r="I6112">
        <f>Tabla1[[#This Row],[VENTAS]]+Tabla1[[#This Row],[FISICO]]-Tabla1[[#This Row],[SISTEMA]]</f>
        <v>0</v>
      </c>
    </row>
    <row r="6113" spans="1:10" hidden="1" x14ac:dyDescent="0.25">
      <c r="A6113">
        <v>30101</v>
      </c>
      <c r="B6113" s="1" t="s">
        <v>6</v>
      </c>
      <c r="C6113" s="1" t="s">
        <v>33</v>
      </c>
      <c r="D6113" s="18">
        <v>12425</v>
      </c>
      <c r="E6113" s="19" t="s">
        <v>6667</v>
      </c>
      <c r="F6113">
        <v>6</v>
      </c>
      <c r="G6113">
        <v>6</v>
      </c>
      <c r="H6113">
        <v>0</v>
      </c>
      <c r="I6113">
        <f>Tabla1[[#This Row],[VENTAS]]+Tabla1[[#This Row],[FISICO]]-Tabla1[[#This Row],[SISTEMA]]</f>
        <v>0</v>
      </c>
      <c r="J6113" s="18"/>
    </row>
    <row r="6114" spans="1:10" hidden="1" x14ac:dyDescent="0.25">
      <c r="A6114">
        <v>30101</v>
      </c>
      <c r="B6114" s="1" t="s">
        <v>6</v>
      </c>
      <c r="C6114" s="1" t="s">
        <v>33</v>
      </c>
      <c r="D6114">
        <v>12426</v>
      </c>
      <c r="E6114" s="1" t="s">
        <v>6668</v>
      </c>
      <c r="F6114">
        <v>9</v>
      </c>
      <c r="G6114">
        <v>9</v>
      </c>
      <c r="H6114">
        <v>0</v>
      </c>
      <c r="I6114">
        <f>Tabla1[[#This Row],[VENTAS]]+Tabla1[[#This Row],[FISICO]]-Tabla1[[#This Row],[SISTEMA]]</f>
        <v>0</v>
      </c>
    </row>
    <row r="6115" spans="1:10" hidden="1" x14ac:dyDescent="0.25">
      <c r="A6115">
        <v>30101</v>
      </c>
      <c r="B6115" s="1" t="s">
        <v>6</v>
      </c>
      <c r="C6115" s="1" t="s">
        <v>33</v>
      </c>
      <c r="D6115">
        <v>12489</v>
      </c>
      <c r="E6115" s="1" t="s">
        <v>6669</v>
      </c>
      <c r="F6115">
        <v>7</v>
      </c>
      <c r="G6115">
        <v>7</v>
      </c>
      <c r="H6115">
        <v>0</v>
      </c>
      <c r="I6115">
        <f>Tabla1[[#This Row],[VENTAS]]+Tabla1[[#This Row],[FISICO]]-Tabla1[[#This Row],[SISTEMA]]</f>
        <v>0</v>
      </c>
    </row>
    <row r="6116" spans="1:10" hidden="1" x14ac:dyDescent="0.25">
      <c r="A6116">
        <v>30101</v>
      </c>
      <c r="B6116" s="1" t="s">
        <v>6</v>
      </c>
      <c r="C6116" s="1" t="s">
        <v>33</v>
      </c>
      <c r="D6116">
        <v>12522</v>
      </c>
      <c r="E6116" s="1" t="s">
        <v>6670</v>
      </c>
      <c r="F6116">
        <v>0</v>
      </c>
      <c r="H6116">
        <v>0</v>
      </c>
      <c r="I6116">
        <f>Tabla1[[#This Row],[VENTAS]]+Tabla1[[#This Row],[FISICO]]-Tabla1[[#This Row],[SISTEMA]]</f>
        <v>0</v>
      </c>
    </row>
    <row r="6117" spans="1:10" hidden="1" x14ac:dyDescent="0.25">
      <c r="A6117">
        <v>30101</v>
      </c>
      <c r="B6117" s="1" t="s">
        <v>6</v>
      </c>
      <c r="C6117" s="1" t="s">
        <v>33</v>
      </c>
      <c r="D6117">
        <v>12523</v>
      </c>
      <c r="E6117" s="1" t="s">
        <v>6671</v>
      </c>
      <c r="F6117">
        <v>1</v>
      </c>
      <c r="G6117">
        <v>1</v>
      </c>
      <c r="H6117">
        <v>0</v>
      </c>
      <c r="I6117">
        <f>Tabla1[[#This Row],[VENTAS]]+Tabla1[[#This Row],[FISICO]]-Tabla1[[#This Row],[SISTEMA]]</f>
        <v>0</v>
      </c>
    </row>
    <row r="6118" spans="1:10" hidden="1" x14ac:dyDescent="0.25">
      <c r="A6118">
        <v>30101</v>
      </c>
      <c r="B6118" s="1" t="s">
        <v>6</v>
      </c>
      <c r="C6118" s="1" t="s">
        <v>33</v>
      </c>
      <c r="D6118">
        <v>12524</v>
      </c>
      <c r="E6118" s="1" t="s">
        <v>6672</v>
      </c>
      <c r="F6118">
        <v>2</v>
      </c>
      <c r="G6118">
        <v>2</v>
      </c>
      <c r="H6118">
        <v>0</v>
      </c>
      <c r="I6118">
        <f>Tabla1[[#This Row],[VENTAS]]+Tabla1[[#This Row],[FISICO]]-Tabla1[[#This Row],[SISTEMA]]</f>
        <v>0</v>
      </c>
    </row>
    <row r="6119" spans="1:10" hidden="1" x14ac:dyDescent="0.25">
      <c r="A6119">
        <v>30101</v>
      </c>
      <c r="B6119" s="1" t="s">
        <v>6</v>
      </c>
      <c r="C6119" s="1" t="s">
        <v>33</v>
      </c>
      <c r="D6119">
        <v>12525</v>
      </c>
      <c r="E6119" s="1" t="s">
        <v>6673</v>
      </c>
      <c r="F6119">
        <v>2</v>
      </c>
      <c r="G6119">
        <v>2</v>
      </c>
      <c r="H6119">
        <v>0</v>
      </c>
      <c r="I6119">
        <f>Tabla1[[#This Row],[VENTAS]]+Tabla1[[#This Row],[FISICO]]-Tabla1[[#This Row],[SISTEMA]]</f>
        <v>0</v>
      </c>
    </row>
    <row r="6120" spans="1:10" hidden="1" x14ac:dyDescent="0.25">
      <c r="A6120">
        <v>30101</v>
      </c>
      <c r="B6120" s="1" t="s">
        <v>6</v>
      </c>
      <c r="C6120" s="1" t="s">
        <v>33</v>
      </c>
      <c r="D6120">
        <v>12527</v>
      </c>
      <c r="E6120" s="1" t="s">
        <v>6674</v>
      </c>
      <c r="F6120">
        <v>1</v>
      </c>
      <c r="G6120">
        <v>1</v>
      </c>
      <c r="H6120">
        <v>0</v>
      </c>
      <c r="I6120">
        <f>Tabla1[[#This Row],[VENTAS]]+Tabla1[[#This Row],[FISICO]]-Tabla1[[#This Row],[SISTEMA]]</f>
        <v>0</v>
      </c>
    </row>
    <row r="6121" spans="1:10" hidden="1" x14ac:dyDescent="0.25">
      <c r="A6121">
        <v>30101</v>
      </c>
      <c r="B6121" s="1" t="s">
        <v>6</v>
      </c>
      <c r="C6121" s="1" t="s">
        <v>33</v>
      </c>
      <c r="D6121">
        <v>12529</v>
      </c>
      <c r="E6121" s="1" t="s">
        <v>6675</v>
      </c>
      <c r="F6121">
        <v>2</v>
      </c>
      <c r="G6121">
        <v>2</v>
      </c>
      <c r="H6121">
        <v>0</v>
      </c>
      <c r="I6121">
        <f>Tabla1[[#This Row],[VENTAS]]+Tabla1[[#This Row],[FISICO]]-Tabla1[[#This Row],[SISTEMA]]</f>
        <v>0</v>
      </c>
    </row>
    <row r="6122" spans="1:10" hidden="1" x14ac:dyDescent="0.25">
      <c r="A6122">
        <v>30101</v>
      </c>
      <c r="B6122" s="1" t="s">
        <v>6</v>
      </c>
      <c r="C6122" s="1" t="s">
        <v>33</v>
      </c>
      <c r="D6122">
        <v>12548</v>
      </c>
      <c r="E6122" s="1" t="s">
        <v>6676</v>
      </c>
      <c r="F6122">
        <v>0</v>
      </c>
      <c r="H6122">
        <v>0</v>
      </c>
      <c r="I6122">
        <f>Tabla1[[#This Row],[VENTAS]]+Tabla1[[#This Row],[FISICO]]-Tabla1[[#This Row],[SISTEMA]]</f>
        <v>0</v>
      </c>
    </row>
    <row r="6123" spans="1:10" hidden="1" x14ac:dyDescent="0.25">
      <c r="A6123">
        <v>30101</v>
      </c>
      <c r="B6123" s="1" t="s">
        <v>6</v>
      </c>
      <c r="C6123" s="1" t="s">
        <v>33</v>
      </c>
      <c r="D6123">
        <v>12549</v>
      </c>
      <c r="E6123" s="1" t="s">
        <v>6677</v>
      </c>
      <c r="F6123">
        <v>0</v>
      </c>
      <c r="H6123">
        <v>0</v>
      </c>
      <c r="I6123">
        <f>Tabla1[[#This Row],[VENTAS]]+Tabla1[[#This Row],[FISICO]]-Tabla1[[#This Row],[SISTEMA]]</f>
        <v>0</v>
      </c>
    </row>
    <row r="6124" spans="1:10" hidden="1" x14ac:dyDescent="0.25">
      <c r="A6124">
        <v>30101</v>
      </c>
      <c r="B6124" s="1" t="s">
        <v>6</v>
      </c>
      <c r="C6124" s="1" t="s">
        <v>33</v>
      </c>
      <c r="D6124">
        <v>12550</v>
      </c>
      <c r="E6124" s="1" t="s">
        <v>6678</v>
      </c>
      <c r="F6124">
        <v>0</v>
      </c>
      <c r="H6124">
        <v>0</v>
      </c>
      <c r="I6124">
        <f>Tabla1[[#This Row],[VENTAS]]+Tabla1[[#This Row],[FISICO]]-Tabla1[[#This Row],[SISTEMA]]</f>
        <v>0</v>
      </c>
    </row>
    <row r="6125" spans="1:10" hidden="1" x14ac:dyDescent="0.25">
      <c r="A6125">
        <v>30101</v>
      </c>
      <c r="B6125" s="1" t="s">
        <v>6</v>
      </c>
      <c r="C6125" s="1" t="s">
        <v>33</v>
      </c>
      <c r="D6125">
        <v>12551</v>
      </c>
      <c r="E6125" s="1" t="s">
        <v>6679</v>
      </c>
      <c r="F6125">
        <v>2</v>
      </c>
      <c r="G6125">
        <v>2</v>
      </c>
      <c r="H6125">
        <v>0</v>
      </c>
      <c r="I6125">
        <f>Tabla1[[#This Row],[VENTAS]]+Tabla1[[#This Row],[FISICO]]-Tabla1[[#This Row],[SISTEMA]]</f>
        <v>0</v>
      </c>
    </row>
    <row r="6126" spans="1:10" hidden="1" x14ac:dyDescent="0.25">
      <c r="A6126">
        <v>30101</v>
      </c>
      <c r="B6126" s="1" t="s">
        <v>6</v>
      </c>
      <c r="C6126" s="1" t="s">
        <v>33</v>
      </c>
      <c r="D6126">
        <v>12552</v>
      </c>
      <c r="E6126" s="1" t="s">
        <v>6680</v>
      </c>
      <c r="F6126">
        <v>2</v>
      </c>
      <c r="G6126">
        <v>2</v>
      </c>
      <c r="H6126">
        <v>0</v>
      </c>
      <c r="I6126">
        <f>Tabla1[[#This Row],[VENTAS]]+Tabla1[[#This Row],[FISICO]]-Tabla1[[#This Row],[SISTEMA]]</f>
        <v>0</v>
      </c>
    </row>
    <row r="6127" spans="1:10" hidden="1" x14ac:dyDescent="0.25">
      <c r="A6127">
        <v>30101</v>
      </c>
      <c r="B6127" s="1" t="s">
        <v>6</v>
      </c>
      <c r="C6127" s="1" t="s">
        <v>33</v>
      </c>
      <c r="D6127">
        <v>12553</v>
      </c>
      <c r="E6127" s="1" t="s">
        <v>6681</v>
      </c>
      <c r="F6127">
        <v>0</v>
      </c>
      <c r="H6127">
        <v>0</v>
      </c>
      <c r="I6127">
        <f>Tabla1[[#This Row],[VENTAS]]+Tabla1[[#This Row],[FISICO]]-Tabla1[[#This Row],[SISTEMA]]</f>
        <v>0</v>
      </c>
    </row>
    <row r="6128" spans="1:10" hidden="1" x14ac:dyDescent="0.25">
      <c r="A6128">
        <v>30101</v>
      </c>
      <c r="B6128" s="1" t="s">
        <v>6</v>
      </c>
      <c r="C6128" s="1" t="s">
        <v>33</v>
      </c>
      <c r="D6128">
        <v>12554</v>
      </c>
      <c r="E6128" s="1" t="s">
        <v>6682</v>
      </c>
      <c r="F6128">
        <v>2</v>
      </c>
      <c r="G6128">
        <v>2</v>
      </c>
      <c r="H6128">
        <v>0</v>
      </c>
      <c r="I6128">
        <f>Tabla1[[#This Row],[VENTAS]]+Tabla1[[#This Row],[FISICO]]-Tabla1[[#This Row],[SISTEMA]]</f>
        <v>0</v>
      </c>
    </row>
    <row r="6129" spans="1:10" hidden="1" x14ac:dyDescent="0.25">
      <c r="A6129">
        <v>30101</v>
      </c>
      <c r="B6129" s="1" t="s">
        <v>6</v>
      </c>
      <c r="C6129" s="1" t="s">
        <v>33</v>
      </c>
      <c r="D6129">
        <v>12555</v>
      </c>
      <c r="E6129" s="1" t="s">
        <v>6683</v>
      </c>
      <c r="F6129">
        <v>0</v>
      </c>
      <c r="H6129">
        <v>0</v>
      </c>
      <c r="I6129">
        <f>Tabla1[[#This Row],[VENTAS]]+Tabla1[[#This Row],[FISICO]]-Tabla1[[#This Row],[SISTEMA]]</f>
        <v>0</v>
      </c>
    </row>
    <row r="6130" spans="1:10" hidden="1" x14ac:dyDescent="0.25">
      <c r="A6130" s="30">
        <v>30101</v>
      </c>
      <c r="B6130" s="31" t="s">
        <v>6</v>
      </c>
      <c r="C6130" s="31" t="s">
        <v>33</v>
      </c>
      <c r="D6130" s="30">
        <v>12556</v>
      </c>
      <c r="E6130" s="31" t="s">
        <v>6684</v>
      </c>
      <c r="F6130" s="30">
        <v>0</v>
      </c>
      <c r="G6130" s="30">
        <v>3</v>
      </c>
      <c r="H6130" s="30">
        <v>0</v>
      </c>
      <c r="I6130" s="30">
        <f>Tabla1[[#This Row],[VENTAS]]+Tabla1[[#This Row],[FISICO]]-Tabla1[[#This Row],[SISTEMA]]</f>
        <v>3</v>
      </c>
      <c r="J6130" s="30"/>
    </row>
    <row r="6131" spans="1:10" hidden="1" x14ac:dyDescent="0.25">
      <c r="A6131">
        <v>30101</v>
      </c>
      <c r="B6131" s="1" t="s">
        <v>6</v>
      </c>
      <c r="C6131" s="1" t="s">
        <v>33</v>
      </c>
      <c r="D6131">
        <v>12557</v>
      </c>
      <c r="E6131" s="1" t="s">
        <v>6685</v>
      </c>
      <c r="F6131">
        <v>3</v>
      </c>
      <c r="G6131">
        <v>3</v>
      </c>
      <c r="H6131">
        <v>0</v>
      </c>
      <c r="I6131">
        <f>Tabla1[[#This Row],[VENTAS]]+Tabla1[[#This Row],[FISICO]]-Tabla1[[#This Row],[SISTEMA]]</f>
        <v>0</v>
      </c>
    </row>
    <row r="6132" spans="1:10" hidden="1" x14ac:dyDescent="0.25">
      <c r="A6132">
        <v>30101</v>
      </c>
      <c r="B6132" s="1" t="s">
        <v>6</v>
      </c>
      <c r="C6132" s="1" t="s">
        <v>33</v>
      </c>
      <c r="D6132">
        <v>12558</v>
      </c>
      <c r="E6132" s="1" t="s">
        <v>6686</v>
      </c>
      <c r="F6132">
        <v>0</v>
      </c>
      <c r="H6132">
        <v>0</v>
      </c>
      <c r="I6132">
        <f>Tabla1[[#This Row],[VENTAS]]+Tabla1[[#This Row],[FISICO]]-Tabla1[[#This Row],[SISTEMA]]</f>
        <v>0</v>
      </c>
    </row>
    <row r="6133" spans="1:10" hidden="1" x14ac:dyDescent="0.25">
      <c r="A6133">
        <v>30101</v>
      </c>
      <c r="B6133" s="1" t="s">
        <v>6</v>
      </c>
      <c r="C6133" s="1" t="s">
        <v>33</v>
      </c>
      <c r="D6133">
        <v>12559</v>
      </c>
      <c r="E6133" s="1" t="s">
        <v>6687</v>
      </c>
      <c r="F6133">
        <v>3</v>
      </c>
      <c r="G6133">
        <v>3</v>
      </c>
      <c r="H6133">
        <v>0</v>
      </c>
      <c r="I6133">
        <f>Tabla1[[#This Row],[VENTAS]]+Tabla1[[#This Row],[FISICO]]-Tabla1[[#This Row],[SISTEMA]]</f>
        <v>0</v>
      </c>
    </row>
    <row r="6134" spans="1:10" hidden="1" x14ac:dyDescent="0.25">
      <c r="A6134">
        <v>30101</v>
      </c>
      <c r="B6134" s="1" t="s">
        <v>6</v>
      </c>
      <c r="C6134" s="1" t="s">
        <v>33</v>
      </c>
      <c r="D6134">
        <v>12560</v>
      </c>
      <c r="E6134" s="1" t="s">
        <v>6688</v>
      </c>
      <c r="F6134">
        <v>1</v>
      </c>
      <c r="G6134">
        <v>1</v>
      </c>
      <c r="H6134">
        <v>0</v>
      </c>
      <c r="I6134">
        <f>Tabla1[[#This Row],[VENTAS]]+Tabla1[[#This Row],[FISICO]]-Tabla1[[#This Row],[SISTEMA]]</f>
        <v>0</v>
      </c>
    </row>
    <row r="6135" spans="1:10" hidden="1" x14ac:dyDescent="0.25">
      <c r="A6135">
        <v>30101</v>
      </c>
      <c r="B6135" s="1" t="s">
        <v>6</v>
      </c>
      <c r="C6135" s="1" t="s">
        <v>33</v>
      </c>
      <c r="D6135">
        <v>12561</v>
      </c>
      <c r="E6135" s="1" t="s">
        <v>6689</v>
      </c>
      <c r="F6135">
        <v>0</v>
      </c>
      <c r="H6135">
        <v>0</v>
      </c>
      <c r="I6135">
        <f>Tabla1[[#This Row],[VENTAS]]+Tabla1[[#This Row],[FISICO]]-Tabla1[[#This Row],[SISTEMA]]</f>
        <v>0</v>
      </c>
    </row>
    <row r="6136" spans="1:10" hidden="1" x14ac:dyDescent="0.25">
      <c r="A6136">
        <v>30101</v>
      </c>
      <c r="B6136" s="1" t="s">
        <v>6</v>
      </c>
      <c r="C6136" s="1" t="s">
        <v>33</v>
      </c>
      <c r="D6136">
        <v>12562</v>
      </c>
      <c r="E6136" s="1" t="s">
        <v>6690</v>
      </c>
      <c r="F6136">
        <v>3</v>
      </c>
      <c r="G6136">
        <v>3</v>
      </c>
      <c r="H6136">
        <v>0</v>
      </c>
      <c r="I6136">
        <f>Tabla1[[#This Row],[VENTAS]]+Tabla1[[#This Row],[FISICO]]-Tabla1[[#This Row],[SISTEMA]]</f>
        <v>0</v>
      </c>
    </row>
    <row r="6137" spans="1:10" hidden="1" x14ac:dyDescent="0.25">
      <c r="A6137">
        <v>30101</v>
      </c>
      <c r="B6137" s="1" t="s">
        <v>6</v>
      </c>
      <c r="C6137" s="1" t="s">
        <v>33</v>
      </c>
      <c r="D6137">
        <v>12563</v>
      </c>
      <c r="E6137" s="1" t="s">
        <v>6691</v>
      </c>
      <c r="F6137">
        <v>1</v>
      </c>
      <c r="G6137">
        <v>1</v>
      </c>
      <c r="H6137">
        <v>0</v>
      </c>
      <c r="I6137">
        <f>Tabla1[[#This Row],[VENTAS]]+Tabla1[[#This Row],[FISICO]]-Tabla1[[#This Row],[SISTEMA]]</f>
        <v>0</v>
      </c>
    </row>
    <row r="6138" spans="1:10" hidden="1" x14ac:dyDescent="0.25">
      <c r="A6138">
        <v>30101</v>
      </c>
      <c r="B6138" s="1" t="s">
        <v>6</v>
      </c>
      <c r="C6138" s="1" t="s">
        <v>33</v>
      </c>
      <c r="D6138">
        <v>12564</v>
      </c>
      <c r="E6138" s="1" t="s">
        <v>6692</v>
      </c>
      <c r="F6138">
        <v>2</v>
      </c>
      <c r="G6138">
        <v>2</v>
      </c>
      <c r="H6138">
        <v>0</v>
      </c>
      <c r="I6138">
        <f>Tabla1[[#This Row],[VENTAS]]+Tabla1[[#This Row],[FISICO]]-Tabla1[[#This Row],[SISTEMA]]</f>
        <v>0</v>
      </c>
    </row>
    <row r="6139" spans="1:10" hidden="1" x14ac:dyDescent="0.25">
      <c r="A6139">
        <v>30101</v>
      </c>
      <c r="B6139" s="1" t="s">
        <v>6</v>
      </c>
      <c r="C6139" s="1" t="s">
        <v>33</v>
      </c>
      <c r="D6139">
        <v>12565</v>
      </c>
      <c r="E6139" s="1" t="s">
        <v>6693</v>
      </c>
      <c r="F6139">
        <v>0</v>
      </c>
      <c r="H6139">
        <v>0</v>
      </c>
      <c r="I6139">
        <f>Tabla1[[#This Row],[VENTAS]]+Tabla1[[#This Row],[FISICO]]-Tabla1[[#This Row],[SISTEMA]]</f>
        <v>0</v>
      </c>
    </row>
    <row r="6140" spans="1:10" hidden="1" x14ac:dyDescent="0.25">
      <c r="A6140">
        <v>30101</v>
      </c>
      <c r="B6140" s="1" t="s">
        <v>6</v>
      </c>
      <c r="C6140" s="1" t="s">
        <v>33</v>
      </c>
      <c r="D6140">
        <v>12567</v>
      </c>
      <c r="E6140" s="1" t="s">
        <v>6694</v>
      </c>
      <c r="F6140">
        <v>0</v>
      </c>
      <c r="H6140">
        <v>0</v>
      </c>
      <c r="I6140">
        <f>Tabla1[[#This Row],[VENTAS]]+Tabla1[[#This Row],[FISICO]]-Tabla1[[#This Row],[SISTEMA]]</f>
        <v>0</v>
      </c>
    </row>
    <row r="6141" spans="1:10" hidden="1" x14ac:dyDescent="0.25">
      <c r="A6141">
        <v>30101</v>
      </c>
      <c r="B6141" s="1" t="s">
        <v>6</v>
      </c>
      <c r="C6141" s="1" t="s">
        <v>33</v>
      </c>
      <c r="D6141">
        <v>12569</v>
      </c>
      <c r="E6141" s="1" t="s">
        <v>6695</v>
      </c>
      <c r="F6141">
        <v>0</v>
      </c>
      <c r="H6141">
        <v>0</v>
      </c>
      <c r="I6141">
        <f>Tabla1[[#This Row],[VENTAS]]+Tabla1[[#This Row],[FISICO]]-Tabla1[[#This Row],[SISTEMA]]</f>
        <v>0</v>
      </c>
    </row>
    <row r="6142" spans="1:10" hidden="1" x14ac:dyDescent="0.25">
      <c r="A6142">
        <v>30101</v>
      </c>
      <c r="B6142" s="1" t="s">
        <v>6</v>
      </c>
      <c r="C6142" s="1" t="s">
        <v>33</v>
      </c>
      <c r="D6142">
        <v>12570</v>
      </c>
      <c r="E6142" s="1" t="s">
        <v>6696</v>
      </c>
      <c r="F6142">
        <v>0</v>
      </c>
      <c r="H6142">
        <v>0</v>
      </c>
      <c r="I6142">
        <f>Tabla1[[#This Row],[VENTAS]]+Tabla1[[#This Row],[FISICO]]-Tabla1[[#This Row],[SISTEMA]]</f>
        <v>0</v>
      </c>
    </row>
    <row r="6143" spans="1:10" hidden="1" x14ac:dyDescent="0.25">
      <c r="A6143">
        <v>30101</v>
      </c>
      <c r="B6143" s="1" t="s">
        <v>6</v>
      </c>
      <c r="C6143" s="1" t="s">
        <v>33</v>
      </c>
      <c r="D6143">
        <v>12571</v>
      </c>
      <c r="E6143" s="1" t="s">
        <v>6697</v>
      </c>
      <c r="F6143">
        <v>0</v>
      </c>
      <c r="H6143">
        <v>0</v>
      </c>
      <c r="I6143">
        <f>Tabla1[[#This Row],[VENTAS]]+Tabla1[[#This Row],[FISICO]]-Tabla1[[#This Row],[SISTEMA]]</f>
        <v>0</v>
      </c>
    </row>
    <row r="6144" spans="1:10" hidden="1" x14ac:dyDescent="0.25">
      <c r="A6144">
        <v>30101</v>
      </c>
      <c r="B6144" s="1" t="s">
        <v>6</v>
      </c>
      <c r="C6144" s="1" t="s">
        <v>33</v>
      </c>
      <c r="D6144">
        <v>12572</v>
      </c>
      <c r="E6144" s="1" t="s">
        <v>6698</v>
      </c>
      <c r="F6144">
        <v>0</v>
      </c>
      <c r="H6144">
        <v>0</v>
      </c>
      <c r="I6144">
        <f>Tabla1[[#This Row],[VENTAS]]+Tabla1[[#This Row],[FISICO]]-Tabla1[[#This Row],[SISTEMA]]</f>
        <v>0</v>
      </c>
    </row>
    <row r="6145" spans="1:10" hidden="1" x14ac:dyDescent="0.25">
      <c r="A6145">
        <v>30101</v>
      </c>
      <c r="B6145" s="1" t="s">
        <v>6</v>
      </c>
      <c r="C6145" s="1" t="s">
        <v>33</v>
      </c>
      <c r="D6145">
        <v>12573</v>
      </c>
      <c r="E6145" s="1" t="s">
        <v>6699</v>
      </c>
      <c r="F6145">
        <v>0</v>
      </c>
      <c r="H6145">
        <v>0</v>
      </c>
      <c r="I6145">
        <f>Tabla1[[#This Row],[VENTAS]]+Tabla1[[#This Row],[FISICO]]-Tabla1[[#This Row],[SISTEMA]]</f>
        <v>0</v>
      </c>
    </row>
    <row r="6146" spans="1:10" hidden="1" x14ac:dyDescent="0.25">
      <c r="A6146">
        <v>30101</v>
      </c>
      <c r="B6146" s="1" t="s">
        <v>6</v>
      </c>
      <c r="C6146" s="1" t="s">
        <v>33</v>
      </c>
      <c r="D6146">
        <v>12574</v>
      </c>
      <c r="E6146" s="1" t="s">
        <v>6700</v>
      </c>
      <c r="F6146">
        <v>0</v>
      </c>
      <c r="H6146">
        <v>0</v>
      </c>
      <c r="I6146">
        <f>Tabla1[[#This Row],[VENTAS]]+Tabla1[[#This Row],[FISICO]]-Tabla1[[#This Row],[SISTEMA]]</f>
        <v>0</v>
      </c>
    </row>
    <row r="6147" spans="1:10" hidden="1" x14ac:dyDescent="0.25">
      <c r="A6147">
        <v>30101</v>
      </c>
      <c r="B6147" s="1" t="s">
        <v>6</v>
      </c>
      <c r="C6147" s="1" t="s">
        <v>33</v>
      </c>
      <c r="D6147">
        <v>12575</v>
      </c>
      <c r="E6147" s="1" t="s">
        <v>6701</v>
      </c>
      <c r="F6147">
        <v>1</v>
      </c>
      <c r="G6147">
        <v>1</v>
      </c>
      <c r="H6147">
        <v>0</v>
      </c>
      <c r="I6147">
        <f>Tabla1[[#This Row],[VENTAS]]+Tabla1[[#This Row],[FISICO]]-Tabla1[[#This Row],[SISTEMA]]</f>
        <v>0</v>
      </c>
    </row>
    <row r="6148" spans="1:10" hidden="1" x14ac:dyDescent="0.25">
      <c r="A6148">
        <v>30101</v>
      </c>
      <c r="B6148" s="1" t="s">
        <v>6</v>
      </c>
      <c r="C6148" s="1" t="s">
        <v>33</v>
      </c>
      <c r="D6148">
        <v>12577</v>
      </c>
      <c r="E6148" s="1" t="s">
        <v>6702</v>
      </c>
      <c r="F6148">
        <v>2</v>
      </c>
      <c r="G6148">
        <v>2</v>
      </c>
      <c r="H6148">
        <v>0</v>
      </c>
      <c r="I6148">
        <f>Tabla1[[#This Row],[VENTAS]]+Tabla1[[#This Row],[FISICO]]-Tabla1[[#This Row],[SISTEMA]]</f>
        <v>0</v>
      </c>
    </row>
    <row r="6149" spans="1:10" hidden="1" x14ac:dyDescent="0.25">
      <c r="A6149">
        <v>30101</v>
      </c>
      <c r="B6149" s="1" t="s">
        <v>6</v>
      </c>
      <c r="C6149" s="1" t="s">
        <v>33</v>
      </c>
      <c r="D6149">
        <v>12578</v>
      </c>
      <c r="E6149" s="1" t="s">
        <v>6703</v>
      </c>
      <c r="F6149">
        <v>1</v>
      </c>
      <c r="G6149">
        <v>1</v>
      </c>
      <c r="H6149">
        <v>0</v>
      </c>
      <c r="I6149">
        <f>Tabla1[[#This Row],[VENTAS]]+Tabla1[[#This Row],[FISICO]]-Tabla1[[#This Row],[SISTEMA]]</f>
        <v>0</v>
      </c>
    </row>
    <row r="6150" spans="1:10" hidden="1" x14ac:dyDescent="0.25">
      <c r="A6150" s="30">
        <v>30101</v>
      </c>
      <c r="B6150" s="31" t="s">
        <v>6</v>
      </c>
      <c r="C6150" s="31" t="s">
        <v>33</v>
      </c>
      <c r="D6150" s="30">
        <v>12579</v>
      </c>
      <c r="E6150" s="31" t="s">
        <v>6704</v>
      </c>
      <c r="F6150" s="30">
        <v>4</v>
      </c>
      <c r="G6150" s="30">
        <v>5</v>
      </c>
      <c r="H6150" s="30">
        <v>0</v>
      </c>
      <c r="I6150" s="30">
        <f>Tabla1[[#This Row],[VENTAS]]+Tabla1[[#This Row],[FISICO]]-Tabla1[[#This Row],[SISTEMA]]</f>
        <v>1</v>
      </c>
      <c r="J6150" s="30"/>
    </row>
    <row r="6151" spans="1:10" hidden="1" x14ac:dyDescent="0.25">
      <c r="A6151">
        <v>30101</v>
      </c>
      <c r="B6151" s="1" t="s">
        <v>6</v>
      </c>
      <c r="C6151" s="1" t="s">
        <v>33</v>
      </c>
      <c r="D6151">
        <v>12580</v>
      </c>
      <c r="E6151" s="1" t="s">
        <v>6705</v>
      </c>
      <c r="F6151">
        <v>3</v>
      </c>
      <c r="G6151">
        <v>3</v>
      </c>
      <c r="H6151">
        <v>0</v>
      </c>
      <c r="I6151">
        <f>Tabla1[[#This Row],[VENTAS]]+Tabla1[[#This Row],[FISICO]]-Tabla1[[#This Row],[SISTEMA]]</f>
        <v>0</v>
      </c>
    </row>
    <row r="6152" spans="1:10" hidden="1" x14ac:dyDescent="0.25">
      <c r="A6152">
        <v>30101</v>
      </c>
      <c r="B6152" s="1" t="s">
        <v>6</v>
      </c>
      <c r="C6152" s="1" t="s">
        <v>33</v>
      </c>
      <c r="D6152">
        <v>12584</v>
      </c>
      <c r="E6152" s="1" t="s">
        <v>6706</v>
      </c>
      <c r="F6152">
        <v>3</v>
      </c>
      <c r="G6152">
        <v>3</v>
      </c>
      <c r="H6152">
        <v>0</v>
      </c>
      <c r="I6152">
        <f>Tabla1[[#This Row],[VENTAS]]+Tabla1[[#This Row],[FISICO]]-Tabla1[[#This Row],[SISTEMA]]</f>
        <v>0</v>
      </c>
    </row>
    <row r="6153" spans="1:10" hidden="1" x14ac:dyDescent="0.25">
      <c r="A6153">
        <v>30101</v>
      </c>
      <c r="B6153" s="1" t="s">
        <v>6</v>
      </c>
      <c r="C6153" s="1" t="s">
        <v>33</v>
      </c>
      <c r="D6153">
        <v>12625</v>
      </c>
      <c r="E6153" s="1" t="s">
        <v>6707</v>
      </c>
      <c r="F6153">
        <v>0</v>
      </c>
      <c r="H6153">
        <v>0</v>
      </c>
      <c r="I6153">
        <f>Tabla1[[#This Row],[VENTAS]]+Tabla1[[#This Row],[FISICO]]-Tabla1[[#This Row],[SISTEMA]]</f>
        <v>0</v>
      </c>
    </row>
    <row r="6154" spans="1:10" hidden="1" x14ac:dyDescent="0.25">
      <c r="A6154">
        <v>30101</v>
      </c>
      <c r="B6154" s="1" t="s">
        <v>6</v>
      </c>
      <c r="C6154" s="1" t="s">
        <v>33</v>
      </c>
      <c r="D6154">
        <v>12626</v>
      </c>
      <c r="E6154" s="1" t="s">
        <v>6708</v>
      </c>
      <c r="F6154">
        <v>4</v>
      </c>
      <c r="G6154">
        <v>4</v>
      </c>
      <c r="H6154">
        <v>0</v>
      </c>
      <c r="I6154">
        <f>Tabla1[[#This Row],[VENTAS]]+Tabla1[[#This Row],[FISICO]]-Tabla1[[#This Row],[SISTEMA]]</f>
        <v>0</v>
      </c>
    </row>
    <row r="6155" spans="1:10" hidden="1" x14ac:dyDescent="0.25">
      <c r="A6155">
        <v>30101</v>
      </c>
      <c r="B6155" s="1" t="s">
        <v>6</v>
      </c>
      <c r="C6155" s="1" t="s">
        <v>33</v>
      </c>
      <c r="D6155">
        <v>12632</v>
      </c>
      <c r="E6155" s="1" t="s">
        <v>6709</v>
      </c>
      <c r="F6155">
        <v>0</v>
      </c>
      <c r="H6155">
        <v>0</v>
      </c>
      <c r="I6155">
        <f>Tabla1[[#This Row],[VENTAS]]+Tabla1[[#This Row],[FISICO]]-Tabla1[[#This Row],[SISTEMA]]</f>
        <v>0</v>
      </c>
    </row>
    <row r="6156" spans="1:10" hidden="1" x14ac:dyDescent="0.25">
      <c r="A6156">
        <v>30101</v>
      </c>
      <c r="B6156" s="1" t="s">
        <v>6</v>
      </c>
      <c r="C6156" s="1" t="s">
        <v>33</v>
      </c>
      <c r="D6156" s="18">
        <v>12701</v>
      </c>
      <c r="E6156" s="19" t="s">
        <v>6710</v>
      </c>
      <c r="F6156">
        <v>1</v>
      </c>
      <c r="G6156">
        <v>0</v>
      </c>
      <c r="H6156">
        <v>0</v>
      </c>
      <c r="I6156">
        <f>Tabla1[[#This Row],[VENTAS]]+Tabla1[[#This Row],[FISICO]]-Tabla1[[#This Row],[SISTEMA]]</f>
        <v>-1</v>
      </c>
      <c r="J6156" s="21">
        <v>44251</v>
      </c>
    </row>
    <row r="6157" spans="1:10" hidden="1" x14ac:dyDescent="0.25">
      <c r="A6157">
        <v>30101</v>
      </c>
      <c r="B6157" s="1" t="s">
        <v>6</v>
      </c>
      <c r="C6157" s="1" t="s">
        <v>33</v>
      </c>
      <c r="D6157">
        <v>12767</v>
      </c>
      <c r="E6157" s="1" t="s">
        <v>6711</v>
      </c>
      <c r="F6157">
        <v>29</v>
      </c>
      <c r="G6157">
        <v>29</v>
      </c>
      <c r="H6157">
        <v>0</v>
      </c>
      <c r="I6157">
        <f>Tabla1[[#This Row],[VENTAS]]+Tabla1[[#This Row],[FISICO]]-Tabla1[[#This Row],[SISTEMA]]</f>
        <v>0</v>
      </c>
    </row>
    <row r="6158" spans="1:10" hidden="1" x14ac:dyDescent="0.25">
      <c r="A6158">
        <v>30101</v>
      </c>
      <c r="B6158" s="1" t="s">
        <v>6</v>
      </c>
      <c r="C6158" s="1" t="s">
        <v>33</v>
      </c>
      <c r="D6158">
        <v>12774</v>
      </c>
      <c r="E6158" s="1" t="s">
        <v>6712</v>
      </c>
      <c r="F6158">
        <v>0</v>
      </c>
      <c r="H6158">
        <v>0</v>
      </c>
      <c r="I6158">
        <f>Tabla1[[#This Row],[VENTAS]]+Tabla1[[#This Row],[FISICO]]-Tabla1[[#This Row],[SISTEMA]]</f>
        <v>0</v>
      </c>
    </row>
    <row r="6159" spans="1:10" hidden="1" x14ac:dyDescent="0.25">
      <c r="A6159">
        <v>30101</v>
      </c>
      <c r="B6159" s="1" t="s">
        <v>6</v>
      </c>
      <c r="C6159" s="1" t="s">
        <v>33</v>
      </c>
      <c r="D6159">
        <v>12775</v>
      </c>
      <c r="E6159" s="1" t="s">
        <v>6713</v>
      </c>
      <c r="F6159">
        <v>0</v>
      </c>
      <c r="H6159">
        <v>0</v>
      </c>
      <c r="I6159">
        <f>Tabla1[[#This Row],[VENTAS]]+Tabla1[[#This Row],[FISICO]]-Tabla1[[#This Row],[SISTEMA]]</f>
        <v>0</v>
      </c>
    </row>
    <row r="6160" spans="1:10" hidden="1" x14ac:dyDescent="0.25">
      <c r="A6160">
        <v>30101</v>
      </c>
      <c r="B6160" s="1" t="s">
        <v>6</v>
      </c>
      <c r="C6160" s="1" t="s">
        <v>33</v>
      </c>
      <c r="D6160" s="18">
        <v>12778</v>
      </c>
      <c r="E6160" s="19" t="s">
        <v>6714</v>
      </c>
      <c r="F6160">
        <v>29</v>
      </c>
      <c r="G6160">
        <v>28</v>
      </c>
      <c r="H6160">
        <v>0</v>
      </c>
      <c r="I6160">
        <f>Tabla1[[#This Row],[VENTAS]]+Tabla1[[#This Row],[FISICO]]-Tabla1[[#This Row],[SISTEMA]]</f>
        <v>-1</v>
      </c>
      <c r="J6160" s="18"/>
    </row>
    <row r="6161" spans="1:9" hidden="1" x14ac:dyDescent="0.25">
      <c r="A6161">
        <v>30101</v>
      </c>
      <c r="B6161" s="1" t="s">
        <v>6</v>
      </c>
      <c r="C6161" s="1" t="s">
        <v>33</v>
      </c>
      <c r="D6161">
        <v>12779</v>
      </c>
      <c r="E6161" s="1" t="s">
        <v>6715</v>
      </c>
      <c r="F6161">
        <v>0</v>
      </c>
      <c r="H6161">
        <v>0</v>
      </c>
      <c r="I6161">
        <f>Tabla1[[#This Row],[VENTAS]]+Tabla1[[#This Row],[FISICO]]-Tabla1[[#This Row],[SISTEMA]]</f>
        <v>0</v>
      </c>
    </row>
    <row r="6162" spans="1:9" hidden="1" x14ac:dyDescent="0.25">
      <c r="A6162">
        <v>30101</v>
      </c>
      <c r="B6162" s="1" t="s">
        <v>6</v>
      </c>
      <c r="C6162" s="1" t="s">
        <v>33</v>
      </c>
      <c r="D6162">
        <v>12781</v>
      </c>
      <c r="E6162" s="1" t="s">
        <v>6716</v>
      </c>
      <c r="F6162">
        <v>0</v>
      </c>
      <c r="H6162">
        <v>0</v>
      </c>
      <c r="I6162">
        <f>Tabla1[[#This Row],[VENTAS]]+Tabla1[[#This Row],[FISICO]]-Tabla1[[#This Row],[SISTEMA]]</f>
        <v>0</v>
      </c>
    </row>
    <row r="6163" spans="1:9" hidden="1" x14ac:dyDescent="0.25">
      <c r="A6163">
        <v>30101</v>
      </c>
      <c r="B6163" s="1" t="s">
        <v>6</v>
      </c>
      <c r="C6163" s="1" t="s">
        <v>33</v>
      </c>
      <c r="D6163">
        <v>12782</v>
      </c>
      <c r="E6163" s="1" t="s">
        <v>6717</v>
      </c>
      <c r="F6163">
        <v>7</v>
      </c>
      <c r="G6163">
        <v>7</v>
      </c>
      <c r="H6163">
        <v>0</v>
      </c>
      <c r="I6163">
        <f>Tabla1[[#This Row],[VENTAS]]+Tabla1[[#This Row],[FISICO]]-Tabla1[[#This Row],[SISTEMA]]</f>
        <v>0</v>
      </c>
    </row>
    <row r="6164" spans="1:9" hidden="1" x14ac:dyDescent="0.25">
      <c r="A6164">
        <v>30101</v>
      </c>
      <c r="B6164" s="1" t="s">
        <v>6</v>
      </c>
      <c r="C6164" s="1" t="s">
        <v>33</v>
      </c>
      <c r="D6164">
        <v>12857</v>
      </c>
      <c r="E6164" s="1" t="s">
        <v>6718</v>
      </c>
      <c r="F6164">
        <v>12</v>
      </c>
      <c r="G6164">
        <f>8+4</f>
        <v>12</v>
      </c>
      <c r="H6164">
        <v>0</v>
      </c>
      <c r="I6164">
        <f>Tabla1[[#This Row],[VENTAS]]+Tabla1[[#This Row],[FISICO]]-Tabla1[[#This Row],[SISTEMA]]</f>
        <v>0</v>
      </c>
    </row>
    <row r="6165" spans="1:9" hidden="1" x14ac:dyDescent="0.25">
      <c r="A6165">
        <v>30101</v>
      </c>
      <c r="B6165" s="1" t="s">
        <v>6</v>
      </c>
      <c r="C6165" s="1" t="s">
        <v>33</v>
      </c>
      <c r="D6165">
        <v>12858</v>
      </c>
      <c r="E6165" s="1" t="s">
        <v>6719</v>
      </c>
      <c r="F6165">
        <v>13</v>
      </c>
      <c r="G6165">
        <f>9+4</f>
        <v>13</v>
      </c>
      <c r="H6165">
        <v>0</v>
      </c>
      <c r="I6165">
        <f>Tabla1[[#This Row],[VENTAS]]+Tabla1[[#This Row],[FISICO]]-Tabla1[[#This Row],[SISTEMA]]</f>
        <v>0</v>
      </c>
    </row>
    <row r="6166" spans="1:9" hidden="1" x14ac:dyDescent="0.25">
      <c r="A6166">
        <v>30101</v>
      </c>
      <c r="B6166" s="1" t="s">
        <v>6</v>
      </c>
      <c r="C6166" s="1" t="s">
        <v>33</v>
      </c>
      <c r="D6166">
        <v>12859</v>
      </c>
      <c r="E6166" s="1" t="s">
        <v>6720</v>
      </c>
      <c r="F6166">
        <v>1</v>
      </c>
      <c r="G6166">
        <v>1</v>
      </c>
      <c r="H6166">
        <v>0</v>
      </c>
      <c r="I6166">
        <f>Tabla1[[#This Row],[VENTAS]]+Tabla1[[#This Row],[FISICO]]-Tabla1[[#This Row],[SISTEMA]]</f>
        <v>0</v>
      </c>
    </row>
    <row r="6167" spans="1:9" hidden="1" x14ac:dyDescent="0.25">
      <c r="A6167">
        <v>30101</v>
      </c>
      <c r="B6167" s="1" t="s">
        <v>6</v>
      </c>
      <c r="C6167" s="1" t="s">
        <v>33</v>
      </c>
      <c r="D6167">
        <v>12860</v>
      </c>
      <c r="E6167" s="1" t="s">
        <v>6721</v>
      </c>
      <c r="F6167">
        <v>0</v>
      </c>
      <c r="H6167">
        <v>0</v>
      </c>
      <c r="I6167">
        <f>Tabla1[[#This Row],[VENTAS]]+Tabla1[[#This Row],[FISICO]]-Tabla1[[#This Row],[SISTEMA]]</f>
        <v>0</v>
      </c>
    </row>
    <row r="6168" spans="1:9" hidden="1" x14ac:dyDescent="0.25">
      <c r="A6168">
        <v>30101</v>
      </c>
      <c r="B6168" s="1" t="s">
        <v>6</v>
      </c>
      <c r="C6168" s="1" t="s">
        <v>33</v>
      </c>
      <c r="D6168">
        <v>12861</v>
      </c>
      <c r="E6168" s="1" t="s">
        <v>6722</v>
      </c>
      <c r="F6168">
        <v>22</v>
      </c>
      <c r="G6168">
        <v>22</v>
      </c>
      <c r="H6168">
        <v>0</v>
      </c>
      <c r="I6168">
        <f>Tabla1[[#This Row],[VENTAS]]+Tabla1[[#This Row],[FISICO]]-Tabla1[[#This Row],[SISTEMA]]</f>
        <v>0</v>
      </c>
    </row>
    <row r="6169" spans="1:9" hidden="1" x14ac:dyDescent="0.25">
      <c r="A6169">
        <v>30101</v>
      </c>
      <c r="B6169" s="1" t="s">
        <v>6</v>
      </c>
      <c r="C6169" s="1" t="s">
        <v>33</v>
      </c>
      <c r="D6169">
        <v>12870</v>
      </c>
      <c r="E6169" s="1" t="s">
        <v>6723</v>
      </c>
      <c r="F6169">
        <v>1</v>
      </c>
      <c r="G6169">
        <v>1</v>
      </c>
      <c r="H6169">
        <v>0</v>
      </c>
      <c r="I6169">
        <f>Tabla1[[#This Row],[VENTAS]]+Tabla1[[#This Row],[FISICO]]-Tabla1[[#This Row],[SISTEMA]]</f>
        <v>0</v>
      </c>
    </row>
    <row r="6170" spans="1:9" hidden="1" x14ac:dyDescent="0.25">
      <c r="A6170">
        <v>30101</v>
      </c>
      <c r="B6170" s="1" t="s">
        <v>6</v>
      </c>
      <c r="C6170" s="1" t="s">
        <v>33</v>
      </c>
      <c r="D6170">
        <v>12872</v>
      </c>
      <c r="E6170" s="1" t="s">
        <v>6724</v>
      </c>
      <c r="F6170">
        <v>2</v>
      </c>
      <c r="G6170">
        <v>2</v>
      </c>
      <c r="H6170">
        <v>0</v>
      </c>
      <c r="I6170">
        <f>Tabla1[[#This Row],[VENTAS]]+Tabla1[[#This Row],[FISICO]]-Tabla1[[#This Row],[SISTEMA]]</f>
        <v>0</v>
      </c>
    </row>
    <row r="6171" spans="1:9" hidden="1" x14ac:dyDescent="0.25">
      <c r="A6171">
        <v>30101</v>
      </c>
      <c r="B6171" s="1" t="s">
        <v>6</v>
      </c>
      <c r="C6171" s="1" t="s">
        <v>33</v>
      </c>
      <c r="D6171">
        <v>12873</v>
      </c>
      <c r="E6171" s="1" t="s">
        <v>6725</v>
      </c>
      <c r="F6171">
        <v>1</v>
      </c>
      <c r="G6171">
        <v>1</v>
      </c>
      <c r="H6171">
        <v>0</v>
      </c>
      <c r="I6171">
        <f>Tabla1[[#This Row],[VENTAS]]+Tabla1[[#This Row],[FISICO]]-Tabla1[[#This Row],[SISTEMA]]</f>
        <v>0</v>
      </c>
    </row>
    <row r="6172" spans="1:9" hidden="1" x14ac:dyDescent="0.25">
      <c r="A6172">
        <v>30101</v>
      </c>
      <c r="B6172" s="1" t="s">
        <v>6</v>
      </c>
      <c r="C6172" s="1" t="s">
        <v>33</v>
      </c>
      <c r="D6172">
        <v>12895</v>
      </c>
      <c r="E6172" s="1" t="s">
        <v>6726</v>
      </c>
      <c r="F6172">
        <v>0</v>
      </c>
      <c r="H6172">
        <v>0</v>
      </c>
      <c r="I6172">
        <f>Tabla1[[#This Row],[VENTAS]]+Tabla1[[#This Row],[FISICO]]-Tabla1[[#This Row],[SISTEMA]]</f>
        <v>0</v>
      </c>
    </row>
    <row r="6173" spans="1:9" hidden="1" x14ac:dyDescent="0.25">
      <c r="A6173">
        <v>30101</v>
      </c>
      <c r="B6173" s="1" t="s">
        <v>6</v>
      </c>
      <c r="C6173" s="1" t="s">
        <v>33</v>
      </c>
      <c r="D6173">
        <v>12896</v>
      </c>
      <c r="E6173" s="1" t="s">
        <v>6727</v>
      </c>
      <c r="F6173">
        <v>0</v>
      </c>
      <c r="H6173">
        <v>0</v>
      </c>
      <c r="I6173">
        <f>Tabla1[[#This Row],[VENTAS]]+Tabla1[[#This Row],[FISICO]]-Tabla1[[#This Row],[SISTEMA]]</f>
        <v>0</v>
      </c>
    </row>
    <row r="6174" spans="1:9" hidden="1" x14ac:dyDescent="0.25">
      <c r="A6174">
        <v>30101</v>
      </c>
      <c r="B6174" s="1" t="s">
        <v>6</v>
      </c>
      <c r="C6174" s="1" t="s">
        <v>33</v>
      </c>
      <c r="D6174">
        <v>12906</v>
      </c>
      <c r="E6174" s="1" t="s">
        <v>6728</v>
      </c>
      <c r="F6174">
        <v>2</v>
      </c>
      <c r="G6174">
        <v>2</v>
      </c>
      <c r="H6174">
        <v>0</v>
      </c>
      <c r="I6174">
        <f>Tabla1[[#This Row],[VENTAS]]+Tabla1[[#This Row],[FISICO]]-Tabla1[[#This Row],[SISTEMA]]</f>
        <v>0</v>
      </c>
    </row>
    <row r="6175" spans="1:9" hidden="1" x14ac:dyDescent="0.25">
      <c r="A6175">
        <v>30101</v>
      </c>
      <c r="B6175" s="1" t="s">
        <v>6</v>
      </c>
      <c r="C6175" s="1" t="s">
        <v>33</v>
      </c>
      <c r="D6175">
        <v>12907</v>
      </c>
      <c r="E6175" s="1" t="s">
        <v>6729</v>
      </c>
      <c r="F6175">
        <v>2</v>
      </c>
      <c r="G6175">
        <v>2</v>
      </c>
      <c r="H6175">
        <v>0</v>
      </c>
      <c r="I6175">
        <f>Tabla1[[#This Row],[VENTAS]]+Tabla1[[#This Row],[FISICO]]-Tabla1[[#This Row],[SISTEMA]]</f>
        <v>0</v>
      </c>
    </row>
    <row r="6176" spans="1:9" hidden="1" x14ac:dyDescent="0.25">
      <c r="A6176">
        <v>30101</v>
      </c>
      <c r="B6176" s="1" t="s">
        <v>6</v>
      </c>
      <c r="C6176" s="1" t="s">
        <v>33</v>
      </c>
      <c r="D6176">
        <v>12908</v>
      </c>
      <c r="E6176" s="1" t="s">
        <v>6730</v>
      </c>
      <c r="F6176">
        <v>1</v>
      </c>
      <c r="G6176">
        <v>1</v>
      </c>
      <c r="H6176">
        <v>0</v>
      </c>
      <c r="I6176">
        <f>Tabla1[[#This Row],[VENTAS]]+Tabla1[[#This Row],[FISICO]]-Tabla1[[#This Row],[SISTEMA]]</f>
        <v>0</v>
      </c>
    </row>
    <row r="6177" spans="1:9" hidden="1" x14ac:dyDescent="0.25">
      <c r="A6177">
        <v>30101</v>
      </c>
      <c r="B6177" s="1" t="s">
        <v>6</v>
      </c>
      <c r="C6177" s="1" t="s">
        <v>33</v>
      </c>
      <c r="D6177">
        <v>12937</v>
      </c>
      <c r="E6177" s="1" t="s">
        <v>6731</v>
      </c>
      <c r="F6177">
        <v>3</v>
      </c>
      <c r="G6177">
        <v>3</v>
      </c>
      <c r="H6177">
        <v>0</v>
      </c>
      <c r="I6177">
        <f>Tabla1[[#This Row],[VENTAS]]+Tabla1[[#This Row],[FISICO]]-Tabla1[[#This Row],[SISTEMA]]</f>
        <v>0</v>
      </c>
    </row>
    <row r="6178" spans="1:9" hidden="1" x14ac:dyDescent="0.25">
      <c r="A6178">
        <v>30101</v>
      </c>
      <c r="B6178" s="1" t="s">
        <v>6</v>
      </c>
      <c r="C6178" s="1" t="s">
        <v>33</v>
      </c>
      <c r="D6178">
        <v>12939</v>
      </c>
      <c r="E6178" s="1" t="s">
        <v>6732</v>
      </c>
      <c r="F6178">
        <v>2</v>
      </c>
      <c r="G6178">
        <v>2</v>
      </c>
      <c r="H6178">
        <v>0</v>
      </c>
      <c r="I6178">
        <f>Tabla1[[#This Row],[VENTAS]]+Tabla1[[#This Row],[FISICO]]-Tabla1[[#This Row],[SISTEMA]]</f>
        <v>0</v>
      </c>
    </row>
    <row r="6179" spans="1:9" hidden="1" x14ac:dyDescent="0.25">
      <c r="A6179">
        <v>30101</v>
      </c>
      <c r="B6179" s="1" t="s">
        <v>6</v>
      </c>
      <c r="C6179" s="1" t="s">
        <v>33</v>
      </c>
      <c r="D6179">
        <v>12942</v>
      </c>
      <c r="E6179" s="1" t="s">
        <v>6733</v>
      </c>
      <c r="F6179">
        <v>3</v>
      </c>
      <c r="G6179">
        <v>3</v>
      </c>
      <c r="H6179">
        <v>0</v>
      </c>
      <c r="I6179">
        <f>Tabla1[[#This Row],[VENTAS]]+Tabla1[[#This Row],[FISICO]]-Tabla1[[#This Row],[SISTEMA]]</f>
        <v>0</v>
      </c>
    </row>
    <row r="6180" spans="1:9" hidden="1" x14ac:dyDescent="0.25">
      <c r="A6180">
        <v>30101</v>
      </c>
      <c r="B6180" s="1" t="s">
        <v>6</v>
      </c>
      <c r="C6180" s="1" t="s">
        <v>33</v>
      </c>
      <c r="D6180">
        <v>12943</v>
      </c>
      <c r="E6180" s="1" t="s">
        <v>6734</v>
      </c>
      <c r="F6180">
        <v>6</v>
      </c>
      <c r="G6180">
        <v>6</v>
      </c>
      <c r="H6180">
        <v>0</v>
      </c>
      <c r="I6180">
        <f>Tabla1[[#This Row],[VENTAS]]+Tabla1[[#This Row],[FISICO]]-Tabla1[[#This Row],[SISTEMA]]</f>
        <v>0</v>
      </c>
    </row>
    <row r="6181" spans="1:9" hidden="1" x14ac:dyDescent="0.25">
      <c r="A6181">
        <v>30101</v>
      </c>
      <c r="B6181" s="1" t="s">
        <v>6</v>
      </c>
      <c r="C6181" s="1" t="s">
        <v>33</v>
      </c>
      <c r="D6181">
        <v>12956</v>
      </c>
      <c r="E6181" s="1" t="s">
        <v>6735</v>
      </c>
      <c r="F6181">
        <v>1</v>
      </c>
      <c r="G6181">
        <v>1</v>
      </c>
      <c r="H6181">
        <v>0</v>
      </c>
      <c r="I6181">
        <f>Tabla1[[#This Row],[VENTAS]]+Tabla1[[#This Row],[FISICO]]-Tabla1[[#This Row],[SISTEMA]]</f>
        <v>0</v>
      </c>
    </row>
    <row r="6182" spans="1:9" hidden="1" x14ac:dyDescent="0.25">
      <c r="A6182">
        <v>30101</v>
      </c>
      <c r="B6182" s="1" t="s">
        <v>6</v>
      </c>
      <c r="C6182" s="1" t="s">
        <v>33</v>
      </c>
      <c r="D6182">
        <v>12983</v>
      </c>
      <c r="E6182" s="1" t="s">
        <v>6736</v>
      </c>
      <c r="F6182">
        <v>2</v>
      </c>
      <c r="G6182">
        <v>2</v>
      </c>
      <c r="H6182">
        <v>0</v>
      </c>
      <c r="I6182">
        <f>Tabla1[[#This Row],[VENTAS]]+Tabla1[[#This Row],[FISICO]]-Tabla1[[#This Row],[SISTEMA]]</f>
        <v>0</v>
      </c>
    </row>
    <row r="6183" spans="1:9" hidden="1" x14ac:dyDescent="0.25">
      <c r="A6183">
        <v>30101</v>
      </c>
      <c r="B6183" s="1" t="s">
        <v>6</v>
      </c>
      <c r="C6183" s="1" t="s">
        <v>33</v>
      </c>
      <c r="D6183">
        <v>12984</v>
      </c>
      <c r="E6183" s="1" t="s">
        <v>6737</v>
      </c>
      <c r="F6183">
        <v>1</v>
      </c>
      <c r="G6183">
        <v>1</v>
      </c>
      <c r="H6183">
        <v>0</v>
      </c>
      <c r="I6183">
        <f>Tabla1[[#This Row],[VENTAS]]+Tabla1[[#This Row],[FISICO]]-Tabla1[[#This Row],[SISTEMA]]</f>
        <v>0</v>
      </c>
    </row>
    <row r="6184" spans="1:9" hidden="1" x14ac:dyDescent="0.25">
      <c r="A6184">
        <v>30101</v>
      </c>
      <c r="B6184" s="1" t="s">
        <v>6</v>
      </c>
      <c r="C6184" s="1" t="s">
        <v>33</v>
      </c>
      <c r="D6184">
        <v>12985</v>
      </c>
      <c r="E6184" s="1" t="s">
        <v>6738</v>
      </c>
      <c r="F6184">
        <v>2</v>
      </c>
      <c r="G6184">
        <v>2</v>
      </c>
      <c r="H6184">
        <v>0</v>
      </c>
      <c r="I6184">
        <f>Tabla1[[#This Row],[VENTAS]]+Tabla1[[#This Row],[FISICO]]-Tabla1[[#This Row],[SISTEMA]]</f>
        <v>0</v>
      </c>
    </row>
    <row r="6185" spans="1:9" hidden="1" x14ac:dyDescent="0.25">
      <c r="A6185">
        <v>30101</v>
      </c>
      <c r="B6185" s="1" t="s">
        <v>6</v>
      </c>
      <c r="C6185" s="1" t="s">
        <v>33</v>
      </c>
      <c r="D6185">
        <v>12986</v>
      </c>
      <c r="E6185" s="1" t="s">
        <v>6739</v>
      </c>
      <c r="F6185">
        <v>2</v>
      </c>
      <c r="G6185">
        <v>2</v>
      </c>
      <c r="H6185">
        <v>0</v>
      </c>
      <c r="I6185">
        <f>Tabla1[[#This Row],[VENTAS]]+Tabla1[[#This Row],[FISICO]]-Tabla1[[#This Row],[SISTEMA]]</f>
        <v>0</v>
      </c>
    </row>
    <row r="6186" spans="1:9" hidden="1" x14ac:dyDescent="0.25">
      <c r="A6186">
        <v>30101</v>
      </c>
      <c r="B6186" s="1" t="s">
        <v>6</v>
      </c>
      <c r="C6186" s="1" t="s">
        <v>33</v>
      </c>
      <c r="D6186">
        <v>12989</v>
      </c>
      <c r="E6186" s="1" t="s">
        <v>6740</v>
      </c>
      <c r="F6186">
        <v>0</v>
      </c>
      <c r="H6186">
        <v>0</v>
      </c>
      <c r="I6186">
        <f>Tabla1[[#This Row],[VENTAS]]+Tabla1[[#This Row],[FISICO]]-Tabla1[[#This Row],[SISTEMA]]</f>
        <v>0</v>
      </c>
    </row>
    <row r="6187" spans="1:9" hidden="1" x14ac:dyDescent="0.25">
      <c r="A6187">
        <v>30101</v>
      </c>
      <c r="B6187" s="1" t="s">
        <v>6</v>
      </c>
      <c r="C6187" s="1" t="s">
        <v>33</v>
      </c>
      <c r="D6187">
        <v>13049</v>
      </c>
      <c r="E6187" s="1" t="s">
        <v>6741</v>
      </c>
      <c r="F6187">
        <v>0</v>
      </c>
      <c r="H6187">
        <v>0</v>
      </c>
      <c r="I6187">
        <f>Tabla1[[#This Row],[VENTAS]]+Tabla1[[#This Row],[FISICO]]-Tabla1[[#This Row],[SISTEMA]]</f>
        <v>0</v>
      </c>
    </row>
    <row r="6188" spans="1:9" hidden="1" x14ac:dyDescent="0.25">
      <c r="A6188">
        <v>30101</v>
      </c>
      <c r="B6188" s="1" t="s">
        <v>6</v>
      </c>
      <c r="C6188" s="1" t="s">
        <v>33</v>
      </c>
      <c r="D6188">
        <v>13050</v>
      </c>
      <c r="E6188" s="1" t="s">
        <v>6742</v>
      </c>
      <c r="F6188">
        <v>0</v>
      </c>
      <c r="H6188">
        <v>0</v>
      </c>
      <c r="I6188">
        <f>Tabla1[[#This Row],[VENTAS]]+Tabla1[[#This Row],[FISICO]]-Tabla1[[#This Row],[SISTEMA]]</f>
        <v>0</v>
      </c>
    </row>
    <row r="6189" spans="1:9" hidden="1" x14ac:dyDescent="0.25">
      <c r="A6189">
        <v>30101</v>
      </c>
      <c r="B6189" s="1" t="s">
        <v>6</v>
      </c>
      <c r="C6189" s="1" t="s">
        <v>33</v>
      </c>
      <c r="D6189">
        <v>13057</v>
      </c>
      <c r="E6189" s="1" t="s">
        <v>6743</v>
      </c>
      <c r="F6189">
        <v>0</v>
      </c>
      <c r="H6189">
        <v>0</v>
      </c>
      <c r="I6189">
        <f>Tabla1[[#This Row],[VENTAS]]+Tabla1[[#This Row],[FISICO]]-Tabla1[[#This Row],[SISTEMA]]</f>
        <v>0</v>
      </c>
    </row>
    <row r="6190" spans="1:9" hidden="1" x14ac:dyDescent="0.25">
      <c r="A6190">
        <v>30101</v>
      </c>
      <c r="B6190" s="1" t="s">
        <v>6</v>
      </c>
      <c r="C6190" s="1" t="s">
        <v>33</v>
      </c>
      <c r="D6190">
        <v>13058</v>
      </c>
      <c r="E6190" s="1" t="s">
        <v>6744</v>
      </c>
      <c r="F6190">
        <v>0</v>
      </c>
      <c r="H6190">
        <v>0</v>
      </c>
      <c r="I6190">
        <f>Tabla1[[#This Row],[VENTAS]]+Tabla1[[#This Row],[FISICO]]-Tabla1[[#This Row],[SISTEMA]]</f>
        <v>0</v>
      </c>
    </row>
    <row r="6191" spans="1:9" hidden="1" x14ac:dyDescent="0.25">
      <c r="A6191">
        <v>30101</v>
      </c>
      <c r="B6191" s="1" t="s">
        <v>6</v>
      </c>
      <c r="C6191" s="1" t="s">
        <v>33</v>
      </c>
      <c r="D6191">
        <v>13146</v>
      </c>
      <c r="E6191" s="1" t="s">
        <v>6745</v>
      </c>
      <c r="F6191">
        <v>1</v>
      </c>
      <c r="G6191">
        <v>1</v>
      </c>
      <c r="H6191">
        <v>0</v>
      </c>
      <c r="I6191">
        <f>Tabla1[[#This Row],[VENTAS]]+Tabla1[[#This Row],[FISICO]]-Tabla1[[#This Row],[SISTEMA]]</f>
        <v>0</v>
      </c>
    </row>
    <row r="6192" spans="1:9" hidden="1" x14ac:dyDescent="0.25">
      <c r="A6192">
        <v>30101</v>
      </c>
      <c r="B6192" s="1" t="s">
        <v>6</v>
      </c>
      <c r="C6192" s="1" t="s">
        <v>33</v>
      </c>
      <c r="D6192">
        <v>13150</v>
      </c>
      <c r="E6192" s="1" t="s">
        <v>6746</v>
      </c>
      <c r="F6192">
        <v>0</v>
      </c>
      <c r="H6192">
        <v>0</v>
      </c>
      <c r="I6192">
        <f>Tabla1[[#This Row],[VENTAS]]+Tabla1[[#This Row],[FISICO]]-Tabla1[[#This Row],[SISTEMA]]</f>
        <v>0</v>
      </c>
    </row>
    <row r="6193" spans="1:10" hidden="1" x14ac:dyDescent="0.25">
      <c r="A6193">
        <v>30101</v>
      </c>
      <c r="B6193" s="1" t="s">
        <v>6</v>
      </c>
      <c r="C6193" s="1" t="s">
        <v>33</v>
      </c>
      <c r="D6193">
        <v>13151</v>
      </c>
      <c r="E6193" s="1" t="s">
        <v>6747</v>
      </c>
      <c r="F6193">
        <v>0</v>
      </c>
      <c r="H6193">
        <v>0</v>
      </c>
      <c r="I6193">
        <f>Tabla1[[#This Row],[VENTAS]]+Tabla1[[#This Row],[FISICO]]-Tabla1[[#This Row],[SISTEMA]]</f>
        <v>0</v>
      </c>
    </row>
    <row r="6194" spans="1:10" hidden="1" x14ac:dyDescent="0.25">
      <c r="A6194">
        <v>30101</v>
      </c>
      <c r="B6194" s="1" t="s">
        <v>6</v>
      </c>
      <c r="C6194" s="1" t="s">
        <v>33</v>
      </c>
      <c r="D6194">
        <v>13153</v>
      </c>
      <c r="E6194" s="1" t="s">
        <v>6748</v>
      </c>
      <c r="F6194">
        <v>1</v>
      </c>
      <c r="G6194">
        <v>1</v>
      </c>
      <c r="H6194">
        <v>0</v>
      </c>
      <c r="I6194">
        <f>Tabla1[[#This Row],[VENTAS]]+Tabla1[[#This Row],[FISICO]]-Tabla1[[#This Row],[SISTEMA]]</f>
        <v>0</v>
      </c>
    </row>
    <row r="6195" spans="1:10" hidden="1" x14ac:dyDescent="0.25">
      <c r="A6195">
        <v>30101</v>
      </c>
      <c r="B6195" s="1" t="s">
        <v>6</v>
      </c>
      <c r="C6195" s="1" t="s">
        <v>33</v>
      </c>
      <c r="D6195">
        <v>13154</v>
      </c>
      <c r="E6195" s="1" t="s">
        <v>6749</v>
      </c>
      <c r="F6195">
        <v>2</v>
      </c>
      <c r="G6195">
        <v>2</v>
      </c>
      <c r="H6195">
        <v>0</v>
      </c>
      <c r="I6195">
        <f>Tabla1[[#This Row],[VENTAS]]+Tabla1[[#This Row],[FISICO]]-Tabla1[[#This Row],[SISTEMA]]</f>
        <v>0</v>
      </c>
    </row>
    <row r="6196" spans="1:10" hidden="1" x14ac:dyDescent="0.25">
      <c r="A6196">
        <v>30101</v>
      </c>
      <c r="B6196" s="1" t="s">
        <v>6</v>
      </c>
      <c r="C6196" s="1" t="s">
        <v>33</v>
      </c>
      <c r="D6196">
        <v>13155</v>
      </c>
      <c r="E6196" s="1" t="s">
        <v>6750</v>
      </c>
      <c r="F6196">
        <v>1</v>
      </c>
      <c r="G6196">
        <v>1</v>
      </c>
      <c r="H6196">
        <v>0</v>
      </c>
      <c r="I6196">
        <f>Tabla1[[#This Row],[VENTAS]]+Tabla1[[#This Row],[FISICO]]-Tabla1[[#This Row],[SISTEMA]]</f>
        <v>0</v>
      </c>
    </row>
    <row r="6197" spans="1:10" hidden="1" x14ac:dyDescent="0.25">
      <c r="A6197">
        <v>30101</v>
      </c>
      <c r="B6197" s="1" t="s">
        <v>6</v>
      </c>
      <c r="C6197" s="1" t="s">
        <v>33</v>
      </c>
      <c r="D6197">
        <v>13157</v>
      </c>
      <c r="E6197" s="1" t="s">
        <v>6751</v>
      </c>
      <c r="F6197">
        <v>1</v>
      </c>
      <c r="G6197">
        <v>1</v>
      </c>
      <c r="H6197">
        <v>0</v>
      </c>
      <c r="I6197">
        <f>Tabla1[[#This Row],[VENTAS]]+Tabla1[[#This Row],[FISICO]]-Tabla1[[#This Row],[SISTEMA]]</f>
        <v>0</v>
      </c>
    </row>
    <row r="6198" spans="1:10" hidden="1" x14ac:dyDescent="0.25">
      <c r="A6198">
        <v>30101</v>
      </c>
      <c r="B6198" s="1" t="s">
        <v>6</v>
      </c>
      <c r="C6198" s="1" t="s">
        <v>33</v>
      </c>
      <c r="D6198">
        <v>13158</v>
      </c>
      <c r="E6198" s="1" t="s">
        <v>6752</v>
      </c>
      <c r="F6198">
        <v>2</v>
      </c>
      <c r="G6198">
        <v>2</v>
      </c>
      <c r="H6198">
        <v>0</v>
      </c>
      <c r="I6198">
        <f>Tabla1[[#This Row],[VENTAS]]+Tabla1[[#This Row],[FISICO]]-Tabla1[[#This Row],[SISTEMA]]</f>
        <v>0</v>
      </c>
    </row>
    <row r="6199" spans="1:10" hidden="1" x14ac:dyDescent="0.25">
      <c r="A6199">
        <v>30101</v>
      </c>
      <c r="B6199" s="1" t="s">
        <v>6</v>
      </c>
      <c r="C6199" s="1" t="s">
        <v>33</v>
      </c>
      <c r="D6199">
        <v>13160</v>
      </c>
      <c r="E6199" s="1" t="s">
        <v>6753</v>
      </c>
      <c r="F6199">
        <v>0</v>
      </c>
      <c r="H6199">
        <v>0</v>
      </c>
      <c r="I6199">
        <f>Tabla1[[#This Row],[VENTAS]]+Tabla1[[#This Row],[FISICO]]-Tabla1[[#This Row],[SISTEMA]]</f>
        <v>0</v>
      </c>
    </row>
    <row r="6200" spans="1:10" hidden="1" x14ac:dyDescent="0.25">
      <c r="A6200">
        <v>30101</v>
      </c>
      <c r="B6200" s="1" t="s">
        <v>6</v>
      </c>
      <c r="C6200" s="1" t="s">
        <v>33</v>
      </c>
      <c r="D6200" s="18">
        <v>13161</v>
      </c>
      <c r="E6200" s="19" t="s">
        <v>6754</v>
      </c>
      <c r="F6200">
        <v>1</v>
      </c>
      <c r="G6200">
        <v>1</v>
      </c>
      <c r="H6200">
        <v>0</v>
      </c>
      <c r="I6200">
        <f>Tabla1[[#This Row],[VENTAS]]+Tabla1[[#This Row],[FISICO]]-Tabla1[[#This Row],[SISTEMA]]</f>
        <v>0</v>
      </c>
      <c r="J6200" s="18"/>
    </row>
    <row r="6201" spans="1:10" hidden="1" x14ac:dyDescent="0.25">
      <c r="A6201">
        <v>30101</v>
      </c>
      <c r="B6201" s="1" t="s">
        <v>6</v>
      </c>
      <c r="C6201" s="1" t="s">
        <v>33</v>
      </c>
      <c r="D6201">
        <v>13162</v>
      </c>
      <c r="E6201" s="1" t="s">
        <v>6755</v>
      </c>
      <c r="F6201">
        <v>1</v>
      </c>
      <c r="G6201">
        <v>1</v>
      </c>
      <c r="H6201">
        <v>0</v>
      </c>
      <c r="I6201">
        <f>Tabla1[[#This Row],[VENTAS]]+Tabla1[[#This Row],[FISICO]]-Tabla1[[#This Row],[SISTEMA]]</f>
        <v>0</v>
      </c>
    </row>
    <row r="6202" spans="1:10" hidden="1" x14ac:dyDescent="0.25">
      <c r="A6202">
        <v>30101</v>
      </c>
      <c r="B6202" s="1" t="s">
        <v>6</v>
      </c>
      <c r="C6202" s="1" t="s">
        <v>33</v>
      </c>
      <c r="D6202">
        <v>13170</v>
      </c>
      <c r="E6202" s="1" t="s">
        <v>6756</v>
      </c>
      <c r="F6202">
        <v>5</v>
      </c>
      <c r="G6202">
        <v>4</v>
      </c>
      <c r="H6202">
        <v>1</v>
      </c>
      <c r="I6202">
        <f>Tabla1[[#This Row],[VENTAS]]+Tabla1[[#This Row],[FISICO]]-Tabla1[[#This Row],[SISTEMA]]</f>
        <v>0</v>
      </c>
    </row>
    <row r="6203" spans="1:10" hidden="1" x14ac:dyDescent="0.25">
      <c r="A6203">
        <v>30101</v>
      </c>
      <c r="B6203" s="1" t="s">
        <v>6</v>
      </c>
      <c r="C6203" s="1" t="s">
        <v>33</v>
      </c>
      <c r="D6203">
        <v>13171</v>
      </c>
      <c r="E6203" s="1" t="s">
        <v>6757</v>
      </c>
      <c r="F6203">
        <v>5</v>
      </c>
      <c r="G6203">
        <v>5</v>
      </c>
      <c r="H6203">
        <v>0</v>
      </c>
      <c r="I6203">
        <f>Tabla1[[#This Row],[VENTAS]]+Tabla1[[#This Row],[FISICO]]-Tabla1[[#This Row],[SISTEMA]]</f>
        <v>0</v>
      </c>
    </row>
    <row r="6204" spans="1:10" hidden="1" x14ac:dyDescent="0.25">
      <c r="A6204">
        <v>30101</v>
      </c>
      <c r="B6204" s="1" t="s">
        <v>6</v>
      </c>
      <c r="C6204" s="1" t="s">
        <v>33</v>
      </c>
      <c r="D6204">
        <v>13172</v>
      </c>
      <c r="E6204" s="1" t="s">
        <v>6758</v>
      </c>
      <c r="F6204">
        <v>0</v>
      </c>
      <c r="H6204">
        <v>0</v>
      </c>
      <c r="I6204">
        <f>Tabla1[[#This Row],[VENTAS]]+Tabla1[[#This Row],[FISICO]]-Tabla1[[#This Row],[SISTEMA]]</f>
        <v>0</v>
      </c>
    </row>
    <row r="6205" spans="1:10" hidden="1" x14ac:dyDescent="0.25">
      <c r="A6205">
        <v>30101</v>
      </c>
      <c r="B6205" s="1" t="s">
        <v>6</v>
      </c>
      <c r="C6205" s="1" t="s">
        <v>33</v>
      </c>
      <c r="D6205">
        <v>13173</v>
      </c>
      <c r="E6205" s="1" t="s">
        <v>6759</v>
      </c>
      <c r="F6205">
        <v>16</v>
      </c>
      <c r="G6205">
        <v>16</v>
      </c>
      <c r="H6205">
        <v>0</v>
      </c>
      <c r="I6205">
        <f>Tabla1[[#This Row],[VENTAS]]+Tabla1[[#This Row],[FISICO]]-Tabla1[[#This Row],[SISTEMA]]</f>
        <v>0</v>
      </c>
    </row>
    <row r="6206" spans="1:10" hidden="1" x14ac:dyDescent="0.25">
      <c r="A6206">
        <v>30101</v>
      </c>
      <c r="B6206" s="1" t="s">
        <v>6</v>
      </c>
      <c r="C6206" s="1" t="s">
        <v>33</v>
      </c>
      <c r="D6206">
        <v>13178</v>
      </c>
      <c r="E6206" s="1" t="s">
        <v>6760</v>
      </c>
      <c r="F6206">
        <v>1</v>
      </c>
      <c r="G6206">
        <v>1</v>
      </c>
      <c r="H6206">
        <v>0</v>
      </c>
      <c r="I6206">
        <f>Tabla1[[#This Row],[VENTAS]]+Tabla1[[#This Row],[FISICO]]-Tabla1[[#This Row],[SISTEMA]]</f>
        <v>0</v>
      </c>
    </row>
    <row r="6207" spans="1:10" hidden="1" x14ac:dyDescent="0.25">
      <c r="A6207">
        <v>30101</v>
      </c>
      <c r="B6207" s="1" t="s">
        <v>6</v>
      </c>
      <c r="C6207" s="1" t="s">
        <v>33</v>
      </c>
      <c r="D6207">
        <v>13180</v>
      </c>
      <c r="E6207" s="1" t="s">
        <v>6761</v>
      </c>
      <c r="F6207">
        <v>1</v>
      </c>
      <c r="G6207">
        <v>1</v>
      </c>
      <c r="H6207">
        <v>0</v>
      </c>
      <c r="I6207">
        <f>Tabla1[[#This Row],[VENTAS]]+Tabla1[[#This Row],[FISICO]]-Tabla1[[#This Row],[SISTEMA]]</f>
        <v>0</v>
      </c>
    </row>
    <row r="6208" spans="1:10" hidden="1" x14ac:dyDescent="0.25">
      <c r="A6208">
        <v>30101</v>
      </c>
      <c r="B6208" s="1" t="s">
        <v>6</v>
      </c>
      <c r="C6208" s="1" t="s">
        <v>33</v>
      </c>
      <c r="D6208">
        <v>13181</v>
      </c>
      <c r="E6208" s="1" t="s">
        <v>6762</v>
      </c>
      <c r="F6208">
        <v>1</v>
      </c>
      <c r="G6208">
        <v>1</v>
      </c>
      <c r="H6208">
        <v>0</v>
      </c>
      <c r="I6208">
        <f>Tabla1[[#This Row],[VENTAS]]+Tabla1[[#This Row],[FISICO]]-Tabla1[[#This Row],[SISTEMA]]</f>
        <v>0</v>
      </c>
    </row>
    <row r="6209" spans="1:10" hidden="1" x14ac:dyDescent="0.25">
      <c r="A6209">
        <v>30101</v>
      </c>
      <c r="B6209" s="1" t="s">
        <v>6</v>
      </c>
      <c r="C6209" s="1" t="s">
        <v>33</v>
      </c>
      <c r="D6209">
        <v>13231</v>
      </c>
      <c r="E6209" s="1" t="s">
        <v>6763</v>
      </c>
      <c r="F6209">
        <v>1</v>
      </c>
      <c r="G6209">
        <v>1</v>
      </c>
      <c r="H6209">
        <v>0</v>
      </c>
      <c r="I6209">
        <f>Tabla1[[#This Row],[VENTAS]]+Tabla1[[#This Row],[FISICO]]-Tabla1[[#This Row],[SISTEMA]]</f>
        <v>0</v>
      </c>
    </row>
    <row r="6210" spans="1:10" hidden="1" x14ac:dyDescent="0.25">
      <c r="A6210">
        <v>30101</v>
      </c>
      <c r="B6210" s="1" t="s">
        <v>6</v>
      </c>
      <c r="C6210" s="1" t="s">
        <v>33</v>
      </c>
      <c r="D6210">
        <v>13232</v>
      </c>
      <c r="E6210" s="1" t="s">
        <v>6764</v>
      </c>
      <c r="F6210">
        <v>0</v>
      </c>
      <c r="H6210">
        <v>0</v>
      </c>
      <c r="I6210">
        <f>Tabla1[[#This Row],[VENTAS]]+Tabla1[[#This Row],[FISICO]]-Tabla1[[#This Row],[SISTEMA]]</f>
        <v>0</v>
      </c>
    </row>
    <row r="6211" spans="1:10" hidden="1" x14ac:dyDescent="0.25">
      <c r="A6211">
        <v>30101</v>
      </c>
      <c r="B6211" s="1" t="s">
        <v>6</v>
      </c>
      <c r="C6211" s="1" t="s">
        <v>33</v>
      </c>
      <c r="D6211">
        <v>13233</v>
      </c>
      <c r="E6211" s="1" t="s">
        <v>6765</v>
      </c>
      <c r="F6211">
        <v>2</v>
      </c>
      <c r="G6211">
        <v>2</v>
      </c>
      <c r="H6211">
        <v>0</v>
      </c>
      <c r="I6211">
        <f>Tabla1[[#This Row],[VENTAS]]+Tabla1[[#This Row],[FISICO]]-Tabla1[[#This Row],[SISTEMA]]</f>
        <v>0</v>
      </c>
    </row>
    <row r="6212" spans="1:10" hidden="1" x14ac:dyDescent="0.25">
      <c r="A6212">
        <v>30101</v>
      </c>
      <c r="B6212" s="1" t="s">
        <v>6</v>
      </c>
      <c r="C6212" s="1" t="s">
        <v>33</v>
      </c>
      <c r="D6212" s="18">
        <v>13234</v>
      </c>
      <c r="E6212" s="19" t="s">
        <v>6766</v>
      </c>
      <c r="F6212">
        <v>2</v>
      </c>
      <c r="G6212">
        <v>0</v>
      </c>
      <c r="H6212">
        <v>0</v>
      </c>
      <c r="I6212">
        <f>Tabla1[[#This Row],[VENTAS]]+Tabla1[[#This Row],[FISICO]]-Tabla1[[#This Row],[SISTEMA]]</f>
        <v>-2</v>
      </c>
      <c r="J6212" s="18" t="s">
        <v>8346</v>
      </c>
    </row>
    <row r="6213" spans="1:10" hidden="1" x14ac:dyDescent="0.25">
      <c r="A6213">
        <v>30101</v>
      </c>
      <c r="B6213" s="1" t="s">
        <v>6</v>
      </c>
      <c r="C6213" s="1" t="s">
        <v>33</v>
      </c>
      <c r="D6213">
        <v>13235</v>
      </c>
      <c r="E6213" s="1" t="s">
        <v>6767</v>
      </c>
      <c r="F6213">
        <v>2</v>
      </c>
      <c r="G6213">
        <v>2</v>
      </c>
      <c r="H6213">
        <v>0</v>
      </c>
      <c r="I6213">
        <f>Tabla1[[#This Row],[VENTAS]]+Tabla1[[#This Row],[FISICO]]-Tabla1[[#This Row],[SISTEMA]]</f>
        <v>0</v>
      </c>
    </row>
    <row r="6214" spans="1:10" hidden="1" x14ac:dyDescent="0.25">
      <c r="A6214">
        <v>30101</v>
      </c>
      <c r="B6214" s="1" t="s">
        <v>6</v>
      </c>
      <c r="C6214" s="1" t="s">
        <v>33</v>
      </c>
      <c r="D6214">
        <v>13236</v>
      </c>
      <c r="E6214" s="1" t="s">
        <v>6768</v>
      </c>
      <c r="F6214">
        <v>1</v>
      </c>
      <c r="G6214">
        <v>1</v>
      </c>
      <c r="H6214">
        <v>0</v>
      </c>
      <c r="I6214">
        <f>Tabla1[[#This Row],[VENTAS]]+Tabla1[[#This Row],[FISICO]]-Tabla1[[#This Row],[SISTEMA]]</f>
        <v>0</v>
      </c>
    </row>
    <row r="6215" spans="1:10" hidden="1" x14ac:dyDescent="0.25">
      <c r="A6215">
        <v>30101</v>
      </c>
      <c r="B6215" s="1" t="s">
        <v>6</v>
      </c>
      <c r="C6215" s="1" t="s">
        <v>33</v>
      </c>
      <c r="D6215">
        <v>13241</v>
      </c>
      <c r="E6215" s="1" t="s">
        <v>6769</v>
      </c>
      <c r="F6215">
        <v>4</v>
      </c>
      <c r="G6215">
        <v>4</v>
      </c>
      <c r="H6215">
        <v>0</v>
      </c>
      <c r="I6215">
        <f>Tabla1[[#This Row],[VENTAS]]+Tabla1[[#This Row],[FISICO]]-Tabla1[[#This Row],[SISTEMA]]</f>
        <v>0</v>
      </c>
    </row>
    <row r="6216" spans="1:10" hidden="1" x14ac:dyDescent="0.25">
      <c r="A6216">
        <v>30101</v>
      </c>
      <c r="B6216" s="1" t="s">
        <v>6</v>
      </c>
      <c r="C6216" s="1" t="s">
        <v>33</v>
      </c>
      <c r="D6216">
        <v>13242</v>
      </c>
      <c r="E6216" s="1" t="s">
        <v>6770</v>
      </c>
      <c r="F6216">
        <v>1</v>
      </c>
      <c r="G6216">
        <v>1</v>
      </c>
      <c r="H6216">
        <v>0</v>
      </c>
      <c r="I6216">
        <f>Tabla1[[#This Row],[VENTAS]]+Tabla1[[#This Row],[FISICO]]-Tabla1[[#This Row],[SISTEMA]]</f>
        <v>0</v>
      </c>
    </row>
    <row r="6217" spans="1:10" hidden="1" x14ac:dyDescent="0.25">
      <c r="A6217">
        <v>30101</v>
      </c>
      <c r="B6217" s="1" t="s">
        <v>6</v>
      </c>
      <c r="C6217" s="1" t="s">
        <v>33</v>
      </c>
      <c r="D6217">
        <v>13243</v>
      </c>
      <c r="E6217" s="1" t="s">
        <v>6771</v>
      </c>
      <c r="F6217">
        <v>0</v>
      </c>
      <c r="H6217">
        <v>0</v>
      </c>
      <c r="I6217">
        <f>Tabla1[[#This Row],[VENTAS]]+Tabla1[[#This Row],[FISICO]]-Tabla1[[#This Row],[SISTEMA]]</f>
        <v>0</v>
      </c>
    </row>
    <row r="6218" spans="1:10" hidden="1" x14ac:dyDescent="0.25">
      <c r="A6218">
        <v>30101</v>
      </c>
      <c r="B6218" s="1" t="s">
        <v>6</v>
      </c>
      <c r="C6218" s="1" t="s">
        <v>33</v>
      </c>
      <c r="D6218">
        <v>13244</v>
      </c>
      <c r="E6218" s="1" t="s">
        <v>6772</v>
      </c>
      <c r="F6218">
        <v>1</v>
      </c>
      <c r="G6218">
        <v>1</v>
      </c>
      <c r="H6218">
        <v>0</v>
      </c>
      <c r="I6218">
        <f>Tabla1[[#This Row],[VENTAS]]+Tabla1[[#This Row],[FISICO]]-Tabla1[[#This Row],[SISTEMA]]</f>
        <v>0</v>
      </c>
    </row>
    <row r="6219" spans="1:10" hidden="1" x14ac:dyDescent="0.25">
      <c r="A6219">
        <v>30101</v>
      </c>
      <c r="B6219" s="1" t="s">
        <v>6</v>
      </c>
      <c r="C6219" s="1" t="s">
        <v>33</v>
      </c>
      <c r="D6219">
        <v>13246</v>
      </c>
      <c r="E6219" s="1" t="s">
        <v>6773</v>
      </c>
      <c r="F6219">
        <v>17</v>
      </c>
      <c r="G6219">
        <v>13</v>
      </c>
      <c r="H6219">
        <v>4</v>
      </c>
      <c r="I6219">
        <f>Tabla1[[#This Row],[VENTAS]]+Tabla1[[#This Row],[FISICO]]-Tabla1[[#This Row],[SISTEMA]]</f>
        <v>0</v>
      </c>
    </row>
    <row r="6220" spans="1:10" hidden="1" x14ac:dyDescent="0.25">
      <c r="A6220">
        <v>30101</v>
      </c>
      <c r="B6220" s="1" t="s">
        <v>6</v>
      </c>
      <c r="C6220" s="1" t="s">
        <v>33</v>
      </c>
      <c r="D6220">
        <v>13247</v>
      </c>
      <c r="E6220" s="1" t="s">
        <v>6774</v>
      </c>
      <c r="F6220">
        <v>0</v>
      </c>
      <c r="H6220">
        <v>0</v>
      </c>
      <c r="I6220">
        <f>Tabla1[[#This Row],[VENTAS]]+Tabla1[[#This Row],[FISICO]]-Tabla1[[#This Row],[SISTEMA]]</f>
        <v>0</v>
      </c>
    </row>
    <row r="6221" spans="1:10" hidden="1" x14ac:dyDescent="0.25">
      <c r="A6221">
        <v>30101</v>
      </c>
      <c r="B6221" s="1" t="s">
        <v>6</v>
      </c>
      <c r="C6221" s="1" t="s">
        <v>33</v>
      </c>
      <c r="D6221">
        <v>13255</v>
      </c>
      <c r="E6221" s="1" t="s">
        <v>6775</v>
      </c>
      <c r="F6221">
        <v>30</v>
      </c>
      <c r="G6221">
        <v>30</v>
      </c>
      <c r="H6221">
        <v>0</v>
      </c>
      <c r="I6221">
        <f>Tabla1[[#This Row],[VENTAS]]+Tabla1[[#This Row],[FISICO]]-Tabla1[[#This Row],[SISTEMA]]</f>
        <v>0</v>
      </c>
    </row>
    <row r="6222" spans="1:10" hidden="1" x14ac:dyDescent="0.25">
      <c r="A6222">
        <v>30101</v>
      </c>
      <c r="B6222" s="1" t="s">
        <v>6</v>
      </c>
      <c r="C6222" s="1" t="s">
        <v>33</v>
      </c>
      <c r="D6222" s="18">
        <v>13257</v>
      </c>
      <c r="E6222" s="19" t="s">
        <v>6776</v>
      </c>
      <c r="F6222">
        <v>1</v>
      </c>
      <c r="G6222">
        <v>0</v>
      </c>
      <c r="H6222">
        <v>0</v>
      </c>
      <c r="I6222">
        <f>Tabla1[[#This Row],[VENTAS]]+Tabla1[[#This Row],[FISICO]]-Tabla1[[#This Row],[SISTEMA]]</f>
        <v>-1</v>
      </c>
      <c r="J6222" s="21">
        <v>44335</v>
      </c>
    </row>
    <row r="6223" spans="1:10" hidden="1" x14ac:dyDescent="0.25">
      <c r="A6223">
        <v>30101</v>
      </c>
      <c r="B6223" s="1" t="s">
        <v>6</v>
      </c>
      <c r="C6223" s="1" t="s">
        <v>33</v>
      </c>
      <c r="D6223">
        <v>13262</v>
      </c>
      <c r="E6223" s="1" t="s">
        <v>6764</v>
      </c>
      <c r="F6223">
        <v>1</v>
      </c>
      <c r="G6223">
        <v>1</v>
      </c>
      <c r="H6223">
        <v>0</v>
      </c>
      <c r="I6223">
        <f>Tabla1[[#This Row],[VENTAS]]+Tabla1[[#This Row],[FISICO]]-Tabla1[[#This Row],[SISTEMA]]</f>
        <v>0</v>
      </c>
    </row>
    <row r="6224" spans="1:10" hidden="1" x14ac:dyDescent="0.25">
      <c r="A6224">
        <v>30101</v>
      </c>
      <c r="B6224" s="1" t="s">
        <v>6</v>
      </c>
      <c r="C6224" s="1" t="s">
        <v>33</v>
      </c>
      <c r="D6224">
        <v>13330</v>
      </c>
      <c r="E6224" s="1" t="s">
        <v>6777</v>
      </c>
      <c r="F6224">
        <v>14</v>
      </c>
      <c r="G6224">
        <v>14</v>
      </c>
      <c r="H6224">
        <v>0</v>
      </c>
      <c r="I6224">
        <f>Tabla1[[#This Row],[VENTAS]]+Tabla1[[#This Row],[FISICO]]-Tabla1[[#This Row],[SISTEMA]]</f>
        <v>0</v>
      </c>
    </row>
    <row r="6225" spans="1:9" hidden="1" x14ac:dyDescent="0.25">
      <c r="A6225">
        <v>30101</v>
      </c>
      <c r="B6225" s="1" t="s">
        <v>6</v>
      </c>
      <c r="C6225" s="1" t="s">
        <v>33</v>
      </c>
      <c r="D6225">
        <v>13331</v>
      </c>
      <c r="E6225" s="1" t="s">
        <v>6778</v>
      </c>
      <c r="F6225">
        <v>20</v>
      </c>
      <c r="G6225">
        <v>20</v>
      </c>
      <c r="H6225">
        <v>0</v>
      </c>
      <c r="I6225">
        <f>Tabla1[[#This Row],[VENTAS]]+Tabla1[[#This Row],[FISICO]]-Tabla1[[#This Row],[SISTEMA]]</f>
        <v>0</v>
      </c>
    </row>
    <row r="6226" spans="1:9" hidden="1" x14ac:dyDescent="0.25">
      <c r="A6226">
        <v>30101</v>
      </c>
      <c r="B6226" s="1" t="s">
        <v>6</v>
      </c>
      <c r="C6226" s="1" t="s">
        <v>33</v>
      </c>
      <c r="D6226">
        <v>13340</v>
      </c>
      <c r="E6226" s="1" t="s">
        <v>6779</v>
      </c>
      <c r="F6226">
        <v>0</v>
      </c>
      <c r="H6226">
        <v>0</v>
      </c>
      <c r="I6226">
        <f>Tabla1[[#This Row],[VENTAS]]+Tabla1[[#This Row],[FISICO]]-Tabla1[[#This Row],[SISTEMA]]</f>
        <v>0</v>
      </c>
    </row>
    <row r="6227" spans="1:9" hidden="1" x14ac:dyDescent="0.25">
      <c r="A6227">
        <v>30101</v>
      </c>
      <c r="B6227" s="1" t="s">
        <v>6</v>
      </c>
      <c r="C6227" s="1" t="s">
        <v>33</v>
      </c>
      <c r="D6227">
        <v>13341</v>
      </c>
      <c r="E6227" s="1" t="s">
        <v>6780</v>
      </c>
      <c r="F6227">
        <v>0</v>
      </c>
      <c r="H6227">
        <v>0</v>
      </c>
      <c r="I6227">
        <f>Tabla1[[#This Row],[VENTAS]]+Tabla1[[#This Row],[FISICO]]-Tabla1[[#This Row],[SISTEMA]]</f>
        <v>0</v>
      </c>
    </row>
    <row r="6228" spans="1:9" hidden="1" x14ac:dyDescent="0.25">
      <c r="A6228">
        <v>30101</v>
      </c>
      <c r="B6228" s="1" t="s">
        <v>6</v>
      </c>
      <c r="C6228" s="1" t="s">
        <v>33</v>
      </c>
      <c r="D6228">
        <v>13343</v>
      </c>
      <c r="E6228" s="1" t="s">
        <v>6781</v>
      </c>
      <c r="F6228">
        <v>0</v>
      </c>
      <c r="H6228">
        <v>0</v>
      </c>
      <c r="I6228">
        <f>Tabla1[[#This Row],[VENTAS]]+Tabla1[[#This Row],[FISICO]]-Tabla1[[#This Row],[SISTEMA]]</f>
        <v>0</v>
      </c>
    </row>
    <row r="6229" spans="1:9" hidden="1" x14ac:dyDescent="0.25">
      <c r="A6229">
        <v>30101</v>
      </c>
      <c r="B6229" s="1" t="s">
        <v>6</v>
      </c>
      <c r="C6229" s="1" t="s">
        <v>33</v>
      </c>
      <c r="D6229">
        <v>13399</v>
      </c>
      <c r="E6229" s="1" t="s">
        <v>6782</v>
      </c>
      <c r="F6229">
        <v>0</v>
      </c>
      <c r="H6229">
        <v>0</v>
      </c>
      <c r="I6229">
        <f>Tabla1[[#This Row],[VENTAS]]+Tabla1[[#This Row],[FISICO]]-Tabla1[[#This Row],[SISTEMA]]</f>
        <v>0</v>
      </c>
    </row>
    <row r="6230" spans="1:9" hidden="1" x14ac:dyDescent="0.25">
      <c r="A6230">
        <v>30101</v>
      </c>
      <c r="B6230" s="1" t="s">
        <v>6</v>
      </c>
      <c r="C6230" s="1" t="s">
        <v>33</v>
      </c>
      <c r="D6230">
        <v>13404</v>
      </c>
      <c r="E6230" s="1" t="s">
        <v>6783</v>
      </c>
      <c r="F6230">
        <v>1</v>
      </c>
      <c r="G6230">
        <v>1</v>
      </c>
      <c r="H6230">
        <v>0</v>
      </c>
      <c r="I6230">
        <f>Tabla1[[#This Row],[VENTAS]]+Tabla1[[#This Row],[FISICO]]-Tabla1[[#This Row],[SISTEMA]]</f>
        <v>0</v>
      </c>
    </row>
    <row r="6231" spans="1:9" hidden="1" x14ac:dyDescent="0.25">
      <c r="A6231">
        <v>30101</v>
      </c>
      <c r="B6231" s="1" t="s">
        <v>6</v>
      </c>
      <c r="C6231" s="1" t="s">
        <v>33</v>
      </c>
      <c r="D6231">
        <v>13408</v>
      </c>
      <c r="E6231" s="1" t="s">
        <v>6784</v>
      </c>
      <c r="F6231">
        <v>0</v>
      </c>
      <c r="H6231">
        <v>0</v>
      </c>
      <c r="I6231">
        <f>Tabla1[[#This Row],[VENTAS]]+Tabla1[[#This Row],[FISICO]]-Tabla1[[#This Row],[SISTEMA]]</f>
        <v>0</v>
      </c>
    </row>
    <row r="6232" spans="1:9" hidden="1" x14ac:dyDescent="0.25">
      <c r="A6232">
        <v>30101</v>
      </c>
      <c r="B6232" s="1" t="s">
        <v>6</v>
      </c>
      <c r="C6232" s="1" t="s">
        <v>33</v>
      </c>
      <c r="D6232">
        <v>13409</v>
      </c>
      <c r="E6232" s="1" t="s">
        <v>6785</v>
      </c>
      <c r="F6232">
        <v>0</v>
      </c>
      <c r="H6232">
        <v>0</v>
      </c>
      <c r="I6232">
        <f>Tabla1[[#This Row],[VENTAS]]+Tabla1[[#This Row],[FISICO]]-Tabla1[[#This Row],[SISTEMA]]</f>
        <v>0</v>
      </c>
    </row>
    <row r="6233" spans="1:9" hidden="1" x14ac:dyDescent="0.25">
      <c r="A6233">
        <v>30101</v>
      </c>
      <c r="B6233" s="1" t="s">
        <v>6</v>
      </c>
      <c r="C6233" s="1" t="s">
        <v>33</v>
      </c>
      <c r="D6233">
        <v>13410</v>
      </c>
      <c r="E6233" s="1" t="s">
        <v>6786</v>
      </c>
      <c r="F6233">
        <v>2</v>
      </c>
      <c r="G6233">
        <v>2</v>
      </c>
      <c r="H6233">
        <v>0</v>
      </c>
      <c r="I6233">
        <f>Tabla1[[#This Row],[VENTAS]]+Tabla1[[#This Row],[FISICO]]-Tabla1[[#This Row],[SISTEMA]]</f>
        <v>0</v>
      </c>
    </row>
    <row r="6234" spans="1:9" hidden="1" x14ac:dyDescent="0.25">
      <c r="A6234">
        <v>30101</v>
      </c>
      <c r="B6234" s="1" t="s">
        <v>6</v>
      </c>
      <c r="C6234" s="1" t="s">
        <v>33</v>
      </c>
      <c r="D6234">
        <v>13454</v>
      </c>
      <c r="E6234" s="1" t="s">
        <v>6787</v>
      </c>
      <c r="F6234">
        <v>0</v>
      </c>
      <c r="H6234">
        <v>0</v>
      </c>
      <c r="I6234">
        <f>Tabla1[[#This Row],[VENTAS]]+Tabla1[[#This Row],[FISICO]]-Tabla1[[#This Row],[SISTEMA]]</f>
        <v>0</v>
      </c>
    </row>
    <row r="6235" spans="1:9" hidden="1" x14ac:dyDescent="0.25">
      <c r="A6235">
        <v>30101</v>
      </c>
      <c r="B6235" s="1" t="s">
        <v>6</v>
      </c>
      <c r="C6235" s="1" t="s">
        <v>33</v>
      </c>
      <c r="D6235">
        <v>13494</v>
      </c>
      <c r="E6235" s="1" t="s">
        <v>6788</v>
      </c>
      <c r="F6235">
        <v>2</v>
      </c>
      <c r="G6235">
        <v>2</v>
      </c>
      <c r="H6235">
        <v>0</v>
      </c>
      <c r="I6235">
        <f>Tabla1[[#This Row],[VENTAS]]+Tabla1[[#This Row],[FISICO]]-Tabla1[[#This Row],[SISTEMA]]</f>
        <v>0</v>
      </c>
    </row>
    <row r="6236" spans="1:9" hidden="1" x14ac:dyDescent="0.25">
      <c r="A6236">
        <v>30101</v>
      </c>
      <c r="B6236" s="1" t="s">
        <v>6</v>
      </c>
      <c r="C6236" s="1" t="s">
        <v>33</v>
      </c>
      <c r="D6236">
        <v>13495</v>
      </c>
      <c r="E6236" s="1" t="s">
        <v>6789</v>
      </c>
      <c r="F6236">
        <v>2</v>
      </c>
      <c r="G6236">
        <v>2</v>
      </c>
      <c r="H6236">
        <v>0</v>
      </c>
      <c r="I6236">
        <f>Tabla1[[#This Row],[VENTAS]]+Tabla1[[#This Row],[FISICO]]-Tabla1[[#This Row],[SISTEMA]]</f>
        <v>0</v>
      </c>
    </row>
    <row r="6237" spans="1:9" hidden="1" x14ac:dyDescent="0.25">
      <c r="A6237">
        <v>30101</v>
      </c>
      <c r="B6237" s="1" t="s">
        <v>6</v>
      </c>
      <c r="C6237" s="1" t="s">
        <v>33</v>
      </c>
      <c r="D6237">
        <v>13497</v>
      </c>
      <c r="E6237" s="1" t="s">
        <v>6790</v>
      </c>
      <c r="F6237">
        <v>2</v>
      </c>
      <c r="G6237">
        <v>2</v>
      </c>
      <c r="H6237">
        <v>0</v>
      </c>
      <c r="I6237">
        <f>Tabla1[[#This Row],[VENTAS]]+Tabla1[[#This Row],[FISICO]]-Tabla1[[#This Row],[SISTEMA]]</f>
        <v>0</v>
      </c>
    </row>
    <row r="6238" spans="1:9" hidden="1" x14ac:dyDescent="0.25">
      <c r="A6238">
        <v>30101</v>
      </c>
      <c r="B6238" s="1" t="s">
        <v>6</v>
      </c>
      <c r="C6238" s="1" t="s">
        <v>33</v>
      </c>
      <c r="D6238">
        <v>13513</v>
      </c>
      <c r="E6238" s="1" t="s">
        <v>6791</v>
      </c>
      <c r="F6238">
        <v>1</v>
      </c>
      <c r="G6238">
        <v>1</v>
      </c>
      <c r="H6238">
        <v>0</v>
      </c>
      <c r="I6238">
        <f>Tabla1[[#This Row],[VENTAS]]+Tabla1[[#This Row],[FISICO]]-Tabla1[[#This Row],[SISTEMA]]</f>
        <v>0</v>
      </c>
    </row>
    <row r="6239" spans="1:9" hidden="1" x14ac:dyDescent="0.25">
      <c r="A6239">
        <v>30101</v>
      </c>
      <c r="B6239" s="1" t="s">
        <v>6</v>
      </c>
      <c r="C6239" s="1" t="s">
        <v>33</v>
      </c>
      <c r="D6239">
        <v>13514</v>
      </c>
      <c r="E6239" s="1" t="s">
        <v>6792</v>
      </c>
      <c r="F6239">
        <v>2</v>
      </c>
      <c r="G6239">
        <v>2</v>
      </c>
      <c r="H6239">
        <v>0</v>
      </c>
      <c r="I6239">
        <f>Tabla1[[#This Row],[VENTAS]]+Tabla1[[#This Row],[FISICO]]-Tabla1[[#This Row],[SISTEMA]]</f>
        <v>0</v>
      </c>
    </row>
    <row r="6240" spans="1:9" hidden="1" x14ac:dyDescent="0.25">
      <c r="A6240">
        <v>30101</v>
      </c>
      <c r="B6240" s="1" t="s">
        <v>6</v>
      </c>
      <c r="C6240" s="1" t="s">
        <v>33</v>
      </c>
      <c r="D6240">
        <v>13577</v>
      </c>
      <c r="E6240" s="1" t="s">
        <v>6793</v>
      </c>
      <c r="F6240">
        <v>7</v>
      </c>
      <c r="G6240">
        <v>7</v>
      </c>
      <c r="H6240">
        <v>0</v>
      </c>
      <c r="I6240">
        <f>Tabla1[[#This Row],[VENTAS]]+Tabla1[[#This Row],[FISICO]]-Tabla1[[#This Row],[SISTEMA]]</f>
        <v>0</v>
      </c>
    </row>
    <row r="6241" spans="1:10" hidden="1" x14ac:dyDescent="0.25">
      <c r="A6241">
        <v>30101</v>
      </c>
      <c r="B6241" s="1" t="s">
        <v>6</v>
      </c>
      <c r="C6241" s="1" t="s">
        <v>33</v>
      </c>
      <c r="D6241">
        <v>13578</v>
      </c>
      <c r="E6241" s="1" t="s">
        <v>6794</v>
      </c>
      <c r="F6241">
        <v>20</v>
      </c>
      <c r="G6241">
        <v>20</v>
      </c>
      <c r="H6241">
        <v>0</v>
      </c>
      <c r="I6241">
        <f>Tabla1[[#This Row],[VENTAS]]+Tabla1[[#This Row],[FISICO]]-Tabla1[[#This Row],[SISTEMA]]</f>
        <v>0</v>
      </c>
    </row>
    <row r="6242" spans="1:10" s="34" customFormat="1" x14ac:dyDescent="0.25">
      <c r="A6242" s="34">
        <v>30101</v>
      </c>
      <c r="B6242" s="35" t="s">
        <v>6</v>
      </c>
      <c r="C6242" s="35" t="s">
        <v>33</v>
      </c>
      <c r="D6242" s="36">
        <v>13579</v>
      </c>
      <c r="E6242" s="37" t="s">
        <v>6795</v>
      </c>
      <c r="F6242" s="34">
        <v>30</v>
      </c>
      <c r="G6242" s="34">
        <v>0</v>
      </c>
      <c r="H6242" s="34">
        <v>0</v>
      </c>
      <c r="I6242" s="34">
        <f>Tabla1[[#This Row],[VENTAS]]+Tabla1[[#This Row],[FISICO]]-Tabla1[[#This Row],[SISTEMA]]</f>
        <v>-30</v>
      </c>
      <c r="J6242" s="36" t="s">
        <v>8333</v>
      </c>
    </row>
    <row r="6243" spans="1:10" hidden="1" x14ac:dyDescent="0.25">
      <c r="A6243">
        <v>30101</v>
      </c>
      <c r="B6243" s="1" t="s">
        <v>6</v>
      </c>
      <c r="C6243" s="1" t="s">
        <v>33</v>
      </c>
      <c r="D6243">
        <v>13581</v>
      </c>
      <c r="E6243" s="1" t="s">
        <v>6796</v>
      </c>
      <c r="F6243">
        <v>4</v>
      </c>
      <c r="G6243">
        <v>4</v>
      </c>
      <c r="H6243">
        <v>0</v>
      </c>
      <c r="I6243">
        <f>Tabla1[[#This Row],[VENTAS]]+Tabla1[[#This Row],[FISICO]]-Tabla1[[#This Row],[SISTEMA]]</f>
        <v>0</v>
      </c>
    </row>
    <row r="6244" spans="1:10" hidden="1" x14ac:dyDescent="0.25">
      <c r="A6244">
        <v>30101</v>
      </c>
      <c r="B6244" s="1" t="s">
        <v>6</v>
      </c>
      <c r="C6244" s="1" t="s">
        <v>33</v>
      </c>
      <c r="D6244" s="18">
        <v>13582</v>
      </c>
      <c r="E6244" s="19" t="s">
        <v>6797</v>
      </c>
      <c r="F6244">
        <v>0</v>
      </c>
      <c r="G6244">
        <v>0</v>
      </c>
      <c r="H6244">
        <v>0</v>
      </c>
      <c r="I6244">
        <f>Tabla1[[#This Row],[VENTAS]]+Tabla1[[#This Row],[FISICO]]-Tabla1[[#This Row],[SISTEMA]]</f>
        <v>0</v>
      </c>
      <c r="J6244" s="18"/>
    </row>
    <row r="6245" spans="1:10" hidden="1" x14ac:dyDescent="0.25">
      <c r="A6245">
        <v>30101</v>
      </c>
      <c r="B6245" s="1" t="s">
        <v>6</v>
      </c>
      <c r="C6245" s="1" t="s">
        <v>33</v>
      </c>
      <c r="D6245">
        <v>13583</v>
      </c>
      <c r="E6245" s="1" t="s">
        <v>6798</v>
      </c>
      <c r="F6245">
        <v>0</v>
      </c>
      <c r="H6245">
        <v>0</v>
      </c>
      <c r="I6245">
        <f>Tabla1[[#This Row],[VENTAS]]+Tabla1[[#This Row],[FISICO]]-Tabla1[[#This Row],[SISTEMA]]</f>
        <v>0</v>
      </c>
    </row>
    <row r="6246" spans="1:10" hidden="1" x14ac:dyDescent="0.25">
      <c r="A6246">
        <v>30101</v>
      </c>
      <c r="B6246" s="1" t="s">
        <v>6</v>
      </c>
      <c r="C6246" s="1" t="s">
        <v>33</v>
      </c>
      <c r="D6246">
        <v>13584</v>
      </c>
      <c r="E6246" s="1" t="s">
        <v>6799</v>
      </c>
      <c r="F6246">
        <v>3</v>
      </c>
      <c r="G6246">
        <v>3</v>
      </c>
      <c r="H6246">
        <v>0</v>
      </c>
      <c r="I6246">
        <f>Tabla1[[#This Row],[VENTAS]]+Tabla1[[#This Row],[FISICO]]-Tabla1[[#This Row],[SISTEMA]]</f>
        <v>0</v>
      </c>
    </row>
    <row r="6247" spans="1:10" hidden="1" x14ac:dyDescent="0.25">
      <c r="A6247">
        <v>30101</v>
      </c>
      <c r="B6247" s="1" t="s">
        <v>6</v>
      </c>
      <c r="C6247" s="1" t="s">
        <v>33</v>
      </c>
      <c r="D6247">
        <v>13585</v>
      </c>
      <c r="E6247" s="1" t="s">
        <v>6800</v>
      </c>
      <c r="F6247">
        <v>4</v>
      </c>
      <c r="G6247">
        <v>4</v>
      </c>
      <c r="H6247">
        <v>0</v>
      </c>
      <c r="I6247">
        <f>Tabla1[[#This Row],[VENTAS]]+Tabla1[[#This Row],[FISICO]]-Tabla1[[#This Row],[SISTEMA]]</f>
        <v>0</v>
      </c>
    </row>
    <row r="6248" spans="1:10" hidden="1" x14ac:dyDescent="0.25">
      <c r="A6248">
        <v>30101</v>
      </c>
      <c r="B6248" s="1" t="s">
        <v>6</v>
      </c>
      <c r="C6248" s="1" t="s">
        <v>33</v>
      </c>
      <c r="D6248">
        <v>13586</v>
      </c>
      <c r="E6248" s="1" t="s">
        <v>6801</v>
      </c>
      <c r="F6248">
        <v>0</v>
      </c>
      <c r="H6248">
        <v>0</v>
      </c>
      <c r="I6248">
        <f>Tabla1[[#This Row],[VENTAS]]+Tabla1[[#This Row],[FISICO]]-Tabla1[[#This Row],[SISTEMA]]</f>
        <v>0</v>
      </c>
    </row>
    <row r="6249" spans="1:10" hidden="1" x14ac:dyDescent="0.25">
      <c r="A6249">
        <v>30101</v>
      </c>
      <c r="B6249" s="1" t="s">
        <v>6</v>
      </c>
      <c r="C6249" s="1" t="s">
        <v>33</v>
      </c>
      <c r="D6249">
        <v>13587</v>
      </c>
      <c r="E6249" s="1" t="s">
        <v>6802</v>
      </c>
      <c r="F6249">
        <v>0</v>
      </c>
      <c r="H6249">
        <v>0</v>
      </c>
      <c r="I6249">
        <f>Tabla1[[#This Row],[VENTAS]]+Tabla1[[#This Row],[FISICO]]-Tabla1[[#This Row],[SISTEMA]]</f>
        <v>0</v>
      </c>
    </row>
    <row r="6250" spans="1:10" hidden="1" x14ac:dyDescent="0.25">
      <c r="A6250">
        <v>30101</v>
      </c>
      <c r="B6250" s="1" t="s">
        <v>6</v>
      </c>
      <c r="C6250" s="1" t="s">
        <v>33</v>
      </c>
      <c r="D6250">
        <v>13596</v>
      </c>
      <c r="E6250" s="1" t="s">
        <v>6803</v>
      </c>
      <c r="F6250">
        <v>2</v>
      </c>
      <c r="G6250">
        <v>2</v>
      </c>
      <c r="H6250">
        <v>0</v>
      </c>
      <c r="I6250">
        <f>Tabla1[[#This Row],[VENTAS]]+Tabla1[[#This Row],[FISICO]]-Tabla1[[#This Row],[SISTEMA]]</f>
        <v>0</v>
      </c>
    </row>
    <row r="6251" spans="1:10" hidden="1" x14ac:dyDescent="0.25">
      <c r="A6251">
        <v>30101</v>
      </c>
      <c r="B6251" s="1" t="s">
        <v>6</v>
      </c>
      <c r="C6251" s="1" t="s">
        <v>33</v>
      </c>
      <c r="D6251">
        <v>13620</v>
      </c>
      <c r="E6251" s="1" t="s">
        <v>6804</v>
      </c>
      <c r="F6251">
        <v>4</v>
      </c>
      <c r="G6251">
        <v>4</v>
      </c>
      <c r="H6251">
        <v>0</v>
      </c>
      <c r="I6251">
        <f>Tabla1[[#This Row],[VENTAS]]+Tabla1[[#This Row],[FISICO]]-Tabla1[[#This Row],[SISTEMA]]</f>
        <v>0</v>
      </c>
    </row>
    <row r="6252" spans="1:10" hidden="1" x14ac:dyDescent="0.25">
      <c r="A6252">
        <v>30101</v>
      </c>
      <c r="B6252" s="1" t="s">
        <v>6</v>
      </c>
      <c r="C6252" s="1" t="s">
        <v>33</v>
      </c>
      <c r="D6252" s="18">
        <v>13621</v>
      </c>
      <c r="E6252" s="19" t="s">
        <v>6805</v>
      </c>
      <c r="F6252">
        <v>4</v>
      </c>
      <c r="G6252">
        <v>4</v>
      </c>
      <c r="H6252">
        <v>0</v>
      </c>
      <c r="I6252">
        <f>Tabla1[[#This Row],[VENTAS]]+Tabla1[[#This Row],[FISICO]]-Tabla1[[#This Row],[SISTEMA]]</f>
        <v>0</v>
      </c>
      <c r="J6252" s="18"/>
    </row>
    <row r="6253" spans="1:10" hidden="1" x14ac:dyDescent="0.25">
      <c r="A6253">
        <v>30101</v>
      </c>
      <c r="B6253" s="1" t="s">
        <v>6</v>
      </c>
      <c r="C6253" s="1" t="s">
        <v>33</v>
      </c>
      <c r="D6253">
        <v>13622</v>
      </c>
      <c r="E6253" s="1" t="s">
        <v>6806</v>
      </c>
      <c r="F6253">
        <v>1</v>
      </c>
      <c r="G6253">
        <v>1</v>
      </c>
      <c r="H6253">
        <v>0</v>
      </c>
      <c r="I6253">
        <f>Tabla1[[#This Row],[VENTAS]]+Tabla1[[#This Row],[FISICO]]-Tabla1[[#This Row],[SISTEMA]]</f>
        <v>0</v>
      </c>
    </row>
    <row r="6254" spans="1:10" hidden="1" x14ac:dyDescent="0.25">
      <c r="A6254">
        <v>30101</v>
      </c>
      <c r="B6254" s="1" t="s">
        <v>6</v>
      </c>
      <c r="C6254" s="1" t="s">
        <v>33</v>
      </c>
      <c r="D6254" s="18">
        <v>13623</v>
      </c>
      <c r="E6254" s="19" t="s">
        <v>6807</v>
      </c>
      <c r="F6254">
        <v>1</v>
      </c>
      <c r="G6254">
        <v>1</v>
      </c>
      <c r="H6254">
        <v>0</v>
      </c>
      <c r="I6254">
        <f>Tabla1[[#This Row],[VENTAS]]+Tabla1[[#This Row],[FISICO]]-Tabla1[[#This Row],[SISTEMA]]</f>
        <v>0</v>
      </c>
      <c r="J6254" s="18"/>
    </row>
    <row r="6255" spans="1:10" hidden="1" x14ac:dyDescent="0.25">
      <c r="A6255">
        <v>30101</v>
      </c>
      <c r="B6255" s="1" t="s">
        <v>6</v>
      </c>
      <c r="C6255" s="1" t="s">
        <v>33</v>
      </c>
      <c r="D6255" s="18">
        <v>13625</v>
      </c>
      <c r="E6255" s="19" t="s">
        <v>6808</v>
      </c>
      <c r="F6255">
        <v>1</v>
      </c>
      <c r="G6255">
        <v>1</v>
      </c>
      <c r="H6255">
        <v>0</v>
      </c>
      <c r="I6255">
        <f>Tabla1[[#This Row],[VENTAS]]+Tabla1[[#This Row],[FISICO]]-Tabla1[[#This Row],[SISTEMA]]</f>
        <v>0</v>
      </c>
      <c r="J6255" s="18"/>
    </row>
    <row r="6256" spans="1:10" hidden="1" x14ac:dyDescent="0.25">
      <c r="A6256">
        <v>30101</v>
      </c>
      <c r="B6256" s="1" t="s">
        <v>6</v>
      </c>
      <c r="C6256" s="1" t="s">
        <v>33</v>
      </c>
      <c r="D6256">
        <v>13626</v>
      </c>
      <c r="E6256" s="1" t="s">
        <v>6809</v>
      </c>
      <c r="F6256">
        <v>0</v>
      </c>
      <c r="H6256">
        <v>0</v>
      </c>
      <c r="I6256">
        <f>Tabla1[[#This Row],[VENTAS]]+Tabla1[[#This Row],[FISICO]]-Tabla1[[#This Row],[SISTEMA]]</f>
        <v>0</v>
      </c>
    </row>
    <row r="6257" spans="1:9" hidden="1" x14ac:dyDescent="0.25">
      <c r="A6257">
        <v>30101</v>
      </c>
      <c r="B6257" s="1" t="s">
        <v>6</v>
      </c>
      <c r="C6257" s="1" t="s">
        <v>33</v>
      </c>
      <c r="D6257">
        <v>13628</v>
      </c>
      <c r="E6257" s="1" t="s">
        <v>6810</v>
      </c>
      <c r="F6257">
        <v>2</v>
      </c>
      <c r="G6257">
        <v>2</v>
      </c>
      <c r="H6257">
        <v>0</v>
      </c>
      <c r="I6257">
        <f>Tabla1[[#This Row],[VENTAS]]+Tabla1[[#This Row],[FISICO]]-Tabla1[[#This Row],[SISTEMA]]</f>
        <v>0</v>
      </c>
    </row>
    <row r="6258" spans="1:9" hidden="1" x14ac:dyDescent="0.25">
      <c r="A6258">
        <v>30101</v>
      </c>
      <c r="B6258" s="1" t="s">
        <v>6</v>
      </c>
      <c r="C6258" s="1" t="s">
        <v>33</v>
      </c>
      <c r="D6258">
        <v>13638</v>
      </c>
      <c r="E6258" s="1" t="s">
        <v>6811</v>
      </c>
      <c r="F6258">
        <v>1</v>
      </c>
      <c r="G6258">
        <v>1</v>
      </c>
      <c r="H6258">
        <v>0</v>
      </c>
      <c r="I6258">
        <f>Tabla1[[#This Row],[VENTAS]]+Tabla1[[#This Row],[FISICO]]-Tabla1[[#This Row],[SISTEMA]]</f>
        <v>0</v>
      </c>
    </row>
    <row r="6259" spans="1:9" hidden="1" x14ac:dyDescent="0.25">
      <c r="A6259">
        <v>30101</v>
      </c>
      <c r="B6259" s="1" t="s">
        <v>6</v>
      </c>
      <c r="C6259" s="1" t="s">
        <v>33</v>
      </c>
      <c r="D6259">
        <v>13639</v>
      </c>
      <c r="E6259" s="1" t="s">
        <v>6812</v>
      </c>
      <c r="F6259">
        <v>1</v>
      </c>
      <c r="G6259">
        <v>1</v>
      </c>
      <c r="H6259">
        <v>0</v>
      </c>
      <c r="I6259">
        <f>Tabla1[[#This Row],[VENTAS]]+Tabla1[[#This Row],[FISICO]]-Tabla1[[#This Row],[SISTEMA]]</f>
        <v>0</v>
      </c>
    </row>
    <row r="6260" spans="1:9" hidden="1" x14ac:dyDescent="0.25">
      <c r="A6260">
        <v>30101</v>
      </c>
      <c r="B6260" s="1" t="s">
        <v>6</v>
      </c>
      <c r="C6260" s="1" t="s">
        <v>33</v>
      </c>
      <c r="D6260">
        <v>13654</v>
      </c>
      <c r="E6260" s="1" t="s">
        <v>6813</v>
      </c>
      <c r="F6260">
        <v>12</v>
      </c>
      <c r="G6260">
        <v>12</v>
      </c>
      <c r="H6260">
        <v>0</v>
      </c>
      <c r="I6260">
        <f>Tabla1[[#This Row],[VENTAS]]+Tabla1[[#This Row],[FISICO]]-Tabla1[[#This Row],[SISTEMA]]</f>
        <v>0</v>
      </c>
    </row>
    <row r="6261" spans="1:9" hidden="1" x14ac:dyDescent="0.25">
      <c r="A6261">
        <v>30101</v>
      </c>
      <c r="B6261" s="1" t="s">
        <v>6</v>
      </c>
      <c r="C6261" s="1" t="s">
        <v>33</v>
      </c>
      <c r="D6261">
        <v>13655</v>
      </c>
      <c r="E6261" s="1" t="s">
        <v>6814</v>
      </c>
      <c r="F6261">
        <v>0</v>
      </c>
      <c r="H6261">
        <v>0</v>
      </c>
      <c r="I6261">
        <f>Tabla1[[#This Row],[VENTAS]]+Tabla1[[#This Row],[FISICO]]-Tabla1[[#This Row],[SISTEMA]]</f>
        <v>0</v>
      </c>
    </row>
    <row r="6262" spans="1:9" hidden="1" x14ac:dyDescent="0.25">
      <c r="A6262">
        <v>30101</v>
      </c>
      <c r="B6262" s="1" t="s">
        <v>6</v>
      </c>
      <c r="C6262" s="1" t="s">
        <v>33</v>
      </c>
      <c r="D6262">
        <v>13661</v>
      </c>
      <c r="E6262" s="1" t="s">
        <v>6815</v>
      </c>
      <c r="F6262">
        <v>0</v>
      </c>
      <c r="H6262">
        <v>0</v>
      </c>
      <c r="I6262">
        <f>Tabla1[[#This Row],[VENTAS]]+Tabla1[[#This Row],[FISICO]]-Tabla1[[#This Row],[SISTEMA]]</f>
        <v>0</v>
      </c>
    </row>
    <row r="6263" spans="1:9" hidden="1" x14ac:dyDescent="0.25">
      <c r="A6263">
        <v>30101</v>
      </c>
      <c r="B6263" s="1" t="s">
        <v>6</v>
      </c>
      <c r="C6263" s="1" t="s">
        <v>33</v>
      </c>
      <c r="D6263">
        <v>13664</v>
      </c>
      <c r="E6263" s="1" t="s">
        <v>6816</v>
      </c>
      <c r="F6263">
        <v>2</v>
      </c>
      <c r="G6263">
        <v>2</v>
      </c>
      <c r="H6263">
        <v>0</v>
      </c>
      <c r="I6263">
        <f>Tabla1[[#This Row],[VENTAS]]+Tabla1[[#This Row],[FISICO]]-Tabla1[[#This Row],[SISTEMA]]</f>
        <v>0</v>
      </c>
    </row>
    <row r="6264" spans="1:9" hidden="1" x14ac:dyDescent="0.25">
      <c r="A6264">
        <v>30101</v>
      </c>
      <c r="B6264" s="1" t="s">
        <v>6</v>
      </c>
      <c r="C6264" s="1" t="s">
        <v>33</v>
      </c>
      <c r="D6264">
        <v>13665</v>
      </c>
      <c r="E6264" s="1" t="s">
        <v>6817</v>
      </c>
      <c r="F6264">
        <v>2</v>
      </c>
      <c r="G6264">
        <v>2</v>
      </c>
      <c r="H6264">
        <v>0</v>
      </c>
      <c r="I6264">
        <f>Tabla1[[#This Row],[VENTAS]]+Tabla1[[#This Row],[FISICO]]-Tabla1[[#This Row],[SISTEMA]]</f>
        <v>0</v>
      </c>
    </row>
    <row r="6265" spans="1:9" hidden="1" x14ac:dyDescent="0.25">
      <c r="A6265">
        <v>30101</v>
      </c>
      <c r="B6265" s="1" t="s">
        <v>6</v>
      </c>
      <c r="C6265" s="1" t="s">
        <v>33</v>
      </c>
      <c r="D6265">
        <v>13666</v>
      </c>
      <c r="E6265" s="1" t="s">
        <v>6818</v>
      </c>
      <c r="F6265">
        <v>2</v>
      </c>
      <c r="G6265">
        <v>2</v>
      </c>
      <c r="H6265">
        <v>0</v>
      </c>
      <c r="I6265">
        <f>Tabla1[[#This Row],[VENTAS]]+Tabla1[[#This Row],[FISICO]]-Tabla1[[#This Row],[SISTEMA]]</f>
        <v>0</v>
      </c>
    </row>
    <row r="6266" spans="1:9" hidden="1" x14ac:dyDescent="0.25">
      <c r="A6266">
        <v>30101</v>
      </c>
      <c r="B6266" s="1" t="s">
        <v>6</v>
      </c>
      <c r="C6266" s="1" t="s">
        <v>33</v>
      </c>
      <c r="D6266">
        <v>13667</v>
      </c>
      <c r="E6266" s="1" t="s">
        <v>6819</v>
      </c>
      <c r="F6266">
        <v>1</v>
      </c>
      <c r="G6266">
        <v>1</v>
      </c>
      <c r="H6266">
        <v>0</v>
      </c>
      <c r="I6266">
        <f>Tabla1[[#This Row],[VENTAS]]+Tabla1[[#This Row],[FISICO]]-Tabla1[[#This Row],[SISTEMA]]</f>
        <v>0</v>
      </c>
    </row>
    <row r="6267" spans="1:9" hidden="1" x14ac:dyDescent="0.25">
      <c r="A6267">
        <v>30101</v>
      </c>
      <c r="B6267" s="1" t="s">
        <v>6</v>
      </c>
      <c r="C6267" s="1" t="s">
        <v>33</v>
      </c>
      <c r="D6267">
        <v>13668</v>
      </c>
      <c r="E6267" s="1" t="s">
        <v>6820</v>
      </c>
      <c r="F6267">
        <v>2</v>
      </c>
      <c r="G6267">
        <v>2</v>
      </c>
      <c r="H6267">
        <v>0</v>
      </c>
      <c r="I6267">
        <f>Tabla1[[#This Row],[VENTAS]]+Tabla1[[#This Row],[FISICO]]-Tabla1[[#This Row],[SISTEMA]]</f>
        <v>0</v>
      </c>
    </row>
    <row r="6268" spans="1:9" hidden="1" x14ac:dyDescent="0.25">
      <c r="A6268">
        <v>30101</v>
      </c>
      <c r="B6268" s="1" t="s">
        <v>6</v>
      </c>
      <c r="C6268" s="1" t="s">
        <v>33</v>
      </c>
      <c r="D6268">
        <v>13669</v>
      </c>
      <c r="E6268" s="1" t="s">
        <v>6821</v>
      </c>
      <c r="F6268">
        <v>3</v>
      </c>
      <c r="G6268">
        <v>3</v>
      </c>
      <c r="H6268">
        <v>0</v>
      </c>
      <c r="I6268">
        <f>Tabla1[[#This Row],[VENTAS]]+Tabla1[[#This Row],[FISICO]]-Tabla1[[#This Row],[SISTEMA]]</f>
        <v>0</v>
      </c>
    </row>
    <row r="6269" spans="1:9" hidden="1" x14ac:dyDescent="0.25">
      <c r="A6269">
        <v>30101</v>
      </c>
      <c r="B6269" s="1" t="s">
        <v>6</v>
      </c>
      <c r="C6269" s="1" t="s">
        <v>33</v>
      </c>
      <c r="D6269">
        <v>13670</v>
      </c>
      <c r="E6269" s="1" t="s">
        <v>6822</v>
      </c>
      <c r="F6269">
        <v>1</v>
      </c>
      <c r="G6269">
        <v>1</v>
      </c>
      <c r="H6269">
        <v>0</v>
      </c>
      <c r="I6269">
        <f>Tabla1[[#This Row],[VENTAS]]+Tabla1[[#This Row],[FISICO]]-Tabla1[[#This Row],[SISTEMA]]</f>
        <v>0</v>
      </c>
    </row>
    <row r="6270" spans="1:9" hidden="1" x14ac:dyDescent="0.25">
      <c r="A6270">
        <v>30101</v>
      </c>
      <c r="B6270" s="1" t="s">
        <v>6</v>
      </c>
      <c r="C6270" s="1" t="s">
        <v>33</v>
      </c>
      <c r="D6270">
        <v>13671</v>
      </c>
      <c r="E6270" s="1" t="s">
        <v>6823</v>
      </c>
      <c r="F6270">
        <v>3</v>
      </c>
      <c r="G6270">
        <v>3</v>
      </c>
      <c r="H6270">
        <v>0</v>
      </c>
      <c r="I6270">
        <f>Tabla1[[#This Row],[VENTAS]]+Tabla1[[#This Row],[FISICO]]-Tabla1[[#This Row],[SISTEMA]]</f>
        <v>0</v>
      </c>
    </row>
    <row r="6271" spans="1:9" hidden="1" x14ac:dyDescent="0.25">
      <c r="A6271">
        <v>30101</v>
      </c>
      <c r="B6271" s="1" t="s">
        <v>6</v>
      </c>
      <c r="C6271" s="1" t="s">
        <v>33</v>
      </c>
      <c r="D6271">
        <v>13672</v>
      </c>
      <c r="E6271" s="1" t="s">
        <v>6824</v>
      </c>
      <c r="F6271">
        <v>2</v>
      </c>
      <c r="G6271">
        <v>2</v>
      </c>
      <c r="H6271">
        <v>0</v>
      </c>
      <c r="I6271">
        <f>Tabla1[[#This Row],[VENTAS]]+Tabla1[[#This Row],[FISICO]]-Tabla1[[#This Row],[SISTEMA]]</f>
        <v>0</v>
      </c>
    </row>
    <row r="6272" spans="1:9" hidden="1" x14ac:dyDescent="0.25">
      <c r="A6272">
        <v>30101</v>
      </c>
      <c r="B6272" s="1" t="s">
        <v>6</v>
      </c>
      <c r="C6272" s="1" t="s">
        <v>33</v>
      </c>
      <c r="D6272">
        <v>13673</v>
      </c>
      <c r="E6272" s="1" t="s">
        <v>6825</v>
      </c>
      <c r="F6272">
        <v>0</v>
      </c>
      <c r="H6272">
        <v>0</v>
      </c>
      <c r="I6272">
        <f>Tabla1[[#This Row],[VENTAS]]+Tabla1[[#This Row],[FISICO]]-Tabla1[[#This Row],[SISTEMA]]</f>
        <v>0</v>
      </c>
    </row>
    <row r="6273" spans="1:9" hidden="1" x14ac:dyDescent="0.25">
      <c r="A6273">
        <v>30101</v>
      </c>
      <c r="B6273" s="1" t="s">
        <v>6</v>
      </c>
      <c r="C6273" s="1" t="s">
        <v>33</v>
      </c>
      <c r="D6273">
        <v>13674</v>
      </c>
      <c r="E6273" s="1" t="s">
        <v>6826</v>
      </c>
      <c r="F6273">
        <v>0</v>
      </c>
      <c r="H6273">
        <v>0</v>
      </c>
      <c r="I6273">
        <f>Tabla1[[#This Row],[VENTAS]]+Tabla1[[#This Row],[FISICO]]-Tabla1[[#This Row],[SISTEMA]]</f>
        <v>0</v>
      </c>
    </row>
    <row r="6274" spans="1:9" hidden="1" x14ac:dyDescent="0.25">
      <c r="A6274">
        <v>30101</v>
      </c>
      <c r="B6274" s="1" t="s">
        <v>6</v>
      </c>
      <c r="C6274" s="1" t="s">
        <v>33</v>
      </c>
      <c r="D6274">
        <v>13675</v>
      </c>
      <c r="E6274" s="1" t="s">
        <v>6827</v>
      </c>
      <c r="F6274">
        <v>2</v>
      </c>
      <c r="G6274">
        <v>2</v>
      </c>
      <c r="H6274">
        <v>0</v>
      </c>
      <c r="I6274">
        <f>Tabla1[[#This Row],[VENTAS]]+Tabla1[[#This Row],[FISICO]]-Tabla1[[#This Row],[SISTEMA]]</f>
        <v>0</v>
      </c>
    </row>
    <row r="6275" spans="1:9" hidden="1" x14ac:dyDescent="0.25">
      <c r="A6275">
        <v>30101</v>
      </c>
      <c r="B6275" s="1" t="s">
        <v>6</v>
      </c>
      <c r="C6275" s="1" t="s">
        <v>33</v>
      </c>
      <c r="D6275">
        <v>13680</v>
      </c>
      <c r="E6275" s="1" t="s">
        <v>6828</v>
      </c>
      <c r="F6275">
        <v>22</v>
      </c>
      <c r="G6275">
        <v>22</v>
      </c>
      <c r="H6275">
        <v>0</v>
      </c>
      <c r="I6275">
        <f>Tabla1[[#This Row],[VENTAS]]+Tabla1[[#This Row],[FISICO]]-Tabla1[[#This Row],[SISTEMA]]</f>
        <v>0</v>
      </c>
    </row>
    <row r="6276" spans="1:9" hidden="1" x14ac:dyDescent="0.25">
      <c r="A6276">
        <v>30101</v>
      </c>
      <c r="B6276" s="1" t="s">
        <v>6</v>
      </c>
      <c r="C6276" s="1" t="s">
        <v>33</v>
      </c>
      <c r="D6276">
        <v>13752</v>
      </c>
      <c r="E6276" s="1" t="s">
        <v>6829</v>
      </c>
      <c r="F6276">
        <v>10</v>
      </c>
      <c r="G6276">
        <v>10</v>
      </c>
      <c r="H6276">
        <v>0</v>
      </c>
      <c r="I6276">
        <f>Tabla1[[#This Row],[VENTAS]]+Tabla1[[#This Row],[FISICO]]-Tabla1[[#This Row],[SISTEMA]]</f>
        <v>0</v>
      </c>
    </row>
    <row r="6277" spans="1:9" hidden="1" x14ac:dyDescent="0.25">
      <c r="A6277">
        <v>30101</v>
      </c>
      <c r="B6277" s="1" t="s">
        <v>6</v>
      </c>
      <c r="C6277" s="1" t="s">
        <v>33</v>
      </c>
      <c r="D6277">
        <v>13756</v>
      </c>
      <c r="E6277" s="1" t="s">
        <v>6830</v>
      </c>
      <c r="F6277">
        <v>0</v>
      </c>
      <c r="H6277">
        <v>0</v>
      </c>
      <c r="I6277">
        <f>Tabla1[[#This Row],[VENTAS]]+Tabla1[[#This Row],[FISICO]]-Tabla1[[#This Row],[SISTEMA]]</f>
        <v>0</v>
      </c>
    </row>
    <row r="6278" spans="1:9" hidden="1" x14ac:dyDescent="0.25">
      <c r="A6278">
        <v>30101</v>
      </c>
      <c r="B6278" s="1" t="s">
        <v>6</v>
      </c>
      <c r="C6278" s="1" t="s">
        <v>33</v>
      </c>
      <c r="D6278">
        <v>13757</v>
      </c>
      <c r="E6278" s="1" t="s">
        <v>6831</v>
      </c>
      <c r="F6278">
        <v>0</v>
      </c>
      <c r="H6278">
        <v>0</v>
      </c>
      <c r="I6278">
        <f>Tabla1[[#This Row],[VENTAS]]+Tabla1[[#This Row],[FISICO]]-Tabla1[[#This Row],[SISTEMA]]</f>
        <v>0</v>
      </c>
    </row>
    <row r="6279" spans="1:9" hidden="1" x14ac:dyDescent="0.25">
      <c r="A6279">
        <v>30101</v>
      </c>
      <c r="B6279" s="1" t="s">
        <v>6</v>
      </c>
      <c r="C6279" s="1" t="s">
        <v>33</v>
      </c>
      <c r="D6279">
        <v>13758</v>
      </c>
      <c r="E6279" s="1" t="s">
        <v>6832</v>
      </c>
      <c r="F6279">
        <v>0</v>
      </c>
      <c r="H6279">
        <v>0</v>
      </c>
      <c r="I6279">
        <f>Tabla1[[#This Row],[VENTAS]]+Tabla1[[#This Row],[FISICO]]-Tabla1[[#This Row],[SISTEMA]]</f>
        <v>0</v>
      </c>
    </row>
    <row r="6280" spans="1:9" hidden="1" x14ac:dyDescent="0.25">
      <c r="A6280">
        <v>30101</v>
      </c>
      <c r="B6280" s="1" t="s">
        <v>6</v>
      </c>
      <c r="C6280" s="1" t="s">
        <v>33</v>
      </c>
      <c r="D6280">
        <v>13759</v>
      </c>
      <c r="E6280" s="1" t="s">
        <v>6833</v>
      </c>
      <c r="F6280">
        <v>4</v>
      </c>
      <c r="G6280">
        <v>4</v>
      </c>
      <c r="H6280">
        <v>0</v>
      </c>
      <c r="I6280">
        <f>Tabla1[[#This Row],[VENTAS]]+Tabla1[[#This Row],[FISICO]]-Tabla1[[#This Row],[SISTEMA]]</f>
        <v>0</v>
      </c>
    </row>
    <row r="6281" spans="1:9" hidden="1" x14ac:dyDescent="0.25">
      <c r="A6281">
        <v>30101</v>
      </c>
      <c r="B6281" s="1" t="s">
        <v>6</v>
      </c>
      <c r="C6281" s="1" t="s">
        <v>33</v>
      </c>
      <c r="D6281">
        <v>13760</v>
      </c>
      <c r="E6281" s="1" t="s">
        <v>6834</v>
      </c>
      <c r="F6281">
        <v>5</v>
      </c>
      <c r="G6281">
        <v>5</v>
      </c>
      <c r="H6281">
        <v>0</v>
      </c>
      <c r="I6281">
        <f>Tabla1[[#This Row],[VENTAS]]+Tabla1[[#This Row],[FISICO]]-Tabla1[[#This Row],[SISTEMA]]</f>
        <v>0</v>
      </c>
    </row>
    <row r="6282" spans="1:9" hidden="1" x14ac:dyDescent="0.25">
      <c r="A6282">
        <v>30101</v>
      </c>
      <c r="B6282" s="1" t="s">
        <v>6</v>
      </c>
      <c r="C6282" s="1" t="s">
        <v>33</v>
      </c>
      <c r="D6282">
        <v>13761</v>
      </c>
      <c r="E6282" s="1" t="s">
        <v>6835</v>
      </c>
      <c r="F6282">
        <v>0</v>
      </c>
      <c r="H6282">
        <v>0</v>
      </c>
      <c r="I6282">
        <f>Tabla1[[#This Row],[VENTAS]]+Tabla1[[#This Row],[FISICO]]-Tabla1[[#This Row],[SISTEMA]]</f>
        <v>0</v>
      </c>
    </row>
    <row r="6283" spans="1:9" hidden="1" x14ac:dyDescent="0.25">
      <c r="A6283">
        <v>30101</v>
      </c>
      <c r="B6283" s="1" t="s">
        <v>6</v>
      </c>
      <c r="C6283" s="1" t="s">
        <v>33</v>
      </c>
      <c r="D6283">
        <v>13762</v>
      </c>
      <c r="E6283" s="1" t="s">
        <v>6836</v>
      </c>
      <c r="F6283">
        <v>0</v>
      </c>
      <c r="H6283">
        <v>0</v>
      </c>
      <c r="I6283">
        <f>Tabla1[[#This Row],[VENTAS]]+Tabla1[[#This Row],[FISICO]]-Tabla1[[#This Row],[SISTEMA]]</f>
        <v>0</v>
      </c>
    </row>
    <row r="6284" spans="1:9" hidden="1" x14ac:dyDescent="0.25">
      <c r="A6284">
        <v>30101</v>
      </c>
      <c r="B6284" s="1" t="s">
        <v>6</v>
      </c>
      <c r="C6284" s="1" t="s">
        <v>33</v>
      </c>
      <c r="D6284">
        <v>13832</v>
      </c>
      <c r="E6284" s="1" t="s">
        <v>6837</v>
      </c>
      <c r="F6284">
        <v>18</v>
      </c>
      <c r="G6284">
        <v>18</v>
      </c>
      <c r="H6284">
        <v>0</v>
      </c>
      <c r="I6284">
        <f>Tabla1[[#This Row],[VENTAS]]+Tabla1[[#This Row],[FISICO]]-Tabla1[[#This Row],[SISTEMA]]</f>
        <v>0</v>
      </c>
    </row>
    <row r="6285" spans="1:9" hidden="1" x14ac:dyDescent="0.25">
      <c r="A6285">
        <v>30101</v>
      </c>
      <c r="B6285" s="1" t="s">
        <v>6</v>
      </c>
      <c r="C6285" s="1" t="s">
        <v>33</v>
      </c>
      <c r="D6285">
        <v>13833</v>
      </c>
      <c r="E6285" s="1" t="s">
        <v>6838</v>
      </c>
      <c r="F6285">
        <v>1</v>
      </c>
      <c r="G6285">
        <v>1</v>
      </c>
      <c r="H6285">
        <v>0</v>
      </c>
      <c r="I6285">
        <f>Tabla1[[#This Row],[VENTAS]]+Tabla1[[#This Row],[FISICO]]-Tabla1[[#This Row],[SISTEMA]]</f>
        <v>0</v>
      </c>
    </row>
    <row r="6286" spans="1:9" hidden="1" x14ac:dyDescent="0.25">
      <c r="A6286">
        <v>30101</v>
      </c>
      <c r="B6286" s="1" t="s">
        <v>6</v>
      </c>
      <c r="C6286" s="1" t="s">
        <v>33</v>
      </c>
      <c r="D6286">
        <v>13834</v>
      </c>
      <c r="E6286" s="1" t="s">
        <v>6839</v>
      </c>
      <c r="F6286">
        <v>2</v>
      </c>
      <c r="G6286">
        <v>2</v>
      </c>
      <c r="H6286">
        <v>0</v>
      </c>
      <c r="I6286">
        <f>Tabla1[[#This Row],[VENTAS]]+Tabla1[[#This Row],[FISICO]]-Tabla1[[#This Row],[SISTEMA]]</f>
        <v>0</v>
      </c>
    </row>
    <row r="6287" spans="1:9" hidden="1" x14ac:dyDescent="0.25">
      <c r="A6287">
        <v>30101</v>
      </c>
      <c r="B6287" s="1" t="s">
        <v>6</v>
      </c>
      <c r="C6287" s="1" t="s">
        <v>33</v>
      </c>
      <c r="D6287">
        <v>13835</v>
      </c>
      <c r="E6287" s="1" t="s">
        <v>6840</v>
      </c>
      <c r="F6287">
        <v>14</v>
      </c>
      <c r="G6287">
        <v>14</v>
      </c>
      <c r="H6287">
        <v>0</v>
      </c>
      <c r="I6287">
        <f>Tabla1[[#This Row],[VENTAS]]+Tabla1[[#This Row],[FISICO]]-Tabla1[[#This Row],[SISTEMA]]</f>
        <v>0</v>
      </c>
    </row>
    <row r="6288" spans="1:9" hidden="1" x14ac:dyDescent="0.25">
      <c r="A6288">
        <v>30101</v>
      </c>
      <c r="B6288" s="1" t="s">
        <v>6</v>
      </c>
      <c r="C6288" s="1" t="s">
        <v>33</v>
      </c>
      <c r="D6288">
        <v>13836</v>
      </c>
      <c r="E6288" s="1" t="s">
        <v>6841</v>
      </c>
      <c r="F6288">
        <v>2</v>
      </c>
      <c r="G6288">
        <v>2</v>
      </c>
      <c r="H6288">
        <v>0</v>
      </c>
      <c r="I6288">
        <f>Tabla1[[#This Row],[VENTAS]]+Tabla1[[#This Row],[FISICO]]-Tabla1[[#This Row],[SISTEMA]]</f>
        <v>0</v>
      </c>
    </row>
    <row r="6289" spans="1:9" hidden="1" x14ac:dyDescent="0.25">
      <c r="A6289">
        <v>30101</v>
      </c>
      <c r="B6289" s="1" t="s">
        <v>6</v>
      </c>
      <c r="C6289" s="1" t="s">
        <v>33</v>
      </c>
      <c r="D6289">
        <v>13842</v>
      </c>
      <c r="E6289" s="1" t="s">
        <v>6842</v>
      </c>
      <c r="F6289">
        <v>10</v>
      </c>
      <c r="G6289">
        <v>10</v>
      </c>
      <c r="H6289">
        <v>0</v>
      </c>
      <c r="I6289">
        <f>Tabla1[[#This Row],[VENTAS]]+Tabla1[[#This Row],[FISICO]]-Tabla1[[#This Row],[SISTEMA]]</f>
        <v>0</v>
      </c>
    </row>
    <row r="6290" spans="1:9" hidden="1" x14ac:dyDescent="0.25">
      <c r="A6290">
        <v>30101</v>
      </c>
      <c r="B6290" s="1" t="s">
        <v>6</v>
      </c>
      <c r="C6290" s="1" t="s">
        <v>33</v>
      </c>
      <c r="D6290">
        <v>13843</v>
      </c>
      <c r="E6290" s="1" t="s">
        <v>6843</v>
      </c>
      <c r="F6290">
        <v>5</v>
      </c>
      <c r="G6290">
        <v>5</v>
      </c>
      <c r="H6290">
        <v>0</v>
      </c>
      <c r="I6290">
        <f>Tabla1[[#This Row],[VENTAS]]+Tabla1[[#This Row],[FISICO]]-Tabla1[[#This Row],[SISTEMA]]</f>
        <v>0</v>
      </c>
    </row>
    <row r="6291" spans="1:9" hidden="1" x14ac:dyDescent="0.25">
      <c r="A6291">
        <v>30101</v>
      </c>
      <c r="B6291" s="1" t="s">
        <v>6</v>
      </c>
      <c r="C6291" s="1" t="s">
        <v>33</v>
      </c>
      <c r="D6291">
        <v>13844</v>
      </c>
      <c r="E6291" s="1" t="s">
        <v>6844</v>
      </c>
      <c r="F6291">
        <v>9</v>
      </c>
      <c r="G6291">
        <v>9</v>
      </c>
      <c r="H6291">
        <v>0</v>
      </c>
      <c r="I6291">
        <f>Tabla1[[#This Row],[VENTAS]]+Tabla1[[#This Row],[FISICO]]-Tabla1[[#This Row],[SISTEMA]]</f>
        <v>0</v>
      </c>
    </row>
    <row r="6292" spans="1:9" hidden="1" x14ac:dyDescent="0.25">
      <c r="A6292">
        <v>30101</v>
      </c>
      <c r="B6292" s="1" t="s">
        <v>6</v>
      </c>
      <c r="C6292" s="1" t="s">
        <v>33</v>
      </c>
      <c r="D6292">
        <v>13845</v>
      </c>
      <c r="E6292" s="1" t="s">
        <v>6845</v>
      </c>
      <c r="F6292">
        <v>6</v>
      </c>
      <c r="G6292">
        <v>6</v>
      </c>
      <c r="H6292">
        <v>0</v>
      </c>
      <c r="I6292">
        <f>Tabla1[[#This Row],[VENTAS]]+Tabla1[[#This Row],[FISICO]]-Tabla1[[#This Row],[SISTEMA]]</f>
        <v>0</v>
      </c>
    </row>
    <row r="6293" spans="1:9" hidden="1" x14ac:dyDescent="0.25">
      <c r="A6293">
        <v>30101</v>
      </c>
      <c r="B6293" s="1" t="s">
        <v>6</v>
      </c>
      <c r="C6293" s="1" t="s">
        <v>33</v>
      </c>
      <c r="D6293">
        <v>13850</v>
      </c>
      <c r="E6293" s="1" t="s">
        <v>6846</v>
      </c>
      <c r="F6293">
        <v>1</v>
      </c>
      <c r="G6293">
        <v>1</v>
      </c>
      <c r="H6293">
        <v>0</v>
      </c>
      <c r="I6293">
        <f>Tabla1[[#This Row],[VENTAS]]+Tabla1[[#This Row],[FISICO]]-Tabla1[[#This Row],[SISTEMA]]</f>
        <v>0</v>
      </c>
    </row>
    <row r="6294" spans="1:9" hidden="1" x14ac:dyDescent="0.25">
      <c r="A6294">
        <v>30101</v>
      </c>
      <c r="B6294" s="1" t="s">
        <v>6</v>
      </c>
      <c r="C6294" s="1" t="s">
        <v>33</v>
      </c>
      <c r="D6294">
        <v>13853</v>
      </c>
      <c r="E6294" s="1" t="s">
        <v>6847</v>
      </c>
      <c r="F6294">
        <v>0</v>
      </c>
      <c r="H6294">
        <v>0</v>
      </c>
      <c r="I6294">
        <f>Tabla1[[#This Row],[VENTAS]]+Tabla1[[#This Row],[FISICO]]-Tabla1[[#This Row],[SISTEMA]]</f>
        <v>0</v>
      </c>
    </row>
    <row r="6295" spans="1:9" hidden="1" x14ac:dyDescent="0.25">
      <c r="A6295">
        <v>30101</v>
      </c>
      <c r="B6295" s="1" t="s">
        <v>6</v>
      </c>
      <c r="C6295" s="1" t="s">
        <v>33</v>
      </c>
      <c r="D6295">
        <v>13854</v>
      </c>
      <c r="E6295" s="1" t="s">
        <v>6848</v>
      </c>
      <c r="F6295">
        <v>2</v>
      </c>
      <c r="G6295">
        <v>2</v>
      </c>
      <c r="H6295">
        <v>0</v>
      </c>
      <c r="I6295">
        <f>Tabla1[[#This Row],[VENTAS]]+Tabla1[[#This Row],[FISICO]]-Tabla1[[#This Row],[SISTEMA]]</f>
        <v>0</v>
      </c>
    </row>
    <row r="6296" spans="1:9" hidden="1" x14ac:dyDescent="0.25">
      <c r="A6296">
        <v>30101</v>
      </c>
      <c r="B6296" s="1" t="s">
        <v>6</v>
      </c>
      <c r="C6296" s="1" t="s">
        <v>33</v>
      </c>
      <c r="D6296">
        <v>13855</v>
      </c>
      <c r="E6296" s="1" t="s">
        <v>6849</v>
      </c>
      <c r="F6296">
        <v>1</v>
      </c>
      <c r="G6296">
        <v>1</v>
      </c>
      <c r="H6296">
        <v>0</v>
      </c>
      <c r="I6296">
        <f>Tabla1[[#This Row],[VENTAS]]+Tabla1[[#This Row],[FISICO]]-Tabla1[[#This Row],[SISTEMA]]</f>
        <v>0</v>
      </c>
    </row>
    <row r="6297" spans="1:9" hidden="1" x14ac:dyDescent="0.25">
      <c r="A6297">
        <v>30101</v>
      </c>
      <c r="B6297" s="1" t="s">
        <v>6</v>
      </c>
      <c r="C6297" s="1" t="s">
        <v>33</v>
      </c>
      <c r="D6297">
        <v>13857</v>
      </c>
      <c r="E6297" s="1" t="s">
        <v>6850</v>
      </c>
      <c r="F6297">
        <v>2</v>
      </c>
      <c r="G6297">
        <v>2</v>
      </c>
      <c r="H6297">
        <v>0</v>
      </c>
      <c r="I6297">
        <f>Tabla1[[#This Row],[VENTAS]]+Tabla1[[#This Row],[FISICO]]-Tabla1[[#This Row],[SISTEMA]]</f>
        <v>0</v>
      </c>
    </row>
    <row r="6298" spans="1:9" hidden="1" x14ac:dyDescent="0.25">
      <c r="A6298">
        <v>30101</v>
      </c>
      <c r="B6298" s="1" t="s">
        <v>6</v>
      </c>
      <c r="C6298" s="1" t="s">
        <v>33</v>
      </c>
      <c r="D6298">
        <v>13864</v>
      </c>
      <c r="E6298" s="1" t="s">
        <v>6851</v>
      </c>
      <c r="F6298">
        <v>0</v>
      </c>
      <c r="H6298">
        <v>0</v>
      </c>
      <c r="I6298">
        <f>Tabla1[[#This Row],[VENTAS]]+Tabla1[[#This Row],[FISICO]]-Tabla1[[#This Row],[SISTEMA]]</f>
        <v>0</v>
      </c>
    </row>
    <row r="6299" spans="1:9" hidden="1" x14ac:dyDescent="0.25">
      <c r="A6299">
        <v>30101</v>
      </c>
      <c r="B6299" s="1" t="s">
        <v>6</v>
      </c>
      <c r="C6299" s="1" t="s">
        <v>33</v>
      </c>
      <c r="D6299">
        <v>13865</v>
      </c>
      <c r="E6299" s="1" t="s">
        <v>6852</v>
      </c>
      <c r="F6299">
        <v>0</v>
      </c>
      <c r="H6299">
        <v>0</v>
      </c>
      <c r="I6299">
        <f>Tabla1[[#This Row],[VENTAS]]+Tabla1[[#This Row],[FISICO]]-Tabla1[[#This Row],[SISTEMA]]</f>
        <v>0</v>
      </c>
    </row>
    <row r="6300" spans="1:9" hidden="1" x14ac:dyDescent="0.25">
      <c r="A6300">
        <v>30101</v>
      </c>
      <c r="B6300" s="1" t="s">
        <v>6</v>
      </c>
      <c r="C6300" s="1" t="s">
        <v>33</v>
      </c>
      <c r="D6300">
        <v>13866</v>
      </c>
      <c r="E6300" s="1" t="s">
        <v>6853</v>
      </c>
      <c r="F6300">
        <v>0</v>
      </c>
      <c r="H6300">
        <v>0</v>
      </c>
      <c r="I6300">
        <f>Tabla1[[#This Row],[VENTAS]]+Tabla1[[#This Row],[FISICO]]-Tabla1[[#This Row],[SISTEMA]]</f>
        <v>0</v>
      </c>
    </row>
    <row r="6301" spans="1:9" hidden="1" x14ac:dyDescent="0.25">
      <c r="A6301">
        <v>30101</v>
      </c>
      <c r="B6301" s="1" t="s">
        <v>6</v>
      </c>
      <c r="C6301" s="1" t="s">
        <v>33</v>
      </c>
      <c r="D6301">
        <v>13867</v>
      </c>
      <c r="E6301" s="1" t="s">
        <v>6854</v>
      </c>
      <c r="F6301">
        <v>0</v>
      </c>
      <c r="H6301">
        <v>0</v>
      </c>
      <c r="I6301">
        <f>Tabla1[[#This Row],[VENTAS]]+Tabla1[[#This Row],[FISICO]]-Tabla1[[#This Row],[SISTEMA]]</f>
        <v>0</v>
      </c>
    </row>
    <row r="6302" spans="1:9" hidden="1" x14ac:dyDescent="0.25">
      <c r="A6302">
        <v>30101</v>
      </c>
      <c r="B6302" s="1" t="s">
        <v>6</v>
      </c>
      <c r="C6302" s="1" t="s">
        <v>33</v>
      </c>
      <c r="D6302">
        <v>13868</v>
      </c>
      <c r="E6302" s="1" t="s">
        <v>6855</v>
      </c>
      <c r="F6302">
        <v>0</v>
      </c>
      <c r="H6302">
        <v>0</v>
      </c>
      <c r="I6302">
        <f>Tabla1[[#This Row],[VENTAS]]+Tabla1[[#This Row],[FISICO]]-Tabla1[[#This Row],[SISTEMA]]</f>
        <v>0</v>
      </c>
    </row>
    <row r="6303" spans="1:9" hidden="1" x14ac:dyDescent="0.25">
      <c r="A6303">
        <v>30101</v>
      </c>
      <c r="B6303" s="1" t="s">
        <v>6</v>
      </c>
      <c r="C6303" s="1" t="s">
        <v>33</v>
      </c>
      <c r="D6303">
        <v>13900</v>
      </c>
      <c r="E6303" s="1" t="s">
        <v>6856</v>
      </c>
      <c r="F6303">
        <v>4</v>
      </c>
      <c r="G6303">
        <v>4</v>
      </c>
      <c r="H6303">
        <v>0</v>
      </c>
      <c r="I6303">
        <f>Tabla1[[#This Row],[VENTAS]]+Tabla1[[#This Row],[FISICO]]-Tabla1[[#This Row],[SISTEMA]]</f>
        <v>0</v>
      </c>
    </row>
    <row r="6304" spans="1:9" hidden="1" x14ac:dyDescent="0.25">
      <c r="A6304">
        <v>30101</v>
      </c>
      <c r="B6304" s="1" t="s">
        <v>6</v>
      </c>
      <c r="C6304" s="1" t="s">
        <v>33</v>
      </c>
      <c r="D6304">
        <v>13901</v>
      </c>
      <c r="E6304" s="1" t="s">
        <v>6857</v>
      </c>
      <c r="F6304">
        <v>3</v>
      </c>
      <c r="G6304">
        <v>3</v>
      </c>
      <c r="H6304">
        <v>0</v>
      </c>
      <c r="I6304">
        <f>Tabla1[[#This Row],[VENTAS]]+Tabla1[[#This Row],[FISICO]]-Tabla1[[#This Row],[SISTEMA]]</f>
        <v>0</v>
      </c>
    </row>
    <row r="6305" spans="1:10" hidden="1" x14ac:dyDescent="0.25">
      <c r="A6305">
        <v>30101</v>
      </c>
      <c r="B6305" s="1" t="s">
        <v>6</v>
      </c>
      <c r="C6305" s="1" t="s">
        <v>33</v>
      </c>
      <c r="D6305">
        <v>13902</v>
      </c>
      <c r="E6305" s="1" t="s">
        <v>6858</v>
      </c>
      <c r="F6305">
        <v>2</v>
      </c>
      <c r="G6305">
        <v>2</v>
      </c>
      <c r="H6305">
        <v>0</v>
      </c>
      <c r="I6305">
        <f>Tabla1[[#This Row],[VENTAS]]+Tabla1[[#This Row],[FISICO]]-Tabla1[[#This Row],[SISTEMA]]</f>
        <v>0</v>
      </c>
    </row>
    <row r="6306" spans="1:10" hidden="1" x14ac:dyDescent="0.25">
      <c r="A6306">
        <v>30101</v>
      </c>
      <c r="B6306" s="1" t="s">
        <v>6</v>
      </c>
      <c r="C6306" s="1" t="s">
        <v>33</v>
      </c>
      <c r="D6306">
        <v>13903</v>
      </c>
      <c r="E6306" s="1" t="s">
        <v>6859</v>
      </c>
      <c r="F6306">
        <v>2</v>
      </c>
      <c r="G6306">
        <v>2</v>
      </c>
      <c r="H6306">
        <v>0</v>
      </c>
      <c r="I6306">
        <f>Tabla1[[#This Row],[VENTAS]]+Tabla1[[#This Row],[FISICO]]-Tabla1[[#This Row],[SISTEMA]]</f>
        <v>0</v>
      </c>
    </row>
    <row r="6307" spans="1:10" hidden="1" x14ac:dyDescent="0.25">
      <c r="A6307">
        <v>30101</v>
      </c>
      <c r="B6307" s="1" t="s">
        <v>6</v>
      </c>
      <c r="C6307" s="1" t="s">
        <v>33</v>
      </c>
      <c r="D6307">
        <v>14104</v>
      </c>
      <c r="E6307" s="1" t="s">
        <v>6860</v>
      </c>
      <c r="F6307">
        <v>0</v>
      </c>
      <c r="H6307">
        <v>0</v>
      </c>
      <c r="I6307">
        <f>Tabla1[[#This Row],[VENTAS]]+Tabla1[[#This Row],[FISICO]]-Tabla1[[#This Row],[SISTEMA]]</f>
        <v>0</v>
      </c>
    </row>
    <row r="6308" spans="1:10" hidden="1" x14ac:dyDescent="0.25">
      <c r="A6308">
        <v>30101</v>
      </c>
      <c r="B6308" s="1" t="s">
        <v>6</v>
      </c>
      <c r="C6308" s="1" t="s">
        <v>33</v>
      </c>
      <c r="D6308">
        <v>14121</v>
      </c>
      <c r="E6308" s="1" t="s">
        <v>6861</v>
      </c>
      <c r="F6308">
        <v>0</v>
      </c>
      <c r="H6308">
        <v>0</v>
      </c>
      <c r="I6308">
        <f>Tabla1[[#This Row],[VENTAS]]+Tabla1[[#This Row],[FISICO]]-Tabla1[[#This Row],[SISTEMA]]</f>
        <v>0</v>
      </c>
    </row>
    <row r="6309" spans="1:10" hidden="1" x14ac:dyDescent="0.25">
      <c r="A6309">
        <v>30101</v>
      </c>
      <c r="B6309" s="1" t="s">
        <v>6</v>
      </c>
      <c r="C6309" s="1" t="s">
        <v>33</v>
      </c>
      <c r="D6309">
        <v>14123</v>
      </c>
      <c r="E6309" s="1" t="s">
        <v>6862</v>
      </c>
      <c r="F6309">
        <v>1</v>
      </c>
      <c r="G6309">
        <v>1</v>
      </c>
      <c r="H6309">
        <v>0</v>
      </c>
      <c r="I6309">
        <f>Tabla1[[#This Row],[VENTAS]]+Tabla1[[#This Row],[FISICO]]-Tabla1[[#This Row],[SISTEMA]]</f>
        <v>0</v>
      </c>
    </row>
    <row r="6310" spans="1:10" hidden="1" x14ac:dyDescent="0.25">
      <c r="A6310">
        <v>30101</v>
      </c>
      <c r="B6310" s="1" t="s">
        <v>6</v>
      </c>
      <c r="C6310" s="1" t="s">
        <v>33</v>
      </c>
      <c r="D6310">
        <v>14124</v>
      </c>
      <c r="E6310" s="1" t="s">
        <v>6863</v>
      </c>
      <c r="F6310">
        <v>3</v>
      </c>
      <c r="G6310">
        <v>3</v>
      </c>
      <c r="H6310">
        <v>0</v>
      </c>
      <c r="I6310">
        <f>Tabla1[[#This Row],[VENTAS]]+Tabla1[[#This Row],[FISICO]]-Tabla1[[#This Row],[SISTEMA]]</f>
        <v>0</v>
      </c>
    </row>
    <row r="6311" spans="1:10" hidden="1" x14ac:dyDescent="0.25">
      <c r="A6311">
        <v>30101</v>
      </c>
      <c r="B6311" s="1" t="s">
        <v>6</v>
      </c>
      <c r="C6311" s="1" t="s">
        <v>33</v>
      </c>
      <c r="D6311">
        <v>14205</v>
      </c>
      <c r="E6311" s="1" t="s">
        <v>6864</v>
      </c>
      <c r="F6311">
        <v>47</v>
      </c>
      <c r="G6311">
        <f>12+35</f>
        <v>47</v>
      </c>
      <c r="H6311">
        <v>0</v>
      </c>
      <c r="I6311">
        <f>Tabla1[[#This Row],[VENTAS]]+Tabla1[[#This Row],[FISICO]]-Tabla1[[#This Row],[SISTEMA]]</f>
        <v>0</v>
      </c>
    </row>
    <row r="6312" spans="1:10" hidden="1" x14ac:dyDescent="0.25">
      <c r="A6312">
        <v>30101</v>
      </c>
      <c r="B6312" s="1" t="s">
        <v>6</v>
      </c>
      <c r="C6312" s="1" t="s">
        <v>33</v>
      </c>
      <c r="D6312">
        <v>14206</v>
      </c>
      <c r="E6312" s="1" t="s">
        <v>6865</v>
      </c>
      <c r="F6312">
        <v>46</v>
      </c>
      <c r="G6312">
        <f>16+30</f>
        <v>46</v>
      </c>
      <c r="H6312">
        <v>0</v>
      </c>
      <c r="I6312">
        <f>Tabla1[[#This Row],[VENTAS]]+Tabla1[[#This Row],[FISICO]]-Tabla1[[#This Row],[SISTEMA]]</f>
        <v>0</v>
      </c>
    </row>
    <row r="6313" spans="1:10" hidden="1" x14ac:dyDescent="0.25">
      <c r="A6313">
        <v>30101</v>
      </c>
      <c r="B6313" s="1" t="s">
        <v>6</v>
      </c>
      <c r="C6313" s="1" t="s">
        <v>33</v>
      </c>
      <c r="D6313">
        <v>14208</v>
      </c>
      <c r="E6313" s="1" t="s">
        <v>6866</v>
      </c>
      <c r="F6313">
        <v>1</v>
      </c>
      <c r="G6313">
        <v>1</v>
      </c>
      <c r="H6313">
        <v>0</v>
      </c>
      <c r="I6313">
        <f>Tabla1[[#This Row],[VENTAS]]+Tabla1[[#This Row],[FISICO]]-Tabla1[[#This Row],[SISTEMA]]</f>
        <v>0</v>
      </c>
    </row>
    <row r="6314" spans="1:10" hidden="1" x14ac:dyDescent="0.25">
      <c r="A6314">
        <v>30101</v>
      </c>
      <c r="B6314" s="1" t="s">
        <v>6</v>
      </c>
      <c r="C6314" s="1" t="s">
        <v>33</v>
      </c>
      <c r="D6314">
        <v>14243</v>
      </c>
      <c r="E6314" s="1" t="s">
        <v>6867</v>
      </c>
      <c r="F6314">
        <v>4</v>
      </c>
      <c r="G6314">
        <v>4</v>
      </c>
      <c r="H6314">
        <v>0</v>
      </c>
      <c r="I6314">
        <f>Tabla1[[#This Row],[VENTAS]]+Tabla1[[#This Row],[FISICO]]-Tabla1[[#This Row],[SISTEMA]]</f>
        <v>0</v>
      </c>
    </row>
    <row r="6315" spans="1:10" hidden="1" x14ac:dyDescent="0.25">
      <c r="A6315">
        <v>30101</v>
      </c>
      <c r="B6315" s="1" t="s">
        <v>6</v>
      </c>
      <c r="C6315" s="1" t="s">
        <v>33</v>
      </c>
      <c r="D6315" s="18">
        <v>14252</v>
      </c>
      <c r="E6315" s="19" t="s">
        <v>6868</v>
      </c>
      <c r="F6315">
        <v>2</v>
      </c>
      <c r="H6315">
        <v>0</v>
      </c>
      <c r="I6315">
        <f>Tabla1[[#This Row],[VENTAS]]+Tabla1[[#This Row],[FISICO]]-Tabla1[[#This Row],[SISTEMA]]</f>
        <v>-2</v>
      </c>
      <c r="J6315" s="18" t="s">
        <v>8347</v>
      </c>
    </row>
    <row r="6316" spans="1:10" hidden="1" x14ac:dyDescent="0.25">
      <c r="A6316">
        <v>30101</v>
      </c>
      <c r="B6316" s="1" t="s">
        <v>6</v>
      </c>
      <c r="C6316" s="1" t="s">
        <v>33</v>
      </c>
      <c r="D6316">
        <v>14265</v>
      </c>
      <c r="E6316" s="1" t="s">
        <v>6869</v>
      </c>
      <c r="F6316">
        <v>0</v>
      </c>
      <c r="H6316">
        <v>0</v>
      </c>
      <c r="I6316">
        <f>Tabla1[[#This Row],[VENTAS]]+Tabla1[[#This Row],[FISICO]]-Tabla1[[#This Row],[SISTEMA]]</f>
        <v>0</v>
      </c>
    </row>
    <row r="6317" spans="1:10" hidden="1" x14ac:dyDescent="0.25">
      <c r="A6317">
        <v>30101</v>
      </c>
      <c r="B6317" s="1" t="s">
        <v>6</v>
      </c>
      <c r="C6317" s="1" t="s">
        <v>33</v>
      </c>
      <c r="D6317">
        <v>14266</v>
      </c>
      <c r="E6317" s="1" t="s">
        <v>6870</v>
      </c>
      <c r="F6317">
        <v>0</v>
      </c>
      <c r="H6317">
        <v>0</v>
      </c>
      <c r="I6317">
        <f>Tabla1[[#This Row],[VENTAS]]+Tabla1[[#This Row],[FISICO]]-Tabla1[[#This Row],[SISTEMA]]</f>
        <v>0</v>
      </c>
    </row>
    <row r="6318" spans="1:10" hidden="1" x14ac:dyDescent="0.25">
      <c r="A6318">
        <v>30101</v>
      </c>
      <c r="B6318" s="1" t="s">
        <v>6</v>
      </c>
      <c r="C6318" s="1" t="s">
        <v>33</v>
      </c>
      <c r="D6318">
        <v>14268</v>
      </c>
      <c r="E6318" s="1" t="s">
        <v>6871</v>
      </c>
      <c r="F6318">
        <v>0</v>
      </c>
      <c r="H6318">
        <v>0</v>
      </c>
      <c r="I6318">
        <f>Tabla1[[#This Row],[VENTAS]]+Tabla1[[#This Row],[FISICO]]-Tabla1[[#This Row],[SISTEMA]]</f>
        <v>0</v>
      </c>
    </row>
    <row r="6319" spans="1:10" hidden="1" x14ac:dyDescent="0.25">
      <c r="A6319">
        <v>30101</v>
      </c>
      <c r="B6319" s="1" t="s">
        <v>6</v>
      </c>
      <c r="C6319" s="1" t="s">
        <v>33</v>
      </c>
      <c r="D6319">
        <v>14270</v>
      </c>
      <c r="E6319" s="1" t="s">
        <v>6872</v>
      </c>
      <c r="F6319">
        <v>2</v>
      </c>
      <c r="G6319">
        <v>2</v>
      </c>
      <c r="H6319">
        <v>0</v>
      </c>
      <c r="I6319">
        <f>Tabla1[[#This Row],[VENTAS]]+Tabla1[[#This Row],[FISICO]]-Tabla1[[#This Row],[SISTEMA]]</f>
        <v>0</v>
      </c>
    </row>
    <row r="6320" spans="1:10" hidden="1" x14ac:dyDescent="0.25">
      <c r="A6320">
        <v>30101</v>
      </c>
      <c r="B6320" s="1" t="s">
        <v>6</v>
      </c>
      <c r="C6320" s="1" t="s">
        <v>33</v>
      </c>
      <c r="D6320">
        <v>14308</v>
      </c>
      <c r="E6320" s="1" t="s">
        <v>6873</v>
      </c>
      <c r="F6320">
        <v>35</v>
      </c>
      <c r="G6320">
        <v>35</v>
      </c>
      <c r="H6320">
        <v>0</v>
      </c>
      <c r="I6320">
        <f>Tabla1[[#This Row],[VENTAS]]+Tabla1[[#This Row],[FISICO]]-Tabla1[[#This Row],[SISTEMA]]</f>
        <v>0</v>
      </c>
    </row>
    <row r="6321" spans="1:10" hidden="1" x14ac:dyDescent="0.25">
      <c r="A6321">
        <v>30101</v>
      </c>
      <c r="B6321" s="1" t="s">
        <v>6</v>
      </c>
      <c r="C6321" s="1" t="s">
        <v>33</v>
      </c>
      <c r="D6321">
        <v>14320</v>
      </c>
      <c r="E6321" s="1" t="s">
        <v>6874</v>
      </c>
      <c r="F6321">
        <v>21</v>
      </c>
      <c r="G6321">
        <v>21</v>
      </c>
      <c r="H6321">
        <v>0</v>
      </c>
      <c r="I6321">
        <f>Tabla1[[#This Row],[VENTAS]]+Tabla1[[#This Row],[FISICO]]-Tabla1[[#This Row],[SISTEMA]]</f>
        <v>0</v>
      </c>
    </row>
    <row r="6322" spans="1:10" hidden="1" x14ac:dyDescent="0.25">
      <c r="A6322">
        <v>30101</v>
      </c>
      <c r="B6322" s="1" t="s">
        <v>6</v>
      </c>
      <c r="C6322" s="1" t="s">
        <v>33</v>
      </c>
      <c r="D6322">
        <v>14321</v>
      </c>
      <c r="E6322" s="1" t="s">
        <v>6875</v>
      </c>
      <c r="F6322">
        <v>19</v>
      </c>
      <c r="G6322">
        <v>19</v>
      </c>
      <c r="H6322">
        <v>0</v>
      </c>
      <c r="I6322">
        <f>Tabla1[[#This Row],[VENTAS]]+Tabla1[[#This Row],[FISICO]]-Tabla1[[#This Row],[SISTEMA]]</f>
        <v>0</v>
      </c>
    </row>
    <row r="6323" spans="1:10" hidden="1" x14ac:dyDescent="0.25">
      <c r="A6323">
        <v>30101</v>
      </c>
      <c r="B6323" s="1" t="s">
        <v>6</v>
      </c>
      <c r="C6323" s="1" t="s">
        <v>33</v>
      </c>
      <c r="D6323">
        <v>14322</v>
      </c>
      <c r="E6323" s="1" t="s">
        <v>6876</v>
      </c>
      <c r="F6323">
        <v>17</v>
      </c>
      <c r="G6323">
        <v>17</v>
      </c>
      <c r="H6323">
        <v>0</v>
      </c>
      <c r="I6323">
        <f>Tabla1[[#This Row],[VENTAS]]+Tabla1[[#This Row],[FISICO]]-Tabla1[[#This Row],[SISTEMA]]</f>
        <v>0</v>
      </c>
    </row>
    <row r="6324" spans="1:10" hidden="1" x14ac:dyDescent="0.25">
      <c r="A6324">
        <v>30101</v>
      </c>
      <c r="B6324" s="1" t="s">
        <v>6</v>
      </c>
      <c r="C6324" s="1" t="s">
        <v>33</v>
      </c>
      <c r="D6324">
        <v>14323</v>
      </c>
      <c r="E6324" s="1" t="s">
        <v>6877</v>
      </c>
      <c r="F6324">
        <v>16</v>
      </c>
      <c r="G6324">
        <v>16</v>
      </c>
      <c r="H6324">
        <v>0</v>
      </c>
      <c r="I6324">
        <f>Tabla1[[#This Row],[VENTAS]]+Tabla1[[#This Row],[FISICO]]-Tabla1[[#This Row],[SISTEMA]]</f>
        <v>0</v>
      </c>
    </row>
    <row r="6325" spans="1:10" hidden="1" x14ac:dyDescent="0.25">
      <c r="A6325">
        <v>30101</v>
      </c>
      <c r="B6325" s="1" t="s">
        <v>6</v>
      </c>
      <c r="C6325" s="1" t="s">
        <v>33</v>
      </c>
      <c r="D6325">
        <v>14384</v>
      </c>
      <c r="E6325" s="1" t="s">
        <v>6878</v>
      </c>
      <c r="F6325">
        <v>5</v>
      </c>
      <c r="G6325">
        <v>5</v>
      </c>
      <c r="H6325">
        <v>0</v>
      </c>
      <c r="I6325">
        <f>Tabla1[[#This Row],[VENTAS]]+Tabla1[[#This Row],[FISICO]]-Tabla1[[#This Row],[SISTEMA]]</f>
        <v>0</v>
      </c>
    </row>
    <row r="6326" spans="1:10" hidden="1" x14ac:dyDescent="0.25">
      <c r="A6326">
        <v>30101</v>
      </c>
      <c r="B6326" s="1" t="s">
        <v>6</v>
      </c>
      <c r="C6326" s="1" t="s">
        <v>33</v>
      </c>
      <c r="D6326">
        <v>14399</v>
      </c>
      <c r="E6326" s="1" t="s">
        <v>6879</v>
      </c>
      <c r="F6326">
        <v>6</v>
      </c>
      <c r="G6326">
        <v>6</v>
      </c>
      <c r="H6326">
        <v>0</v>
      </c>
      <c r="I6326">
        <f>Tabla1[[#This Row],[VENTAS]]+Tabla1[[#This Row],[FISICO]]-Tabla1[[#This Row],[SISTEMA]]</f>
        <v>0</v>
      </c>
    </row>
    <row r="6327" spans="1:10" hidden="1" x14ac:dyDescent="0.25">
      <c r="A6327">
        <v>30101</v>
      </c>
      <c r="B6327" s="1" t="s">
        <v>6</v>
      </c>
      <c r="C6327" s="1" t="s">
        <v>33</v>
      </c>
      <c r="D6327">
        <v>14401</v>
      </c>
      <c r="E6327" s="1" t="s">
        <v>6880</v>
      </c>
      <c r="F6327">
        <v>10</v>
      </c>
      <c r="G6327">
        <v>10</v>
      </c>
      <c r="H6327">
        <v>0</v>
      </c>
      <c r="I6327">
        <f>Tabla1[[#This Row],[VENTAS]]+Tabla1[[#This Row],[FISICO]]-Tabla1[[#This Row],[SISTEMA]]</f>
        <v>0</v>
      </c>
    </row>
    <row r="6328" spans="1:10" hidden="1" x14ac:dyDescent="0.25">
      <c r="A6328">
        <v>30101</v>
      </c>
      <c r="B6328" s="1" t="s">
        <v>6</v>
      </c>
      <c r="C6328" s="1" t="s">
        <v>33</v>
      </c>
      <c r="D6328">
        <v>14402</v>
      </c>
      <c r="E6328" s="1" t="s">
        <v>6881</v>
      </c>
      <c r="F6328">
        <v>0</v>
      </c>
      <c r="H6328">
        <v>0</v>
      </c>
      <c r="I6328">
        <f>Tabla1[[#This Row],[VENTAS]]+Tabla1[[#This Row],[FISICO]]-Tabla1[[#This Row],[SISTEMA]]</f>
        <v>0</v>
      </c>
    </row>
    <row r="6329" spans="1:10" hidden="1" x14ac:dyDescent="0.25">
      <c r="A6329">
        <v>30101</v>
      </c>
      <c r="B6329" s="1" t="s">
        <v>6</v>
      </c>
      <c r="C6329" s="1" t="s">
        <v>33</v>
      </c>
      <c r="D6329">
        <v>14403</v>
      </c>
      <c r="E6329" s="1" t="s">
        <v>6882</v>
      </c>
      <c r="F6329">
        <v>24</v>
      </c>
      <c r="G6329">
        <v>24</v>
      </c>
      <c r="H6329">
        <v>0</v>
      </c>
      <c r="I6329">
        <f>Tabla1[[#This Row],[VENTAS]]+Tabla1[[#This Row],[FISICO]]-Tabla1[[#This Row],[SISTEMA]]</f>
        <v>0</v>
      </c>
    </row>
    <row r="6330" spans="1:10" hidden="1" x14ac:dyDescent="0.25">
      <c r="A6330">
        <v>30101</v>
      </c>
      <c r="B6330" s="1" t="s">
        <v>6</v>
      </c>
      <c r="C6330" s="1" t="s">
        <v>33</v>
      </c>
      <c r="D6330">
        <v>14422</v>
      </c>
      <c r="E6330" s="1" t="s">
        <v>6883</v>
      </c>
      <c r="F6330">
        <v>2</v>
      </c>
      <c r="G6330">
        <v>2</v>
      </c>
      <c r="H6330">
        <v>0</v>
      </c>
      <c r="I6330">
        <f>Tabla1[[#This Row],[VENTAS]]+Tabla1[[#This Row],[FISICO]]-Tabla1[[#This Row],[SISTEMA]]</f>
        <v>0</v>
      </c>
    </row>
    <row r="6331" spans="1:10" s="34" customFormat="1" x14ac:dyDescent="0.25">
      <c r="A6331" s="34">
        <v>30101</v>
      </c>
      <c r="B6331" s="35" t="s">
        <v>6</v>
      </c>
      <c r="C6331" s="35" t="s">
        <v>33</v>
      </c>
      <c r="D6331" s="36">
        <v>14481</v>
      </c>
      <c r="E6331" s="37" t="s">
        <v>6884</v>
      </c>
      <c r="F6331" s="34">
        <v>48</v>
      </c>
      <c r="H6331" s="34">
        <v>0</v>
      </c>
      <c r="I6331" s="34">
        <f>Tabla1[[#This Row],[VENTAS]]+Tabla1[[#This Row],[FISICO]]-Tabla1[[#This Row],[SISTEMA]]</f>
        <v>-48</v>
      </c>
      <c r="J6331" s="36" t="s">
        <v>8334</v>
      </c>
    </row>
    <row r="6332" spans="1:10" hidden="1" x14ac:dyDescent="0.25">
      <c r="A6332">
        <v>30101</v>
      </c>
      <c r="B6332" s="1" t="s">
        <v>6</v>
      </c>
      <c r="C6332" s="1" t="s">
        <v>33</v>
      </c>
      <c r="D6332">
        <v>14510</v>
      </c>
      <c r="E6332" s="1" t="s">
        <v>6885</v>
      </c>
      <c r="F6332">
        <v>4</v>
      </c>
      <c r="G6332">
        <v>4</v>
      </c>
      <c r="H6332">
        <v>0</v>
      </c>
      <c r="I6332">
        <f>Tabla1[[#This Row],[VENTAS]]+Tabla1[[#This Row],[FISICO]]-Tabla1[[#This Row],[SISTEMA]]</f>
        <v>0</v>
      </c>
    </row>
    <row r="6333" spans="1:10" hidden="1" x14ac:dyDescent="0.25">
      <c r="A6333">
        <v>30101</v>
      </c>
      <c r="B6333" s="1" t="s">
        <v>6</v>
      </c>
      <c r="C6333" s="1" t="s">
        <v>33</v>
      </c>
      <c r="D6333">
        <v>14511</v>
      </c>
      <c r="E6333" s="1" t="s">
        <v>6886</v>
      </c>
      <c r="F6333">
        <v>2</v>
      </c>
      <c r="G6333">
        <v>2</v>
      </c>
      <c r="H6333">
        <v>0</v>
      </c>
      <c r="I6333">
        <f>Tabla1[[#This Row],[VENTAS]]+Tabla1[[#This Row],[FISICO]]-Tabla1[[#This Row],[SISTEMA]]</f>
        <v>0</v>
      </c>
    </row>
    <row r="6334" spans="1:10" hidden="1" x14ac:dyDescent="0.25">
      <c r="A6334">
        <v>30101</v>
      </c>
      <c r="B6334" s="1" t="s">
        <v>6</v>
      </c>
      <c r="C6334" s="1" t="s">
        <v>33</v>
      </c>
      <c r="D6334">
        <v>14526</v>
      </c>
      <c r="E6334" s="1" t="s">
        <v>6887</v>
      </c>
      <c r="F6334">
        <v>2</v>
      </c>
      <c r="G6334">
        <v>2</v>
      </c>
      <c r="H6334">
        <v>0</v>
      </c>
      <c r="I6334">
        <f>Tabla1[[#This Row],[VENTAS]]+Tabla1[[#This Row],[FISICO]]-Tabla1[[#This Row],[SISTEMA]]</f>
        <v>0</v>
      </c>
    </row>
    <row r="6335" spans="1:10" hidden="1" x14ac:dyDescent="0.25">
      <c r="A6335">
        <v>30101</v>
      </c>
      <c r="B6335" s="1" t="s">
        <v>6</v>
      </c>
      <c r="C6335" s="1" t="s">
        <v>33</v>
      </c>
      <c r="D6335">
        <v>14541</v>
      </c>
      <c r="E6335" s="1" t="s">
        <v>6888</v>
      </c>
      <c r="F6335">
        <v>6</v>
      </c>
      <c r="G6335">
        <v>6</v>
      </c>
      <c r="H6335">
        <v>0</v>
      </c>
      <c r="I6335">
        <f>Tabla1[[#This Row],[VENTAS]]+Tabla1[[#This Row],[FISICO]]-Tabla1[[#This Row],[SISTEMA]]</f>
        <v>0</v>
      </c>
    </row>
    <row r="6336" spans="1:10" hidden="1" x14ac:dyDescent="0.25">
      <c r="A6336">
        <v>30101</v>
      </c>
      <c r="B6336" s="1" t="s">
        <v>6</v>
      </c>
      <c r="C6336" s="1" t="s">
        <v>33</v>
      </c>
      <c r="D6336">
        <v>14580</v>
      </c>
      <c r="E6336" s="1" t="s">
        <v>6889</v>
      </c>
      <c r="F6336">
        <v>0</v>
      </c>
      <c r="H6336">
        <v>0</v>
      </c>
      <c r="I6336">
        <f>Tabla1[[#This Row],[VENTAS]]+Tabla1[[#This Row],[FISICO]]-Tabla1[[#This Row],[SISTEMA]]</f>
        <v>0</v>
      </c>
    </row>
    <row r="6337" spans="1:10" hidden="1" x14ac:dyDescent="0.25">
      <c r="A6337">
        <v>30101</v>
      </c>
      <c r="B6337" s="1" t="s">
        <v>6</v>
      </c>
      <c r="C6337" s="1" t="s">
        <v>33</v>
      </c>
      <c r="D6337">
        <v>14622</v>
      </c>
      <c r="E6337" s="1" t="s">
        <v>6890</v>
      </c>
      <c r="F6337">
        <v>1</v>
      </c>
      <c r="G6337">
        <v>1</v>
      </c>
      <c r="H6337">
        <v>0</v>
      </c>
      <c r="I6337">
        <f>Tabla1[[#This Row],[VENTAS]]+Tabla1[[#This Row],[FISICO]]-Tabla1[[#This Row],[SISTEMA]]</f>
        <v>0</v>
      </c>
    </row>
    <row r="6338" spans="1:10" hidden="1" x14ac:dyDescent="0.25">
      <c r="A6338">
        <v>30101</v>
      </c>
      <c r="B6338" s="1" t="s">
        <v>6</v>
      </c>
      <c r="C6338" s="1" t="s">
        <v>33</v>
      </c>
      <c r="D6338">
        <v>14623</v>
      </c>
      <c r="E6338" s="1" t="s">
        <v>6891</v>
      </c>
      <c r="F6338">
        <v>0</v>
      </c>
      <c r="H6338">
        <v>0</v>
      </c>
      <c r="I6338">
        <f>Tabla1[[#This Row],[VENTAS]]+Tabla1[[#This Row],[FISICO]]-Tabla1[[#This Row],[SISTEMA]]</f>
        <v>0</v>
      </c>
    </row>
    <row r="6339" spans="1:10" hidden="1" x14ac:dyDescent="0.25">
      <c r="A6339">
        <v>30101</v>
      </c>
      <c r="B6339" s="1" t="s">
        <v>6</v>
      </c>
      <c r="C6339" s="1" t="s">
        <v>33</v>
      </c>
      <c r="D6339">
        <v>14624</v>
      </c>
      <c r="E6339" s="1" t="s">
        <v>6892</v>
      </c>
      <c r="F6339">
        <v>1</v>
      </c>
      <c r="G6339">
        <v>1</v>
      </c>
      <c r="H6339">
        <v>0</v>
      </c>
      <c r="I6339">
        <f>Tabla1[[#This Row],[VENTAS]]+Tabla1[[#This Row],[FISICO]]-Tabla1[[#This Row],[SISTEMA]]</f>
        <v>0</v>
      </c>
    </row>
    <row r="6340" spans="1:10" hidden="1" x14ac:dyDescent="0.25">
      <c r="A6340">
        <v>30101</v>
      </c>
      <c r="B6340" s="1" t="s">
        <v>6</v>
      </c>
      <c r="C6340" s="1" t="s">
        <v>33</v>
      </c>
      <c r="D6340">
        <v>14625</v>
      </c>
      <c r="E6340" s="1" t="s">
        <v>6893</v>
      </c>
      <c r="F6340">
        <v>0</v>
      </c>
      <c r="H6340">
        <v>0</v>
      </c>
      <c r="I6340">
        <f>Tabla1[[#This Row],[VENTAS]]+Tabla1[[#This Row],[FISICO]]-Tabla1[[#This Row],[SISTEMA]]</f>
        <v>0</v>
      </c>
    </row>
    <row r="6341" spans="1:10" hidden="1" x14ac:dyDescent="0.25">
      <c r="A6341">
        <v>30101</v>
      </c>
      <c r="B6341" s="1" t="s">
        <v>6</v>
      </c>
      <c r="C6341" s="1" t="s">
        <v>33</v>
      </c>
      <c r="D6341">
        <v>14627</v>
      </c>
      <c r="E6341" s="1" t="s">
        <v>6894</v>
      </c>
      <c r="F6341">
        <v>1</v>
      </c>
      <c r="G6341">
        <v>1</v>
      </c>
      <c r="H6341">
        <v>0</v>
      </c>
      <c r="I6341">
        <f>Tabla1[[#This Row],[VENTAS]]+Tabla1[[#This Row],[FISICO]]-Tabla1[[#This Row],[SISTEMA]]</f>
        <v>0</v>
      </c>
    </row>
    <row r="6342" spans="1:10" hidden="1" x14ac:dyDescent="0.25">
      <c r="A6342">
        <v>30101</v>
      </c>
      <c r="B6342" s="1" t="s">
        <v>6</v>
      </c>
      <c r="C6342" s="1" t="s">
        <v>33</v>
      </c>
      <c r="D6342">
        <v>14629</v>
      </c>
      <c r="E6342" s="1" t="s">
        <v>6895</v>
      </c>
      <c r="F6342">
        <v>1</v>
      </c>
      <c r="G6342">
        <v>1</v>
      </c>
      <c r="H6342">
        <v>0</v>
      </c>
      <c r="I6342">
        <f>Tabla1[[#This Row],[VENTAS]]+Tabla1[[#This Row],[FISICO]]-Tabla1[[#This Row],[SISTEMA]]</f>
        <v>0</v>
      </c>
    </row>
    <row r="6343" spans="1:10" hidden="1" x14ac:dyDescent="0.25">
      <c r="A6343">
        <v>30101</v>
      </c>
      <c r="B6343" s="1" t="s">
        <v>6</v>
      </c>
      <c r="C6343" s="1" t="s">
        <v>33</v>
      </c>
      <c r="D6343">
        <v>14630</v>
      </c>
      <c r="E6343" s="1" t="s">
        <v>6896</v>
      </c>
      <c r="F6343">
        <v>1</v>
      </c>
      <c r="G6343">
        <v>1</v>
      </c>
      <c r="H6343">
        <v>0</v>
      </c>
      <c r="I6343">
        <f>Tabla1[[#This Row],[VENTAS]]+Tabla1[[#This Row],[FISICO]]-Tabla1[[#This Row],[SISTEMA]]</f>
        <v>0</v>
      </c>
    </row>
    <row r="6344" spans="1:10" hidden="1" x14ac:dyDescent="0.25">
      <c r="A6344">
        <v>30101</v>
      </c>
      <c r="B6344" s="1" t="s">
        <v>6</v>
      </c>
      <c r="C6344" s="1" t="s">
        <v>33</v>
      </c>
      <c r="D6344">
        <v>14637</v>
      </c>
      <c r="E6344" s="1" t="s">
        <v>6897</v>
      </c>
      <c r="F6344">
        <v>3</v>
      </c>
      <c r="G6344">
        <v>3</v>
      </c>
      <c r="H6344">
        <v>0</v>
      </c>
      <c r="I6344">
        <f>Tabla1[[#This Row],[VENTAS]]+Tabla1[[#This Row],[FISICO]]-Tabla1[[#This Row],[SISTEMA]]</f>
        <v>0</v>
      </c>
    </row>
    <row r="6345" spans="1:10" hidden="1" x14ac:dyDescent="0.25">
      <c r="A6345">
        <v>30101</v>
      </c>
      <c r="B6345" s="1" t="s">
        <v>6</v>
      </c>
      <c r="C6345" s="1" t="s">
        <v>33</v>
      </c>
      <c r="D6345">
        <v>14638</v>
      </c>
      <c r="E6345" s="1" t="s">
        <v>6898</v>
      </c>
      <c r="F6345">
        <v>3</v>
      </c>
      <c r="G6345">
        <v>3</v>
      </c>
      <c r="H6345">
        <v>0</v>
      </c>
      <c r="I6345">
        <f>Tabla1[[#This Row],[VENTAS]]+Tabla1[[#This Row],[FISICO]]-Tabla1[[#This Row],[SISTEMA]]</f>
        <v>0</v>
      </c>
    </row>
    <row r="6346" spans="1:10" hidden="1" x14ac:dyDescent="0.25">
      <c r="A6346">
        <v>30101</v>
      </c>
      <c r="B6346" s="1" t="s">
        <v>6</v>
      </c>
      <c r="C6346" s="1" t="s">
        <v>33</v>
      </c>
      <c r="D6346">
        <v>14641</v>
      </c>
      <c r="E6346" s="1" t="s">
        <v>6899</v>
      </c>
      <c r="F6346">
        <v>3</v>
      </c>
      <c r="G6346">
        <v>3</v>
      </c>
      <c r="H6346">
        <v>0</v>
      </c>
      <c r="I6346">
        <f>Tabla1[[#This Row],[VENTAS]]+Tabla1[[#This Row],[FISICO]]-Tabla1[[#This Row],[SISTEMA]]</f>
        <v>0</v>
      </c>
    </row>
    <row r="6347" spans="1:10" hidden="1" x14ac:dyDescent="0.25">
      <c r="A6347">
        <v>30101</v>
      </c>
      <c r="B6347" s="1" t="s">
        <v>6</v>
      </c>
      <c r="C6347" s="1" t="s">
        <v>33</v>
      </c>
      <c r="D6347">
        <v>14642</v>
      </c>
      <c r="E6347" s="1" t="s">
        <v>6900</v>
      </c>
      <c r="F6347">
        <v>3</v>
      </c>
      <c r="G6347">
        <v>3</v>
      </c>
      <c r="H6347">
        <v>0</v>
      </c>
      <c r="I6347">
        <f>Tabla1[[#This Row],[VENTAS]]+Tabla1[[#This Row],[FISICO]]-Tabla1[[#This Row],[SISTEMA]]</f>
        <v>0</v>
      </c>
    </row>
    <row r="6348" spans="1:10" hidden="1" x14ac:dyDescent="0.25">
      <c r="A6348">
        <v>30101</v>
      </c>
      <c r="B6348" s="1" t="s">
        <v>6</v>
      </c>
      <c r="C6348" s="1" t="s">
        <v>33</v>
      </c>
      <c r="D6348">
        <v>14643</v>
      </c>
      <c r="E6348" s="1" t="s">
        <v>6901</v>
      </c>
      <c r="F6348">
        <v>3</v>
      </c>
      <c r="G6348">
        <v>3</v>
      </c>
      <c r="H6348">
        <v>0</v>
      </c>
      <c r="I6348">
        <f>Tabla1[[#This Row],[VENTAS]]+Tabla1[[#This Row],[FISICO]]-Tabla1[[#This Row],[SISTEMA]]</f>
        <v>0</v>
      </c>
    </row>
    <row r="6349" spans="1:10" hidden="1" x14ac:dyDescent="0.25">
      <c r="A6349">
        <v>30101</v>
      </c>
      <c r="B6349" s="1" t="s">
        <v>6</v>
      </c>
      <c r="C6349" s="1" t="s">
        <v>33</v>
      </c>
      <c r="D6349">
        <v>14645</v>
      </c>
      <c r="E6349" s="1" t="s">
        <v>6902</v>
      </c>
      <c r="F6349">
        <v>1</v>
      </c>
      <c r="G6349">
        <v>1</v>
      </c>
      <c r="H6349">
        <v>0</v>
      </c>
      <c r="I6349">
        <f>Tabla1[[#This Row],[VENTAS]]+Tabla1[[#This Row],[FISICO]]-Tabla1[[#This Row],[SISTEMA]]</f>
        <v>0</v>
      </c>
    </row>
    <row r="6350" spans="1:10" hidden="1" x14ac:dyDescent="0.25">
      <c r="A6350">
        <v>30101</v>
      </c>
      <c r="B6350" s="1" t="s">
        <v>6</v>
      </c>
      <c r="C6350" s="1" t="s">
        <v>33</v>
      </c>
      <c r="D6350" s="18">
        <v>14646</v>
      </c>
      <c r="E6350" s="19" t="s">
        <v>6903</v>
      </c>
      <c r="F6350">
        <v>0</v>
      </c>
      <c r="G6350">
        <v>0</v>
      </c>
      <c r="H6350">
        <v>0</v>
      </c>
      <c r="I6350">
        <f>Tabla1[[#This Row],[VENTAS]]+Tabla1[[#This Row],[FISICO]]-Tabla1[[#This Row],[SISTEMA]]</f>
        <v>0</v>
      </c>
      <c r="J6350" s="18"/>
    </row>
    <row r="6351" spans="1:10" hidden="1" x14ac:dyDescent="0.25">
      <c r="A6351">
        <v>30101</v>
      </c>
      <c r="B6351" s="1" t="s">
        <v>6</v>
      </c>
      <c r="C6351" s="1" t="s">
        <v>33</v>
      </c>
      <c r="D6351">
        <v>14649</v>
      </c>
      <c r="E6351" s="1" t="s">
        <v>6904</v>
      </c>
      <c r="F6351">
        <v>17</v>
      </c>
      <c r="G6351">
        <v>17</v>
      </c>
      <c r="H6351">
        <v>0</v>
      </c>
      <c r="I6351">
        <f>Tabla1[[#This Row],[VENTAS]]+Tabla1[[#This Row],[FISICO]]-Tabla1[[#This Row],[SISTEMA]]</f>
        <v>0</v>
      </c>
    </row>
    <row r="6352" spans="1:10" hidden="1" x14ac:dyDescent="0.25">
      <c r="A6352">
        <v>30101</v>
      </c>
      <c r="B6352" s="1" t="s">
        <v>6</v>
      </c>
      <c r="C6352" s="1" t="s">
        <v>33</v>
      </c>
      <c r="D6352">
        <v>14650</v>
      </c>
      <c r="E6352" s="1" t="s">
        <v>6905</v>
      </c>
      <c r="F6352">
        <v>16</v>
      </c>
      <c r="G6352">
        <v>16</v>
      </c>
      <c r="H6352">
        <v>0</v>
      </c>
      <c r="I6352">
        <f>Tabla1[[#This Row],[VENTAS]]+Tabla1[[#This Row],[FISICO]]-Tabla1[[#This Row],[SISTEMA]]</f>
        <v>0</v>
      </c>
    </row>
    <row r="6353" spans="1:9" hidden="1" x14ac:dyDescent="0.25">
      <c r="A6353">
        <v>30101</v>
      </c>
      <c r="B6353" s="1" t="s">
        <v>6</v>
      </c>
      <c r="C6353" s="1" t="s">
        <v>33</v>
      </c>
      <c r="D6353">
        <v>14651</v>
      </c>
      <c r="E6353" s="1" t="s">
        <v>6906</v>
      </c>
      <c r="F6353">
        <v>17</v>
      </c>
      <c r="G6353">
        <v>17</v>
      </c>
      <c r="H6353">
        <v>0</v>
      </c>
      <c r="I6353">
        <f>Tabla1[[#This Row],[VENTAS]]+Tabla1[[#This Row],[FISICO]]-Tabla1[[#This Row],[SISTEMA]]</f>
        <v>0</v>
      </c>
    </row>
    <row r="6354" spans="1:9" hidden="1" x14ac:dyDescent="0.25">
      <c r="A6354">
        <v>30101</v>
      </c>
      <c r="B6354" s="1" t="s">
        <v>6</v>
      </c>
      <c r="C6354" s="1" t="s">
        <v>33</v>
      </c>
      <c r="D6354">
        <v>14652</v>
      </c>
      <c r="E6354" s="1" t="s">
        <v>6907</v>
      </c>
      <c r="F6354">
        <v>14</v>
      </c>
      <c r="G6354">
        <v>14</v>
      </c>
      <c r="H6354">
        <v>0</v>
      </c>
      <c r="I6354">
        <f>Tabla1[[#This Row],[VENTAS]]+Tabla1[[#This Row],[FISICO]]-Tabla1[[#This Row],[SISTEMA]]</f>
        <v>0</v>
      </c>
    </row>
    <row r="6355" spans="1:9" hidden="1" x14ac:dyDescent="0.25">
      <c r="A6355">
        <v>30101</v>
      </c>
      <c r="B6355" s="1" t="s">
        <v>6</v>
      </c>
      <c r="C6355" s="1" t="s">
        <v>33</v>
      </c>
      <c r="D6355">
        <v>14653</v>
      </c>
      <c r="E6355" s="1" t="s">
        <v>6908</v>
      </c>
      <c r="F6355">
        <v>17</v>
      </c>
      <c r="G6355">
        <v>17</v>
      </c>
      <c r="H6355">
        <v>0</v>
      </c>
      <c r="I6355">
        <f>Tabla1[[#This Row],[VENTAS]]+Tabla1[[#This Row],[FISICO]]-Tabla1[[#This Row],[SISTEMA]]</f>
        <v>0</v>
      </c>
    </row>
    <row r="6356" spans="1:9" hidden="1" x14ac:dyDescent="0.25">
      <c r="A6356">
        <v>30101</v>
      </c>
      <c r="B6356" s="1" t="s">
        <v>6</v>
      </c>
      <c r="C6356" s="1" t="s">
        <v>33</v>
      </c>
      <c r="D6356">
        <v>14655</v>
      </c>
      <c r="E6356" s="1" t="s">
        <v>6909</v>
      </c>
      <c r="F6356">
        <v>14</v>
      </c>
      <c r="G6356">
        <v>14</v>
      </c>
      <c r="H6356">
        <v>0</v>
      </c>
      <c r="I6356">
        <f>Tabla1[[#This Row],[VENTAS]]+Tabla1[[#This Row],[FISICO]]-Tabla1[[#This Row],[SISTEMA]]</f>
        <v>0</v>
      </c>
    </row>
    <row r="6357" spans="1:9" hidden="1" x14ac:dyDescent="0.25">
      <c r="A6357">
        <v>30101</v>
      </c>
      <c r="B6357" s="1" t="s">
        <v>6</v>
      </c>
      <c r="C6357" s="1" t="s">
        <v>33</v>
      </c>
      <c r="D6357">
        <v>14656</v>
      </c>
      <c r="E6357" s="1" t="s">
        <v>6910</v>
      </c>
      <c r="F6357">
        <v>8</v>
      </c>
      <c r="G6357">
        <v>8</v>
      </c>
      <c r="H6357">
        <v>0</v>
      </c>
      <c r="I6357">
        <f>Tabla1[[#This Row],[VENTAS]]+Tabla1[[#This Row],[FISICO]]-Tabla1[[#This Row],[SISTEMA]]</f>
        <v>0</v>
      </c>
    </row>
    <row r="6358" spans="1:9" hidden="1" x14ac:dyDescent="0.25">
      <c r="A6358">
        <v>30101</v>
      </c>
      <c r="B6358" s="1" t="s">
        <v>6</v>
      </c>
      <c r="C6358" s="1" t="s">
        <v>33</v>
      </c>
      <c r="D6358">
        <v>14659</v>
      </c>
      <c r="E6358" s="1" t="s">
        <v>6911</v>
      </c>
      <c r="F6358">
        <v>8</v>
      </c>
      <c r="G6358">
        <v>8</v>
      </c>
      <c r="H6358">
        <v>0</v>
      </c>
      <c r="I6358">
        <f>Tabla1[[#This Row],[VENTAS]]+Tabla1[[#This Row],[FISICO]]-Tabla1[[#This Row],[SISTEMA]]</f>
        <v>0</v>
      </c>
    </row>
    <row r="6359" spans="1:9" hidden="1" x14ac:dyDescent="0.25">
      <c r="A6359">
        <v>30101</v>
      </c>
      <c r="B6359" s="1" t="s">
        <v>6</v>
      </c>
      <c r="C6359" s="1" t="s">
        <v>33</v>
      </c>
      <c r="D6359">
        <v>14793</v>
      </c>
      <c r="E6359" s="1" t="s">
        <v>6912</v>
      </c>
      <c r="F6359">
        <v>6</v>
      </c>
      <c r="G6359">
        <v>6</v>
      </c>
      <c r="H6359">
        <v>0</v>
      </c>
      <c r="I6359">
        <f>Tabla1[[#This Row],[VENTAS]]+Tabla1[[#This Row],[FISICO]]-Tabla1[[#This Row],[SISTEMA]]</f>
        <v>0</v>
      </c>
    </row>
    <row r="6360" spans="1:9" hidden="1" x14ac:dyDescent="0.25">
      <c r="A6360">
        <v>30101</v>
      </c>
      <c r="B6360" s="1" t="s">
        <v>6</v>
      </c>
      <c r="C6360" s="1" t="s">
        <v>33</v>
      </c>
      <c r="D6360">
        <v>14794</v>
      </c>
      <c r="E6360" s="1" t="s">
        <v>6913</v>
      </c>
      <c r="F6360">
        <v>5</v>
      </c>
      <c r="G6360">
        <v>5</v>
      </c>
      <c r="H6360">
        <v>0</v>
      </c>
      <c r="I6360">
        <f>Tabla1[[#This Row],[VENTAS]]+Tabla1[[#This Row],[FISICO]]-Tabla1[[#This Row],[SISTEMA]]</f>
        <v>0</v>
      </c>
    </row>
    <row r="6361" spans="1:9" hidden="1" x14ac:dyDescent="0.25">
      <c r="A6361">
        <v>30101</v>
      </c>
      <c r="B6361" s="1" t="s">
        <v>6</v>
      </c>
      <c r="C6361" s="1" t="s">
        <v>33</v>
      </c>
      <c r="D6361">
        <v>14796</v>
      </c>
      <c r="E6361" s="1" t="s">
        <v>6914</v>
      </c>
      <c r="F6361">
        <v>5</v>
      </c>
      <c r="G6361">
        <v>5</v>
      </c>
      <c r="H6361">
        <v>0</v>
      </c>
      <c r="I6361">
        <f>Tabla1[[#This Row],[VENTAS]]+Tabla1[[#This Row],[FISICO]]-Tabla1[[#This Row],[SISTEMA]]</f>
        <v>0</v>
      </c>
    </row>
    <row r="6362" spans="1:9" hidden="1" x14ac:dyDescent="0.25">
      <c r="A6362">
        <v>30101</v>
      </c>
      <c r="B6362" s="1" t="s">
        <v>6</v>
      </c>
      <c r="C6362" s="1" t="s">
        <v>33</v>
      </c>
      <c r="D6362">
        <v>14797</v>
      </c>
      <c r="E6362" s="1" t="s">
        <v>6915</v>
      </c>
      <c r="F6362">
        <v>2</v>
      </c>
      <c r="G6362">
        <v>2</v>
      </c>
      <c r="H6362">
        <v>0</v>
      </c>
      <c r="I6362">
        <f>Tabla1[[#This Row],[VENTAS]]+Tabla1[[#This Row],[FISICO]]-Tabla1[[#This Row],[SISTEMA]]</f>
        <v>0</v>
      </c>
    </row>
    <row r="6363" spans="1:9" hidden="1" x14ac:dyDescent="0.25">
      <c r="A6363">
        <v>30101</v>
      </c>
      <c r="B6363" s="1" t="s">
        <v>6</v>
      </c>
      <c r="C6363" s="1" t="s">
        <v>33</v>
      </c>
      <c r="D6363">
        <v>14803</v>
      </c>
      <c r="E6363" s="1" t="s">
        <v>6916</v>
      </c>
      <c r="F6363">
        <v>6</v>
      </c>
      <c r="G6363">
        <v>6</v>
      </c>
      <c r="H6363">
        <v>0</v>
      </c>
      <c r="I6363">
        <f>Tabla1[[#This Row],[VENTAS]]+Tabla1[[#This Row],[FISICO]]-Tabla1[[#This Row],[SISTEMA]]</f>
        <v>0</v>
      </c>
    </row>
    <row r="6364" spans="1:9" hidden="1" x14ac:dyDescent="0.25">
      <c r="A6364">
        <v>30101</v>
      </c>
      <c r="B6364" s="1" t="s">
        <v>6</v>
      </c>
      <c r="C6364" s="1" t="s">
        <v>33</v>
      </c>
      <c r="D6364">
        <v>14804</v>
      </c>
      <c r="E6364" s="1" t="s">
        <v>6917</v>
      </c>
      <c r="F6364">
        <v>6</v>
      </c>
      <c r="G6364">
        <v>6</v>
      </c>
      <c r="H6364">
        <v>0</v>
      </c>
      <c r="I6364">
        <f>Tabla1[[#This Row],[VENTAS]]+Tabla1[[#This Row],[FISICO]]-Tabla1[[#This Row],[SISTEMA]]</f>
        <v>0</v>
      </c>
    </row>
    <row r="6365" spans="1:9" hidden="1" x14ac:dyDescent="0.25">
      <c r="A6365">
        <v>30101</v>
      </c>
      <c r="B6365" s="1" t="s">
        <v>6</v>
      </c>
      <c r="C6365" s="1" t="s">
        <v>33</v>
      </c>
      <c r="D6365">
        <v>14841</v>
      </c>
      <c r="E6365" s="1" t="s">
        <v>6918</v>
      </c>
      <c r="F6365">
        <v>2</v>
      </c>
      <c r="G6365">
        <v>2</v>
      </c>
      <c r="H6365">
        <v>0</v>
      </c>
      <c r="I6365">
        <f>Tabla1[[#This Row],[VENTAS]]+Tabla1[[#This Row],[FISICO]]-Tabla1[[#This Row],[SISTEMA]]</f>
        <v>0</v>
      </c>
    </row>
    <row r="6366" spans="1:9" hidden="1" x14ac:dyDescent="0.25">
      <c r="A6366">
        <v>30101</v>
      </c>
      <c r="B6366" s="1" t="s">
        <v>6</v>
      </c>
      <c r="C6366" s="1" t="s">
        <v>33</v>
      </c>
      <c r="D6366">
        <v>14860</v>
      </c>
      <c r="E6366" s="1" t="s">
        <v>6919</v>
      </c>
      <c r="F6366">
        <v>3</v>
      </c>
      <c r="G6366">
        <v>3</v>
      </c>
      <c r="H6366">
        <v>0</v>
      </c>
      <c r="I6366">
        <f>Tabla1[[#This Row],[VENTAS]]+Tabla1[[#This Row],[FISICO]]-Tabla1[[#This Row],[SISTEMA]]</f>
        <v>0</v>
      </c>
    </row>
    <row r="6367" spans="1:9" hidden="1" x14ac:dyDescent="0.25">
      <c r="A6367">
        <v>30101</v>
      </c>
      <c r="B6367" s="1" t="s">
        <v>6</v>
      </c>
      <c r="C6367" s="1" t="s">
        <v>33</v>
      </c>
      <c r="D6367">
        <v>14940</v>
      </c>
      <c r="E6367" s="1" t="s">
        <v>6920</v>
      </c>
      <c r="F6367">
        <v>3</v>
      </c>
      <c r="G6367">
        <v>3</v>
      </c>
      <c r="H6367">
        <v>0</v>
      </c>
      <c r="I6367">
        <f>Tabla1[[#This Row],[VENTAS]]+Tabla1[[#This Row],[FISICO]]-Tabla1[[#This Row],[SISTEMA]]</f>
        <v>0</v>
      </c>
    </row>
    <row r="6368" spans="1:9" hidden="1" x14ac:dyDescent="0.25">
      <c r="A6368">
        <v>30101</v>
      </c>
      <c r="B6368" s="1" t="s">
        <v>6</v>
      </c>
      <c r="C6368" s="1" t="s">
        <v>33</v>
      </c>
      <c r="D6368">
        <v>14945</v>
      </c>
      <c r="E6368" s="1" t="s">
        <v>6921</v>
      </c>
      <c r="F6368">
        <v>4</v>
      </c>
      <c r="G6368">
        <v>4</v>
      </c>
      <c r="H6368">
        <v>0</v>
      </c>
      <c r="I6368">
        <f>Tabla1[[#This Row],[VENTAS]]+Tabla1[[#This Row],[FISICO]]-Tabla1[[#This Row],[SISTEMA]]</f>
        <v>0</v>
      </c>
    </row>
    <row r="6369" spans="1:10" hidden="1" x14ac:dyDescent="0.25">
      <c r="A6369">
        <v>30101</v>
      </c>
      <c r="B6369" s="1" t="s">
        <v>6</v>
      </c>
      <c r="C6369" s="1" t="s">
        <v>33</v>
      </c>
      <c r="D6369">
        <v>14946</v>
      </c>
      <c r="E6369" s="1" t="s">
        <v>6922</v>
      </c>
      <c r="F6369">
        <v>4</v>
      </c>
      <c r="G6369">
        <v>4</v>
      </c>
      <c r="H6369">
        <v>0</v>
      </c>
      <c r="I6369">
        <f>Tabla1[[#This Row],[VENTAS]]+Tabla1[[#This Row],[FISICO]]-Tabla1[[#This Row],[SISTEMA]]</f>
        <v>0</v>
      </c>
    </row>
    <row r="6370" spans="1:10" hidden="1" x14ac:dyDescent="0.25">
      <c r="A6370">
        <v>30101</v>
      </c>
      <c r="B6370" s="1" t="s">
        <v>6</v>
      </c>
      <c r="C6370" s="1" t="s">
        <v>33</v>
      </c>
      <c r="D6370">
        <v>14947</v>
      </c>
      <c r="E6370" s="1" t="s">
        <v>6923</v>
      </c>
      <c r="F6370">
        <v>4</v>
      </c>
      <c r="G6370">
        <v>4</v>
      </c>
      <c r="H6370">
        <v>0</v>
      </c>
      <c r="I6370">
        <f>Tabla1[[#This Row],[VENTAS]]+Tabla1[[#This Row],[FISICO]]-Tabla1[[#This Row],[SISTEMA]]</f>
        <v>0</v>
      </c>
    </row>
    <row r="6371" spans="1:10" hidden="1" x14ac:dyDescent="0.25">
      <c r="A6371">
        <v>30101</v>
      </c>
      <c r="B6371" s="1" t="s">
        <v>6</v>
      </c>
      <c r="C6371" s="1" t="s">
        <v>33</v>
      </c>
      <c r="D6371">
        <v>14948</v>
      </c>
      <c r="E6371" s="1" t="s">
        <v>6924</v>
      </c>
      <c r="F6371">
        <v>4</v>
      </c>
      <c r="G6371">
        <v>4</v>
      </c>
      <c r="H6371">
        <v>0</v>
      </c>
      <c r="I6371">
        <f>Tabla1[[#This Row],[VENTAS]]+Tabla1[[#This Row],[FISICO]]-Tabla1[[#This Row],[SISTEMA]]</f>
        <v>0</v>
      </c>
    </row>
    <row r="6372" spans="1:10" hidden="1" x14ac:dyDescent="0.25">
      <c r="A6372">
        <v>30101</v>
      </c>
      <c r="B6372" s="1" t="s">
        <v>6</v>
      </c>
      <c r="C6372" s="1" t="s">
        <v>33</v>
      </c>
      <c r="D6372">
        <v>14949</v>
      </c>
      <c r="E6372" s="1" t="s">
        <v>6925</v>
      </c>
      <c r="F6372">
        <v>2</v>
      </c>
      <c r="G6372">
        <v>2</v>
      </c>
      <c r="H6372">
        <v>0</v>
      </c>
      <c r="I6372">
        <f>Tabla1[[#This Row],[VENTAS]]+Tabla1[[#This Row],[FISICO]]-Tabla1[[#This Row],[SISTEMA]]</f>
        <v>0</v>
      </c>
    </row>
    <row r="6373" spans="1:10" hidden="1" x14ac:dyDescent="0.25">
      <c r="A6373">
        <v>30101</v>
      </c>
      <c r="B6373" s="1" t="s">
        <v>6</v>
      </c>
      <c r="C6373" s="1" t="s">
        <v>33</v>
      </c>
      <c r="D6373" s="18">
        <v>14957</v>
      </c>
      <c r="E6373" s="19" t="s">
        <v>6926</v>
      </c>
      <c r="F6373">
        <v>0</v>
      </c>
      <c r="G6373">
        <v>0</v>
      </c>
      <c r="H6373">
        <v>0</v>
      </c>
      <c r="I6373">
        <f>Tabla1[[#This Row],[VENTAS]]+Tabla1[[#This Row],[FISICO]]-Tabla1[[#This Row],[SISTEMA]]</f>
        <v>0</v>
      </c>
      <c r="J6373" s="18"/>
    </row>
    <row r="6374" spans="1:10" hidden="1" x14ac:dyDescent="0.25">
      <c r="A6374">
        <v>30101</v>
      </c>
      <c r="B6374" s="1" t="s">
        <v>6</v>
      </c>
      <c r="C6374" s="1" t="s">
        <v>33</v>
      </c>
      <c r="D6374">
        <v>14960</v>
      </c>
      <c r="E6374" s="1" t="s">
        <v>6927</v>
      </c>
      <c r="F6374">
        <v>5</v>
      </c>
      <c r="G6374">
        <v>5</v>
      </c>
      <c r="H6374">
        <v>0</v>
      </c>
      <c r="I6374">
        <f>Tabla1[[#This Row],[VENTAS]]+Tabla1[[#This Row],[FISICO]]-Tabla1[[#This Row],[SISTEMA]]</f>
        <v>0</v>
      </c>
    </row>
    <row r="6375" spans="1:10" hidden="1" x14ac:dyDescent="0.25">
      <c r="A6375">
        <v>30101</v>
      </c>
      <c r="B6375" s="1" t="s">
        <v>6</v>
      </c>
      <c r="C6375" s="1" t="s">
        <v>33</v>
      </c>
      <c r="D6375" s="18">
        <v>14987</v>
      </c>
      <c r="E6375" s="19" t="s">
        <v>6928</v>
      </c>
      <c r="F6375">
        <v>2</v>
      </c>
      <c r="G6375">
        <v>1</v>
      </c>
      <c r="H6375">
        <v>0</v>
      </c>
      <c r="I6375">
        <f>Tabla1[[#This Row],[VENTAS]]+Tabla1[[#This Row],[FISICO]]-Tabla1[[#This Row],[SISTEMA]]</f>
        <v>-1</v>
      </c>
      <c r="J6375" s="18"/>
    </row>
    <row r="6376" spans="1:10" hidden="1" x14ac:dyDescent="0.25">
      <c r="A6376">
        <v>30101</v>
      </c>
      <c r="B6376" s="1" t="s">
        <v>6</v>
      </c>
      <c r="C6376" s="1" t="s">
        <v>33</v>
      </c>
      <c r="D6376">
        <v>15000</v>
      </c>
      <c r="E6376" s="1" t="s">
        <v>6929</v>
      </c>
      <c r="F6376">
        <v>30</v>
      </c>
      <c r="G6376">
        <v>30</v>
      </c>
      <c r="H6376">
        <v>0</v>
      </c>
      <c r="I6376">
        <f>Tabla1[[#This Row],[VENTAS]]+Tabla1[[#This Row],[FISICO]]-Tabla1[[#This Row],[SISTEMA]]</f>
        <v>0</v>
      </c>
    </row>
    <row r="6377" spans="1:10" hidden="1" x14ac:dyDescent="0.25">
      <c r="A6377">
        <v>30101</v>
      </c>
      <c r="B6377" s="1" t="s">
        <v>6</v>
      </c>
      <c r="C6377" s="1" t="s">
        <v>33</v>
      </c>
      <c r="D6377">
        <v>15022</v>
      </c>
      <c r="E6377" s="1" t="s">
        <v>6930</v>
      </c>
      <c r="F6377">
        <v>3</v>
      </c>
      <c r="G6377">
        <v>3</v>
      </c>
      <c r="H6377">
        <v>0</v>
      </c>
      <c r="I6377">
        <f>Tabla1[[#This Row],[VENTAS]]+Tabla1[[#This Row],[FISICO]]-Tabla1[[#This Row],[SISTEMA]]</f>
        <v>0</v>
      </c>
    </row>
    <row r="6378" spans="1:10" hidden="1" x14ac:dyDescent="0.25">
      <c r="A6378">
        <v>30101</v>
      </c>
      <c r="B6378" s="1" t="s">
        <v>6</v>
      </c>
      <c r="C6378" s="1" t="s">
        <v>34</v>
      </c>
      <c r="D6378">
        <v>53</v>
      </c>
      <c r="E6378" s="1" t="s">
        <v>6931</v>
      </c>
      <c r="F6378">
        <v>0</v>
      </c>
      <c r="H6378">
        <v>0</v>
      </c>
      <c r="I6378">
        <f>Tabla1[[#This Row],[VENTAS]]+Tabla1[[#This Row],[FISICO]]-Tabla1[[#This Row],[SISTEMA]]</f>
        <v>0</v>
      </c>
    </row>
    <row r="6379" spans="1:10" hidden="1" x14ac:dyDescent="0.25">
      <c r="A6379">
        <v>30101</v>
      </c>
      <c r="B6379" s="1" t="s">
        <v>6</v>
      </c>
      <c r="C6379" s="1" t="s">
        <v>34</v>
      </c>
      <c r="D6379">
        <v>1966</v>
      </c>
      <c r="E6379" s="1" t="s">
        <v>6932</v>
      </c>
      <c r="F6379">
        <v>0</v>
      </c>
      <c r="H6379">
        <v>0</v>
      </c>
      <c r="I6379">
        <f>Tabla1[[#This Row],[VENTAS]]+Tabla1[[#This Row],[FISICO]]-Tabla1[[#This Row],[SISTEMA]]</f>
        <v>0</v>
      </c>
    </row>
    <row r="6380" spans="1:10" hidden="1" x14ac:dyDescent="0.25">
      <c r="A6380">
        <v>30101</v>
      </c>
      <c r="B6380" s="1" t="s">
        <v>6</v>
      </c>
      <c r="C6380" s="1" t="s">
        <v>34</v>
      </c>
      <c r="D6380">
        <v>8396</v>
      </c>
      <c r="E6380" s="1" t="s">
        <v>6933</v>
      </c>
      <c r="F6380">
        <v>0</v>
      </c>
      <c r="H6380">
        <v>0</v>
      </c>
      <c r="I6380">
        <f>Tabla1[[#This Row],[VENTAS]]+Tabla1[[#This Row],[FISICO]]-Tabla1[[#This Row],[SISTEMA]]</f>
        <v>0</v>
      </c>
    </row>
    <row r="6381" spans="1:10" hidden="1" x14ac:dyDescent="0.25">
      <c r="A6381">
        <v>30101</v>
      </c>
      <c r="B6381" s="1" t="s">
        <v>6</v>
      </c>
      <c r="C6381" s="1" t="s">
        <v>35</v>
      </c>
      <c r="D6381">
        <v>396</v>
      </c>
      <c r="E6381" s="1" t="s">
        <v>6934</v>
      </c>
      <c r="F6381">
        <v>24</v>
      </c>
      <c r="G6381">
        <v>24</v>
      </c>
      <c r="H6381">
        <v>0</v>
      </c>
      <c r="I6381">
        <f>Tabla1[[#This Row],[VENTAS]]+Tabla1[[#This Row],[FISICO]]-Tabla1[[#This Row],[SISTEMA]]</f>
        <v>0</v>
      </c>
    </row>
    <row r="6382" spans="1:10" hidden="1" x14ac:dyDescent="0.25">
      <c r="A6382">
        <v>30101</v>
      </c>
      <c r="B6382" s="1" t="s">
        <v>6</v>
      </c>
      <c r="C6382" s="1" t="s">
        <v>35</v>
      </c>
      <c r="D6382">
        <v>400</v>
      </c>
      <c r="E6382" s="1" t="s">
        <v>6935</v>
      </c>
      <c r="F6382">
        <v>12</v>
      </c>
      <c r="G6382">
        <v>12</v>
      </c>
      <c r="H6382">
        <v>0</v>
      </c>
      <c r="I6382">
        <f>Tabla1[[#This Row],[VENTAS]]+Tabla1[[#This Row],[FISICO]]-Tabla1[[#This Row],[SISTEMA]]</f>
        <v>0</v>
      </c>
    </row>
    <row r="6383" spans="1:10" hidden="1" x14ac:dyDescent="0.25">
      <c r="A6383">
        <v>30101</v>
      </c>
      <c r="B6383" s="1" t="s">
        <v>6</v>
      </c>
      <c r="C6383" s="1" t="s">
        <v>35</v>
      </c>
      <c r="D6383">
        <v>403</v>
      </c>
      <c r="E6383" s="1" t="s">
        <v>6936</v>
      </c>
      <c r="F6383">
        <v>0</v>
      </c>
      <c r="H6383">
        <v>0</v>
      </c>
      <c r="I6383">
        <f>Tabla1[[#This Row],[VENTAS]]+Tabla1[[#This Row],[FISICO]]-Tabla1[[#This Row],[SISTEMA]]</f>
        <v>0</v>
      </c>
    </row>
    <row r="6384" spans="1:10" hidden="1" x14ac:dyDescent="0.25">
      <c r="A6384">
        <v>30101</v>
      </c>
      <c r="B6384" s="1" t="s">
        <v>6</v>
      </c>
      <c r="C6384" s="1" t="s">
        <v>35</v>
      </c>
      <c r="D6384">
        <v>405</v>
      </c>
      <c r="E6384" s="1" t="s">
        <v>6937</v>
      </c>
      <c r="F6384">
        <v>0</v>
      </c>
      <c r="H6384">
        <v>0</v>
      </c>
      <c r="I6384">
        <f>Tabla1[[#This Row],[VENTAS]]+Tabla1[[#This Row],[FISICO]]-Tabla1[[#This Row],[SISTEMA]]</f>
        <v>0</v>
      </c>
    </row>
    <row r="6385" spans="1:9" hidden="1" x14ac:dyDescent="0.25">
      <c r="A6385">
        <v>30101</v>
      </c>
      <c r="B6385" s="1" t="s">
        <v>6</v>
      </c>
      <c r="C6385" s="1" t="s">
        <v>35</v>
      </c>
      <c r="D6385">
        <v>408</v>
      </c>
      <c r="E6385" s="1" t="s">
        <v>6938</v>
      </c>
      <c r="F6385">
        <v>7</v>
      </c>
      <c r="G6385">
        <v>7</v>
      </c>
      <c r="H6385">
        <v>0</v>
      </c>
      <c r="I6385">
        <f>Tabla1[[#This Row],[VENTAS]]+Tabla1[[#This Row],[FISICO]]-Tabla1[[#This Row],[SISTEMA]]</f>
        <v>0</v>
      </c>
    </row>
    <row r="6386" spans="1:9" hidden="1" x14ac:dyDescent="0.25">
      <c r="A6386">
        <v>30101</v>
      </c>
      <c r="B6386" s="1" t="s">
        <v>6</v>
      </c>
      <c r="C6386" s="1" t="s">
        <v>35</v>
      </c>
      <c r="D6386">
        <v>409</v>
      </c>
      <c r="E6386" s="1" t="s">
        <v>6939</v>
      </c>
      <c r="F6386">
        <v>0</v>
      </c>
      <c r="H6386">
        <v>0</v>
      </c>
      <c r="I6386">
        <f>Tabla1[[#This Row],[VENTAS]]+Tabla1[[#This Row],[FISICO]]-Tabla1[[#This Row],[SISTEMA]]</f>
        <v>0</v>
      </c>
    </row>
    <row r="6387" spans="1:9" hidden="1" x14ac:dyDescent="0.25">
      <c r="A6387">
        <v>30101</v>
      </c>
      <c r="B6387" s="1" t="s">
        <v>6</v>
      </c>
      <c r="C6387" s="1" t="s">
        <v>35</v>
      </c>
      <c r="D6387">
        <v>410</v>
      </c>
      <c r="E6387" s="1" t="s">
        <v>6940</v>
      </c>
      <c r="F6387">
        <v>0</v>
      </c>
      <c r="H6387">
        <v>0</v>
      </c>
      <c r="I6387">
        <f>Tabla1[[#This Row],[VENTAS]]+Tabla1[[#This Row],[FISICO]]-Tabla1[[#This Row],[SISTEMA]]</f>
        <v>0</v>
      </c>
    </row>
    <row r="6388" spans="1:9" hidden="1" x14ac:dyDescent="0.25">
      <c r="A6388">
        <v>30101</v>
      </c>
      <c r="B6388" s="1" t="s">
        <v>6</v>
      </c>
      <c r="C6388" s="1" t="s">
        <v>35</v>
      </c>
      <c r="D6388">
        <v>411</v>
      </c>
      <c r="E6388" s="1" t="s">
        <v>6941</v>
      </c>
      <c r="F6388">
        <v>0</v>
      </c>
      <c r="H6388">
        <v>0</v>
      </c>
      <c r="I6388">
        <f>Tabla1[[#This Row],[VENTAS]]+Tabla1[[#This Row],[FISICO]]-Tabla1[[#This Row],[SISTEMA]]</f>
        <v>0</v>
      </c>
    </row>
    <row r="6389" spans="1:9" hidden="1" x14ac:dyDescent="0.25">
      <c r="A6389">
        <v>30101</v>
      </c>
      <c r="B6389" s="1" t="s">
        <v>6</v>
      </c>
      <c r="C6389" s="1" t="s">
        <v>35</v>
      </c>
      <c r="D6389">
        <v>412</v>
      </c>
      <c r="E6389" s="1" t="s">
        <v>6942</v>
      </c>
      <c r="F6389">
        <v>0</v>
      </c>
      <c r="H6389">
        <v>0</v>
      </c>
      <c r="I6389">
        <f>Tabla1[[#This Row],[VENTAS]]+Tabla1[[#This Row],[FISICO]]-Tabla1[[#This Row],[SISTEMA]]</f>
        <v>0</v>
      </c>
    </row>
    <row r="6390" spans="1:9" hidden="1" x14ac:dyDescent="0.25">
      <c r="A6390">
        <v>30101</v>
      </c>
      <c r="B6390" s="1" t="s">
        <v>6</v>
      </c>
      <c r="C6390" s="1" t="s">
        <v>35</v>
      </c>
      <c r="D6390">
        <v>414</v>
      </c>
      <c r="E6390" s="1" t="s">
        <v>6943</v>
      </c>
      <c r="F6390">
        <v>0</v>
      </c>
      <c r="H6390">
        <v>0</v>
      </c>
      <c r="I6390">
        <f>Tabla1[[#This Row],[VENTAS]]+Tabla1[[#This Row],[FISICO]]-Tabla1[[#This Row],[SISTEMA]]</f>
        <v>0</v>
      </c>
    </row>
    <row r="6391" spans="1:9" hidden="1" x14ac:dyDescent="0.25">
      <c r="A6391">
        <v>30101</v>
      </c>
      <c r="B6391" s="1" t="s">
        <v>6</v>
      </c>
      <c r="C6391" s="1" t="s">
        <v>35</v>
      </c>
      <c r="D6391">
        <v>415</v>
      </c>
      <c r="E6391" s="1" t="s">
        <v>6944</v>
      </c>
      <c r="F6391">
        <v>0</v>
      </c>
      <c r="H6391">
        <v>0</v>
      </c>
      <c r="I6391">
        <f>Tabla1[[#This Row],[VENTAS]]+Tabla1[[#This Row],[FISICO]]-Tabla1[[#This Row],[SISTEMA]]</f>
        <v>0</v>
      </c>
    </row>
    <row r="6392" spans="1:9" hidden="1" x14ac:dyDescent="0.25">
      <c r="A6392">
        <v>30101</v>
      </c>
      <c r="B6392" s="1" t="s">
        <v>6</v>
      </c>
      <c r="C6392" s="1" t="s">
        <v>35</v>
      </c>
      <c r="D6392">
        <v>416</v>
      </c>
      <c r="E6392" s="1" t="s">
        <v>6945</v>
      </c>
      <c r="F6392">
        <v>0</v>
      </c>
      <c r="H6392">
        <v>0</v>
      </c>
      <c r="I6392">
        <f>Tabla1[[#This Row],[VENTAS]]+Tabla1[[#This Row],[FISICO]]-Tabla1[[#This Row],[SISTEMA]]</f>
        <v>0</v>
      </c>
    </row>
    <row r="6393" spans="1:9" hidden="1" x14ac:dyDescent="0.25">
      <c r="A6393">
        <v>30101</v>
      </c>
      <c r="B6393" s="1" t="s">
        <v>6</v>
      </c>
      <c r="C6393" s="1" t="s">
        <v>35</v>
      </c>
      <c r="D6393">
        <v>417</v>
      </c>
      <c r="E6393" s="1" t="s">
        <v>6946</v>
      </c>
      <c r="F6393">
        <v>0</v>
      </c>
      <c r="H6393">
        <v>0</v>
      </c>
      <c r="I6393">
        <f>Tabla1[[#This Row],[VENTAS]]+Tabla1[[#This Row],[FISICO]]-Tabla1[[#This Row],[SISTEMA]]</f>
        <v>0</v>
      </c>
    </row>
    <row r="6394" spans="1:9" hidden="1" x14ac:dyDescent="0.25">
      <c r="A6394">
        <v>30101</v>
      </c>
      <c r="B6394" s="1" t="s">
        <v>6</v>
      </c>
      <c r="C6394" s="1" t="s">
        <v>35</v>
      </c>
      <c r="D6394">
        <v>437</v>
      </c>
      <c r="E6394" s="1" t="s">
        <v>6947</v>
      </c>
      <c r="F6394">
        <v>0</v>
      </c>
      <c r="H6394">
        <v>0</v>
      </c>
      <c r="I6394">
        <f>Tabla1[[#This Row],[VENTAS]]+Tabla1[[#This Row],[FISICO]]-Tabla1[[#This Row],[SISTEMA]]</f>
        <v>0</v>
      </c>
    </row>
    <row r="6395" spans="1:9" hidden="1" x14ac:dyDescent="0.25">
      <c r="A6395">
        <v>30101</v>
      </c>
      <c r="B6395" s="1" t="s">
        <v>6</v>
      </c>
      <c r="C6395" s="1" t="s">
        <v>35</v>
      </c>
      <c r="D6395">
        <v>440</v>
      </c>
      <c r="E6395" s="1" t="s">
        <v>6948</v>
      </c>
      <c r="F6395">
        <v>0</v>
      </c>
      <c r="H6395">
        <v>0</v>
      </c>
      <c r="I6395">
        <f>Tabla1[[#This Row],[VENTAS]]+Tabla1[[#This Row],[FISICO]]-Tabla1[[#This Row],[SISTEMA]]</f>
        <v>0</v>
      </c>
    </row>
    <row r="6396" spans="1:9" hidden="1" x14ac:dyDescent="0.25">
      <c r="A6396">
        <v>30101</v>
      </c>
      <c r="B6396" s="1" t="s">
        <v>6</v>
      </c>
      <c r="C6396" s="1" t="s">
        <v>35</v>
      </c>
      <c r="D6396">
        <v>444</v>
      </c>
      <c r="E6396" s="1" t="s">
        <v>6949</v>
      </c>
      <c r="F6396">
        <v>0</v>
      </c>
      <c r="H6396">
        <v>0</v>
      </c>
      <c r="I6396">
        <f>Tabla1[[#This Row],[VENTAS]]+Tabla1[[#This Row],[FISICO]]-Tabla1[[#This Row],[SISTEMA]]</f>
        <v>0</v>
      </c>
    </row>
    <row r="6397" spans="1:9" hidden="1" x14ac:dyDescent="0.25">
      <c r="A6397">
        <v>30101</v>
      </c>
      <c r="B6397" s="1" t="s">
        <v>6</v>
      </c>
      <c r="C6397" s="1" t="s">
        <v>35</v>
      </c>
      <c r="D6397">
        <v>447</v>
      </c>
      <c r="E6397" s="1" t="s">
        <v>6950</v>
      </c>
      <c r="F6397">
        <v>0</v>
      </c>
      <c r="H6397">
        <v>0</v>
      </c>
      <c r="I6397">
        <f>Tabla1[[#This Row],[VENTAS]]+Tabla1[[#This Row],[FISICO]]-Tabla1[[#This Row],[SISTEMA]]</f>
        <v>0</v>
      </c>
    </row>
    <row r="6398" spans="1:9" hidden="1" x14ac:dyDescent="0.25">
      <c r="A6398">
        <v>30101</v>
      </c>
      <c r="B6398" s="1" t="s">
        <v>6</v>
      </c>
      <c r="C6398" s="1" t="s">
        <v>35</v>
      </c>
      <c r="D6398">
        <v>455</v>
      </c>
      <c r="E6398" s="1" t="s">
        <v>6951</v>
      </c>
      <c r="F6398">
        <v>0</v>
      </c>
      <c r="H6398">
        <v>0</v>
      </c>
      <c r="I6398">
        <f>Tabla1[[#This Row],[VENTAS]]+Tabla1[[#This Row],[FISICO]]-Tabla1[[#This Row],[SISTEMA]]</f>
        <v>0</v>
      </c>
    </row>
    <row r="6399" spans="1:9" hidden="1" x14ac:dyDescent="0.25">
      <c r="A6399">
        <v>30101</v>
      </c>
      <c r="B6399" s="1" t="s">
        <v>6</v>
      </c>
      <c r="C6399" s="1" t="s">
        <v>35</v>
      </c>
      <c r="D6399">
        <v>462</v>
      </c>
      <c r="E6399" s="1" t="s">
        <v>6952</v>
      </c>
      <c r="F6399">
        <v>0</v>
      </c>
      <c r="H6399">
        <v>0</v>
      </c>
      <c r="I6399">
        <f>Tabla1[[#This Row],[VENTAS]]+Tabla1[[#This Row],[FISICO]]-Tabla1[[#This Row],[SISTEMA]]</f>
        <v>0</v>
      </c>
    </row>
    <row r="6400" spans="1:9" hidden="1" x14ac:dyDescent="0.25">
      <c r="A6400">
        <v>30101</v>
      </c>
      <c r="B6400" s="1" t="s">
        <v>6</v>
      </c>
      <c r="C6400" s="1" t="s">
        <v>35</v>
      </c>
      <c r="D6400">
        <v>472</v>
      </c>
      <c r="E6400" s="1" t="s">
        <v>6953</v>
      </c>
      <c r="F6400">
        <v>0</v>
      </c>
      <c r="H6400">
        <v>0</v>
      </c>
      <c r="I6400">
        <f>Tabla1[[#This Row],[VENTAS]]+Tabla1[[#This Row],[FISICO]]-Tabla1[[#This Row],[SISTEMA]]</f>
        <v>0</v>
      </c>
    </row>
    <row r="6401" spans="1:9" hidden="1" x14ac:dyDescent="0.25">
      <c r="A6401">
        <v>30101</v>
      </c>
      <c r="B6401" s="1" t="s">
        <v>6</v>
      </c>
      <c r="C6401" s="1" t="s">
        <v>35</v>
      </c>
      <c r="D6401">
        <v>477</v>
      </c>
      <c r="E6401" s="1" t="s">
        <v>6954</v>
      </c>
      <c r="F6401">
        <v>0</v>
      </c>
      <c r="H6401">
        <v>0</v>
      </c>
      <c r="I6401">
        <f>Tabla1[[#This Row],[VENTAS]]+Tabla1[[#This Row],[FISICO]]-Tabla1[[#This Row],[SISTEMA]]</f>
        <v>0</v>
      </c>
    </row>
    <row r="6402" spans="1:9" hidden="1" x14ac:dyDescent="0.25">
      <c r="A6402">
        <v>30101</v>
      </c>
      <c r="B6402" s="1" t="s">
        <v>6</v>
      </c>
      <c r="C6402" s="1" t="s">
        <v>35</v>
      </c>
      <c r="D6402">
        <v>481</v>
      </c>
      <c r="E6402" s="1" t="s">
        <v>6955</v>
      </c>
      <c r="F6402">
        <v>0</v>
      </c>
      <c r="H6402">
        <v>0</v>
      </c>
      <c r="I6402">
        <f>Tabla1[[#This Row],[VENTAS]]+Tabla1[[#This Row],[FISICO]]-Tabla1[[#This Row],[SISTEMA]]</f>
        <v>0</v>
      </c>
    </row>
    <row r="6403" spans="1:9" hidden="1" x14ac:dyDescent="0.25">
      <c r="A6403">
        <v>30101</v>
      </c>
      <c r="B6403" s="1" t="s">
        <v>6</v>
      </c>
      <c r="C6403" s="1" t="s">
        <v>35</v>
      </c>
      <c r="D6403">
        <v>495</v>
      </c>
      <c r="E6403" s="1" t="s">
        <v>6956</v>
      </c>
      <c r="F6403">
        <v>0</v>
      </c>
      <c r="H6403">
        <v>0</v>
      </c>
      <c r="I6403">
        <f>Tabla1[[#This Row],[VENTAS]]+Tabla1[[#This Row],[FISICO]]-Tabla1[[#This Row],[SISTEMA]]</f>
        <v>0</v>
      </c>
    </row>
    <row r="6404" spans="1:9" hidden="1" x14ac:dyDescent="0.25">
      <c r="A6404">
        <v>30101</v>
      </c>
      <c r="B6404" s="1" t="s">
        <v>6</v>
      </c>
      <c r="C6404" s="1" t="s">
        <v>35</v>
      </c>
      <c r="D6404">
        <v>499</v>
      </c>
      <c r="E6404" s="1" t="s">
        <v>6957</v>
      </c>
      <c r="F6404">
        <v>0</v>
      </c>
      <c r="H6404">
        <v>0</v>
      </c>
      <c r="I6404">
        <f>Tabla1[[#This Row],[VENTAS]]+Tabla1[[#This Row],[FISICO]]-Tabla1[[#This Row],[SISTEMA]]</f>
        <v>0</v>
      </c>
    </row>
    <row r="6405" spans="1:9" hidden="1" x14ac:dyDescent="0.25">
      <c r="A6405">
        <v>30101</v>
      </c>
      <c r="B6405" s="1" t="s">
        <v>6</v>
      </c>
      <c r="C6405" s="1" t="s">
        <v>35</v>
      </c>
      <c r="D6405">
        <v>500</v>
      </c>
      <c r="E6405" s="1" t="s">
        <v>6958</v>
      </c>
      <c r="F6405">
        <v>0</v>
      </c>
      <c r="H6405">
        <v>0</v>
      </c>
      <c r="I6405">
        <f>Tabla1[[#This Row],[VENTAS]]+Tabla1[[#This Row],[FISICO]]-Tabla1[[#This Row],[SISTEMA]]</f>
        <v>0</v>
      </c>
    </row>
    <row r="6406" spans="1:9" hidden="1" x14ac:dyDescent="0.25">
      <c r="A6406">
        <v>30101</v>
      </c>
      <c r="B6406" s="1" t="s">
        <v>6</v>
      </c>
      <c r="C6406" s="1" t="s">
        <v>35</v>
      </c>
      <c r="D6406">
        <v>501</v>
      </c>
      <c r="E6406" s="1" t="s">
        <v>6959</v>
      </c>
      <c r="F6406">
        <v>0</v>
      </c>
      <c r="H6406">
        <v>0</v>
      </c>
      <c r="I6406">
        <f>Tabla1[[#This Row],[VENTAS]]+Tabla1[[#This Row],[FISICO]]-Tabla1[[#This Row],[SISTEMA]]</f>
        <v>0</v>
      </c>
    </row>
    <row r="6407" spans="1:9" hidden="1" x14ac:dyDescent="0.25">
      <c r="A6407">
        <v>30101</v>
      </c>
      <c r="B6407" s="1" t="s">
        <v>6</v>
      </c>
      <c r="C6407" s="1" t="s">
        <v>35</v>
      </c>
      <c r="D6407">
        <v>503</v>
      </c>
      <c r="E6407" s="1" t="s">
        <v>6960</v>
      </c>
      <c r="F6407">
        <v>0</v>
      </c>
      <c r="H6407">
        <v>0</v>
      </c>
      <c r="I6407">
        <f>Tabla1[[#This Row],[VENTAS]]+Tabla1[[#This Row],[FISICO]]-Tabla1[[#This Row],[SISTEMA]]</f>
        <v>0</v>
      </c>
    </row>
    <row r="6408" spans="1:9" hidden="1" x14ac:dyDescent="0.25">
      <c r="A6408">
        <v>30101</v>
      </c>
      <c r="B6408" s="1" t="s">
        <v>6</v>
      </c>
      <c r="C6408" s="1" t="s">
        <v>35</v>
      </c>
      <c r="D6408">
        <v>546</v>
      </c>
      <c r="E6408" s="1" t="s">
        <v>6961</v>
      </c>
      <c r="F6408">
        <v>0</v>
      </c>
      <c r="H6408">
        <v>0</v>
      </c>
      <c r="I6408">
        <f>Tabla1[[#This Row],[VENTAS]]+Tabla1[[#This Row],[FISICO]]-Tabla1[[#This Row],[SISTEMA]]</f>
        <v>0</v>
      </c>
    </row>
    <row r="6409" spans="1:9" hidden="1" x14ac:dyDescent="0.25">
      <c r="A6409">
        <v>30101</v>
      </c>
      <c r="B6409" s="1" t="s">
        <v>6</v>
      </c>
      <c r="C6409" s="1" t="s">
        <v>35</v>
      </c>
      <c r="D6409">
        <v>654</v>
      </c>
      <c r="E6409" s="1" t="s">
        <v>6962</v>
      </c>
      <c r="F6409">
        <v>0</v>
      </c>
      <c r="H6409">
        <v>0</v>
      </c>
      <c r="I6409">
        <f>Tabla1[[#This Row],[VENTAS]]+Tabla1[[#This Row],[FISICO]]-Tabla1[[#This Row],[SISTEMA]]</f>
        <v>0</v>
      </c>
    </row>
    <row r="6410" spans="1:9" hidden="1" x14ac:dyDescent="0.25">
      <c r="A6410">
        <v>30101</v>
      </c>
      <c r="B6410" s="1" t="s">
        <v>6</v>
      </c>
      <c r="C6410" s="1" t="s">
        <v>35</v>
      </c>
      <c r="D6410">
        <v>655</v>
      </c>
      <c r="E6410" s="1" t="s">
        <v>6963</v>
      </c>
      <c r="F6410">
        <v>17</v>
      </c>
      <c r="G6410">
        <v>17</v>
      </c>
      <c r="H6410">
        <v>0</v>
      </c>
      <c r="I6410">
        <f>Tabla1[[#This Row],[VENTAS]]+Tabla1[[#This Row],[FISICO]]-Tabla1[[#This Row],[SISTEMA]]</f>
        <v>0</v>
      </c>
    </row>
    <row r="6411" spans="1:9" hidden="1" x14ac:dyDescent="0.25">
      <c r="A6411">
        <v>30101</v>
      </c>
      <c r="B6411" s="1" t="s">
        <v>6</v>
      </c>
      <c r="C6411" s="1" t="s">
        <v>35</v>
      </c>
      <c r="D6411">
        <v>656</v>
      </c>
      <c r="E6411" s="1" t="s">
        <v>6964</v>
      </c>
      <c r="F6411">
        <v>0</v>
      </c>
      <c r="H6411">
        <v>0</v>
      </c>
      <c r="I6411">
        <f>Tabla1[[#This Row],[VENTAS]]+Tabla1[[#This Row],[FISICO]]-Tabla1[[#This Row],[SISTEMA]]</f>
        <v>0</v>
      </c>
    </row>
    <row r="6412" spans="1:9" hidden="1" x14ac:dyDescent="0.25">
      <c r="A6412">
        <v>30101</v>
      </c>
      <c r="B6412" s="1" t="s">
        <v>6</v>
      </c>
      <c r="C6412" s="1" t="s">
        <v>35</v>
      </c>
      <c r="D6412">
        <v>657</v>
      </c>
      <c r="E6412" s="1" t="s">
        <v>6965</v>
      </c>
      <c r="F6412">
        <v>0</v>
      </c>
      <c r="H6412">
        <v>0</v>
      </c>
      <c r="I6412">
        <f>Tabla1[[#This Row],[VENTAS]]+Tabla1[[#This Row],[FISICO]]-Tabla1[[#This Row],[SISTEMA]]</f>
        <v>0</v>
      </c>
    </row>
    <row r="6413" spans="1:9" hidden="1" x14ac:dyDescent="0.25">
      <c r="A6413">
        <v>30101</v>
      </c>
      <c r="B6413" s="1" t="s">
        <v>6</v>
      </c>
      <c r="C6413" s="1" t="s">
        <v>35</v>
      </c>
      <c r="D6413">
        <v>658</v>
      </c>
      <c r="E6413" s="1" t="s">
        <v>6966</v>
      </c>
      <c r="F6413">
        <v>0</v>
      </c>
      <c r="H6413">
        <v>0</v>
      </c>
      <c r="I6413">
        <f>Tabla1[[#This Row],[VENTAS]]+Tabla1[[#This Row],[FISICO]]-Tabla1[[#This Row],[SISTEMA]]</f>
        <v>0</v>
      </c>
    </row>
    <row r="6414" spans="1:9" hidden="1" x14ac:dyDescent="0.25">
      <c r="A6414">
        <v>30101</v>
      </c>
      <c r="B6414" s="1" t="s">
        <v>6</v>
      </c>
      <c r="C6414" s="1" t="s">
        <v>35</v>
      </c>
      <c r="D6414">
        <v>659</v>
      </c>
      <c r="E6414" s="1" t="s">
        <v>6967</v>
      </c>
      <c r="F6414">
        <v>0</v>
      </c>
      <c r="H6414">
        <v>0</v>
      </c>
      <c r="I6414">
        <f>Tabla1[[#This Row],[VENTAS]]+Tabla1[[#This Row],[FISICO]]-Tabla1[[#This Row],[SISTEMA]]</f>
        <v>0</v>
      </c>
    </row>
    <row r="6415" spans="1:9" hidden="1" x14ac:dyDescent="0.25">
      <c r="A6415">
        <v>30101</v>
      </c>
      <c r="B6415" s="1" t="s">
        <v>6</v>
      </c>
      <c r="C6415" s="1" t="s">
        <v>35</v>
      </c>
      <c r="D6415">
        <v>660</v>
      </c>
      <c r="E6415" s="1" t="s">
        <v>6968</v>
      </c>
      <c r="F6415">
        <v>0</v>
      </c>
      <c r="H6415">
        <v>0</v>
      </c>
      <c r="I6415">
        <f>Tabla1[[#This Row],[VENTAS]]+Tabla1[[#This Row],[FISICO]]-Tabla1[[#This Row],[SISTEMA]]</f>
        <v>0</v>
      </c>
    </row>
    <row r="6416" spans="1:9" hidden="1" x14ac:dyDescent="0.25">
      <c r="A6416">
        <v>30101</v>
      </c>
      <c r="B6416" s="1" t="s">
        <v>6</v>
      </c>
      <c r="C6416" s="1" t="s">
        <v>35</v>
      </c>
      <c r="D6416">
        <v>661</v>
      </c>
      <c r="E6416" s="1" t="s">
        <v>6969</v>
      </c>
      <c r="F6416">
        <v>2</v>
      </c>
      <c r="G6416">
        <v>2</v>
      </c>
      <c r="H6416">
        <v>0</v>
      </c>
      <c r="I6416">
        <f>Tabla1[[#This Row],[VENTAS]]+Tabla1[[#This Row],[FISICO]]-Tabla1[[#This Row],[SISTEMA]]</f>
        <v>0</v>
      </c>
    </row>
    <row r="6417" spans="1:9" hidden="1" x14ac:dyDescent="0.25">
      <c r="A6417">
        <v>30101</v>
      </c>
      <c r="B6417" s="1" t="s">
        <v>6</v>
      </c>
      <c r="C6417" s="1" t="s">
        <v>35</v>
      </c>
      <c r="D6417">
        <v>662</v>
      </c>
      <c r="E6417" s="1" t="s">
        <v>6970</v>
      </c>
      <c r="F6417">
        <v>0</v>
      </c>
      <c r="H6417">
        <v>0</v>
      </c>
      <c r="I6417">
        <f>Tabla1[[#This Row],[VENTAS]]+Tabla1[[#This Row],[FISICO]]-Tabla1[[#This Row],[SISTEMA]]</f>
        <v>0</v>
      </c>
    </row>
    <row r="6418" spans="1:9" hidden="1" x14ac:dyDescent="0.25">
      <c r="A6418">
        <v>30101</v>
      </c>
      <c r="B6418" s="1" t="s">
        <v>6</v>
      </c>
      <c r="C6418" s="1" t="s">
        <v>35</v>
      </c>
      <c r="D6418">
        <v>663</v>
      </c>
      <c r="E6418" s="1" t="s">
        <v>6971</v>
      </c>
      <c r="F6418">
        <v>0</v>
      </c>
      <c r="H6418">
        <v>0</v>
      </c>
      <c r="I6418">
        <f>Tabla1[[#This Row],[VENTAS]]+Tabla1[[#This Row],[FISICO]]-Tabla1[[#This Row],[SISTEMA]]</f>
        <v>0</v>
      </c>
    </row>
    <row r="6419" spans="1:9" hidden="1" x14ac:dyDescent="0.25">
      <c r="A6419">
        <v>30101</v>
      </c>
      <c r="B6419" s="1" t="s">
        <v>6</v>
      </c>
      <c r="C6419" s="1" t="s">
        <v>35</v>
      </c>
      <c r="D6419">
        <v>664</v>
      </c>
      <c r="E6419" s="1" t="s">
        <v>6972</v>
      </c>
      <c r="F6419">
        <v>0</v>
      </c>
      <c r="H6419">
        <v>0</v>
      </c>
      <c r="I6419">
        <f>Tabla1[[#This Row],[VENTAS]]+Tabla1[[#This Row],[FISICO]]-Tabla1[[#This Row],[SISTEMA]]</f>
        <v>0</v>
      </c>
    </row>
    <row r="6420" spans="1:9" hidden="1" x14ac:dyDescent="0.25">
      <c r="A6420">
        <v>30101</v>
      </c>
      <c r="B6420" s="1" t="s">
        <v>6</v>
      </c>
      <c r="C6420" s="1" t="s">
        <v>35</v>
      </c>
      <c r="D6420">
        <v>702</v>
      </c>
      <c r="E6420" s="1" t="s">
        <v>6973</v>
      </c>
      <c r="F6420">
        <v>0</v>
      </c>
      <c r="H6420">
        <v>0</v>
      </c>
      <c r="I6420">
        <f>Tabla1[[#This Row],[VENTAS]]+Tabla1[[#This Row],[FISICO]]-Tabla1[[#This Row],[SISTEMA]]</f>
        <v>0</v>
      </c>
    </row>
    <row r="6421" spans="1:9" hidden="1" x14ac:dyDescent="0.25">
      <c r="A6421">
        <v>30101</v>
      </c>
      <c r="B6421" s="1" t="s">
        <v>6</v>
      </c>
      <c r="C6421" s="1" t="s">
        <v>35</v>
      </c>
      <c r="D6421">
        <v>704</v>
      </c>
      <c r="E6421" s="1" t="s">
        <v>6974</v>
      </c>
      <c r="F6421">
        <v>0</v>
      </c>
      <c r="H6421">
        <v>0</v>
      </c>
      <c r="I6421">
        <f>Tabla1[[#This Row],[VENTAS]]+Tabla1[[#This Row],[FISICO]]-Tabla1[[#This Row],[SISTEMA]]</f>
        <v>0</v>
      </c>
    </row>
    <row r="6422" spans="1:9" hidden="1" x14ac:dyDescent="0.25">
      <c r="A6422">
        <v>30101</v>
      </c>
      <c r="B6422" s="1" t="s">
        <v>6</v>
      </c>
      <c r="C6422" s="1" t="s">
        <v>35</v>
      </c>
      <c r="D6422">
        <v>705</v>
      </c>
      <c r="E6422" s="1" t="s">
        <v>6975</v>
      </c>
      <c r="F6422">
        <v>23</v>
      </c>
      <c r="G6422">
        <v>22</v>
      </c>
      <c r="H6422">
        <v>1</v>
      </c>
      <c r="I6422">
        <f>Tabla1[[#This Row],[VENTAS]]+Tabla1[[#This Row],[FISICO]]-Tabla1[[#This Row],[SISTEMA]]</f>
        <v>0</v>
      </c>
    </row>
    <row r="6423" spans="1:9" hidden="1" x14ac:dyDescent="0.25">
      <c r="A6423">
        <v>30101</v>
      </c>
      <c r="B6423" s="1" t="s">
        <v>6</v>
      </c>
      <c r="C6423" s="1" t="s">
        <v>35</v>
      </c>
      <c r="D6423">
        <v>953</v>
      </c>
      <c r="E6423" s="1" t="s">
        <v>6976</v>
      </c>
      <c r="F6423">
        <v>24</v>
      </c>
      <c r="G6423">
        <v>24</v>
      </c>
      <c r="H6423">
        <v>0</v>
      </c>
      <c r="I6423">
        <f>Tabla1[[#This Row],[VENTAS]]+Tabla1[[#This Row],[FISICO]]-Tabla1[[#This Row],[SISTEMA]]</f>
        <v>0</v>
      </c>
    </row>
    <row r="6424" spans="1:9" hidden="1" x14ac:dyDescent="0.25">
      <c r="A6424">
        <v>30101</v>
      </c>
      <c r="B6424" s="1" t="s">
        <v>6</v>
      </c>
      <c r="C6424" s="1" t="s">
        <v>35</v>
      </c>
      <c r="D6424">
        <v>956</v>
      </c>
      <c r="E6424" s="1" t="s">
        <v>6977</v>
      </c>
      <c r="F6424">
        <v>11</v>
      </c>
      <c r="G6424">
        <v>11</v>
      </c>
      <c r="H6424">
        <v>0</v>
      </c>
      <c r="I6424">
        <f>Tabla1[[#This Row],[VENTAS]]+Tabla1[[#This Row],[FISICO]]-Tabla1[[#This Row],[SISTEMA]]</f>
        <v>0</v>
      </c>
    </row>
    <row r="6425" spans="1:9" hidden="1" x14ac:dyDescent="0.25">
      <c r="A6425">
        <v>30101</v>
      </c>
      <c r="B6425" s="1" t="s">
        <v>6</v>
      </c>
      <c r="C6425" s="1" t="s">
        <v>35</v>
      </c>
      <c r="D6425">
        <v>973</v>
      </c>
      <c r="E6425" s="1" t="s">
        <v>6978</v>
      </c>
      <c r="F6425">
        <v>0</v>
      </c>
      <c r="H6425">
        <v>0</v>
      </c>
      <c r="I6425">
        <f>Tabla1[[#This Row],[VENTAS]]+Tabla1[[#This Row],[FISICO]]-Tabla1[[#This Row],[SISTEMA]]</f>
        <v>0</v>
      </c>
    </row>
    <row r="6426" spans="1:9" hidden="1" x14ac:dyDescent="0.25">
      <c r="A6426">
        <v>30101</v>
      </c>
      <c r="B6426" s="1" t="s">
        <v>6</v>
      </c>
      <c r="C6426" s="1" t="s">
        <v>35</v>
      </c>
      <c r="D6426">
        <v>992</v>
      </c>
      <c r="E6426" s="1" t="s">
        <v>6979</v>
      </c>
      <c r="F6426">
        <v>0</v>
      </c>
      <c r="H6426">
        <v>0</v>
      </c>
      <c r="I6426">
        <f>Tabla1[[#This Row],[VENTAS]]+Tabla1[[#This Row],[FISICO]]-Tabla1[[#This Row],[SISTEMA]]</f>
        <v>0</v>
      </c>
    </row>
    <row r="6427" spans="1:9" hidden="1" x14ac:dyDescent="0.25">
      <c r="A6427">
        <v>30101</v>
      </c>
      <c r="B6427" s="1" t="s">
        <v>6</v>
      </c>
      <c r="C6427" s="1" t="s">
        <v>35</v>
      </c>
      <c r="D6427">
        <v>1047</v>
      </c>
      <c r="E6427" s="1" t="s">
        <v>6980</v>
      </c>
      <c r="F6427">
        <v>0</v>
      </c>
      <c r="H6427">
        <v>0</v>
      </c>
      <c r="I6427">
        <f>Tabla1[[#This Row],[VENTAS]]+Tabla1[[#This Row],[FISICO]]-Tabla1[[#This Row],[SISTEMA]]</f>
        <v>0</v>
      </c>
    </row>
    <row r="6428" spans="1:9" hidden="1" x14ac:dyDescent="0.25">
      <c r="A6428">
        <v>30101</v>
      </c>
      <c r="B6428" s="1" t="s">
        <v>6</v>
      </c>
      <c r="C6428" s="1" t="s">
        <v>35</v>
      </c>
      <c r="D6428">
        <v>1057</v>
      </c>
      <c r="E6428" s="1" t="s">
        <v>6981</v>
      </c>
      <c r="F6428">
        <v>0</v>
      </c>
      <c r="H6428">
        <v>0</v>
      </c>
      <c r="I6428">
        <f>Tabla1[[#This Row],[VENTAS]]+Tabla1[[#This Row],[FISICO]]-Tabla1[[#This Row],[SISTEMA]]</f>
        <v>0</v>
      </c>
    </row>
    <row r="6429" spans="1:9" hidden="1" x14ac:dyDescent="0.25">
      <c r="A6429">
        <v>30101</v>
      </c>
      <c r="B6429" s="1" t="s">
        <v>6</v>
      </c>
      <c r="C6429" s="1" t="s">
        <v>35</v>
      </c>
      <c r="D6429">
        <v>1058</v>
      </c>
      <c r="E6429" s="1" t="s">
        <v>6982</v>
      </c>
      <c r="F6429">
        <v>0</v>
      </c>
      <c r="H6429">
        <v>0</v>
      </c>
      <c r="I6429">
        <f>Tabla1[[#This Row],[VENTAS]]+Tabla1[[#This Row],[FISICO]]-Tabla1[[#This Row],[SISTEMA]]</f>
        <v>0</v>
      </c>
    </row>
    <row r="6430" spans="1:9" hidden="1" x14ac:dyDescent="0.25">
      <c r="A6430">
        <v>30101</v>
      </c>
      <c r="B6430" s="1" t="s">
        <v>6</v>
      </c>
      <c r="C6430" s="1" t="s">
        <v>35</v>
      </c>
      <c r="D6430">
        <v>1061</v>
      </c>
      <c r="E6430" s="1" t="s">
        <v>6983</v>
      </c>
      <c r="F6430">
        <v>0</v>
      </c>
      <c r="H6430">
        <v>0</v>
      </c>
      <c r="I6430">
        <f>Tabla1[[#This Row],[VENTAS]]+Tabla1[[#This Row],[FISICO]]-Tabla1[[#This Row],[SISTEMA]]</f>
        <v>0</v>
      </c>
    </row>
    <row r="6431" spans="1:9" hidden="1" x14ac:dyDescent="0.25">
      <c r="A6431">
        <v>30101</v>
      </c>
      <c r="B6431" s="1" t="s">
        <v>6</v>
      </c>
      <c r="C6431" s="1" t="s">
        <v>35</v>
      </c>
      <c r="D6431">
        <v>1063</v>
      </c>
      <c r="E6431" s="1" t="s">
        <v>6984</v>
      </c>
      <c r="F6431">
        <v>0</v>
      </c>
      <c r="H6431">
        <v>0</v>
      </c>
      <c r="I6431">
        <f>Tabla1[[#This Row],[VENTAS]]+Tabla1[[#This Row],[FISICO]]-Tabla1[[#This Row],[SISTEMA]]</f>
        <v>0</v>
      </c>
    </row>
    <row r="6432" spans="1:9" hidden="1" x14ac:dyDescent="0.25">
      <c r="A6432">
        <v>30101</v>
      </c>
      <c r="B6432" s="1" t="s">
        <v>6</v>
      </c>
      <c r="C6432" s="1" t="s">
        <v>35</v>
      </c>
      <c r="D6432">
        <v>1064</v>
      </c>
      <c r="E6432" s="1" t="s">
        <v>6985</v>
      </c>
      <c r="F6432">
        <v>0</v>
      </c>
      <c r="H6432">
        <v>0</v>
      </c>
      <c r="I6432">
        <f>Tabla1[[#This Row],[VENTAS]]+Tabla1[[#This Row],[FISICO]]-Tabla1[[#This Row],[SISTEMA]]</f>
        <v>0</v>
      </c>
    </row>
    <row r="6433" spans="1:9" hidden="1" x14ac:dyDescent="0.25">
      <c r="A6433">
        <v>30101</v>
      </c>
      <c r="B6433" s="1" t="s">
        <v>6</v>
      </c>
      <c r="C6433" s="1" t="s">
        <v>35</v>
      </c>
      <c r="D6433">
        <v>1067</v>
      </c>
      <c r="E6433" s="1" t="s">
        <v>6986</v>
      </c>
      <c r="F6433">
        <v>0</v>
      </c>
      <c r="H6433">
        <v>0</v>
      </c>
      <c r="I6433">
        <f>Tabla1[[#This Row],[VENTAS]]+Tabla1[[#This Row],[FISICO]]-Tabla1[[#This Row],[SISTEMA]]</f>
        <v>0</v>
      </c>
    </row>
    <row r="6434" spans="1:9" hidden="1" x14ac:dyDescent="0.25">
      <c r="A6434">
        <v>30101</v>
      </c>
      <c r="B6434" s="1" t="s">
        <v>6</v>
      </c>
      <c r="C6434" s="1" t="s">
        <v>35</v>
      </c>
      <c r="D6434">
        <v>1068</v>
      </c>
      <c r="E6434" s="1" t="s">
        <v>6987</v>
      </c>
      <c r="F6434">
        <v>3</v>
      </c>
      <c r="G6434">
        <v>3</v>
      </c>
      <c r="H6434">
        <v>0</v>
      </c>
      <c r="I6434">
        <f>Tabla1[[#This Row],[VENTAS]]+Tabla1[[#This Row],[FISICO]]-Tabla1[[#This Row],[SISTEMA]]</f>
        <v>0</v>
      </c>
    </row>
    <row r="6435" spans="1:9" hidden="1" x14ac:dyDescent="0.25">
      <c r="A6435">
        <v>30101</v>
      </c>
      <c r="B6435" s="1" t="s">
        <v>6</v>
      </c>
      <c r="C6435" s="1" t="s">
        <v>35</v>
      </c>
      <c r="D6435">
        <v>1075</v>
      </c>
      <c r="E6435" s="1" t="s">
        <v>6988</v>
      </c>
      <c r="F6435">
        <v>1</v>
      </c>
      <c r="G6435">
        <v>1</v>
      </c>
      <c r="H6435">
        <v>0</v>
      </c>
      <c r="I6435">
        <f>Tabla1[[#This Row],[VENTAS]]+Tabla1[[#This Row],[FISICO]]-Tabla1[[#This Row],[SISTEMA]]</f>
        <v>0</v>
      </c>
    </row>
    <row r="6436" spans="1:9" hidden="1" x14ac:dyDescent="0.25">
      <c r="A6436">
        <v>30101</v>
      </c>
      <c r="B6436" s="1" t="s">
        <v>6</v>
      </c>
      <c r="C6436" s="1" t="s">
        <v>35</v>
      </c>
      <c r="D6436">
        <v>1080</v>
      </c>
      <c r="E6436" s="1" t="s">
        <v>6989</v>
      </c>
      <c r="F6436">
        <v>0</v>
      </c>
      <c r="H6436">
        <v>0</v>
      </c>
      <c r="I6436">
        <f>Tabla1[[#This Row],[VENTAS]]+Tabla1[[#This Row],[FISICO]]-Tabla1[[#This Row],[SISTEMA]]</f>
        <v>0</v>
      </c>
    </row>
    <row r="6437" spans="1:9" hidden="1" x14ac:dyDescent="0.25">
      <c r="A6437">
        <v>30101</v>
      </c>
      <c r="B6437" s="1" t="s">
        <v>6</v>
      </c>
      <c r="C6437" s="1" t="s">
        <v>35</v>
      </c>
      <c r="D6437">
        <v>1096</v>
      </c>
      <c r="E6437" s="1" t="s">
        <v>6990</v>
      </c>
      <c r="F6437">
        <v>0</v>
      </c>
      <c r="H6437">
        <v>0</v>
      </c>
      <c r="I6437">
        <f>Tabla1[[#This Row],[VENTAS]]+Tabla1[[#This Row],[FISICO]]-Tabla1[[#This Row],[SISTEMA]]</f>
        <v>0</v>
      </c>
    </row>
    <row r="6438" spans="1:9" hidden="1" x14ac:dyDescent="0.25">
      <c r="A6438">
        <v>30101</v>
      </c>
      <c r="B6438" s="1" t="s">
        <v>6</v>
      </c>
      <c r="C6438" s="1" t="s">
        <v>35</v>
      </c>
      <c r="D6438">
        <v>1102</v>
      </c>
      <c r="E6438" s="1" t="s">
        <v>6991</v>
      </c>
      <c r="F6438">
        <v>0</v>
      </c>
      <c r="H6438">
        <v>0</v>
      </c>
      <c r="I6438">
        <f>Tabla1[[#This Row],[VENTAS]]+Tabla1[[#This Row],[FISICO]]-Tabla1[[#This Row],[SISTEMA]]</f>
        <v>0</v>
      </c>
    </row>
    <row r="6439" spans="1:9" hidden="1" x14ac:dyDescent="0.25">
      <c r="A6439">
        <v>30101</v>
      </c>
      <c r="B6439" s="1" t="s">
        <v>6</v>
      </c>
      <c r="C6439" s="1" t="s">
        <v>35</v>
      </c>
      <c r="D6439">
        <v>1105</v>
      </c>
      <c r="E6439" s="1" t="s">
        <v>6992</v>
      </c>
      <c r="F6439">
        <v>0</v>
      </c>
      <c r="H6439">
        <v>0</v>
      </c>
      <c r="I6439">
        <f>Tabla1[[#This Row],[VENTAS]]+Tabla1[[#This Row],[FISICO]]-Tabla1[[#This Row],[SISTEMA]]</f>
        <v>0</v>
      </c>
    </row>
    <row r="6440" spans="1:9" hidden="1" x14ac:dyDescent="0.25">
      <c r="A6440">
        <v>30101</v>
      </c>
      <c r="B6440" s="1" t="s">
        <v>6</v>
      </c>
      <c r="C6440" s="1" t="s">
        <v>35</v>
      </c>
      <c r="D6440">
        <v>1109</v>
      </c>
      <c r="E6440" s="1" t="s">
        <v>6993</v>
      </c>
      <c r="F6440">
        <v>0</v>
      </c>
      <c r="H6440">
        <v>0</v>
      </c>
      <c r="I6440">
        <f>Tabla1[[#This Row],[VENTAS]]+Tabla1[[#This Row],[FISICO]]-Tabla1[[#This Row],[SISTEMA]]</f>
        <v>0</v>
      </c>
    </row>
    <row r="6441" spans="1:9" hidden="1" x14ac:dyDescent="0.25">
      <c r="A6441">
        <v>30101</v>
      </c>
      <c r="B6441" s="1" t="s">
        <v>6</v>
      </c>
      <c r="C6441" s="1" t="s">
        <v>35</v>
      </c>
      <c r="D6441">
        <v>1113</v>
      </c>
      <c r="E6441" s="1" t="s">
        <v>6994</v>
      </c>
      <c r="F6441">
        <v>0</v>
      </c>
      <c r="H6441">
        <v>0</v>
      </c>
      <c r="I6441">
        <f>Tabla1[[#This Row],[VENTAS]]+Tabla1[[#This Row],[FISICO]]-Tabla1[[#This Row],[SISTEMA]]</f>
        <v>0</v>
      </c>
    </row>
    <row r="6442" spans="1:9" hidden="1" x14ac:dyDescent="0.25">
      <c r="A6442">
        <v>30101</v>
      </c>
      <c r="B6442" s="1" t="s">
        <v>6</v>
      </c>
      <c r="C6442" s="1" t="s">
        <v>35</v>
      </c>
      <c r="D6442">
        <v>1120</v>
      </c>
      <c r="E6442" s="1" t="s">
        <v>6995</v>
      </c>
      <c r="F6442">
        <v>0</v>
      </c>
      <c r="H6442">
        <v>0</v>
      </c>
      <c r="I6442">
        <f>Tabla1[[#This Row],[VENTAS]]+Tabla1[[#This Row],[FISICO]]-Tabla1[[#This Row],[SISTEMA]]</f>
        <v>0</v>
      </c>
    </row>
    <row r="6443" spans="1:9" hidden="1" x14ac:dyDescent="0.25">
      <c r="A6443">
        <v>30101</v>
      </c>
      <c r="B6443" s="1" t="s">
        <v>6</v>
      </c>
      <c r="C6443" s="1" t="s">
        <v>35</v>
      </c>
      <c r="D6443">
        <v>1127</v>
      </c>
      <c r="E6443" s="1" t="s">
        <v>6996</v>
      </c>
      <c r="F6443">
        <v>0</v>
      </c>
      <c r="H6443">
        <v>0</v>
      </c>
      <c r="I6443">
        <f>Tabla1[[#This Row],[VENTAS]]+Tabla1[[#This Row],[FISICO]]-Tabla1[[#This Row],[SISTEMA]]</f>
        <v>0</v>
      </c>
    </row>
    <row r="6444" spans="1:9" hidden="1" x14ac:dyDescent="0.25">
      <c r="A6444">
        <v>30101</v>
      </c>
      <c r="B6444" s="1" t="s">
        <v>6</v>
      </c>
      <c r="C6444" s="1" t="s">
        <v>35</v>
      </c>
      <c r="D6444">
        <v>1134</v>
      </c>
      <c r="E6444" s="1" t="s">
        <v>6997</v>
      </c>
      <c r="F6444">
        <v>0</v>
      </c>
      <c r="H6444">
        <v>0</v>
      </c>
      <c r="I6444">
        <f>Tabla1[[#This Row],[VENTAS]]+Tabla1[[#This Row],[FISICO]]-Tabla1[[#This Row],[SISTEMA]]</f>
        <v>0</v>
      </c>
    </row>
    <row r="6445" spans="1:9" hidden="1" x14ac:dyDescent="0.25">
      <c r="A6445">
        <v>30101</v>
      </c>
      <c r="B6445" s="1" t="s">
        <v>6</v>
      </c>
      <c r="C6445" s="1" t="s">
        <v>35</v>
      </c>
      <c r="D6445">
        <v>1138</v>
      </c>
      <c r="E6445" s="1" t="s">
        <v>6998</v>
      </c>
      <c r="F6445">
        <v>0</v>
      </c>
      <c r="H6445">
        <v>0</v>
      </c>
      <c r="I6445">
        <f>Tabla1[[#This Row],[VENTAS]]+Tabla1[[#This Row],[FISICO]]-Tabla1[[#This Row],[SISTEMA]]</f>
        <v>0</v>
      </c>
    </row>
    <row r="6446" spans="1:9" hidden="1" x14ac:dyDescent="0.25">
      <c r="A6446">
        <v>30101</v>
      </c>
      <c r="B6446" s="1" t="s">
        <v>6</v>
      </c>
      <c r="C6446" s="1" t="s">
        <v>35</v>
      </c>
      <c r="D6446">
        <v>1142</v>
      </c>
      <c r="E6446" s="1" t="s">
        <v>6999</v>
      </c>
      <c r="F6446">
        <v>0</v>
      </c>
      <c r="H6446">
        <v>0</v>
      </c>
      <c r="I6446">
        <f>Tabla1[[#This Row],[VENTAS]]+Tabla1[[#This Row],[FISICO]]-Tabla1[[#This Row],[SISTEMA]]</f>
        <v>0</v>
      </c>
    </row>
    <row r="6447" spans="1:9" hidden="1" x14ac:dyDescent="0.25">
      <c r="A6447">
        <v>30101</v>
      </c>
      <c r="B6447" s="1" t="s">
        <v>6</v>
      </c>
      <c r="C6447" s="1" t="s">
        <v>35</v>
      </c>
      <c r="D6447">
        <v>1145</v>
      </c>
      <c r="E6447" s="1" t="s">
        <v>7000</v>
      </c>
      <c r="F6447">
        <v>0</v>
      </c>
      <c r="H6447">
        <v>0</v>
      </c>
      <c r="I6447">
        <f>Tabla1[[#This Row],[VENTAS]]+Tabla1[[#This Row],[FISICO]]-Tabla1[[#This Row],[SISTEMA]]</f>
        <v>0</v>
      </c>
    </row>
    <row r="6448" spans="1:9" hidden="1" x14ac:dyDescent="0.25">
      <c r="A6448">
        <v>30101</v>
      </c>
      <c r="B6448" s="1" t="s">
        <v>6</v>
      </c>
      <c r="C6448" s="1" t="s">
        <v>35</v>
      </c>
      <c r="D6448">
        <v>1148</v>
      </c>
      <c r="E6448" s="1" t="s">
        <v>7001</v>
      </c>
      <c r="F6448">
        <v>0</v>
      </c>
      <c r="H6448">
        <v>0</v>
      </c>
      <c r="I6448">
        <f>Tabla1[[#This Row],[VENTAS]]+Tabla1[[#This Row],[FISICO]]-Tabla1[[#This Row],[SISTEMA]]</f>
        <v>0</v>
      </c>
    </row>
    <row r="6449" spans="1:10" hidden="1" x14ac:dyDescent="0.25">
      <c r="A6449">
        <v>30101</v>
      </c>
      <c r="B6449" s="1" t="s">
        <v>6</v>
      </c>
      <c r="C6449" s="1" t="s">
        <v>35</v>
      </c>
      <c r="D6449">
        <v>1195</v>
      </c>
      <c r="E6449" s="1" t="s">
        <v>7002</v>
      </c>
      <c r="F6449">
        <v>6</v>
      </c>
      <c r="G6449">
        <v>6</v>
      </c>
      <c r="H6449">
        <v>0</v>
      </c>
      <c r="I6449">
        <f>Tabla1[[#This Row],[VENTAS]]+Tabla1[[#This Row],[FISICO]]-Tabla1[[#This Row],[SISTEMA]]</f>
        <v>0</v>
      </c>
    </row>
    <row r="6450" spans="1:10" hidden="1" x14ac:dyDescent="0.25">
      <c r="A6450">
        <v>30101</v>
      </c>
      <c r="B6450" s="1" t="s">
        <v>6</v>
      </c>
      <c r="C6450" s="1" t="s">
        <v>35</v>
      </c>
      <c r="D6450">
        <v>1201</v>
      </c>
      <c r="E6450" s="1" t="s">
        <v>7003</v>
      </c>
      <c r="F6450">
        <v>0</v>
      </c>
      <c r="H6450">
        <v>0</v>
      </c>
      <c r="I6450">
        <f>Tabla1[[#This Row],[VENTAS]]+Tabla1[[#This Row],[FISICO]]-Tabla1[[#This Row],[SISTEMA]]</f>
        <v>0</v>
      </c>
    </row>
    <row r="6451" spans="1:10" hidden="1" x14ac:dyDescent="0.25">
      <c r="A6451">
        <v>30101</v>
      </c>
      <c r="B6451" s="1" t="s">
        <v>6</v>
      </c>
      <c r="C6451" s="1" t="s">
        <v>35</v>
      </c>
      <c r="D6451">
        <v>1205</v>
      </c>
      <c r="E6451" s="1" t="s">
        <v>7004</v>
      </c>
      <c r="F6451">
        <v>0</v>
      </c>
      <c r="H6451">
        <v>0</v>
      </c>
      <c r="I6451">
        <f>Tabla1[[#This Row],[VENTAS]]+Tabla1[[#This Row],[FISICO]]-Tabla1[[#This Row],[SISTEMA]]</f>
        <v>0</v>
      </c>
    </row>
    <row r="6452" spans="1:10" hidden="1" x14ac:dyDescent="0.25">
      <c r="A6452">
        <v>30101</v>
      </c>
      <c r="B6452" s="1" t="s">
        <v>6</v>
      </c>
      <c r="C6452" s="1" t="s">
        <v>35</v>
      </c>
      <c r="D6452">
        <v>1211</v>
      </c>
      <c r="E6452" s="1" t="s">
        <v>7005</v>
      </c>
      <c r="F6452">
        <v>0</v>
      </c>
      <c r="H6452">
        <v>0</v>
      </c>
      <c r="I6452">
        <f>Tabla1[[#This Row],[VENTAS]]+Tabla1[[#This Row],[FISICO]]-Tabla1[[#This Row],[SISTEMA]]</f>
        <v>0</v>
      </c>
    </row>
    <row r="6453" spans="1:10" hidden="1" x14ac:dyDescent="0.25">
      <c r="A6453" s="30">
        <v>30101</v>
      </c>
      <c r="B6453" s="31" t="s">
        <v>6</v>
      </c>
      <c r="C6453" s="31" t="s">
        <v>35</v>
      </c>
      <c r="D6453" s="30">
        <v>1212</v>
      </c>
      <c r="E6453" s="31" t="s">
        <v>7006</v>
      </c>
      <c r="F6453" s="30">
        <v>18</v>
      </c>
      <c r="G6453" s="30">
        <v>24</v>
      </c>
      <c r="H6453" s="30">
        <v>0</v>
      </c>
      <c r="I6453" s="30">
        <f>Tabla1[[#This Row],[VENTAS]]+Tabla1[[#This Row],[FISICO]]-Tabla1[[#This Row],[SISTEMA]]</f>
        <v>6</v>
      </c>
      <c r="J6453" s="30"/>
    </row>
    <row r="6454" spans="1:10" hidden="1" x14ac:dyDescent="0.25">
      <c r="A6454">
        <v>30101</v>
      </c>
      <c r="B6454" s="1" t="s">
        <v>6</v>
      </c>
      <c r="C6454" s="1" t="s">
        <v>35</v>
      </c>
      <c r="D6454">
        <v>1214</v>
      </c>
      <c r="E6454" s="1" t="s">
        <v>7007</v>
      </c>
      <c r="F6454">
        <v>0</v>
      </c>
      <c r="H6454">
        <v>0</v>
      </c>
      <c r="I6454">
        <f>Tabla1[[#This Row],[VENTAS]]+Tabla1[[#This Row],[FISICO]]-Tabla1[[#This Row],[SISTEMA]]</f>
        <v>0</v>
      </c>
    </row>
    <row r="6455" spans="1:10" hidden="1" x14ac:dyDescent="0.25">
      <c r="A6455">
        <v>30101</v>
      </c>
      <c r="B6455" s="1" t="s">
        <v>6</v>
      </c>
      <c r="C6455" s="1" t="s">
        <v>35</v>
      </c>
      <c r="D6455">
        <v>1216</v>
      </c>
      <c r="E6455" s="1" t="s">
        <v>7008</v>
      </c>
      <c r="F6455">
        <v>0</v>
      </c>
      <c r="H6455">
        <v>0</v>
      </c>
      <c r="I6455">
        <f>Tabla1[[#This Row],[VENTAS]]+Tabla1[[#This Row],[FISICO]]-Tabla1[[#This Row],[SISTEMA]]</f>
        <v>0</v>
      </c>
    </row>
    <row r="6456" spans="1:10" hidden="1" x14ac:dyDescent="0.25">
      <c r="A6456">
        <v>30101</v>
      </c>
      <c r="B6456" s="1" t="s">
        <v>6</v>
      </c>
      <c r="C6456" s="1" t="s">
        <v>35</v>
      </c>
      <c r="D6456">
        <v>1219</v>
      </c>
      <c r="E6456" s="1" t="s">
        <v>7009</v>
      </c>
      <c r="F6456">
        <v>0</v>
      </c>
      <c r="H6456">
        <v>0</v>
      </c>
      <c r="I6456">
        <f>Tabla1[[#This Row],[VENTAS]]+Tabla1[[#This Row],[FISICO]]-Tabla1[[#This Row],[SISTEMA]]</f>
        <v>0</v>
      </c>
    </row>
    <row r="6457" spans="1:10" hidden="1" x14ac:dyDescent="0.25">
      <c r="A6457">
        <v>30101</v>
      </c>
      <c r="B6457" s="1" t="s">
        <v>6</v>
      </c>
      <c r="C6457" s="1" t="s">
        <v>35</v>
      </c>
      <c r="D6457">
        <v>1223</v>
      </c>
      <c r="E6457" s="1" t="s">
        <v>7010</v>
      </c>
      <c r="F6457">
        <v>0</v>
      </c>
      <c r="H6457">
        <v>0</v>
      </c>
      <c r="I6457">
        <f>Tabla1[[#This Row],[VENTAS]]+Tabla1[[#This Row],[FISICO]]-Tabla1[[#This Row],[SISTEMA]]</f>
        <v>0</v>
      </c>
    </row>
    <row r="6458" spans="1:10" hidden="1" x14ac:dyDescent="0.25">
      <c r="A6458">
        <v>30101</v>
      </c>
      <c r="B6458" s="1" t="s">
        <v>6</v>
      </c>
      <c r="C6458" s="1" t="s">
        <v>35</v>
      </c>
      <c r="D6458">
        <v>1225</v>
      </c>
      <c r="E6458" s="1" t="s">
        <v>7011</v>
      </c>
      <c r="F6458">
        <v>0</v>
      </c>
      <c r="H6458">
        <v>0</v>
      </c>
      <c r="I6458">
        <f>Tabla1[[#This Row],[VENTAS]]+Tabla1[[#This Row],[FISICO]]-Tabla1[[#This Row],[SISTEMA]]</f>
        <v>0</v>
      </c>
    </row>
    <row r="6459" spans="1:10" hidden="1" x14ac:dyDescent="0.25">
      <c r="A6459">
        <v>30101</v>
      </c>
      <c r="B6459" s="1" t="s">
        <v>6</v>
      </c>
      <c r="C6459" s="1" t="s">
        <v>35</v>
      </c>
      <c r="D6459">
        <v>1226</v>
      </c>
      <c r="E6459" s="1" t="s">
        <v>7012</v>
      </c>
      <c r="F6459">
        <v>0</v>
      </c>
      <c r="H6459">
        <v>0</v>
      </c>
      <c r="I6459">
        <f>Tabla1[[#This Row],[VENTAS]]+Tabla1[[#This Row],[FISICO]]-Tabla1[[#This Row],[SISTEMA]]</f>
        <v>0</v>
      </c>
    </row>
    <row r="6460" spans="1:10" hidden="1" x14ac:dyDescent="0.25">
      <c r="A6460">
        <v>30101</v>
      </c>
      <c r="B6460" s="1" t="s">
        <v>6</v>
      </c>
      <c r="C6460" s="1" t="s">
        <v>35</v>
      </c>
      <c r="D6460">
        <v>1533</v>
      </c>
      <c r="E6460" s="1" t="s">
        <v>7013</v>
      </c>
      <c r="F6460">
        <v>0</v>
      </c>
      <c r="H6460">
        <v>0</v>
      </c>
      <c r="I6460">
        <f>Tabla1[[#This Row],[VENTAS]]+Tabla1[[#This Row],[FISICO]]-Tabla1[[#This Row],[SISTEMA]]</f>
        <v>0</v>
      </c>
    </row>
    <row r="6461" spans="1:10" hidden="1" x14ac:dyDescent="0.25">
      <c r="A6461">
        <v>30101</v>
      </c>
      <c r="B6461" s="1" t="s">
        <v>6</v>
      </c>
      <c r="C6461" s="1" t="s">
        <v>35</v>
      </c>
      <c r="D6461">
        <v>1534</v>
      </c>
      <c r="E6461" s="1" t="s">
        <v>7014</v>
      </c>
      <c r="F6461">
        <v>0</v>
      </c>
      <c r="H6461">
        <v>0</v>
      </c>
      <c r="I6461">
        <f>Tabla1[[#This Row],[VENTAS]]+Tabla1[[#This Row],[FISICO]]-Tabla1[[#This Row],[SISTEMA]]</f>
        <v>0</v>
      </c>
    </row>
    <row r="6462" spans="1:10" hidden="1" x14ac:dyDescent="0.25">
      <c r="A6462">
        <v>30101</v>
      </c>
      <c r="B6462" s="1" t="s">
        <v>6</v>
      </c>
      <c r="C6462" s="1" t="s">
        <v>35</v>
      </c>
      <c r="D6462">
        <v>1648</v>
      </c>
      <c r="E6462" s="1" t="s">
        <v>7015</v>
      </c>
      <c r="F6462">
        <v>0</v>
      </c>
      <c r="H6462">
        <v>0</v>
      </c>
      <c r="I6462">
        <f>Tabla1[[#This Row],[VENTAS]]+Tabla1[[#This Row],[FISICO]]-Tabla1[[#This Row],[SISTEMA]]</f>
        <v>0</v>
      </c>
    </row>
    <row r="6463" spans="1:10" hidden="1" x14ac:dyDescent="0.25">
      <c r="A6463">
        <v>30101</v>
      </c>
      <c r="B6463" s="1" t="s">
        <v>6</v>
      </c>
      <c r="C6463" s="1" t="s">
        <v>35</v>
      </c>
      <c r="D6463">
        <v>1913</v>
      </c>
      <c r="E6463" s="1" t="s">
        <v>7016</v>
      </c>
      <c r="F6463">
        <v>0</v>
      </c>
      <c r="H6463">
        <v>0</v>
      </c>
      <c r="I6463">
        <f>Tabla1[[#This Row],[VENTAS]]+Tabla1[[#This Row],[FISICO]]-Tabla1[[#This Row],[SISTEMA]]</f>
        <v>0</v>
      </c>
    </row>
    <row r="6464" spans="1:10" hidden="1" x14ac:dyDescent="0.25">
      <c r="A6464">
        <v>30101</v>
      </c>
      <c r="B6464" s="1" t="s">
        <v>6</v>
      </c>
      <c r="C6464" s="1" t="s">
        <v>35</v>
      </c>
      <c r="D6464">
        <v>1919</v>
      </c>
      <c r="E6464" s="1" t="s">
        <v>7017</v>
      </c>
      <c r="F6464">
        <v>9</v>
      </c>
      <c r="G6464">
        <v>9</v>
      </c>
      <c r="H6464">
        <v>0</v>
      </c>
      <c r="I6464">
        <f>Tabla1[[#This Row],[VENTAS]]+Tabla1[[#This Row],[FISICO]]-Tabla1[[#This Row],[SISTEMA]]</f>
        <v>0</v>
      </c>
    </row>
    <row r="6465" spans="1:9" hidden="1" x14ac:dyDescent="0.25">
      <c r="A6465">
        <v>30101</v>
      </c>
      <c r="B6465" s="1" t="s">
        <v>6</v>
      </c>
      <c r="C6465" s="1" t="s">
        <v>35</v>
      </c>
      <c r="D6465">
        <v>2008</v>
      </c>
      <c r="E6465" s="1" t="s">
        <v>7018</v>
      </c>
      <c r="F6465">
        <v>0</v>
      </c>
      <c r="H6465">
        <v>0</v>
      </c>
      <c r="I6465">
        <f>Tabla1[[#This Row],[VENTAS]]+Tabla1[[#This Row],[FISICO]]-Tabla1[[#This Row],[SISTEMA]]</f>
        <v>0</v>
      </c>
    </row>
    <row r="6466" spans="1:9" hidden="1" x14ac:dyDescent="0.25">
      <c r="A6466">
        <v>30101</v>
      </c>
      <c r="B6466" s="1" t="s">
        <v>6</v>
      </c>
      <c r="C6466" s="1" t="s">
        <v>35</v>
      </c>
      <c r="D6466">
        <v>2009</v>
      </c>
      <c r="E6466" s="1" t="s">
        <v>7019</v>
      </c>
      <c r="F6466">
        <v>0</v>
      </c>
      <c r="H6466">
        <v>0</v>
      </c>
      <c r="I6466">
        <f>Tabla1[[#This Row],[VENTAS]]+Tabla1[[#This Row],[FISICO]]-Tabla1[[#This Row],[SISTEMA]]</f>
        <v>0</v>
      </c>
    </row>
    <row r="6467" spans="1:9" hidden="1" x14ac:dyDescent="0.25">
      <c r="A6467">
        <v>30101</v>
      </c>
      <c r="B6467" s="1" t="s">
        <v>6</v>
      </c>
      <c r="C6467" s="1" t="s">
        <v>35</v>
      </c>
      <c r="D6467">
        <v>2010</v>
      </c>
      <c r="E6467" s="1" t="s">
        <v>7020</v>
      </c>
      <c r="F6467">
        <v>0</v>
      </c>
      <c r="H6467">
        <v>0</v>
      </c>
      <c r="I6467">
        <f>Tabla1[[#This Row],[VENTAS]]+Tabla1[[#This Row],[FISICO]]-Tabla1[[#This Row],[SISTEMA]]</f>
        <v>0</v>
      </c>
    </row>
    <row r="6468" spans="1:9" hidden="1" x14ac:dyDescent="0.25">
      <c r="A6468">
        <v>30101</v>
      </c>
      <c r="B6468" s="1" t="s">
        <v>6</v>
      </c>
      <c r="C6468" s="1" t="s">
        <v>35</v>
      </c>
      <c r="D6468">
        <v>2011</v>
      </c>
      <c r="E6468" s="1" t="s">
        <v>7021</v>
      </c>
      <c r="F6468">
        <v>0</v>
      </c>
      <c r="H6468">
        <v>0</v>
      </c>
      <c r="I6468">
        <f>Tabla1[[#This Row],[VENTAS]]+Tabla1[[#This Row],[FISICO]]-Tabla1[[#This Row],[SISTEMA]]</f>
        <v>0</v>
      </c>
    </row>
    <row r="6469" spans="1:9" hidden="1" x14ac:dyDescent="0.25">
      <c r="A6469">
        <v>30101</v>
      </c>
      <c r="B6469" s="1" t="s">
        <v>6</v>
      </c>
      <c r="C6469" s="1" t="s">
        <v>35</v>
      </c>
      <c r="D6469">
        <v>2012</v>
      </c>
      <c r="E6469" s="1" t="s">
        <v>7022</v>
      </c>
      <c r="F6469">
        <v>0</v>
      </c>
      <c r="H6469">
        <v>0</v>
      </c>
      <c r="I6469">
        <f>Tabla1[[#This Row],[VENTAS]]+Tabla1[[#This Row],[FISICO]]-Tabla1[[#This Row],[SISTEMA]]</f>
        <v>0</v>
      </c>
    </row>
    <row r="6470" spans="1:9" hidden="1" x14ac:dyDescent="0.25">
      <c r="A6470">
        <v>30101</v>
      </c>
      <c r="B6470" s="1" t="s">
        <v>6</v>
      </c>
      <c r="C6470" s="1" t="s">
        <v>35</v>
      </c>
      <c r="D6470">
        <v>2209</v>
      </c>
      <c r="E6470" s="1" t="s">
        <v>7023</v>
      </c>
      <c r="F6470">
        <v>0</v>
      </c>
      <c r="H6470">
        <v>0</v>
      </c>
      <c r="I6470">
        <f>Tabla1[[#This Row],[VENTAS]]+Tabla1[[#This Row],[FISICO]]-Tabla1[[#This Row],[SISTEMA]]</f>
        <v>0</v>
      </c>
    </row>
    <row r="6471" spans="1:9" hidden="1" x14ac:dyDescent="0.25">
      <c r="A6471">
        <v>30101</v>
      </c>
      <c r="B6471" s="1" t="s">
        <v>6</v>
      </c>
      <c r="C6471" s="1" t="s">
        <v>35</v>
      </c>
      <c r="D6471">
        <v>2211</v>
      </c>
      <c r="E6471" s="1" t="s">
        <v>7024</v>
      </c>
      <c r="F6471">
        <v>0</v>
      </c>
      <c r="H6471">
        <v>0</v>
      </c>
      <c r="I6471">
        <f>Tabla1[[#This Row],[VENTAS]]+Tabla1[[#This Row],[FISICO]]-Tabla1[[#This Row],[SISTEMA]]</f>
        <v>0</v>
      </c>
    </row>
    <row r="6472" spans="1:9" hidden="1" x14ac:dyDescent="0.25">
      <c r="A6472">
        <v>30101</v>
      </c>
      <c r="B6472" s="1" t="s">
        <v>6</v>
      </c>
      <c r="C6472" s="1" t="s">
        <v>35</v>
      </c>
      <c r="D6472">
        <v>2212</v>
      </c>
      <c r="E6472" s="1" t="s">
        <v>7025</v>
      </c>
      <c r="F6472">
        <v>0</v>
      </c>
      <c r="H6472">
        <v>0</v>
      </c>
      <c r="I6472">
        <f>Tabla1[[#This Row],[VENTAS]]+Tabla1[[#This Row],[FISICO]]-Tabla1[[#This Row],[SISTEMA]]</f>
        <v>0</v>
      </c>
    </row>
    <row r="6473" spans="1:9" hidden="1" x14ac:dyDescent="0.25">
      <c r="A6473">
        <v>30101</v>
      </c>
      <c r="B6473" s="1" t="s">
        <v>6</v>
      </c>
      <c r="C6473" s="1" t="s">
        <v>35</v>
      </c>
      <c r="D6473">
        <v>2213</v>
      </c>
      <c r="E6473" s="1" t="s">
        <v>7026</v>
      </c>
      <c r="F6473">
        <v>0</v>
      </c>
      <c r="H6473">
        <v>0</v>
      </c>
      <c r="I6473">
        <f>Tabla1[[#This Row],[VENTAS]]+Tabla1[[#This Row],[FISICO]]-Tabla1[[#This Row],[SISTEMA]]</f>
        <v>0</v>
      </c>
    </row>
    <row r="6474" spans="1:9" hidden="1" x14ac:dyDescent="0.25">
      <c r="A6474">
        <v>30101</v>
      </c>
      <c r="B6474" s="1" t="s">
        <v>6</v>
      </c>
      <c r="C6474" s="1" t="s">
        <v>35</v>
      </c>
      <c r="D6474">
        <v>2214</v>
      </c>
      <c r="E6474" s="1" t="s">
        <v>7027</v>
      </c>
      <c r="F6474">
        <v>0</v>
      </c>
      <c r="H6474">
        <v>0</v>
      </c>
      <c r="I6474">
        <f>Tabla1[[#This Row],[VENTAS]]+Tabla1[[#This Row],[FISICO]]-Tabla1[[#This Row],[SISTEMA]]</f>
        <v>0</v>
      </c>
    </row>
    <row r="6475" spans="1:9" hidden="1" x14ac:dyDescent="0.25">
      <c r="A6475">
        <v>30101</v>
      </c>
      <c r="B6475" s="1" t="s">
        <v>6</v>
      </c>
      <c r="C6475" s="1" t="s">
        <v>35</v>
      </c>
      <c r="D6475">
        <v>2215</v>
      </c>
      <c r="E6475" s="1" t="s">
        <v>7028</v>
      </c>
      <c r="F6475">
        <v>0</v>
      </c>
      <c r="H6475">
        <v>0</v>
      </c>
      <c r="I6475">
        <f>Tabla1[[#This Row],[VENTAS]]+Tabla1[[#This Row],[FISICO]]-Tabla1[[#This Row],[SISTEMA]]</f>
        <v>0</v>
      </c>
    </row>
    <row r="6476" spans="1:9" hidden="1" x14ac:dyDescent="0.25">
      <c r="A6476">
        <v>30101</v>
      </c>
      <c r="B6476" s="1" t="s">
        <v>6</v>
      </c>
      <c r="C6476" s="1" t="s">
        <v>35</v>
      </c>
      <c r="D6476">
        <v>2217</v>
      </c>
      <c r="E6476" s="1" t="s">
        <v>7029</v>
      </c>
      <c r="F6476">
        <v>0</v>
      </c>
      <c r="H6476">
        <v>0</v>
      </c>
      <c r="I6476">
        <f>Tabla1[[#This Row],[VENTAS]]+Tabla1[[#This Row],[FISICO]]-Tabla1[[#This Row],[SISTEMA]]</f>
        <v>0</v>
      </c>
    </row>
    <row r="6477" spans="1:9" hidden="1" x14ac:dyDescent="0.25">
      <c r="A6477">
        <v>30101</v>
      </c>
      <c r="B6477" s="1" t="s">
        <v>6</v>
      </c>
      <c r="C6477" s="1" t="s">
        <v>35</v>
      </c>
      <c r="D6477">
        <v>2478</v>
      </c>
      <c r="E6477" s="1" t="s">
        <v>7030</v>
      </c>
      <c r="F6477">
        <v>0</v>
      </c>
      <c r="H6477">
        <v>0</v>
      </c>
      <c r="I6477">
        <f>Tabla1[[#This Row],[VENTAS]]+Tabla1[[#This Row],[FISICO]]-Tabla1[[#This Row],[SISTEMA]]</f>
        <v>0</v>
      </c>
    </row>
    <row r="6478" spans="1:9" hidden="1" x14ac:dyDescent="0.25">
      <c r="A6478">
        <v>30101</v>
      </c>
      <c r="B6478" s="1" t="s">
        <v>6</v>
      </c>
      <c r="C6478" s="1" t="s">
        <v>35</v>
      </c>
      <c r="D6478">
        <v>2480</v>
      </c>
      <c r="E6478" s="1" t="s">
        <v>7031</v>
      </c>
      <c r="F6478">
        <v>0</v>
      </c>
      <c r="H6478">
        <v>0</v>
      </c>
      <c r="I6478">
        <f>Tabla1[[#This Row],[VENTAS]]+Tabla1[[#This Row],[FISICO]]-Tabla1[[#This Row],[SISTEMA]]</f>
        <v>0</v>
      </c>
    </row>
    <row r="6479" spans="1:9" hidden="1" x14ac:dyDescent="0.25">
      <c r="A6479">
        <v>30101</v>
      </c>
      <c r="B6479" s="1" t="s">
        <v>6</v>
      </c>
      <c r="C6479" s="1" t="s">
        <v>35</v>
      </c>
      <c r="D6479">
        <v>2519</v>
      </c>
      <c r="E6479" s="1" t="s">
        <v>7032</v>
      </c>
      <c r="F6479">
        <v>0</v>
      </c>
      <c r="H6479">
        <v>0</v>
      </c>
      <c r="I6479">
        <f>Tabla1[[#This Row],[VENTAS]]+Tabla1[[#This Row],[FISICO]]-Tabla1[[#This Row],[SISTEMA]]</f>
        <v>0</v>
      </c>
    </row>
    <row r="6480" spans="1:9" hidden="1" x14ac:dyDescent="0.25">
      <c r="A6480">
        <v>30101</v>
      </c>
      <c r="B6480" s="1" t="s">
        <v>6</v>
      </c>
      <c r="C6480" s="1" t="s">
        <v>35</v>
      </c>
      <c r="D6480">
        <v>2520</v>
      </c>
      <c r="E6480" s="1" t="s">
        <v>7033</v>
      </c>
      <c r="F6480">
        <v>0</v>
      </c>
      <c r="H6480">
        <v>0</v>
      </c>
      <c r="I6480">
        <f>Tabla1[[#This Row],[VENTAS]]+Tabla1[[#This Row],[FISICO]]-Tabla1[[#This Row],[SISTEMA]]</f>
        <v>0</v>
      </c>
    </row>
    <row r="6481" spans="1:9" hidden="1" x14ac:dyDescent="0.25">
      <c r="A6481">
        <v>30101</v>
      </c>
      <c r="B6481" s="1" t="s">
        <v>6</v>
      </c>
      <c r="C6481" s="1" t="s">
        <v>35</v>
      </c>
      <c r="D6481">
        <v>2882</v>
      </c>
      <c r="E6481" s="1" t="s">
        <v>7034</v>
      </c>
      <c r="F6481">
        <v>0</v>
      </c>
      <c r="H6481">
        <v>0</v>
      </c>
      <c r="I6481">
        <f>Tabla1[[#This Row],[VENTAS]]+Tabla1[[#This Row],[FISICO]]-Tabla1[[#This Row],[SISTEMA]]</f>
        <v>0</v>
      </c>
    </row>
    <row r="6482" spans="1:9" hidden="1" x14ac:dyDescent="0.25">
      <c r="A6482">
        <v>30101</v>
      </c>
      <c r="B6482" s="1" t="s">
        <v>6</v>
      </c>
      <c r="C6482" s="1" t="s">
        <v>35</v>
      </c>
      <c r="D6482">
        <v>2884</v>
      </c>
      <c r="E6482" s="1" t="s">
        <v>7035</v>
      </c>
      <c r="F6482">
        <v>0</v>
      </c>
      <c r="H6482">
        <v>0</v>
      </c>
      <c r="I6482">
        <f>Tabla1[[#This Row],[VENTAS]]+Tabla1[[#This Row],[FISICO]]-Tabla1[[#This Row],[SISTEMA]]</f>
        <v>0</v>
      </c>
    </row>
    <row r="6483" spans="1:9" hidden="1" x14ac:dyDescent="0.25">
      <c r="A6483">
        <v>30101</v>
      </c>
      <c r="B6483" s="1" t="s">
        <v>6</v>
      </c>
      <c r="C6483" s="1" t="s">
        <v>35</v>
      </c>
      <c r="D6483">
        <v>2886</v>
      </c>
      <c r="E6483" s="1" t="s">
        <v>7036</v>
      </c>
      <c r="F6483">
        <v>0</v>
      </c>
      <c r="H6483">
        <v>0</v>
      </c>
      <c r="I6483">
        <f>Tabla1[[#This Row],[VENTAS]]+Tabla1[[#This Row],[FISICO]]-Tabla1[[#This Row],[SISTEMA]]</f>
        <v>0</v>
      </c>
    </row>
    <row r="6484" spans="1:9" hidden="1" x14ac:dyDescent="0.25">
      <c r="A6484">
        <v>30101</v>
      </c>
      <c r="B6484" s="1" t="s">
        <v>6</v>
      </c>
      <c r="C6484" s="1" t="s">
        <v>35</v>
      </c>
      <c r="D6484">
        <v>2887</v>
      </c>
      <c r="E6484" s="1" t="s">
        <v>7037</v>
      </c>
      <c r="F6484">
        <v>0</v>
      </c>
      <c r="H6484">
        <v>0</v>
      </c>
      <c r="I6484">
        <f>Tabla1[[#This Row],[VENTAS]]+Tabla1[[#This Row],[FISICO]]-Tabla1[[#This Row],[SISTEMA]]</f>
        <v>0</v>
      </c>
    </row>
    <row r="6485" spans="1:9" hidden="1" x14ac:dyDescent="0.25">
      <c r="A6485">
        <v>30101</v>
      </c>
      <c r="B6485" s="1" t="s">
        <v>6</v>
      </c>
      <c r="C6485" s="1" t="s">
        <v>35</v>
      </c>
      <c r="D6485">
        <v>2888</v>
      </c>
      <c r="E6485" s="1" t="s">
        <v>7038</v>
      </c>
      <c r="F6485">
        <v>0</v>
      </c>
      <c r="H6485">
        <v>0</v>
      </c>
      <c r="I6485">
        <f>Tabla1[[#This Row],[VENTAS]]+Tabla1[[#This Row],[FISICO]]-Tabla1[[#This Row],[SISTEMA]]</f>
        <v>0</v>
      </c>
    </row>
    <row r="6486" spans="1:9" hidden="1" x14ac:dyDescent="0.25">
      <c r="A6486">
        <v>30101</v>
      </c>
      <c r="B6486" s="1" t="s">
        <v>6</v>
      </c>
      <c r="C6486" s="1" t="s">
        <v>35</v>
      </c>
      <c r="D6486">
        <v>2890</v>
      </c>
      <c r="E6486" s="1" t="s">
        <v>7039</v>
      </c>
      <c r="F6486">
        <v>0</v>
      </c>
      <c r="H6486">
        <v>0</v>
      </c>
      <c r="I6486">
        <f>Tabla1[[#This Row],[VENTAS]]+Tabla1[[#This Row],[FISICO]]-Tabla1[[#This Row],[SISTEMA]]</f>
        <v>0</v>
      </c>
    </row>
    <row r="6487" spans="1:9" hidden="1" x14ac:dyDescent="0.25">
      <c r="A6487">
        <v>30101</v>
      </c>
      <c r="B6487" s="1" t="s">
        <v>6</v>
      </c>
      <c r="C6487" s="1" t="s">
        <v>35</v>
      </c>
      <c r="D6487">
        <v>2891</v>
      </c>
      <c r="E6487" s="1" t="s">
        <v>7040</v>
      </c>
      <c r="F6487">
        <v>0</v>
      </c>
      <c r="H6487">
        <v>0</v>
      </c>
      <c r="I6487">
        <f>Tabla1[[#This Row],[VENTAS]]+Tabla1[[#This Row],[FISICO]]-Tabla1[[#This Row],[SISTEMA]]</f>
        <v>0</v>
      </c>
    </row>
    <row r="6488" spans="1:9" hidden="1" x14ac:dyDescent="0.25">
      <c r="A6488">
        <v>30101</v>
      </c>
      <c r="B6488" s="1" t="s">
        <v>6</v>
      </c>
      <c r="C6488" s="1" t="s">
        <v>35</v>
      </c>
      <c r="D6488">
        <v>2893</v>
      </c>
      <c r="E6488" s="1" t="s">
        <v>7041</v>
      </c>
      <c r="F6488">
        <v>0</v>
      </c>
      <c r="H6488">
        <v>0</v>
      </c>
      <c r="I6488">
        <f>Tabla1[[#This Row],[VENTAS]]+Tabla1[[#This Row],[FISICO]]-Tabla1[[#This Row],[SISTEMA]]</f>
        <v>0</v>
      </c>
    </row>
    <row r="6489" spans="1:9" hidden="1" x14ac:dyDescent="0.25">
      <c r="A6489">
        <v>30101</v>
      </c>
      <c r="B6489" s="1" t="s">
        <v>6</v>
      </c>
      <c r="C6489" s="1" t="s">
        <v>35</v>
      </c>
      <c r="D6489">
        <v>2908</v>
      </c>
      <c r="E6489" s="1" t="s">
        <v>7042</v>
      </c>
      <c r="F6489">
        <v>91</v>
      </c>
      <c r="G6489">
        <f>60+31</f>
        <v>91</v>
      </c>
      <c r="H6489">
        <v>0</v>
      </c>
      <c r="I6489">
        <f>Tabla1[[#This Row],[VENTAS]]+Tabla1[[#This Row],[FISICO]]-Tabla1[[#This Row],[SISTEMA]]</f>
        <v>0</v>
      </c>
    </row>
    <row r="6490" spans="1:9" hidden="1" x14ac:dyDescent="0.25">
      <c r="A6490">
        <v>30101</v>
      </c>
      <c r="B6490" s="1" t="s">
        <v>6</v>
      </c>
      <c r="C6490" s="1" t="s">
        <v>35</v>
      </c>
      <c r="D6490">
        <v>3076</v>
      </c>
      <c r="E6490" s="1" t="s">
        <v>7043</v>
      </c>
      <c r="F6490">
        <v>0</v>
      </c>
      <c r="H6490">
        <v>0</v>
      </c>
      <c r="I6490">
        <f>Tabla1[[#This Row],[VENTAS]]+Tabla1[[#This Row],[FISICO]]-Tabla1[[#This Row],[SISTEMA]]</f>
        <v>0</v>
      </c>
    </row>
    <row r="6491" spans="1:9" hidden="1" x14ac:dyDescent="0.25">
      <c r="A6491">
        <v>30101</v>
      </c>
      <c r="B6491" s="1" t="s">
        <v>6</v>
      </c>
      <c r="C6491" s="1" t="s">
        <v>35</v>
      </c>
      <c r="D6491">
        <v>3077</v>
      </c>
      <c r="E6491" s="1" t="s">
        <v>7044</v>
      </c>
      <c r="F6491">
        <v>0</v>
      </c>
      <c r="H6491">
        <v>0</v>
      </c>
      <c r="I6491">
        <f>Tabla1[[#This Row],[VENTAS]]+Tabla1[[#This Row],[FISICO]]-Tabla1[[#This Row],[SISTEMA]]</f>
        <v>0</v>
      </c>
    </row>
    <row r="6492" spans="1:9" hidden="1" x14ac:dyDescent="0.25">
      <c r="A6492">
        <v>30101</v>
      </c>
      <c r="B6492" s="1" t="s">
        <v>6</v>
      </c>
      <c r="C6492" s="1" t="s">
        <v>35</v>
      </c>
      <c r="D6492">
        <v>3078</v>
      </c>
      <c r="E6492" s="1" t="s">
        <v>7045</v>
      </c>
      <c r="F6492">
        <v>0</v>
      </c>
      <c r="H6492">
        <v>0</v>
      </c>
      <c r="I6492">
        <f>Tabla1[[#This Row],[VENTAS]]+Tabla1[[#This Row],[FISICO]]-Tabla1[[#This Row],[SISTEMA]]</f>
        <v>0</v>
      </c>
    </row>
    <row r="6493" spans="1:9" hidden="1" x14ac:dyDescent="0.25">
      <c r="A6493">
        <v>30101</v>
      </c>
      <c r="B6493" s="1" t="s">
        <v>6</v>
      </c>
      <c r="C6493" s="1" t="s">
        <v>35</v>
      </c>
      <c r="D6493">
        <v>3084</v>
      </c>
      <c r="E6493" s="1" t="s">
        <v>7046</v>
      </c>
      <c r="F6493">
        <v>0</v>
      </c>
      <c r="H6493">
        <v>0</v>
      </c>
      <c r="I6493">
        <f>Tabla1[[#This Row],[VENTAS]]+Tabla1[[#This Row],[FISICO]]-Tabla1[[#This Row],[SISTEMA]]</f>
        <v>0</v>
      </c>
    </row>
    <row r="6494" spans="1:9" hidden="1" x14ac:dyDescent="0.25">
      <c r="A6494">
        <v>30101</v>
      </c>
      <c r="B6494" s="1" t="s">
        <v>6</v>
      </c>
      <c r="C6494" s="1" t="s">
        <v>35</v>
      </c>
      <c r="D6494">
        <v>3089</v>
      </c>
      <c r="E6494" s="1" t="s">
        <v>7047</v>
      </c>
      <c r="F6494">
        <v>0</v>
      </c>
      <c r="H6494">
        <v>0</v>
      </c>
      <c r="I6494">
        <f>Tabla1[[#This Row],[VENTAS]]+Tabla1[[#This Row],[FISICO]]-Tabla1[[#This Row],[SISTEMA]]</f>
        <v>0</v>
      </c>
    </row>
    <row r="6495" spans="1:9" hidden="1" x14ac:dyDescent="0.25">
      <c r="A6495">
        <v>30101</v>
      </c>
      <c r="B6495" s="1" t="s">
        <v>6</v>
      </c>
      <c r="C6495" s="1" t="s">
        <v>35</v>
      </c>
      <c r="D6495">
        <v>3090</v>
      </c>
      <c r="E6495" s="1" t="s">
        <v>7048</v>
      </c>
      <c r="F6495">
        <v>0</v>
      </c>
      <c r="H6495">
        <v>0</v>
      </c>
      <c r="I6495">
        <f>Tabla1[[#This Row],[VENTAS]]+Tabla1[[#This Row],[FISICO]]-Tabla1[[#This Row],[SISTEMA]]</f>
        <v>0</v>
      </c>
    </row>
    <row r="6496" spans="1:9" hidden="1" x14ac:dyDescent="0.25">
      <c r="A6496">
        <v>30101</v>
      </c>
      <c r="B6496" s="1" t="s">
        <v>6</v>
      </c>
      <c r="C6496" s="1" t="s">
        <v>35</v>
      </c>
      <c r="D6496">
        <v>3093</v>
      </c>
      <c r="E6496" s="1" t="s">
        <v>7049</v>
      </c>
      <c r="F6496">
        <v>0</v>
      </c>
      <c r="H6496">
        <v>0</v>
      </c>
      <c r="I6496">
        <f>Tabla1[[#This Row],[VENTAS]]+Tabla1[[#This Row],[FISICO]]-Tabla1[[#This Row],[SISTEMA]]</f>
        <v>0</v>
      </c>
    </row>
    <row r="6497" spans="1:9" hidden="1" x14ac:dyDescent="0.25">
      <c r="A6497">
        <v>30101</v>
      </c>
      <c r="B6497" s="1" t="s">
        <v>6</v>
      </c>
      <c r="C6497" s="1" t="s">
        <v>35</v>
      </c>
      <c r="D6497">
        <v>3096</v>
      </c>
      <c r="E6497" s="1" t="s">
        <v>7050</v>
      </c>
      <c r="F6497">
        <v>0</v>
      </c>
      <c r="H6497">
        <v>0</v>
      </c>
      <c r="I6497">
        <f>Tabla1[[#This Row],[VENTAS]]+Tabla1[[#This Row],[FISICO]]-Tabla1[[#This Row],[SISTEMA]]</f>
        <v>0</v>
      </c>
    </row>
    <row r="6498" spans="1:9" hidden="1" x14ac:dyDescent="0.25">
      <c r="A6498">
        <v>30101</v>
      </c>
      <c r="B6498" s="1" t="s">
        <v>6</v>
      </c>
      <c r="C6498" s="1" t="s">
        <v>35</v>
      </c>
      <c r="D6498">
        <v>3097</v>
      </c>
      <c r="E6498" s="1" t="s">
        <v>7051</v>
      </c>
      <c r="F6498">
        <v>0</v>
      </c>
      <c r="H6498">
        <v>0</v>
      </c>
      <c r="I6498">
        <f>Tabla1[[#This Row],[VENTAS]]+Tabla1[[#This Row],[FISICO]]-Tabla1[[#This Row],[SISTEMA]]</f>
        <v>0</v>
      </c>
    </row>
    <row r="6499" spans="1:9" hidden="1" x14ac:dyDescent="0.25">
      <c r="A6499">
        <v>30101</v>
      </c>
      <c r="B6499" s="1" t="s">
        <v>6</v>
      </c>
      <c r="C6499" s="1" t="s">
        <v>35</v>
      </c>
      <c r="D6499">
        <v>3108</v>
      </c>
      <c r="E6499" s="1" t="s">
        <v>7052</v>
      </c>
      <c r="F6499">
        <v>5</v>
      </c>
      <c r="G6499">
        <v>5</v>
      </c>
      <c r="H6499">
        <v>0</v>
      </c>
      <c r="I6499">
        <f>Tabla1[[#This Row],[VENTAS]]+Tabla1[[#This Row],[FISICO]]-Tabla1[[#This Row],[SISTEMA]]</f>
        <v>0</v>
      </c>
    </row>
    <row r="6500" spans="1:9" hidden="1" x14ac:dyDescent="0.25">
      <c r="A6500">
        <v>30101</v>
      </c>
      <c r="B6500" s="1" t="s">
        <v>6</v>
      </c>
      <c r="C6500" s="1" t="s">
        <v>35</v>
      </c>
      <c r="D6500">
        <v>3115</v>
      </c>
      <c r="E6500" s="1" t="s">
        <v>7053</v>
      </c>
      <c r="F6500">
        <v>0</v>
      </c>
      <c r="H6500">
        <v>0</v>
      </c>
      <c r="I6500">
        <f>Tabla1[[#This Row],[VENTAS]]+Tabla1[[#This Row],[FISICO]]-Tabla1[[#This Row],[SISTEMA]]</f>
        <v>0</v>
      </c>
    </row>
    <row r="6501" spans="1:9" hidden="1" x14ac:dyDescent="0.25">
      <c r="A6501">
        <v>30101</v>
      </c>
      <c r="B6501" s="1" t="s">
        <v>6</v>
      </c>
      <c r="C6501" s="1" t="s">
        <v>35</v>
      </c>
      <c r="D6501">
        <v>3117</v>
      </c>
      <c r="E6501" s="1" t="s">
        <v>7054</v>
      </c>
      <c r="F6501">
        <v>0</v>
      </c>
      <c r="H6501">
        <v>0</v>
      </c>
      <c r="I6501">
        <f>Tabla1[[#This Row],[VENTAS]]+Tabla1[[#This Row],[FISICO]]-Tabla1[[#This Row],[SISTEMA]]</f>
        <v>0</v>
      </c>
    </row>
    <row r="6502" spans="1:9" hidden="1" x14ac:dyDescent="0.25">
      <c r="A6502">
        <v>30101</v>
      </c>
      <c r="B6502" s="1" t="s">
        <v>6</v>
      </c>
      <c r="C6502" s="1" t="s">
        <v>35</v>
      </c>
      <c r="D6502">
        <v>3121</v>
      </c>
      <c r="E6502" s="1" t="s">
        <v>7055</v>
      </c>
      <c r="F6502">
        <v>0</v>
      </c>
      <c r="H6502">
        <v>0</v>
      </c>
      <c r="I6502">
        <f>Tabla1[[#This Row],[VENTAS]]+Tabla1[[#This Row],[FISICO]]-Tabla1[[#This Row],[SISTEMA]]</f>
        <v>0</v>
      </c>
    </row>
    <row r="6503" spans="1:9" hidden="1" x14ac:dyDescent="0.25">
      <c r="A6503">
        <v>30101</v>
      </c>
      <c r="B6503" s="1" t="s">
        <v>6</v>
      </c>
      <c r="C6503" s="1" t="s">
        <v>35</v>
      </c>
      <c r="D6503">
        <v>3123</v>
      </c>
      <c r="E6503" s="1" t="s">
        <v>7056</v>
      </c>
      <c r="F6503">
        <v>0</v>
      </c>
      <c r="H6503">
        <v>0</v>
      </c>
      <c r="I6503">
        <f>Tabla1[[#This Row],[VENTAS]]+Tabla1[[#This Row],[FISICO]]-Tabla1[[#This Row],[SISTEMA]]</f>
        <v>0</v>
      </c>
    </row>
    <row r="6504" spans="1:9" hidden="1" x14ac:dyDescent="0.25">
      <c r="A6504">
        <v>30101</v>
      </c>
      <c r="B6504" s="1" t="s">
        <v>6</v>
      </c>
      <c r="C6504" s="1" t="s">
        <v>35</v>
      </c>
      <c r="D6504">
        <v>3126</v>
      </c>
      <c r="E6504" s="1" t="s">
        <v>7057</v>
      </c>
      <c r="F6504">
        <v>0</v>
      </c>
      <c r="H6504">
        <v>0</v>
      </c>
      <c r="I6504">
        <f>Tabla1[[#This Row],[VENTAS]]+Tabla1[[#This Row],[FISICO]]-Tabla1[[#This Row],[SISTEMA]]</f>
        <v>0</v>
      </c>
    </row>
    <row r="6505" spans="1:9" hidden="1" x14ac:dyDescent="0.25">
      <c r="A6505">
        <v>30101</v>
      </c>
      <c r="B6505" s="1" t="s">
        <v>6</v>
      </c>
      <c r="C6505" s="1" t="s">
        <v>35</v>
      </c>
      <c r="D6505">
        <v>3128</v>
      </c>
      <c r="E6505" s="1" t="s">
        <v>7058</v>
      </c>
      <c r="F6505">
        <v>0</v>
      </c>
      <c r="H6505">
        <v>0</v>
      </c>
      <c r="I6505">
        <f>Tabla1[[#This Row],[VENTAS]]+Tabla1[[#This Row],[FISICO]]-Tabla1[[#This Row],[SISTEMA]]</f>
        <v>0</v>
      </c>
    </row>
    <row r="6506" spans="1:9" hidden="1" x14ac:dyDescent="0.25">
      <c r="A6506">
        <v>30101</v>
      </c>
      <c r="B6506" s="1" t="s">
        <v>6</v>
      </c>
      <c r="C6506" s="1" t="s">
        <v>35</v>
      </c>
      <c r="D6506">
        <v>3129</v>
      </c>
      <c r="E6506" s="1" t="s">
        <v>7059</v>
      </c>
      <c r="F6506">
        <v>0</v>
      </c>
      <c r="H6506">
        <v>0</v>
      </c>
      <c r="I6506">
        <f>Tabla1[[#This Row],[VENTAS]]+Tabla1[[#This Row],[FISICO]]-Tabla1[[#This Row],[SISTEMA]]</f>
        <v>0</v>
      </c>
    </row>
    <row r="6507" spans="1:9" hidden="1" x14ac:dyDescent="0.25">
      <c r="A6507">
        <v>30101</v>
      </c>
      <c r="B6507" s="1" t="s">
        <v>6</v>
      </c>
      <c r="C6507" s="1" t="s">
        <v>35</v>
      </c>
      <c r="D6507">
        <v>3131</v>
      </c>
      <c r="E6507" s="1" t="s">
        <v>7060</v>
      </c>
      <c r="F6507">
        <v>0</v>
      </c>
      <c r="H6507">
        <v>0</v>
      </c>
      <c r="I6507">
        <f>Tabla1[[#This Row],[VENTAS]]+Tabla1[[#This Row],[FISICO]]-Tabla1[[#This Row],[SISTEMA]]</f>
        <v>0</v>
      </c>
    </row>
    <row r="6508" spans="1:9" hidden="1" x14ac:dyDescent="0.25">
      <c r="A6508">
        <v>30101</v>
      </c>
      <c r="B6508" s="1" t="s">
        <v>6</v>
      </c>
      <c r="C6508" s="1" t="s">
        <v>35</v>
      </c>
      <c r="D6508">
        <v>3132</v>
      </c>
      <c r="E6508" s="1" t="s">
        <v>7061</v>
      </c>
      <c r="F6508">
        <v>0</v>
      </c>
      <c r="H6508">
        <v>0</v>
      </c>
      <c r="I6508">
        <f>Tabla1[[#This Row],[VENTAS]]+Tabla1[[#This Row],[FISICO]]-Tabla1[[#This Row],[SISTEMA]]</f>
        <v>0</v>
      </c>
    </row>
    <row r="6509" spans="1:9" hidden="1" x14ac:dyDescent="0.25">
      <c r="A6509">
        <v>30101</v>
      </c>
      <c r="B6509" s="1" t="s">
        <v>6</v>
      </c>
      <c r="C6509" s="1" t="s">
        <v>35</v>
      </c>
      <c r="D6509">
        <v>3133</v>
      </c>
      <c r="E6509" s="1" t="s">
        <v>7062</v>
      </c>
      <c r="F6509">
        <v>0</v>
      </c>
      <c r="H6509">
        <v>0</v>
      </c>
      <c r="I6509">
        <f>Tabla1[[#This Row],[VENTAS]]+Tabla1[[#This Row],[FISICO]]-Tabla1[[#This Row],[SISTEMA]]</f>
        <v>0</v>
      </c>
    </row>
    <row r="6510" spans="1:9" hidden="1" x14ac:dyDescent="0.25">
      <c r="A6510">
        <v>30101</v>
      </c>
      <c r="B6510" s="1" t="s">
        <v>6</v>
      </c>
      <c r="C6510" s="1" t="s">
        <v>35</v>
      </c>
      <c r="D6510">
        <v>3136</v>
      </c>
      <c r="E6510" s="1" t="s">
        <v>7063</v>
      </c>
      <c r="F6510">
        <v>0</v>
      </c>
      <c r="H6510">
        <v>0</v>
      </c>
      <c r="I6510">
        <f>Tabla1[[#This Row],[VENTAS]]+Tabla1[[#This Row],[FISICO]]-Tabla1[[#This Row],[SISTEMA]]</f>
        <v>0</v>
      </c>
    </row>
    <row r="6511" spans="1:9" hidden="1" x14ac:dyDescent="0.25">
      <c r="A6511">
        <v>30101</v>
      </c>
      <c r="B6511" s="1" t="s">
        <v>6</v>
      </c>
      <c r="C6511" s="1" t="s">
        <v>35</v>
      </c>
      <c r="D6511">
        <v>3333</v>
      </c>
      <c r="E6511" s="1" t="s">
        <v>7064</v>
      </c>
      <c r="F6511">
        <v>0</v>
      </c>
      <c r="H6511">
        <v>0</v>
      </c>
      <c r="I6511">
        <f>Tabla1[[#This Row],[VENTAS]]+Tabla1[[#This Row],[FISICO]]-Tabla1[[#This Row],[SISTEMA]]</f>
        <v>0</v>
      </c>
    </row>
    <row r="6512" spans="1:9" hidden="1" x14ac:dyDescent="0.25">
      <c r="A6512">
        <v>30101</v>
      </c>
      <c r="B6512" s="1" t="s">
        <v>6</v>
      </c>
      <c r="C6512" s="1" t="s">
        <v>35</v>
      </c>
      <c r="D6512">
        <v>3334</v>
      </c>
      <c r="E6512" s="1" t="s">
        <v>7065</v>
      </c>
      <c r="F6512">
        <v>0</v>
      </c>
      <c r="H6512">
        <v>0</v>
      </c>
      <c r="I6512">
        <f>Tabla1[[#This Row],[VENTAS]]+Tabla1[[#This Row],[FISICO]]-Tabla1[[#This Row],[SISTEMA]]</f>
        <v>0</v>
      </c>
    </row>
    <row r="6513" spans="1:9" hidden="1" x14ac:dyDescent="0.25">
      <c r="A6513">
        <v>30101</v>
      </c>
      <c r="B6513" s="1" t="s">
        <v>6</v>
      </c>
      <c r="C6513" s="1" t="s">
        <v>35</v>
      </c>
      <c r="D6513">
        <v>3335</v>
      </c>
      <c r="E6513" s="1" t="s">
        <v>7066</v>
      </c>
      <c r="F6513">
        <v>0</v>
      </c>
      <c r="H6513">
        <v>0</v>
      </c>
      <c r="I6513">
        <f>Tabla1[[#This Row],[VENTAS]]+Tabla1[[#This Row],[FISICO]]-Tabla1[[#This Row],[SISTEMA]]</f>
        <v>0</v>
      </c>
    </row>
    <row r="6514" spans="1:9" hidden="1" x14ac:dyDescent="0.25">
      <c r="A6514">
        <v>30101</v>
      </c>
      <c r="B6514" s="1" t="s">
        <v>6</v>
      </c>
      <c r="C6514" s="1" t="s">
        <v>35</v>
      </c>
      <c r="D6514">
        <v>3336</v>
      </c>
      <c r="E6514" s="1" t="s">
        <v>7067</v>
      </c>
      <c r="F6514">
        <v>0</v>
      </c>
      <c r="H6514">
        <v>0</v>
      </c>
      <c r="I6514">
        <f>Tabla1[[#This Row],[VENTAS]]+Tabla1[[#This Row],[FISICO]]-Tabla1[[#This Row],[SISTEMA]]</f>
        <v>0</v>
      </c>
    </row>
    <row r="6515" spans="1:9" hidden="1" x14ac:dyDescent="0.25">
      <c r="A6515">
        <v>30101</v>
      </c>
      <c r="B6515" s="1" t="s">
        <v>6</v>
      </c>
      <c r="C6515" s="1" t="s">
        <v>35</v>
      </c>
      <c r="D6515">
        <v>3337</v>
      </c>
      <c r="E6515" s="1" t="s">
        <v>7068</v>
      </c>
      <c r="F6515">
        <v>0</v>
      </c>
      <c r="H6515">
        <v>0</v>
      </c>
      <c r="I6515">
        <f>Tabla1[[#This Row],[VENTAS]]+Tabla1[[#This Row],[FISICO]]-Tabla1[[#This Row],[SISTEMA]]</f>
        <v>0</v>
      </c>
    </row>
    <row r="6516" spans="1:9" hidden="1" x14ac:dyDescent="0.25">
      <c r="A6516">
        <v>30101</v>
      </c>
      <c r="B6516" s="1" t="s">
        <v>6</v>
      </c>
      <c r="C6516" s="1" t="s">
        <v>35</v>
      </c>
      <c r="D6516">
        <v>3338</v>
      </c>
      <c r="E6516" s="1" t="s">
        <v>7069</v>
      </c>
      <c r="F6516">
        <v>0</v>
      </c>
      <c r="H6516">
        <v>0</v>
      </c>
      <c r="I6516">
        <f>Tabla1[[#This Row],[VENTAS]]+Tabla1[[#This Row],[FISICO]]-Tabla1[[#This Row],[SISTEMA]]</f>
        <v>0</v>
      </c>
    </row>
    <row r="6517" spans="1:9" hidden="1" x14ac:dyDescent="0.25">
      <c r="A6517">
        <v>30101</v>
      </c>
      <c r="B6517" s="1" t="s">
        <v>6</v>
      </c>
      <c r="C6517" s="1" t="s">
        <v>35</v>
      </c>
      <c r="D6517">
        <v>3339</v>
      </c>
      <c r="E6517" s="1" t="s">
        <v>7070</v>
      </c>
      <c r="F6517">
        <v>0</v>
      </c>
      <c r="H6517">
        <v>0</v>
      </c>
      <c r="I6517">
        <f>Tabla1[[#This Row],[VENTAS]]+Tabla1[[#This Row],[FISICO]]-Tabla1[[#This Row],[SISTEMA]]</f>
        <v>0</v>
      </c>
    </row>
    <row r="6518" spans="1:9" hidden="1" x14ac:dyDescent="0.25">
      <c r="A6518">
        <v>30101</v>
      </c>
      <c r="B6518" s="1" t="s">
        <v>6</v>
      </c>
      <c r="C6518" s="1" t="s">
        <v>35</v>
      </c>
      <c r="D6518">
        <v>3342</v>
      </c>
      <c r="E6518" s="1" t="s">
        <v>7071</v>
      </c>
      <c r="F6518">
        <v>0</v>
      </c>
      <c r="H6518">
        <v>0</v>
      </c>
      <c r="I6518">
        <f>Tabla1[[#This Row],[VENTAS]]+Tabla1[[#This Row],[FISICO]]-Tabla1[[#This Row],[SISTEMA]]</f>
        <v>0</v>
      </c>
    </row>
    <row r="6519" spans="1:9" hidden="1" x14ac:dyDescent="0.25">
      <c r="A6519">
        <v>30101</v>
      </c>
      <c r="B6519" s="1" t="s">
        <v>6</v>
      </c>
      <c r="C6519" s="1" t="s">
        <v>35</v>
      </c>
      <c r="D6519">
        <v>3343</v>
      </c>
      <c r="E6519" s="1" t="s">
        <v>7072</v>
      </c>
      <c r="F6519">
        <v>0</v>
      </c>
      <c r="H6519">
        <v>0</v>
      </c>
      <c r="I6519">
        <f>Tabla1[[#This Row],[VENTAS]]+Tabla1[[#This Row],[FISICO]]-Tabla1[[#This Row],[SISTEMA]]</f>
        <v>0</v>
      </c>
    </row>
    <row r="6520" spans="1:9" hidden="1" x14ac:dyDescent="0.25">
      <c r="A6520">
        <v>30101</v>
      </c>
      <c r="B6520" s="1" t="s">
        <v>6</v>
      </c>
      <c r="C6520" s="1" t="s">
        <v>35</v>
      </c>
      <c r="D6520">
        <v>3344</v>
      </c>
      <c r="E6520" s="1" t="s">
        <v>7073</v>
      </c>
      <c r="F6520">
        <v>0</v>
      </c>
      <c r="H6520">
        <v>0</v>
      </c>
      <c r="I6520">
        <f>Tabla1[[#This Row],[VENTAS]]+Tabla1[[#This Row],[FISICO]]-Tabla1[[#This Row],[SISTEMA]]</f>
        <v>0</v>
      </c>
    </row>
    <row r="6521" spans="1:9" hidden="1" x14ac:dyDescent="0.25">
      <c r="A6521">
        <v>30101</v>
      </c>
      <c r="B6521" s="1" t="s">
        <v>6</v>
      </c>
      <c r="C6521" s="1" t="s">
        <v>35</v>
      </c>
      <c r="D6521">
        <v>3345</v>
      </c>
      <c r="E6521" s="1" t="s">
        <v>7074</v>
      </c>
      <c r="F6521">
        <v>0</v>
      </c>
      <c r="H6521">
        <v>0</v>
      </c>
      <c r="I6521">
        <f>Tabla1[[#This Row],[VENTAS]]+Tabla1[[#This Row],[FISICO]]-Tabla1[[#This Row],[SISTEMA]]</f>
        <v>0</v>
      </c>
    </row>
    <row r="6522" spans="1:9" hidden="1" x14ac:dyDescent="0.25">
      <c r="A6522">
        <v>30101</v>
      </c>
      <c r="B6522" s="1" t="s">
        <v>6</v>
      </c>
      <c r="C6522" s="1" t="s">
        <v>35</v>
      </c>
      <c r="D6522">
        <v>3379</v>
      </c>
      <c r="E6522" s="1" t="s">
        <v>7075</v>
      </c>
      <c r="F6522">
        <v>0</v>
      </c>
      <c r="H6522">
        <v>0</v>
      </c>
      <c r="I6522">
        <f>Tabla1[[#This Row],[VENTAS]]+Tabla1[[#This Row],[FISICO]]-Tabla1[[#This Row],[SISTEMA]]</f>
        <v>0</v>
      </c>
    </row>
    <row r="6523" spans="1:9" hidden="1" x14ac:dyDescent="0.25">
      <c r="A6523">
        <v>30101</v>
      </c>
      <c r="B6523" s="1" t="s">
        <v>6</v>
      </c>
      <c r="C6523" s="1" t="s">
        <v>35</v>
      </c>
      <c r="D6523">
        <v>3380</v>
      </c>
      <c r="E6523" s="1" t="s">
        <v>7076</v>
      </c>
      <c r="F6523">
        <v>0</v>
      </c>
      <c r="H6523">
        <v>0</v>
      </c>
      <c r="I6523">
        <f>Tabla1[[#This Row],[VENTAS]]+Tabla1[[#This Row],[FISICO]]-Tabla1[[#This Row],[SISTEMA]]</f>
        <v>0</v>
      </c>
    </row>
    <row r="6524" spans="1:9" hidden="1" x14ac:dyDescent="0.25">
      <c r="A6524">
        <v>30101</v>
      </c>
      <c r="B6524" s="1" t="s">
        <v>6</v>
      </c>
      <c r="C6524" s="1" t="s">
        <v>35</v>
      </c>
      <c r="D6524">
        <v>3382</v>
      </c>
      <c r="E6524" s="1" t="s">
        <v>7077</v>
      </c>
      <c r="F6524">
        <v>0</v>
      </c>
      <c r="H6524">
        <v>0</v>
      </c>
      <c r="I6524">
        <f>Tabla1[[#This Row],[VENTAS]]+Tabla1[[#This Row],[FISICO]]-Tabla1[[#This Row],[SISTEMA]]</f>
        <v>0</v>
      </c>
    </row>
    <row r="6525" spans="1:9" hidden="1" x14ac:dyDescent="0.25">
      <c r="A6525">
        <v>30101</v>
      </c>
      <c r="B6525" s="1" t="s">
        <v>6</v>
      </c>
      <c r="C6525" s="1" t="s">
        <v>35</v>
      </c>
      <c r="D6525">
        <v>3383</v>
      </c>
      <c r="E6525" s="1" t="s">
        <v>7078</v>
      </c>
      <c r="F6525">
        <v>0</v>
      </c>
      <c r="H6525">
        <v>0</v>
      </c>
      <c r="I6525">
        <f>Tabla1[[#This Row],[VENTAS]]+Tabla1[[#This Row],[FISICO]]-Tabla1[[#This Row],[SISTEMA]]</f>
        <v>0</v>
      </c>
    </row>
    <row r="6526" spans="1:9" hidden="1" x14ac:dyDescent="0.25">
      <c r="A6526">
        <v>30101</v>
      </c>
      <c r="B6526" s="1" t="s">
        <v>6</v>
      </c>
      <c r="C6526" s="1" t="s">
        <v>35</v>
      </c>
      <c r="D6526">
        <v>3384</v>
      </c>
      <c r="E6526" s="1" t="s">
        <v>7079</v>
      </c>
      <c r="F6526">
        <v>0</v>
      </c>
      <c r="H6526">
        <v>0</v>
      </c>
      <c r="I6526">
        <f>Tabla1[[#This Row],[VENTAS]]+Tabla1[[#This Row],[FISICO]]-Tabla1[[#This Row],[SISTEMA]]</f>
        <v>0</v>
      </c>
    </row>
    <row r="6527" spans="1:9" hidden="1" x14ac:dyDescent="0.25">
      <c r="A6527">
        <v>30101</v>
      </c>
      <c r="B6527" s="1" t="s">
        <v>6</v>
      </c>
      <c r="C6527" s="1" t="s">
        <v>35</v>
      </c>
      <c r="D6527">
        <v>3385</v>
      </c>
      <c r="E6527" s="1" t="s">
        <v>7080</v>
      </c>
      <c r="F6527">
        <v>0</v>
      </c>
      <c r="H6527">
        <v>0</v>
      </c>
      <c r="I6527">
        <f>Tabla1[[#This Row],[VENTAS]]+Tabla1[[#This Row],[FISICO]]-Tabla1[[#This Row],[SISTEMA]]</f>
        <v>0</v>
      </c>
    </row>
    <row r="6528" spans="1:9" hidden="1" x14ac:dyDescent="0.25">
      <c r="A6528">
        <v>30101</v>
      </c>
      <c r="B6528" s="1" t="s">
        <v>6</v>
      </c>
      <c r="C6528" s="1" t="s">
        <v>35</v>
      </c>
      <c r="D6528">
        <v>3386</v>
      </c>
      <c r="E6528" s="1" t="s">
        <v>7081</v>
      </c>
      <c r="F6528">
        <v>0</v>
      </c>
      <c r="H6528">
        <v>0</v>
      </c>
      <c r="I6528">
        <f>Tabla1[[#This Row],[VENTAS]]+Tabla1[[#This Row],[FISICO]]-Tabla1[[#This Row],[SISTEMA]]</f>
        <v>0</v>
      </c>
    </row>
    <row r="6529" spans="1:10" hidden="1" x14ac:dyDescent="0.25">
      <c r="A6529">
        <v>30101</v>
      </c>
      <c r="B6529" s="1" t="s">
        <v>6</v>
      </c>
      <c r="C6529" s="1" t="s">
        <v>35</v>
      </c>
      <c r="D6529">
        <v>3464</v>
      </c>
      <c r="E6529" s="1" t="s">
        <v>7082</v>
      </c>
      <c r="F6529">
        <v>0</v>
      </c>
      <c r="H6529">
        <v>0</v>
      </c>
      <c r="I6529">
        <f>Tabla1[[#This Row],[VENTAS]]+Tabla1[[#This Row],[FISICO]]-Tabla1[[#This Row],[SISTEMA]]</f>
        <v>0</v>
      </c>
    </row>
    <row r="6530" spans="1:10" hidden="1" x14ac:dyDescent="0.25">
      <c r="A6530">
        <v>30101</v>
      </c>
      <c r="B6530" s="1" t="s">
        <v>6</v>
      </c>
      <c r="C6530" s="1" t="s">
        <v>35</v>
      </c>
      <c r="D6530">
        <v>3465</v>
      </c>
      <c r="E6530" s="1" t="s">
        <v>7083</v>
      </c>
      <c r="F6530">
        <v>0</v>
      </c>
      <c r="H6530">
        <v>0</v>
      </c>
      <c r="I6530">
        <f>Tabla1[[#This Row],[VENTAS]]+Tabla1[[#This Row],[FISICO]]-Tabla1[[#This Row],[SISTEMA]]</f>
        <v>0</v>
      </c>
    </row>
    <row r="6531" spans="1:10" hidden="1" x14ac:dyDescent="0.25">
      <c r="A6531">
        <v>30101</v>
      </c>
      <c r="B6531" s="1" t="s">
        <v>6</v>
      </c>
      <c r="C6531" s="1" t="s">
        <v>35</v>
      </c>
      <c r="D6531">
        <v>3466</v>
      </c>
      <c r="E6531" s="1" t="s">
        <v>7084</v>
      </c>
      <c r="F6531">
        <v>0</v>
      </c>
      <c r="H6531">
        <v>0</v>
      </c>
      <c r="I6531">
        <f>Tabla1[[#This Row],[VENTAS]]+Tabla1[[#This Row],[FISICO]]-Tabla1[[#This Row],[SISTEMA]]</f>
        <v>0</v>
      </c>
    </row>
    <row r="6532" spans="1:10" hidden="1" x14ac:dyDescent="0.25">
      <c r="A6532">
        <v>30101</v>
      </c>
      <c r="B6532" s="1" t="s">
        <v>6</v>
      </c>
      <c r="C6532" s="1" t="s">
        <v>35</v>
      </c>
      <c r="D6532">
        <v>3467</v>
      </c>
      <c r="E6532" s="1" t="s">
        <v>7085</v>
      </c>
      <c r="F6532">
        <v>0</v>
      </c>
      <c r="H6532">
        <v>0</v>
      </c>
      <c r="I6532">
        <f>Tabla1[[#This Row],[VENTAS]]+Tabla1[[#This Row],[FISICO]]-Tabla1[[#This Row],[SISTEMA]]</f>
        <v>0</v>
      </c>
    </row>
    <row r="6533" spans="1:10" hidden="1" x14ac:dyDescent="0.25">
      <c r="A6533">
        <v>30101</v>
      </c>
      <c r="B6533" s="1" t="s">
        <v>6</v>
      </c>
      <c r="C6533" s="1" t="s">
        <v>35</v>
      </c>
      <c r="D6533">
        <v>3468</v>
      </c>
      <c r="E6533" s="1" t="s">
        <v>7086</v>
      </c>
      <c r="F6533">
        <v>0</v>
      </c>
      <c r="H6533">
        <v>0</v>
      </c>
      <c r="I6533">
        <f>Tabla1[[#This Row],[VENTAS]]+Tabla1[[#This Row],[FISICO]]-Tabla1[[#This Row],[SISTEMA]]</f>
        <v>0</v>
      </c>
    </row>
    <row r="6534" spans="1:10" hidden="1" x14ac:dyDescent="0.25">
      <c r="A6534">
        <v>30101</v>
      </c>
      <c r="B6534" s="1" t="s">
        <v>6</v>
      </c>
      <c r="C6534" s="1" t="s">
        <v>35</v>
      </c>
      <c r="D6534">
        <v>3469</v>
      </c>
      <c r="E6534" s="1" t="s">
        <v>7087</v>
      </c>
      <c r="F6534">
        <v>0</v>
      </c>
      <c r="H6534">
        <v>0</v>
      </c>
      <c r="I6534">
        <f>Tabla1[[#This Row],[VENTAS]]+Tabla1[[#This Row],[FISICO]]-Tabla1[[#This Row],[SISTEMA]]</f>
        <v>0</v>
      </c>
    </row>
    <row r="6535" spans="1:10" hidden="1" x14ac:dyDescent="0.25">
      <c r="A6535">
        <v>30101</v>
      </c>
      <c r="B6535" s="1" t="s">
        <v>6</v>
      </c>
      <c r="C6535" s="1" t="s">
        <v>35</v>
      </c>
      <c r="D6535">
        <v>3505</v>
      </c>
      <c r="E6535" s="1" t="s">
        <v>7088</v>
      </c>
      <c r="F6535">
        <v>0</v>
      </c>
      <c r="H6535">
        <v>0</v>
      </c>
      <c r="I6535">
        <f>Tabla1[[#This Row],[VENTAS]]+Tabla1[[#This Row],[FISICO]]-Tabla1[[#This Row],[SISTEMA]]</f>
        <v>0</v>
      </c>
    </row>
    <row r="6536" spans="1:10" hidden="1" x14ac:dyDescent="0.25">
      <c r="A6536">
        <v>30101</v>
      </c>
      <c r="B6536" s="1" t="s">
        <v>6</v>
      </c>
      <c r="C6536" s="1" t="s">
        <v>35</v>
      </c>
      <c r="D6536">
        <v>3506</v>
      </c>
      <c r="E6536" s="1" t="s">
        <v>7089</v>
      </c>
      <c r="F6536">
        <v>0</v>
      </c>
      <c r="H6536">
        <v>0</v>
      </c>
      <c r="I6536">
        <f>Tabla1[[#This Row],[VENTAS]]+Tabla1[[#This Row],[FISICO]]-Tabla1[[#This Row],[SISTEMA]]</f>
        <v>0</v>
      </c>
    </row>
    <row r="6537" spans="1:10" hidden="1" x14ac:dyDescent="0.25">
      <c r="A6537">
        <v>30101</v>
      </c>
      <c r="B6537" s="1" t="s">
        <v>6</v>
      </c>
      <c r="C6537" s="1" t="s">
        <v>35</v>
      </c>
      <c r="D6537">
        <v>3630</v>
      </c>
      <c r="E6537" s="1" t="s">
        <v>7090</v>
      </c>
      <c r="F6537">
        <v>0</v>
      </c>
      <c r="H6537">
        <v>0</v>
      </c>
      <c r="I6537">
        <f>Tabla1[[#This Row],[VENTAS]]+Tabla1[[#This Row],[FISICO]]-Tabla1[[#This Row],[SISTEMA]]</f>
        <v>0</v>
      </c>
    </row>
    <row r="6538" spans="1:10" hidden="1" x14ac:dyDescent="0.25">
      <c r="A6538">
        <v>30101</v>
      </c>
      <c r="B6538" s="1" t="s">
        <v>6</v>
      </c>
      <c r="C6538" s="1" t="s">
        <v>35</v>
      </c>
      <c r="D6538" s="18">
        <v>3631</v>
      </c>
      <c r="E6538" s="19" t="s">
        <v>7091</v>
      </c>
      <c r="F6538">
        <v>5</v>
      </c>
      <c r="G6538">
        <v>5</v>
      </c>
      <c r="H6538">
        <v>0</v>
      </c>
      <c r="I6538">
        <f>Tabla1[[#This Row],[VENTAS]]+Tabla1[[#This Row],[FISICO]]-Tabla1[[#This Row],[SISTEMA]]</f>
        <v>0</v>
      </c>
      <c r="J6538" s="18"/>
    </row>
    <row r="6539" spans="1:10" hidden="1" x14ac:dyDescent="0.25">
      <c r="A6539">
        <v>30101</v>
      </c>
      <c r="B6539" s="1" t="s">
        <v>6</v>
      </c>
      <c r="C6539" s="1" t="s">
        <v>35</v>
      </c>
      <c r="D6539">
        <v>3634</v>
      </c>
      <c r="E6539" s="1" t="s">
        <v>7092</v>
      </c>
      <c r="F6539">
        <v>0</v>
      </c>
      <c r="H6539">
        <v>0</v>
      </c>
      <c r="I6539">
        <f>Tabla1[[#This Row],[VENTAS]]+Tabla1[[#This Row],[FISICO]]-Tabla1[[#This Row],[SISTEMA]]</f>
        <v>0</v>
      </c>
    </row>
    <row r="6540" spans="1:10" hidden="1" x14ac:dyDescent="0.25">
      <c r="A6540">
        <v>30101</v>
      </c>
      <c r="B6540" s="1" t="s">
        <v>6</v>
      </c>
      <c r="C6540" s="1" t="s">
        <v>35</v>
      </c>
      <c r="D6540">
        <v>3635</v>
      </c>
      <c r="E6540" s="1" t="s">
        <v>7093</v>
      </c>
      <c r="F6540">
        <v>0</v>
      </c>
      <c r="H6540">
        <v>0</v>
      </c>
      <c r="I6540">
        <f>Tabla1[[#This Row],[VENTAS]]+Tabla1[[#This Row],[FISICO]]-Tabla1[[#This Row],[SISTEMA]]</f>
        <v>0</v>
      </c>
    </row>
    <row r="6541" spans="1:10" hidden="1" x14ac:dyDescent="0.25">
      <c r="A6541">
        <v>30101</v>
      </c>
      <c r="B6541" s="1" t="s">
        <v>6</v>
      </c>
      <c r="C6541" s="1" t="s">
        <v>35</v>
      </c>
      <c r="D6541">
        <v>3636</v>
      </c>
      <c r="E6541" s="1" t="s">
        <v>7094</v>
      </c>
      <c r="F6541">
        <v>0</v>
      </c>
      <c r="H6541">
        <v>0</v>
      </c>
      <c r="I6541">
        <f>Tabla1[[#This Row],[VENTAS]]+Tabla1[[#This Row],[FISICO]]-Tabla1[[#This Row],[SISTEMA]]</f>
        <v>0</v>
      </c>
    </row>
    <row r="6542" spans="1:10" hidden="1" x14ac:dyDescent="0.25">
      <c r="A6542">
        <v>30101</v>
      </c>
      <c r="B6542" s="1" t="s">
        <v>6</v>
      </c>
      <c r="C6542" s="1" t="s">
        <v>35</v>
      </c>
      <c r="D6542">
        <v>3716</v>
      </c>
      <c r="E6542" s="1" t="s">
        <v>7095</v>
      </c>
      <c r="F6542">
        <v>0</v>
      </c>
      <c r="H6542">
        <v>0</v>
      </c>
      <c r="I6542">
        <f>Tabla1[[#This Row],[VENTAS]]+Tabla1[[#This Row],[FISICO]]-Tabla1[[#This Row],[SISTEMA]]</f>
        <v>0</v>
      </c>
    </row>
    <row r="6543" spans="1:10" hidden="1" x14ac:dyDescent="0.25">
      <c r="A6543">
        <v>30101</v>
      </c>
      <c r="B6543" s="1" t="s">
        <v>6</v>
      </c>
      <c r="C6543" s="1" t="s">
        <v>35</v>
      </c>
      <c r="D6543">
        <v>3717</v>
      </c>
      <c r="E6543" s="1" t="s">
        <v>7096</v>
      </c>
      <c r="F6543">
        <v>0</v>
      </c>
      <c r="H6543">
        <v>0</v>
      </c>
      <c r="I6543">
        <f>Tabla1[[#This Row],[VENTAS]]+Tabla1[[#This Row],[FISICO]]-Tabla1[[#This Row],[SISTEMA]]</f>
        <v>0</v>
      </c>
    </row>
    <row r="6544" spans="1:10" hidden="1" x14ac:dyDescent="0.25">
      <c r="A6544">
        <v>30101</v>
      </c>
      <c r="B6544" s="1" t="s">
        <v>6</v>
      </c>
      <c r="C6544" s="1" t="s">
        <v>35</v>
      </c>
      <c r="D6544">
        <v>3718</v>
      </c>
      <c r="E6544" s="1" t="s">
        <v>7097</v>
      </c>
      <c r="F6544">
        <v>0</v>
      </c>
      <c r="H6544">
        <v>0</v>
      </c>
      <c r="I6544">
        <f>Tabla1[[#This Row],[VENTAS]]+Tabla1[[#This Row],[FISICO]]-Tabla1[[#This Row],[SISTEMA]]</f>
        <v>0</v>
      </c>
    </row>
    <row r="6545" spans="1:10" hidden="1" x14ac:dyDescent="0.25">
      <c r="A6545">
        <v>30101</v>
      </c>
      <c r="B6545" s="1" t="s">
        <v>6</v>
      </c>
      <c r="C6545" s="1" t="s">
        <v>35</v>
      </c>
      <c r="D6545">
        <v>3881</v>
      </c>
      <c r="E6545" s="1" t="s">
        <v>7098</v>
      </c>
      <c r="F6545">
        <v>0</v>
      </c>
      <c r="H6545">
        <v>0</v>
      </c>
      <c r="I6545">
        <f>Tabla1[[#This Row],[VENTAS]]+Tabla1[[#This Row],[FISICO]]-Tabla1[[#This Row],[SISTEMA]]</f>
        <v>0</v>
      </c>
    </row>
    <row r="6546" spans="1:10" hidden="1" x14ac:dyDescent="0.25">
      <c r="A6546">
        <v>30101</v>
      </c>
      <c r="B6546" s="1" t="s">
        <v>6</v>
      </c>
      <c r="C6546" s="1" t="s">
        <v>35</v>
      </c>
      <c r="D6546">
        <v>3936</v>
      </c>
      <c r="E6546" s="1" t="s">
        <v>7099</v>
      </c>
      <c r="F6546">
        <v>0</v>
      </c>
      <c r="H6546">
        <v>0</v>
      </c>
      <c r="I6546">
        <f>Tabla1[[#This Row],[VENTAS]]+Tabla1[[#This Row],[FISICO]]-Tabla1[[#This Row],[SISTEMA]]</f>
        <v>0</v>
      </c>
    </row>
    <row r="6547" spans="1:10" hidden="1" x14ac:dyDescent="0.25">
      <c r="A6547">
        <v>30101</v>
      </c>
      <c r="B6547" s="1" t="s">
        <v>6</v>
      </c>
      <c r="C6547" s="1" t="s">
        <v>35</v>
      </c>
      <c r="D6547">
        <v>3938</v>
      </c>
      <c r="E6547" s="1" t="s">
        <v>7100</v>
      </c>
      <c r="F6547">
        <v>0</v>
      </c>
      <c r="H6547">
        <v>0</v>
      </c>
      <c r="I6547">
        <f>Tabla1[[#This Row],[VENTAS]]+Tabla1[[#This Row],[FISICO]]-Tabla1[[#This Row],[SISTEMA]]</f>
        <v>0</v>
      </c>
    </row>
    <row r="6548" spans="1:10" hidden="1" x14ac:dyDescent="0.25">
      <c r="A6548">
        <v>30101</v>
      </c>
      <c r="B6548" s="1" t="s">
        <v>6</v>
      </c>
      <c r="C6548" s="1" t="s">
        <v>35</v>
      </c>
      <c r="D6548">
        <v>3958</v>
      </c>
      <c r="E6548" s="1" t="s">
        <v>7101</v>
      </c>
      <c r="F6548">
        <v>0</v>
      </c>
      <c r="H6548">
        <v>0</v>
      </c>
      <c r="I6548">
        <f>Tabla1[[#This Row],[VENTAS]]+Tabla1[[#This Row],[FISICO]]-Tabla1[[#This Row],[SISTEMA]]</f>
        <v>0</v>
      </c>
    </row>
    <row r="6549" spans="1:10" hidden="1" x14ac:dyDescent="0.25">
      <c r="A6549">
        <v>30101</v>
      </c>
      <c r="B6549" s="1" t="s">
        <v>6</v>
      </c>
      <c r="C6549" s="1" t="s">
        <v>35</v>
      </c>
      <c r="D6549">
        <v>3959</v>
      </c>
      <c r="E6549" s="1" t="s">
        <v>7102</v>
      </c>
      <c r="F6549">
        <v>0</v>
      </c>
      <c r="H6549">
        <v>0</v>
      </c>
      <c r="I6549">
        <f>Tabla1[[#This Row],[VENTAS]]+Tabla1[[#This Row],[FISICO]]-Tabla1[[#This Row],[SISTEMA]]</f>
        <v>0</v>
      </c>
    </row>
    <row r="6550" spans="1:10" hidden="1" x14ac:dyDescent="0.25">
      <c r="A6550">
        <v>30101</v>
      </c>
      <c r="B6550" s="1" t="s">
        <v>6</v>
      </c>
      <c r="C6550" s="1" t="s">
        <v>35</v>
      </c>
      <c r="D6550">
        <v>4026</v>
      </c>
      <c r="E6550" s="1" t="s">
        <v>7103</v>
      </c>
      <c r="F6550">
        <v>0</v>
      </c>
      <c r="H6550">
        <v>0</v>
      </c>
      <c r="I6550">
        <f>Tabla1[[#This Row],[VENTAS]]+Tabla1[[#This Row],[FISICO]]-Tabla1[[#This Row],[SISTEMA]]</f>
        <v>0</v>
      </c>
    </row>
    <row r="6551" spans="1:10" hidden="1" x14ac:dyDescent="0.25">
      <c r="A6551">
        <v>30101</v>
      </c>
      <c r="B6551" s="1" t="s">
        <v>6</v>
      </c>
      <c r="C6551" s="1" t="s">
        <v>35</v>
      </c>
      <c r="D6551">
        <v>4028</v>
      </c>
      <c r="E6551" s="1" t="s">
        <v>7104</v>
      </c>
      <c r="F6551">
        <v>0</v>
      </c>
      <c r="H6551">
        <v>0</v>
      </c>
      <c r="I6551">
        <f>Tabla1[[#This Row],[VENTAS]]+Tabla1[[#This Row],[FISICO]]-Tabla1[[#This Row],[SISTEMA]]</f>
        <v>0</v>
      </c>
    </row>
    <row r="6552" spans="1:10" hidden="1" x14ac:dyDescent="0.25">
      <c r="A6552">
        <v>30101</v>
      </c>
      <c r="B6552" s="1" t="s">
        <v>6</v>
      </c>
      <c r="C6552" s="1" t="s">
        <v>35</v>
      </c>
      <c r="D6552">
        <v>4029</v>
      </c>
      <c r="E6552" s="1" t="s">
        <v>7105</v>
      </c>
      <c r="F6552">
        <v>0</v>
      </c>
      <c r="H6552">
        <v>0</v>
      </c>
      <c r="I6552">
        <f>Tabla1[[#This Row],[VENTAS]]+Tabla1[[#This Row],[FISICO]]-Tabla1[[#This Row],[SISTEMA]]</f>
        <v>0</v>
      </c>
    </row>
    <row r="6553" spans="1:10" hidden="1" x14ac:dyDescent="0.25">
      <c r="A6553">
        <v>30101</v>
      </c>
      <c r="B6553" s="1" t="s">
        <v>6</v>
      </c>
      <c r="C6553" s="1" t="s">
        <v>35</v>
      </c>
      <c r="D6553">
        <v>4279</v>
      </c>
      <c r="E6553" s="1" t="s">
        <v>7106</v>
      </c>
      <c r="F6553">
        <v>1</v>
      </c>
      <c r="G6553">
        <v>1</v>
      </c>
      <c r="H6553">
        <v>0</v>
      </c>
      <c r="I6553">
        <f>Tabla1[[#This Row],[VENTAS]]+Tabla1[[#This Row],[FISICO]]-Tabla1[[#This Row],[SISTEMA]]</f>
        <v>0</v>
      </c>
    </row>
    <row r="6554" spans="1:10" hidden="1" x14ac:dyDescent="0.25">
      <c r="A6554">
        <v>30101</v>
      </c>
      <c r="B6554" s="1" t="s">
        <v>6</v>
      </c>
      <c r="C6554" s="1" t="s">
        <v>35</v>
      </c>
      <c r="D6554" s="18">
        <v>4286</v>
      </c>
      <c r="E6554" s="19" t="s">
        <v>7107</v>
      </c>
      <c r="F6554">
        <v>1</v>
      </c>
      <c r="G6554">
        <v>1</v>
      </c>
      <c r="H6554">
        <v>0</v>
      </c>
      <c r="I6554">
        <f>Tabla1[[#This Row],[VENTAS]]+Tabla1[[#This Row],[FISICO]]-Tabla1[[#This Row],[SISTEMA]]</f>
        <v>0</v>
      </c>
      <c r="J6554" s="18"/>
    </row>
    <row r="6555" spans="1:10" hidden="1" x14ac:dyDescent="0.25">
      <c r="A6555">
        <v>30101</v>
      </c>
      <c r="B6555" s="1" t="s">
        <v>6</v>
      </c>
      <c r="C6555" s="1" t="s">
        <v>35</v>
      </c>
      <c r="D6555">
        <v>4411</v>
      </c>
      <c r="E6555" s="1" t="s">
        <v>7108</v>
      </c>
      <c r="F6555">
        <v>9</v>
      </c>
      <c r="G6555">
        <v>9</v>
      </c>
      <c r="H6555">
        <v>0</v>
      </c>
      <c r="I6555">
        <f>Tabla1[[#This Row],[VENTAS]]+Tabla1[[#This Row],[FISICO]]-Tabla1[[#This Row],[SISTEMA]]</f>
        <v>0</v>
      </c>
    </row>
    <row r="6556" spans="1:10" hidden="1" x14ac:dyDescent="0.25">
      <c r="A6556">
        <v>30101</v>
      </c>
      <c r="B6556" s="1" t="s">
        <v>6</v>
      </c>
      <c r="C6556" s="1" t="s">
        <v>35</v>
      </c>
      <c r="D6556">
        <v>4412</v>
      </c>
      <c r="E6556" s="1" t="s">
        <v>7109</v>
      </c>
      <c r="F6556">
        <v>22</v>
      </c>
      <c r="G6556">
        <v>22</v>
      </c>
      <c r="H6556">
        <v>0</v>
      </c>
      <c r="I6556">
        <f>Tabla1[[#This Row],[VENTAS]]+Tabla1[[#This Row],[FISICO]]-Tabla1[[#This Row],[SISTEMA]]</f>
        <v>0</v>
      </c>
    </row>
    <row r="6557" spans="1:10" hidden="1" x14ac:dyDescent="0.25">
      <c r="A6557">
        <v>30101</v>
      </c>
      <c r="B6557" s="1" t="s">
        <v>6</v>
      </c>
      <c r="C6557" s="1" t="s">
        <v>35</v>
      </c>
      <c r="D6557">
        <v>4596</v>
      </c>
      <c r="E6557" s="1" t="s">
        <v>7110</v>
      </c>
      <c r="F6557">
        <v>0</v>
      </c>
      <c r="H6557">
        <v>0</v>
      </c>
      <c r="I6557">
        <f>Tabla1[[#This Row],[VENTAS]]+Tabla1[[#This Row],[FISICO]]-Tabla1[[#This Row],[SISTEMA]]</f>
        <v>0</v>
      </c>
    </row>
    <row r="6558" spans="1:10" hidden="1" x14ac:dyDescent="0.25">
      <c r="A6558">
        <v>30101</v>
      </c>
      <c r="B6558" s="1" t="s">
        <v>6</v>
      </c>
      <c r="C6558" s="1" t="s">
        <v>35</v>
      </c>
      <c r="D6558">
        <v>4729</v>
      </c>
      <c r="E6558" s="1" t="s">
        <v>7111</v>
      </c>
      <c r="F6558">
        <v>0</v>
      </c>
      <c r="H6558">
        <v>0</v>
      </c>
      <c r="I6558">
        <f>Tabla1[[#This Row],[VENTAS]]+Tabla1[[#This Row],[FISICO]]-Tabla1[[#This Row],[SISTEMA]]</f>
        <v>0</v>
      </c>
    </row>
    <row r="6559" spans="1:10" hidden="1" x14ac:dyDescent="0.25">
      <c r="A6559">
        <v>30101</v>
      </c>
      <c r="B6559" s="1" t="s">
        <v>6</v>
      </c>
      <c r="C6559" s="1" t="s">
        <v>35</v>
      </c>
      <c r="D6559">
        <v>4731</v>
      </c>
      <c r="E6559" s="1" t="s">
        <v>7112</v>
      </c>
      <c r="F6559">
        <v>0</v>
      </c>
      <c r="H6559">
        <v>0</v>
      </c>
      <c r="I6559">
        <f>Tabla1[[#This Row],[VENTAS]]+Tabla1[[#This Row],[FISICO]]-Tabla1[[#This Row],[SISTEMA]]</f>
        <v>0</v>
      </c>
    </row>
    <row r="6560" spans="1:10" hidden="1" x14ac:dyDescent="0.25">
      <c r="A6560">
        <v>30101</v>
      </c>
      <c r="B6560" s="1" t="s">
        <v>6</v>
      </c>
      <c r="C6560" s="1" t="s">
        <v>35</v>
      </c>
      <c r="D6560">
        <v>4937</v>
      </c>
      <c r="E6560" s="1" t="s">
        <v>7113</v>
      </c>
      <c r="F6560">
        <v>0</v>
      </c>
      <c r="H6560">
        <v>0</v>
      </c>
      <c r="I6560">
        <f>Tabla1[[#This Row],[VENTAS]]+Tabla1[[#This Row],[FISICO]]-Tabla1[[#This Row],[SISTEMA]]</f>
        <v>0</v>
      </c>
    </row>
    <row r="6561" spans="1:9" hidden="1" x14ac:dyDescent="0.25">
      <c r="A6561">
        <v>30101</v>
      </c>
      <c r="B6561" s="1" t="s">
        <v>6</v>
      </c>
      <c r="C6561" s="1" t="s">
        <v>35</v>
      </c>
      <c r="D6561">
        <v>4939</v>
      </c>
      <c r="E6561" s="1" t="s">
        <v>7114</v>
      </c>
      <c r="F6561">
        <v>0</v>
      </c>
      <c r="H6561">
        <v>0</v>
      </c>
      <c r="I6561">
        <f>Tabla1[[#This Row],[VENTAS]]+Tabla1[[#This Row],[FISICO]]-Tabla1[[#This Row],[SISTEMA]]</f>
        <v>0</v>
      </c>
    </row>
    <row r="6562" spans="1:9" hidden="1" x14ac:dyDescent="0.25">
      <c r="A6562">
        <v>30101</v>
      </c>
      <c r="B6562" s="1" t="s">
        <v>6</v>
      </c>
      <c r="C6562" s="1" t="s">
        <v>35</v>
      </c>
      <c r="D6562">
        <v>4947</v>
      </c>
      <c r="E6562" s="1" t="s">
        <v>7115</v>
      </c>
      <c r="F6562">
        <v>0</v>
      </c>
      <c r="H6562">
        <v>0</v>
      </c>
      <c r="I6562">
        <f>Tabla1[[#This Row],[VENTAS]]+Tabla1[[#This Row],[FISICO]]-Tabla1[[#This Row],[SISTEMA]]</f>
        <v>0</v>
      </c>
    </row>
    <row r="6563" spans="1:9" hidden="1" x14ac:dyDescent="0.25">
      <c r="A6563">
        <v>30101</v>
      </c>
      <c r="B6563" s="1" t="s">
        <v>6</v>
      </c>
      <c r="C6563" s="1" t="s">
        <v>35</v>
      </c>
      <c r="D6563">
        <v>4948</v>
      </c>
      <c r="E6563" s="1" t="s">
        <v>7116</v>
      </c>
      <c r="F6563">
        <v>0</v>
      </c>
      <c r="H6563">
        <v>0</v>
      </c>
      <c r="I6563">
        <f>Tabla1[[#This Row],[VENTAS]]+Tabla1[[#This Row],[FISICO]]-Tabla1[[#This Row],[SISTEMA]]</f>
        <v>0</v>
      </c>
    </row>
    <row r="6564" spans="1:9" hidden="1" x14ac:dyDescent="0.25">
      <c r="A6564">
        <v>30101</v>
      </c>
      <c r="B6564" s="1" t="s">
        <v>6</v>
      </c>
      <c r="C6564" s="1" t="s">
        <v>35</v>
      </c>
      <c r="D6564">
        <v>4950</v>
      </c>
      <c r="E6564" s="1" t="s">
        <v>7117</v>
      </c>
      <c r="F6564">
        <v>0</v>
      </c>
      <c r="H6564">
        <v>0</v>
      </c>
      <c r="I6564">
        <f>Tabla1[[#This Row],[VENTAS]]+Tabla1[[#This Row],[FISICO]]-Tabla1[[#This Row],[SISTEMA]]</f>
        <v>0</v>
      </c>
    </row>
    <row r="6565" spans="1:9" hidden="1" x14ac:dyDescent="0.25">
      <c r="A6565">
        <v>30101</v>
      </c>
      <c r="B6565" s="1" t="s">
        <v>6</v>
      </c>
      <c r="C6565" s="1" t="s">
        <v>35</v>
      </c>
      <c r="D6565">
        <v>4960</v>
      </c>
      <c r="E6565" s="1" t="s">
        <v>7118</v>
      </c>
      <c r="F6565">
        <v>0</v>
      </c>
      <c r="H6565">
        <v>0</v>
      </c>
      <c r="I6565">
        <f>Tabla1[[#This Row],[VENTAS]]+Tabla1[[#This Row],[FISICO]]-Tabla1[[#This Row],[SISTEMA]]</f>
        <v>0</v>
      </c>
    </row>
    <row r="6566" spans="1:9" hidden="1" x14ac:dyDescent="0.25">
      <c r="A6566">
        <v>30101</v>
      </c>
      <c r="B6566" s="1" t="s">
        <v>6</v>
      </c>
      <c r="C6566" s="1" t="s">
        <v>35</v>
      </c>
      <c r="D6566">
        <v>5202</v>
      </c>
      <c r="E6566" s="1" t="s">
        <v>7119</v>
      </c>
      <c r="F6566">
        <v>0</v>
      </c>
      <c r="H6566">
        <v>0</v>
      </c>
      <c r="I6566">
        <f>Tabla1[[#This Row],[VENTAS]]+Tabla1[[#This Row],[FISICO]]-Tabla1[[#This Row],[SISTEMA]]</f>
        <v>0</v>
      </c>
    </row>
    <row r="6567" spans="1:9" hidden="1" x14ac:dyDescent="0.25">
      <c r="A6567">
        <v>30101</v>
      </c>
      <c r="B6567" s="1" t="s">
        <v>6</v>
      </c>
      <c r="C6567" s="1" t="s">
        <v>35</v>
      </c>
      <c r="D6567">
        <v>5207</v>
      </c>
      <c r="E6567" s="1" t="s">
        <v>7120</v>
      </c>
      <c r="F6567">
        <v>0</v>
      </c>
      <c r="H6567">
        <v>0</v>
      </c>
      <c r="I6567">
        <f>Tabla1[[#This Row],[VENTAS]]+Tabla1[[#This Row],[FISICO]]-Tabla1[[#This Row],[SISTEMA]]</f>
        <v>0</v>
      </c>
    </row>
    <row r="6568" spans="1:9" hidden="1" x14ac:dyDescent="0.25">
      <c r="A6568">
        <v>30101</v>
      </c>
      <c r="B6568" s="1" t="s">
        <v>6</v>
      </c>
      <c r="C6568" s="1" t="s">
        <v>35</v>
      </c>
      <c r="D6568">
        <v>5239</v>
      </c>
      <c r="E6568" s="1" t="s">
        <v>7121</v>
      </c>
      <c r="F6568">
        <v>0</v>
      </c>
      <c r="H6568">
        <v>0</v>
      </c>
      <c r="I6568">
        <f>Tabla1[[#This Row],[VENTAS]]+Tabla1[[#This Row],[FISICO]]-Tabla1[[#This Row],[SISTEMA]]</f>
        <v>0</v>
      </c>
    </row>
    <row r="6569" spans="1:9" hidden="1" x14ac:dyDescent="0.25">
      <c r="A6569">
        <v>30101</v>
      </c>
      <c r="B6569" s="1" t="s">
        <v>6</v>
      </c>
      <c r="C6569" s="1" t="s">
        <v>35</v>
      </c>
      <c r="D6569">
        <v>5247</v>
      </c>
      <c r="E6569" s="1" t="s">
        <v>7122</v>
      </c>
      <c r="F6569">
        <v>0</v>
      </c>
      <c r="H6569">
        <v>0</v>
      </c>
      <c r="I6569">
        <f>Tabla1[[#This Row],[VENTAS]]+Tabla1[[#This Row],[FISICO]]-Tabla1[[#This Row],[SISTEMA]]</f>
        <v>0</v>
      </c>
    </row>
    <row r="6570" spans="1:9" hidden="1" x14ac:dyDescent="0.25">
      <c r="A6570">
        <v>30101</v>
      </c>
      <c r="B6570" s="1" t="s">
        <v>6</v>
      </c>
      <c r="C6570" s="1" t="s">
        <v>35</v>
      </c>
      <c r="D6570">
        <v>5248</v>
      </c>
      <c r="E6570" s="1" t="s">
        <v>7123</v>
      </c>
      <c r="F6570">
        <v>31</v>
      </c>
      <c r="G6570">
        <v>31</v>
      </c>
      <c r="H6570">
        <v>0</v>
      </c>
      <c r="I6570">
        <f>Tabla1[[#This Row],[VENTAS]]+Tabla1[[#This Row],[FISICO]]-Tabla1[[#This Row],[SISTEMA]]</f>
        <v>0</v>
      </c>
    </row>
    <row r="6571" spans="1:9" hidden="1" x14ac:dyDescent="0.25">
      <c r="A6571">
        <v>30101</v>
      </c>
      <c r="B6571" s="1" t="s">
        <v>6</v>
      </c>
      <c r="C6571" s="1" t="s">
        <v>35</v>
      </c>
      <c r="D6571">
        <v>5249</v>
      </c>
      <c r="E6571" s="1" t="s">
        <v>7124</v>
      </c>
      <c r="F6571">
        <v>14</v>
      </c>
      <c r="G6571">
        <v>14</v>
      </c>
      <c r="H6571">
        <v>0</v>
      </c>
      <c r="I6571">
        <f>Tabla1[[#This Row],[VENTAS]]+Tabla1[[#This Row],[FISICO]]-Tabla1[[#This Row],[SISTEMA]]</f>
        <v>0</v>
      </c>
    </row>
    <row r="6572" spans="1:9" hidden="1" x14ac:dyDescent="0.25">
      <c r="A6572">
        <v>30101</v>
      </c>
      <c r="B6572" s="1" t="s">
        <v>6</v>
      </c>
      <c r="C6572" s="1" t="s">
        <v>35</v>
      </c>
      <c r="D6572">
        <v>5250</v>
      </c>
      <c r="E6572" s="1" t="s">
        <v>7125</v>
      </c>
      <c r="F6572">
        <v>8</v>
      </c>
      <c r="G6572">
        <v>8</v>
      </c>
      <c r="H6572">
        <v>0</v>
      </c>
      <c r="I6572">
        <f>Tabla1[[#This Row],[VENTAS]]+Tabla1[[#This Row],[FISICO]]-Tabla1[[#This Row],[SISTEMA]]</f>
        <v>0</v>
      </c>
    </row>
    <row r="6573" spans="1:9" hidden="1" x14ac:dyDescent="0.25">
      <c r="A6573">
        <v>30101</v>
      </c>
      <c r="B6573" s="1" t="s">
        <v>6</v>
      </c>
      <c r="C6573" s="1" t="s">
        <v>35</v>
      </c>
      <c r="D6573">
        <v>5251</v>
      </c>
      <c r="E6573" s="1" t="s">
        <v>7126</v>
      </c>
      <c r="F6573">
        <v>12</v>
      </c>
      <c r="G6573">
        <v>12</v>
      </c>
      <c r="H6573">
        <v>0</v>
      </c>
      <c r="I6573">
        <f>Tabla1[[#This Row],[VENTAS]]+Tabla1[[#This Row],[FISICO]]-Tabla1[[#This Row],[SISTEMA]]</f>
        <v>0</v>
      </c>
    </row>
    <row r="6574" spans="1:9" hidden="1" x14ac:dyDescent="0.25">
      <c r="A6574">
        <v>30101</v>
      </c>
      <c r="B6574" s="1" t="s">
        <v>6</v>
      </c>
      <c r="C6574" s="1" t="s">
        <v>35</v>
      </c>
      <c r="D6574">
        <v>5252</v>
      </c>
      <c r="E6574" s="1" t="s">
        <v>7127</v>
      </c>
      <c r="F6574">
        <v>10</v>
      </c>
      <c r="G6574">
        <v>10</v>
      </c>
      <c r="H6574">
        <v>0</v>
      </c>
      <c r="I6574">
        <f>Tabla1[[#This Row],[VENTAS]]+Tabla1[[#This Row],[FISICO]]-Tabla1[[#This Row],[SISTEMA]]</f>
        <v>0</v>
      </c>
    </row>
    <row r="6575" spans="1:9" hidden="1" x14ac:dyDescent="0.25">
      <c r="A6575">
        <v>30101</v>
      </c>
      <c r="B6575" s="1" t="s">
        <v>6</v>
      </c>
      <c r="C6575" s="1" t="s">
        <v>35</v>
      </c>
      <c r="D6575">
        <v>5288</v>
      </c>
      <c r="E6575" s="1" t="s">
        <v>7128</v>
      </c>
      <c r="F6575">
        <v>0</v>
      </c>
      <c r="H6575">
        <v>0</v>
      </c>
      <c r="I6575">
        <f>Tabla1[[#This Row],[VENTAS]]+Tabla1[[#This Row],[FISICO]]-Tabla1[[#This Row],[SISTEMA]]</f>
        <v>0</v>
      </c>
    </row>
    <row r="6576" spans="1:9" hidden="1" x14ac:dyDescent="0.25">
      <c r="A6576">
        <v>30101</v>
      </c>
      <c r="B6576" s="1" t="s">
        <v>6</v>
      </c>
      <c r="C6576" s="1" t="s">
        <v>35</v>
      </c>
      <c r="D6576">
        <v>5396</v>
      </c>
      <c r="E6576" s="1" t="s">
        <v>7129</v>
      </c>
      <c r="F6576">
        <v>0</v>
      </c>
      <c r="H6576">
        <v>0</v>
      </c>
      <c r="I6576">
        <f>Tabla1[[#This Row],[VENTAS]]+Tabla1[[#This Row],[FISICO]]-Tabla1[[#This Row],[SISTEMA]]</f>
        <v>0</v>
      </c>
    </row>
    <row r="6577" spans="1:9" hidden="1" x14ac:dyDescent="0.25">
      <c r="A6577">
        <v>30101</v>
      </c>
      <c r="B6577" s="1" t="s">
        <v>6</v>
      </c>
      <c r="C6577" s="1" t="s">
        <v>35</v>
      </c>
      <c r="D6577">
        <v>5470</v>
      </c>
      <c r="E6577" s="1" t="s">
        <v>7130</v>
      </c>
      <c r="F6577">
        <v>0</v>
      </c>
      <c r="H6577">
        <v>0</v>
      </c>
      <c r="I6577">
        <f>Tabla1[[#This Row],[VENTAS]]+Tabla1[[#This Row],[FISICO]]-Tabla1[[#This Row],[SISTEMA]]</f>
        <v>0</v>
      </c>
    </row>
    <row r="6578" spans="1:9" hidden="1" x14ac:dyDescent="0.25">
      <c r="A6578">
        <v>30101</v>
      </c>
      <c r="B6578" s="1" t="s">
        <v>6</v>
      </c>
      <c r="C6578" s="1" t="s">
        <v>35</v>
      </c>
      <c r="D6578">
        <v>5551</v>
      </c>
      <c r="E6578" s="1" t="s">
        <v>7131</v>
      </c>
      <c r="F6578">
        <v>0</v>
      </c>
      <c r="H6578">
        <v>0</v>
      </c>
      <c r="I6578">
        <f>Tabla1[[#This Row],[VENTAS]]+Tabla1[[#This Row],[FISICO]]-Tabla1[[#This Row],[SISTEMA]]</f>
        <v>0</v>
      </c>
    </row>
    <row r="6579" spans="1:9" hidden="1" x14ac:dyDescent="0.25">
      <c r="A6579">
        <v>30101</v>
      </c>
      <c r="B6579" s="1" t="s">
        <v>6</v>
      </c>
      <c r="C6579" s="1" t="s">
        <v>35</v>
      </c>
      <c r="D6579">
        <v>5553</v>
      </c>
      <c r="E6579" s="1" t="s">
        <v>7132</v>
      </c>
      <c r="F6579">
        <v>0</v>
      </c>
      <c r="H6579">
        <v>0</v>
      </c>
      <c r="I6579">
        <f>Tabla1[[#This Row],[VENTAS]]+Tabla1[[#This Row],[FISICO]]-Tabla1[[#This Row],[SISTEMA]]</f>
        <v>0</v>
      </c>
    </row>
    <row r="6580" spans="1:9" hidden="1" x14ac:dyDescent="0.25">
      <c r="A6580">
        <v>30101</v>
      </c>
      <c r="B6580" s="1" t="s">
        <v>6</v>
      </c>
      <c r="C6580" s="1" t="s">
        <v>35</v>
      </c>
      <c r="D6580">
        <v>5556</v>
      </c>
      <c r="E6580" s="1" t="s">
        <v>7133</v>
      </c>
      <c r="F6580">
        <v>0</v>
      </c>
      <c r="H6580">
        <v>0</v>
      </c>
      <c r="I6580">
        <f>Tabla1[[#This Row],[VENTAS]]+Tabla1[[#This Row],[FISICO]]-Tabla1[[#This Row],[SISTEMA]]</f>
        <v>0</v>
      </c>
    </row>
    <row r="6581" spans="1:9" hidden="1" x14ac:dyDescent="0.25">
      <c r="A6581">
        <v>30101</v>
      </c>
      <c r="B6581" s="1" t="s">
        <v>6</v>
      </c>
      <c r="C6581" s="1" t="s">
        <v>35</v>
      </c>
      <c r="D6581">
        <v>5681</v>
      </c>
      <c r="E6581" s="1" t="s">
        <v>7134</v>
      </c>
      <c r="F6581">
        <v>0</v>
      </c>
      <c r="H6581">
        <v>0</v>
      </c>
      <c r="I6581">
        <f>Tabla1[[#This Row],[VENTAS]]+Tabla1[[#This Row],[FISICO]]-Tabla1[[#This Row],[SISTEMA]]</f>
        <v>0</v>
      </c>
    </row>
    <row r="6582" spans="1:9" hidden="1" x14ac:dyDescent="0.25">
      <c r="A6582">
        <v>30101</v>
      </c>
      <c r="B6582" s="1" t="s">
        <v>6</v>
      </c>
      <c r="C6582" s="1" t="s">
        <v>35</v>
      </c>
      <c r="D6582">
        <v>5682</v>
      </c>
      <c r="E6582" s="1" t="s">
        <v>7135</v>
      </c>
      <c r="F6582">
        <v>0</v>
      </c>
      <c r="H6582">
        <v>0</v>
      </c>
      <c r="I6582">
        <f>Tabla1[[#This Row],[VENTAS]]+Tabla1[[#This Row],[FISICO]]-Tabla1[[#This Row],[SISTEMA]]</f>
        <v>0</v>
      </c>
    </row>
    <row r="6583" spans="1:9" hidden="1" x14ac:dyDescent="0.25">
      <c r="A6583">
        <v>30101</v>
      </c>
      <c r="B6583" s="1" t="s">
        <v>6</v>
      </c>
      <c r="C6583" s="1" t="s">
        <v>35</v>
      </c>
      <c r="D6583">
        <v>5727</v>
      </c>
      <c r="E6583" s="1" t="s">
        <v>7136</v>
      </c>
      <c r="F6583">
        <v>0</v>
      </c>
      <c r="H6583">
        <v>0</v>
      </c>
      <c r="I6583">
        <f>Tabla1[[#This Row],[VENTAS]]+Tabla1[[#This Row],[FISICO]]-Tabla1[[#This Row],[SISTEMA]]</f>
        <v>0</v>
      </c>
    </row>
    <row r="6584" spans="1:9" hidden="1" x14ac:dyDescent="0.25">
      <c r="A6584">
        <v>30101</v>
      </c>
      <c r="B6584" s="1" t="s">
        <v>6</v>
      </c>
      <c r="C6584" s="1" t="s">
        <v>35</v>
      </c>
      <c r="D6584">
        <v>5728</v>
      </c>
      <c r="E6584" s="1" t="s">
        <v>7137</v>
      </c>
      <c r="F6584">
        <v>0</v>
      </c>
      <c r="H6584">
        <v>0</v>
      </c>
      <c r="I6584">
        <f>Tabla1[[#This Row],[VENTAS]]+Tabla1[[#This Row],[FISICO]]-Tabla1[[#This Row],[SISTEMA]]</f>
        <v>0</v>
      </c>
    </row>
    <row r="6585" spans="1:9" hidden="1" x14ac:dyDescent="0.25">
      <c r="A6585">
        <v>30101</v>
      </c>
      <c r="B6585" s="1" t="s">
        <v>6</v>
      </c>
      <c r="C6585" s="1" t="s">
        <v>35</v>
      </c>
      <c r="D6585">
        <v>5751</v>
      </c>
      <c r="E6585" s="1" t="s">
        <v>7138</v>
      </c>
      <c r="F6585">
        <v>0</v>
      </c>
      <c r="H6585">
        <v>0</v>
      </c>
      <c r="I6585">
        <f>Tabla1[[#This Row],[VENTAS]]+Tabla1[[#This Row],[FISICO]]-Tabla1[[#This Row],[SISTEMA]]</f>
        <v>0</v>
      </c>
    </row>
    <row r="6586" spans="1:9" hidden="1" x14ac:dyDescent="0.25">
      <c r="A6586">
        <v>30101</v>
      </c>
      <c r="B6586" s="1" t="s">
        <v>6</v>
      </c>
      <c r="C6586" s="1" t="s">
        <v>35</v>
      </c>
      <c r="D6586">
        <v>5753</v>
      </c>
      <c r="E6586" s="1" t="s">
        <v>7139</v>
      </c>
      <c r="F6586">
        <v>0</v>
      </c>
      <c r="H6586">
        <v>0</v>
      </c>
      <c r="I6586">
        <f>Tabla1[[#This Row],[VENTAS]]+Tabla1[[#This Row],[FISICO]]-Tabla1[[#This Row],[SISTEMA]]</f>
        <v>0</v>
      </c>
    </row>
    <row r="6587" spans="1:9" hidden="1" x14ac:dyDescent="0.25">
      <c r="A6587">
        <v>30101</v>
      </c>
      <c r="B6587" s="1" t="s">
        <v>6</v>
      </c>
      <c r="C6587" s="1" t="s">
        <v>35</v>
      </c>
      <c r="D6587">
        <v>5754</v>
      </c>
      <c r="E6587" s="1" t="s">
        <v>7140</v>
      </c>
      <c r="F6587">
        <v>0</v>
      </c>
      <c r="H6587">
        <v>0</v>
      </c>
      <c r="I6587">
        <f>Tabla1[[#This Row],[VENTAS]]+Tabla1[[#This Row],[FISICO]]-Tabla1[[#This Row],[SISTEMA]]</f>
        <v>0</v>
      </c>
    </row>
    <row r="6588" spans="1:9" hidden="1" x14ac:dyDescent="0.25">
      <c r="A6588">
        <v>30101</v>
      </c>
      <c r="B6588" s="1" t="s">
        <v>6</v>
      </c>
      <c r="C6588" s="1" t="s">
        <v>35</v>
      </c>
      <c r="D6588">
        <v>5755</v>
      </c>
      <c r="E6588" s="1" t="s">
        <v>7141</v>
      </c>
      <c r="F6588">
        <v>0</v>
      </c>
      <c r="H6588">
        <v>0</v>
      </c>
      <c r="I6588">
        <f>Tabla1[[#This Row],[VENTAS]]+Tabla1[[#This Row],[FISICO]]-Tabla1[[#This Row],[SISTEMA]]</f>
        <v>0</v>
      </c>
    </row>
    <row r="6589" spans="1:9" hidden="1" x14ac:dyDescent="0.25">
      <c r="A6589">
        <v>30101</v>
      </c>
      <c r="B6589" s="1" t="s">
        <v>6</v>
      </c>
      <c r="C6589" s="1" t="s">
        <v>35</v>
      </c>
      <c r="D6589">
        <v>5763</v>
      </c>
      <c r="E6589" s="1" t="s">
        <v>7142</v>
      </c>
      <c r="F6589">
        <v>0</v>
      </c>
      <c r="H6589">
        <v>0</v>
      </c>
      <c r="I6589">
        <f>Tabla1[[#This Row],[VENTAS]]+Tabla1[[#This Row],[FISICO]]-Tabla1[[#This Row],[SISTEMA]]</f>
        <v>0</v>
      </c>
    </row>
    <row r="6590" spans="1:9" hidden="1" x14ac:dyDescent="0.25">
      <c r="A6590">
        <v>30101</v>
      </c>
      <c r="B6590" s="1" t="s">
        <v>6</v>
      </c>
      <c r="C6590" s="1" t="s">
        <v>35</v>
      </c>
      <c r="D6590">
        <v>5764</v>
      </c>
      <c r="E6590" s="1" t="s">
        <v>7143</v>
      </c>
      <c r="F6590">
        <v>0</v>
      </c>
      <c r="H6590">
        <v>0</v>
      </c>
      <c r="I6590">
        <f>Tabla1[[#This Row],[VENTAS]]+Tabla1[[#This Row],[FISICO]]-Tabla1[[#This Row],[SISTEMA]]</f>
        <v>0</v>
      </c>
    </row>
    <row r="6591" spans="1:9" hidden="1" x14ac:dyDescent="0.25">
      <c r="A6591">
        <v>30101</v>
      </c>
      <c r="B6591" s="1" t="s">
        <v>6</v>
      </c>
      <c r="C6591" s="1" t="s">
        <v>35</v>
      </c>
      <c r="D6591">
        <v>5766</v>
      </c>
      <c r="E6591" s="1" t="s">
        <v>7144</v>
      </c>
      <c r="F6591">
        <v>0</v>
      </c>
      <c r="H6591">
        <v>0</v>
      </c>
      <c r="I6591">
        <f>Tabla1[[#This Row],[VENTAS]]+Tabla1[[#This Row],[FISICO]]-Tabla1[[#This Row],[SISTEMA]]</f>
        <v>0</v>
      </c>
    </row>
    <row r="6592" spans="1:9" hidden="1" x14ac:dyDescent="0.25">
      <c r="A6592">
        <v>30101</v>
      </c>
      <c r="B6592" s="1" t="s">
        <v>6</v>
      </c>
      <c r="C6592" s="1" t="s">
        <v>35</v>
      </c>
      <c r="D6592">
        <v>5767</v>
      </c>
      <c r="E6592" s="1" t="s">
        <v>7145</v>
      </c>
      <c r="F6592">
        <v>0</v>
      </c>
      <c r="H6592">
        <v>0</v>
      </c>
      <c r="I6592">
        <f>Tabla1[[#This Row],[VENTAS]]+Tabla1[[#This Row],[FISICO]]-Tabla1[[#This Row],[SISTEMA]]</f>
        <v>0</v>
      </c>
    </row>
    <row r="6593" spans="1:10" hidden="1" x14ac:dyDescent="0.25">
      <c r="A6593">
        <v>30101</v>
      </c>
      <c r="B6593" s="1" t="s">
        <v>6</v>
      </c>
      <c r="C6593" s="1" t="s">
        <v>35</v>
      </c>
      <c r="D6593">
        <v>5768</v>
      </c>
      <c r="E6593" s="1" t="s">
        <v>7146</v>
      </c>
      <c r="F6593">
        <v>0</v>
      </c>
      <c r="H6593">
        <v>0</v>
      </c>
      <c r="I6593">
        <f>Tabla1[[#This Row],[VENTAS]]+Tabla1[[#This Row],[FISICO]]-Tabla1[[#This Row],[SISTEMA]]</f>
        <v>0</v>
      </c>
    </row>
    <row r="6594" spans="1:10" hidden="1" x14ac:dyDescent="0.25">
      <c r="A6594">
        <v>30101</v>
      </c>
      <c r="B6594" s="1" t="s">
        <v>6</v>
      </c>
      <c r="C6594" s="1" t="s">
        <v>35</v>
      </c>
      <c r="D6594">
        <v>5769</v>
      </c>
      <c r="E6594" s="1" t="s">
        <v>7147</v>
      </c>
      <c r="F6594">
        <v>0</v>
      </c>
      <c r="H6594">
        <v>0</v>
      </c>
      <c r="I6594">
        <f>Tabla1[[#This Row],[VENTAS]]+Tabla1[[#This Row],[FISICO]]-Tabla1[[#This Row],[SISTEMA]]</f>
        <v>0</v>
      </c>
    </row>
    <row r="6595" spans="1:10" hidden="1" x14ac:dyDescent="0.25">
      <c r="A6595">
        <v>30101</v>
      </c>
      <c r="B6595" s="1" t="s">
        <v>6</v>
      </c>
      <c r="C6595" s="1" t="s">
        <v>35</v>
      </c>
      <c r="D6595">
        <v>5779</v>
      </c>
      <c r="E6595" s="1" t="s">
        <v>7148</v>
      </c>
      <c r="F6595">
        <v>0</v>
      </c>
      <c r="H6595">
        <v>0</v>
      </c>
      <c r="I6595">
        <f>Tabla1[[#This Row],[VENTAS]]+Tabla1[[#This Row],[FISICO]]-Tabla1[[#This Row],[SISTEMA]]</f>
        <v>0</v>
      </c>
    </row>
    <row r="6596" spans="1:10" hidden="1" x14ac:dyDescent="0.25">
      <c r="A6596">
        <v>30101</v>
      </c>
      <c r="B6596" s="1" t="s">
        <v>6</v>
      </c>
      <c r="C6596" s="1" t="s">
        <v>35</v>
      </c>
      <c r="D6596">
        <v>5780</v>
      </c>
      <c r="E6596" s="1" t="s">
        <v>7149</v>
      </c>
      <c r="F6596">
        <v>0</v>
      </c>
      <c r="H6596">
        <v>0</v>
      </c>
      <c r="I6596">
        <f>Tabla1[[#This Row],[VENTAS]]+Tabla1[[#This Row],[FISICO]]-Tabla1[[#This Row],[SISTEMA]]</f>
        <v>0</v>
      </c>
    </row>
    <row r="6597" spans="1:10" hidden="1" x14ac:dyDescent="0.25">
      <c r="A6597">
        <v>30101</v>
      </c>
      <c r="B6597" s="1" t="s">
        <v>6</v>
      </c>
      <c r="C6597" s="1" t="s">
        <v>35</v>
      </c>
      <c r="D6597">
        <v>5784</v>
      </c>
      <c r="E6597" s="1" t="s">
        <v>7150</v>
      </c>
      <c r="F6597">
        <v>0</v>
      </c>
      <c r="H6597">
        <v>0</v>
      </c>
      <c r="I6597">
        <f>Tabla1[[#This Row],[VENTAS]]+Tabla1[[#This Row],[FISICO]]-Tabla1[[#This Row],[SISTEMA]]</f>
        <v>0</v>
      </c>
    </row>
    <row r="6598" spans="1:10" hidden="1" x14ac:dyDescent="0.25">
      <c r="A6598">
        <v>30101</v>
      </c>
      <c r="B6598" s="1" t="s">
        <v>6</v>
      </c>
      <c r="C6598" s="1" t="s">
        <v>35</v>
      </c>
      <c r="D6598">
        <v>5796</v>
      </c>
      <c r="E6598" s="1" t="s">
        <v>7151</v>
      </c>
      <c r="F6598">
        <v>0</v>
      </c>
      <c r="H6598">
        <v>0</v>
      </c>
      <c r="I6598">
        <f>Tabla1[[#This Row],[VENTAS]]+Tabla1[[#This Row],[FISICO]]-Tabla1[[#This Row],[SISTEMA]]</f>
        <v>0</v>
      </c>
    </row>
    <row r="6599" spans="1:10" hidden="1" x14ac:dyDescent="0.25">
      <c r="A6599">
        <v>30101</v>
      </c>
      <c r="B6599" s="1" t="s">
        <v>6</v>
      </c>
      <c r="C6599" s="1" t="s">
        <v>35</v>
      </c>
      <c r="D6599">
        <v>5807</v>
      </c>
      <c r="E6599" s="1" t="s">
        <v>7152</v>
      </c>
      <c r="F6599">
        <v>0</v>
      </c>
      <c r="H6599">
        <v>0</v>
      </c>
      <c r="I6599">
        <f>Tabla1[[#This Row],[VENTAS]]+Tabla1[[#This Row],[FISICO]]-Tabla1[[#This Row],[SISTEMA]]</f>
        <v>0</v>
      </c>
    </row>
    <row r="6600" spans="1:10" hidden="1" x14ac:dyDescent="0.25">
      <c r="A6600">
        <v>30101</v>
      </c>
      <c r="B6600" s="1" t="s">
        <v>6</v>
      </c>
      <c r="C6600" s="1" t="s">
        <v>35</v>
      </c>
      <c r="D6600">
        <v>5838</v>
      </c>
      <c r="E6600" s="1" t="s">
        <v>7153</v>
      </c>
      <c r="F6600">
        <v>0</v>
      </c>
      <c r="H6600">
        <v>0</v>
      </c>
      <c r="I6600">
        <f>Tabla1[[#This Row],[VENTAS]]+Tabla1[[#This Row],[FISICO]]-Tabla1[[#This Row],[SISTEMA]]</f>
        <v>0</v>
      </c>
    </row>
    <row r="6601" spans="1:10" hidden="1" x14ac:dyDescent="0.25">
      <c r="A6601">
        <v>30101</v>
      </c>
      <c r="B6601" s="1" t="s">
        <v>6</v>
      </c>
      <c r="C6601" s="1" t="s">
        <v>35</v>
      </c>
      <c r="D6601">
        <v>5839</v>
      </c>
      <c r="E6601" s="1" t="s">
        <v>7154</v>
      </c>
      <c r="F6601">
        <v>0</v>
      </c>
      <c r="H6601">
        <v>0</v>
      </c>
      <c r="I6601">
        <f>Tabla1[[#This Row],[VENTAS]]+Tabla1[[#This Row],[FISICO]]-Tabla1[[#This Row],[SISTEMA]]</f>
        <v>0</v>
      </c>
    </row>
    <row r="6602" spans="1:10" hidden="1" x14ac:dyDescent="0.25">
      <c r="A6602">
        <v>30101</v>
      </c>
      <c r="B6602" s="1" t="s">
        <v>6</v>
      </c>
      <c r="C6602" s="1" t="s">
        <v>35</v>
      </c>
      <c r="D6602">
        <v>5862</v>
      </c>
      <c r="E6602" s="1" t="s">
        <v>7155</v>
      </c>
      <c r="F6602">
        <v>0</v>
      </c>
      <c r="H6602">
        <v>0</v>
      </c>
      <c r="I6602">
        <f>Tabla1[[#This Row],[VENTAS]]+Tabla1[[#This Row],[FISICO]]-Tabla1[[#This Row],[SISTEMA]]</f>
        <v>0</v>
      </c>
    </row>
    <row r="6603" spans="1:10" hidden="1" x14ac:dyDescent="0.25">
      <c r="A6603" s="30">
        <v>30101</v>
      </c>
      <c r="B6603" s="31" t="s">
        <v>6</v>
      </c>
      <c r="C6603" s="31" t="s">
        <v>35</v>
      </c>
      <c r="D6603" s="30">
        <v>5870</v>
      </c>
      <c r="E6603" s="31" t="s">
        <v>7156</v>
      </c>
      <c r="F6603" s="30">
        <v>27</v>
      </c>
      <c r="G6603" s="30">
        <v>28</v>
      </c>
      <c r="H6603" s="30">
        <v>0</v>
      </c>
      <c r="I6603" s="30">
        <f>Tabla1[[#This Row],[VENTAS]]+Tabla1[[#This Row],[FISICO]]-Tabla1[[#This Row],[SISTEMA]]</f>
        <v>1</v>
      </c>
      <c r="J6603" s="30"/>
    </row>
    <row r="6604" spans="1:10" hidden="1" x14ac:dyDescent="0.25">
      <c r="A6604">
        <v>30101</v>
      </c>
      <c r="B6604" s="1" t="s">
        <v>6</v>
      </c>
      <c r="C6604" s="1" t="s">
        <v>35</v>
      </c>
      <c r="D6604">
        <v>5871</v>
      </c>
      <c r="E6604" s="1" t="s">
        <v>7157</v>
      </c>
      <c r="F6604">
        <v>9</v>
      </c>
      <c r="G6604">
        <v>9</v>
      </c>
      <c r="H6604">
        <v>0</v>
      </c>
      <c r="I6604">
        <f>Tabla1[[#This Row],[VENTAS]]+Tabla1[[#This Row],[FISICO]]-Tabla1[[#This Row],[SISTEMA]]</f>
        <v>0</v>
      </c>
    </row>
    <row r="6605" spans="1:10" hidden="1" x14ac:dyDescent="0.25">
      <c r="A6605">
        <v>30101</v>
      </c>
      <c r="B6605" s="1" t="s">
        <v>6</v>
      </c>
      <c r="C6605" s="1" t="s">
        <v>35</v>
      </c>
      <c r="D6605" s="18">
        <v>5872</v>
      </c>
      <c r="E6605" s="19" t="s">
        <v>7158</v>
      </c>
      <c r="F6605">
        <v>3</v>
      </c>
      <c r="G6605">
        <v>3</v>
      </c>
      <c r="H6605">
        <v>0</v>
      </c>
      <c r="I6605">
        <f>Tabla1[[#This Row],[VENTAS]]+Tabla1[[#This Row],[FISICO]]-Tabla1[[#This Row],[SISTEMA]]</f>
        <v>0</v>
      </c>
      <c r="J6605" s="18"/>
    </row>
    <row r="6606" spans="1:10" hidden="1" x14ac:dyDescent="0.25">
      <c r="A6606">
        <v>30101</v>
      </c>
      <c r="B6606" s="1" t="s">
        <v>6</v>
      </c>
      <c r="C6606" s="1" t="s">
        <v>35</v>
      </c>
      <c r="D6606">
        <v>5874</v>
      </c>
      <c r="E6606" s="1" t="s">
        <v>7159</v>
      </c>
      <c r="F6606">
        <v>15</v>
      </c>
      <c r="G6606">
        <v>15</v>
      </c>
      <c r="H6606">
        <v>0</v>
      </c>
      <c r="I6606">
        <f>Tabla1[[#This Row],[VENTAS]]+Tabla1[[#This Row],[FISICO]]-Tabla1[[#This Row],[SISTEMA]]</f>
        <v>0</v>
      </c>
    </row>
    <row r="6607" spans="1:10" hidden="1" x14ac:dyDescent="0.25">
      <c r="A6607">
        <v>30101</v>
      </c>
      <c r="B6607" s="1" t="s">
        <v>6</v>
      </c>
      <c r="C6607" s="1" t="s">
        <v>35</v>
      </c>
      <c r="D6607">
        <v>5880</v>
      </c>
      <c r="E6607" s="1" t="s">
        <v>7160</v>
      </c>
      <c r="F6607">
        <v>0</v>
      </c>
      <c r="H6607">
        <v>0</v>
      </c>
      <c r="I6607">
        <f>Tabla1[[#This Row],[VENTAS]]+Tabla1[[#This Row],[FISICO]]-Tabla1[[#This Row],[SISTEMA]]</f>
        <v>0</v>
      </c>
    </row>
    <row r="6608" spans="1:10" hidden="1" x14ac:dyDescent="0.25">
      <c r="A6608">
        <v>30101</v>
      </c>
      <c r="B6608" s="1" t="s">
        <v>6</v>
      </c>
      <c r="C6608" s="1" t="s">
        <v>35</v>
      </c>
      <c r="D6608">
        <v>5882</v>
      </c>
      <c r="E6608" s="1" t="s">
        <v>7161</v>
      </c>
      <c r="F6608">
        <v>0</v>
      </c>
      <c r="H6608">
        <v>0</v>
      </c>
      <c r="I6608">
        <f>Tabla1[[#This Row],[VENTAS]]+Tabla1[[#This Row],[FISICO]]-Tabla1[[#This Row],[SISTEMA]]</f>
        <v>0</v>
      </c>
    </row>
    <row r="6609" spans="1:10" hidden="1" x14ac:dyDescent="0.25">
      <c r="A6609">
        <v>30101</v>
      </c>
      <c r="B6609" s="1" t="s">
        <v>6</v>
      </c>
      <c r="C6609" s="1" t="s">
        <v>35</v>
      </c>
      <c r="D6609">
        <v>5914</v>
      </c>
      <c r="E6609" s="1" t="s">
        <v>7162</v>
      </c>
      <c r="F6609">
        <v>0</v>
      </c>
      <c r="H6609">
        <v>0</v>
      </c>
      <c r="I6609">
        <f>Tabla1[[#This Row],[VENTAS]]+Tabla1[[#This Row],[FISICO]]-Tabla1[[#This Row],[SISTEMA]]</f>
        <v>0</v>
      </c>
    </row>
    <row r="6610" spans="1:10" hidden="1" x14ac:dyDescent="0.25">
      <c r="A6610" s="30">
        <v>30101</v>
      </c>
      <c r="B6610" s="31" t="s">
        <v>6</v>
      </c>
      <c r="C6610" s="31" t="s">
        <v>35</v>
      </c>
      <c r="D6610" s="30">
        <v>5998</v>
      </c>
      <c r="E6610" s="31" t="s">
        <v>7163</v>
      </c>
      <c r="F6610" s="30">
        <v>8</v>
      </c>
      <c r="G6610" s="30">
        <v>11</v>
      </c>
      <c r="H6610" s="30">
        <v>0</v>
      </c>
      <c r="I6610" s="30">
        <f>Tabla1[[#This Row],[VENTAS]]+Tabla1[[#This Row],[FISICO]]-Tabla1[[#This Row],[SISTEMA]]</f>
        <v>3</v>
      </c>
      <c r="J6610" s="30"/>
    </row>
    <row r="6611" spans="1:10" hidden="1" x14ac:dyDescent="0.25">
      <c r="A6611">
        <v>30101</v>
      </c>
      <c r="B6611" s="1" t="s">
        <v>6</v>
      </c>
      <c r="C6611" s="1" t="s">
        <v>35</v>
      </c>
      <c r="D6611">
        <v>6077</v>
      </c>
      <c r="E6611" s="1" t="s">
        <v>7164</v>
      </c>
      <c r="F6611">
        <v>0</v>
      </c>
      <c r="H6611">
        <v>0</v>
      </c>
      <c r="I6611">
        <f>Tabla1[[#This Row],[VENTAS]]+Tabla1[[#This Row],[FISICO]]-Tabla1[[#This Row],[SISTEMA]]</f>
        <v>0</v>
      </c>
    </row>
    <row r="6612" spans="1:10" hidden="1" x14ac:dyDescent="0.25">
      <c r="A6612">
        <v>30101</v>
      </c>
      <c r="B6612" s="1" t="s">
        <v>6</v>
      </c>
      <c r="C6612" s="1" t="s">
        <v>35</v>
      </c>
      <c r="D6612">
        <v>6078</v>
      </c>
      <c r="E6612" s="1" t="s">
        <v>7165</v>
      </c>
      <c r="F6612">
        <v>0</v>
      </c>
      <c r="H6612">
        <v>0</v>
      </c>
      <c r="I6612">
        <f>Tabla1[[#This Row],[VENTAS]]+Tabla1[[#This Row],[FISICO]]-Tabla1[[#This Row],[SISTEMA]]</f>
        <v>0</v>
      </c>
    </row>
    <row r="6613" spans="1:10" hidden="1" x14ac:dyDescent="0.25">
      <c r="A6613">
        <v>30101</v>
      </c>
      <c r="B6613" s="1" t="s">
        <v>6</v>
      </c>
      <c r="C6613" s="1" t="s">
        <v>35</v>
      </c>
      <c r="D6613">
        <v>6095</v>
      </c>
      <c r="E6613" s="1" t="s">
        <v>7166</v>
      </c>
      <c r="F6613">
        <v>0</v>
      </c>
      <c r="H6613">
        <v>0</v>
      </c>
      <c r="I6613">
        <f>Tabla1[[#This Row],[VENTAS]]+Tabla1[[#This Row],[FISICO]]-Tabla1[[#This Row],[SISTEMA]]</f>
        <v>0</v>
      </c>
    </row>
    <row r="6614" spans="1:10" hidden="1" x14ac:dyDescent="0.25">
      <c r="A6614">
        <v>30101</v>
      </c>
      <c r="B6614" s="1" t="s">
        <v>6</v>
      </c>
      <c r="C6614" s="1" t="s">
        <v>35</v>
      </c>
      <c r="D6614">
        <v>6100</v>
      </c>
      <c r="E6614" s="1" t="s">
        <v>7167</v>
      </c>
      <c r="F6614">
        <v>0</v>
      </c>
      <c r="H6614">
        <v>0</v>
      </c>
      <c r="I6614">
        <f>Tabla1[[#This Row],[VENTAS]]+Tabla1[[#This Row],[FISICO]]-Tabla1[[#This Row],[SISTEMA]]</f>
        <v>0</v>
      </c>
    </row>
    <row r="6615" spans="1:10" hidden="1" x14ac:dyDescent="0.25">
      <c r="A6615">
        <v>30101</v>
      </c>
      <c r="B6615" s="1" t="s">
        <v>6</v>
      </c>
      <c r="C6615" s="1" t="s">
        <v>35</v>
      </c>
      <c r="D6615">
        <v>6101</v>
      </c>
      <c r="E6615" s="1" t="s">
        <v>7168</v>
      </c>
      <c r="F6615">
        <v>8</v>
      </c>
      <c r="G6615">
        <v>7</v>
      </c>
      <c r="H6615">
        <v>1</v>
      </c>
      <c r="I6615">
        <f>Tabla1[[#This Row],[VENTAS]]+Tabla1[[#This Row],[FISICO]]-Tabla1[[#This Row],[SISTEMA]]</f>
        <v>0</v>
      </c>
    </row>
    <row r="6616" spans="1:10" hidden="1" x14ac:dyDescent="0.25">
      <c r="A6616">
        <v>30101</v>
      </c>
      <c r="B6616" s="1" t="s">
        <v>6</v>
      </c>
      <c r="C6616" s="1" t="s">
        <v>35</v>
      </c>
      <c r="D6616">
        <v>6114</v>
      </c>
      <c r="E6616" s="1" t="s">
        <v>7169</v>
      </c>
      <c r="F6616">
        <v>0</v>
      </c>
      <c r="H6616">
        <v>0</v>
      </c>
      <c r="I6616">
        <f>Tabla1[[#This Row],[VENTAS]]+Tabla1[[#This Row],[FISICO]]-Tabla1[[#This Row],[SISTEMA]]</f>
        <v>0</v>
      </c>
    </row>
    <row r="6617" spans="1:10" hidden="1" x14ac:dyDescent="0.25">
      <c r="A6617">
        <v>30101</v>
      </c>
      <c r="B6617" s="1" t="s">
        <v>6</v>
      </c>
      <c r="C6617" s="1" t="s">
        <v>35</v>
      </c>
      <c r="D6617">
        <v>6115</v>
      </c>
      <c r="E6617" s="1" t="s">
        <v>7170</v>
      </c>
      <c r="F6617">
        <v>13</v>
      </c>
      <c r="G6617">
        <v>13</v>
      </c>
      <c r="H6617">
        <v>0</v>
      </c>
      <c r="I6617">
        <f>Tabla1[[#This Row],[VENTAS]]+Tabla1[[#This Row],[FISICO]]-Tabla1[[#This Row],[SISTEMA]]</f>
        <v>0</v>
      </c>
    </row>
    <row r="6618" spans="1:10" hidden="1" x14ac:dyDescent="0.25">
      <c r="A6618">
        <v>30101</v>
      </c>
      <c r="B6618" s="1" t="s">
        <v>6</v>
      </c>
      <c r="C6618" s="1" t="s">
        <v>35</v>
      </c>
      <c r="D6618">
        <v>6116</v>
      </c>
      <c r="E6618" s="1" t="s">
        <v>7171</v>
      </c>
      <c r="F6618">
        <v>0</v>
      </c>
      <c r="H6618">
        <v>0</v>
      </c>
      <c r="I6618">
        <f>Tabla1[[#This Row],[VENTAS]]+Tabla1[[#This Row],[FISICO]]-Tabla1[[#This Row],[SISTEMA]]</f>
        <v>0</v>
      </c>
    </row>
    <row r="6619" spans="1:10" hidden="1" x14ac:dyDescent="0.25">
      <c r="A6619">
        <v>30101</v>
      </c>
      <c r="B6619" s="1" t="s">
        <v>6</v>
      </c>
      <c r="C6619" s="1" t="s">
        <v>35</v>
      </c>
      <c r="D6619">
        <v>6129</v>
      </c>
      <c r="E6619" s="1" t="s">
        <v>7172</v>
      </c>
      <c r="F6619">
        <v>0</v>
      </c>
      <c r="H6619">
        <v>0</v>
      </c>
      <c r="I6619">
        <f>Tabla1[[#This Row],[VENTAS]]+Tabla1[[#This Row],[FISICO]]-Tabla1[[#This Row],[SISTEMA]]</f>
        <v>0</v>
      </c>
    </row>
    <row r="6620" spans="1:10" hidden="1" x14ac:dyDescent="0.25">
      <c r="A6620">
        <v>30101</v>
      </c>
      <c r="B6620" s="1" t="s">
        <v>6</v>
      </c>
      <c r="C6620" s="1" t="s">
        <v>35</v>
      </c>
      <c r="D6620">
        <v>6186</v>
      </c>
      <c r="E6620" s="1" t="s">
        <v>7173</v>
      </c>
      <c r="F6620">
        <v>0</v>
      </c>
      <c r="H6620">
        <v>0</v>
      </c>
      <c r="I6620">
        <f>Tabla1[[#This Row],[VENTAS]]+Tabla1[[#This Row],[FISICO]]-Tabla1[[#This Row],[SISTEMA]]</f>
        <v>0</v>
      </c>
    </row>
    <row r="6621" spans="1:10" hidden="1" x14ac:dyDescent="0.25">
      <c r="A6621">
        <v>30101</v>
      </c>
      <c r="B6621" s="1" t="s">
        <v>6</v>
      </c>
      <c r="C6621" s="1" t="s">
        <v>35</v>
      </c>
      <c r="D6621">
        <v>6235</v>
      </c>
      <c r="E6621" s="1" t="s">
        <v>7174</v>
      </c>
      <c r="F6621">
        <v>0</v>
      </c>
      <c r="H6621">
        <v>0</v>
      </c>
      <c r="I6621">
        <f>Tabla1[[#This Row],[VENTAS]]+Tabla1[[#This Row],[FISICO]]-Tabla1[[#This Row],[SISTEMA]]</f>
        <v>0</v>
      </c>
    </row>
    <row r="6622" spans="1:10" hidden="1" x14ac:dyDescent="0.25">
      <c r="A6622">
        <v>30101</v>
      </c>
      <c r="B6622" s="1" t="s">
        <v>6</v>
      </c>
      <c r="C6622" s="1" t="s">
        <v>35</v>
      </c>
      <c r="D6622">
        <v>6236</v>
      </c>
      <c r="E6622" s="1" t="s">
        <v>7175</v>
      </c>
      <c r="F6622">
        <v>16</v>
      </c>
      <c r="G6622">
        <v>16</v>
      </c>
      <c r="H6622">
        <v>0</v>
      </c>
      <c r="I6622">
        <f>Tabla1[[#This Row],[VENTAS]]+Tabla1[[#This Row],[FISICO]]-Tabla1[[#This Row],[SISTEMA]]</f>
        <v>0</v>
      </c>
    </row>
    <row r="6623" spans="1:10" hidden="1" x14ac:dyDescent="0.25">
      <c r="A6623">
        <v>30101</v>
      </c>
      <c r="B6623" s="1" t="s">
        <v>6</v>
      </c>
      <c r="C6623" s="1" t="s">
        <v>35</v>
      </c>
      <c r="D6623">
        <v>6237</v>
      </c>
      <c r="E6623" s="1" t="s">
        <v>7176</v>
      </c>
      <c r="F6623">
        <v>0</v>
      </c>
      <c r="H6623">
        <v>0</v>
      </c>
      <c r="I6623">
        <f>Tabla1[[#This Row],[VENTAS]]+Tabla1[[#This Row],[FISICO]]-Tabla1[[#This Row],[SISTEMA]]</f>
        <v>0</v>
      </c>
    </row>
    <row r="6624" spans="1:10" hidden="1" x14ac:dyDescent="0.25">
      <c r="A6624">
        <v>30101</v>
      </c>
      <c r="B6624" s="1" t="s">
        <v>6</v>
      </c>
      <c r="C6624" s="1" t="s">
        <v>35</v>
      </c>
      <c r="D6624">
        <v>6238</v>
      </c>
      <c r="E6624" s="1" t="s">
        <v>7177</v>
      </c>
      <c r="F6624">
        <v>0</v>
      </c>
      <c r="H6624">
        <v>0</v>
      </c>
      <c r="I6624">
        <f>Tabla1[[#This Row],[VENTAS]]+Tabla1[[#This Row],[FISICO]]-Tabla1[[#This Row],[SISTEMA]]</f>
        <v>0</v>
      </c>
    </row>
    <row r="6625" spans="1:10" hidden="1" x14ac:dyDescent="0.25">
      <c r="A6625">
        <v>30101</v>
      </c>
      <c r="B6625" s="1" t="s">
        <v>6</v>
      </c>
      <c r="C6625" s="1" t="s">
        <v>35</v>
      </c>
      <c r="D6625">
        <v>6239</v>
      </c>
      <c r="E6625" s="1" t="s">
        <v>7178</v>
      </c>
      <c r="F6625">
        <v>0</v>
      </c>
      <c r="H6625">
        <v>0</v>
      </c>
      <c r="I6625">
        <f>Tabla1[[#This Row],[VENTAS]]+Tabla1[[#This Row],[FISICO]]-Tabla1[[#This Row],[SISTEMA]]</f>
        <v>0</v>
      </c>
    </row>
    <row r="6626" spans="1:10" hidden="1" x14ac:dyDescent="0.25">
      <c r="A6626">
        <v>30101</v>
      </c>
      <c r="B6626" s="1" t="s">
        <v>6</v>
      </c>
      <c r="C6626" s="1" t="s">
        <v>35</v>
      </c>
      <c r="D6626">
        <v>6240</v>
      </c>
      <c r="E6626" s="1" t="s">
        <v>7179</v>
      </c>
      <c r="F6626">
        <v>0</v>
      </c>
      <c r="H6626">
        <v>0</v>
      </c>
      <c r="I6626">
        <f>Tabla1[[#This Row],[VENTAS]]+Tabla1[[#This Row],[FISICO]]-Tabla1[[#This Row],[SISTEMA]]</f>
        <v>0</v>
      </c>
    </row>
    <row r="6627" spans="1:10" hidden="1" x14ac:dyDescent="0.25">
      <c r="A6627">
        <v>30101</v>
      </c>
      <c r="B6627" s="1" t="s">
        <v>6</v>
      </c>
      <c r="C6627" s="1" t="s">
        <v>35</v>
      </c>
      <c r="D6627">
        <v>6276</v>
      </c>
      <c r="E6627" s="1" t="s">
        <v>7180</v>
      </c>
      <c r="F6627">
        <v>0</v>
      </c>
      <c r="H6627">
        <v>0</v>
      </c>
      <c r="I6627">
        <f>Tabla1[[#This Row],[VENTAS]]+Tabla1[[#This Row],[FISICO]]-Tabla1[[#This Row],[SISTEMA]]</f>
        <v>0</v>
      </c>
    </row>
    <row r="6628" spans="1:10" hidden="1" x14ac:dyDescent="0.25">
      <c r="A6628">
        <v>30101</v>
      </c>
      <c r="B6628" s="1" t="s">
        <v>6</v>
      </c>
      <c r="C6628" s="1" t="s">
        <v>35</v>
      </c>
      <c r="D6628">
        <v>6277</v>
      </c>
      <c r="E6628" s="1" t="s">
        <v>7181</v>
      </c>
      <c r="F6628">
        <v>0</v>
      </c>
      <c r="H6628">
        <v>0</v>
      </c>
      <c r="I6628">
        <f>Tabla1[[#This Row],[VENTAS]]+Tabla1[[#This Row],[FISICO]]-Tabla1[[#This Row],[SISTEMA]]</f>
        <v>0</v>
      </c>
    </row>
    <row r="6629" spans="1:10" hidden="1" x14ac:dyDescent="0.25">
      <c r="A6629">
        <v>30101</v>
      </c>
      <c r="B6629" s="1" t="s">
        <v>6</v>
      </c>
      <c r="C6629" s="1" t="s">
        <v>35</v>
      </c>
      <c r="D6629">
        <v>6304</v>
      </c>
      <c r="E6629" s="1" t="s">
        <v>7182</v>
      </c>
      <c r="F6629">
        <v>0</v>
      </c>
      <c r="H6629">
        <v>0</v>
      </c>
      <c r="I6629">
        <f>Tabla1[[#This Row],[VENTAS]]+Tabla1[[#This Row],[FISICO]]-Tabla1[[#This Row],[SISTEMA]]</f>
        <v>0</v>
      </c>
    </row>
    <row r="6630" spans="1:10" hidden="1" x14ac:dyDescent="0.25">
      <c r="A6630">
        <v>30101</v>
      </c>
      <c r="B6630" s="1" t="s">
        <v>6</v>
      </c>
      <c r="C6630" s="1" t="s">
        <v>35</v>
      </c>
      <c r="D6630">
        <v>6305</v>
      </c>
      <c r="E6630" s="1" t="s">
        <v>7183</v>
      </c>
      <c r="F6630">
        <v>0</v>
      </c>
      <c r="H6630">
        <v>0</v>
      </c>
      <c r="I6630">
        <f>Tabla1[[#This Row],[VENTAS]]+Tabla1[[#This Row],[FISICO]]-Tabla1[[#This Row],[SISTEMA]]</f>
        <v>0</v>
      </c>
    </row>
    <row r="6631" spans="1:10" hidden="1" x14ac:dyDescent="0.25">
      <c r="A6631">
        <v>30101</v>
      </c>
      <c r="B6631" s="1" t="s">
        <v>6</v>
      </c>
      <c r="C6631" s="1" t="s">
        <v>35</v>
      </c>
      <c r="D6631">
        <v>6306</v>
      </c>
      <c r="E6631" s="1" t="s">
        <v>7184</v>
      </c>
      <c r="F6631">
        <v>0</v>
      </c>
      <c r="H6631">
        <v>0</v>
      </c>
      <c r="I6631">
        <f>Tabla1[[#This Row],[VENTAS]]+Tabla1[[#This Row],[FISICO]]-Tabla1[[#This Row],[SISTEMA]]</f>
        <v>0</v>
      </c>
    </row>
    <row r="6632" spans="1:10" hidden="1" x14ac:dyDescent="0.25">
      <c r="A6632">
        <v>30101</v>
      </c>
      <c r="B6632" s="1" t="s">
        <v>6</v>
      </c>
      <c r="C6632" s="1" t="s">
        <v>35</v>
      </c>
      <c r="D6632">
        <v>6307</v>
      </c>
      <c r="E6632" s="1" t="s">
        <v>7185</v>
      </c>
      <c r="F6632">
        <v>0</v>
      </c>
      <c r="H6632">
        <v>0</v>
      </c>
      <c r="I6632">
        <f>Tabla1[[#This Row],[VENTAS]]+Tabla1[[#This Row],[FISICO]]-Tabla1[[#This Row],[SISTEMA]]</f>
        <v>0</v>
      </c>
    </row>
    <row r="6633" spans="1:10" hidden="1" x14ac:dyDescent="0.25">
      <c r="A6633">
        <v>30101</v>
      </c>
      <c r="B6633" s="1" t="s">
        <v>6</v>
      </c>
      <c r="C6633" s="1" t="s">
        <v>35</v>
      </c>
      <c r="D6633">
        <v>6308</v>
      </c>
      <c r="E6633" s="1" t="s">
        <v>7186</v>
      </c>
      <c r="F6633">
        <v>0</v>
      </c>
      <c r="H6633">
        <v>0</v>
      </c>
      <c r="I6633">
        <f>Tabla1[[#This Row],[VENTAS]]+Tabla1[[#This Row],[FISICO]]-Tabla1[[#This Row],[SISTEMA]]</f>
        <v>0</v>
      </c>
    </row>
    <row r="6634" spans="1:10" hidden="1" x14ac:dyDescent="0.25">
      <c r="A6634">
        <v>30101</v>
      </c>
      <c r="B6634" s="1" t="s">
        <v>6</v>
      </c>
      <c r="C6634" s="1" t="s">
        <v>35</v>
      </c>
      <c r="D6634">
        <v>6309</v>
      </c>
      <c r="E6634" s="1" t="s">
        <v>7187</v>
      </c>
      <c r="F6634">
        <v>0</v>
      </c>
      <c r="H6634">
        <v>0</v>
      </c>
      <c r="I6634">
        <f>Tabla1[[#This Row],[VENTAS]]+Tabla1[[#This Row],[FISICO]]-Tabla1[[#This Row],[SISTEMA]]</f>
        <v>0</v>
      </c>
    </row>
    <row r="6635" spans="1:10" hidden="1" x14ac:dyDescent="0.25">
      <c r="A6635">
        <v>30101</v>
      </c>
      <c r="B6635" s="1" t="s">
        <v>6</v>
      </c>
      <c r="C6635" s="1" t="s">
        <v>35</v>
      </c>
      <c r="D6635">
        <v>6324</v>
      </c>
      <c r="E6635" s="1" t="s">
        <v>7188</v>
      </c>
      <c r="F6635">
        <v>36</v>
      </c>
      <c r="G6635">
        <v>36</v>
      </c>
      <c r="H6635">
        <v>0</v>
      </c>
      <c r="I6635">
        <f>Tabla1[[#This Row],[VENTAS]]+Tabla1[[#This Row],[FISICO]]-Tabla1[[#This Row],[SISTEMA]]</f>
        <v>0</v>
      </c>
    </row>
    <row r="6636" spans="1:10" s="30" customFormat="1" hidden="1" x14ac:dyDescent="0.25">
      <c r="A6636" s="30">
        <v>30101</v>
      </c>
      <c r="B6636" s="31" t="s">
        <v>6</v>
      </c>
      <c r="C6636" s="31" t="s">
        <v>35</v>
      </c>
      <c r="D6636" s="32">
        <v>6354</v>
      </c>
      <c r="E6636" s="33" t="s">
        <v>7189</v>
      </c>
      <c r="F6636" s="30">
        <v>66</v>
      </c>
      <c r="H6636" s="30">
        <v>0</v>
      </c>
      <c r="I6636" s="30">
        <f>Tabla1[[#This Row],[VENTAS]]+Tabla1[[#This Row],[FISICO]]-Tabla1[[#This Row],[SISTEMA]]</f>
        <v>-66</v>
      </c>
      <c r="J6636" s="32" t="s">
        <v>8335</v>
      </c>
    </row>
    <row r="6637" spans="1:10" hidden="1" x14ac:dyDescent="0.25">
      <c r="A6637">
        <v>30101</v>
      </c>
      <c r="B6637" s="1" t="s">
        <v>6</v>
      </c>
      <c r="C6637" s="1" t="s">
        <v>35</v>
      </c>
      <c r="D6637" s="18">
        <v>6419</v>
      </c>
      <c r="E6637" s="19" t="s">
        <v>7190</v>
      </c>
      <c r="F6637">
        <v>8</v>
      </c>
      <c r="G6637">
        <v>8</v>
      </c>
      <c r="H6637">
        <v>0</v>
      </c>
      <c r="I6637">
        <f>Tabla1[[#This Row],[VENTAS]]+Tabla1[[#This Row],[FISICO]]-Tabla1[[#This Row],[SISTEMA]]</f>
        <v>0</v>
      </c>
      <c r="J6637" s="18"/>
    </row>
    <row r="6638" spans="1:10" hidden="1" x14ac:dyDescent="0.25">
      <c r="A6638">
        <v>30101</v>
      </c>
      <c r="B6638" s="1" t="s">
        <v>6</v>
      </c>
      <c r="C6638" s="1" t="s">
        <v>35</v>
      </c>
      <c r="D6638">
        <v>6444</v>
      </c>
      <c r="E6638" s="1" t="s">
        <v>7191</v>
      </c>
      <c r="F6638">
        <v>0</v>
      </c>
      <c r="H6638">
        <v>0</v>
      </c>
      <c r="I6638">
        <f>Tabla1[[#This Row],[VENTAS]]+Tabla1[[#This Row],[FISICO]]-Tabla1[[#This Row],[SISTEMA]]</f>
        <v>0</v>
      </c>
    </row>
    <row r="6639" spans="1:10" hidden="1" x14ac:dyDescent="0.25">
      <c r="A6639">
        <v>30101</v>
      </c>
      <c r="B6639" s="1" t="s">
        <v>6</v>
      </c>
      <c r="C6639" s="1" t="s">
        <v>35</v>
      </c>
      <c r="D6639">
        <v>6445</v>
      </c>
      <c r="E6639" s="1" t="s">
        <v>7192</v>
      </c>
      <c r="F6639">
        <v>0</v>
      </c>
      <c r="H6639">
        <v>0</v>
      </c>
      <c r="I6639">
        <f>Tabla1[[#This Row],[VENTAS]]+Tabla1[[#This Row],[FISICO]]-Tabla1[[#This Row],[SISTEMA]]</f>
        <v>0</v>
      </c>
    </row>
    <row r="6640" spans="1:10" hidden="1" x14ac:dyDescent="0.25">
      <c r="A6640">
        <v>30101</v>
      </c>
      <c r="B6640" s="1" t="s">
        <v>6</v>
      </c>
      <c r="C6640" s="1" t="s">
        <v>35</v>
      </c>
      <c r="D6640">
        <v>6485</v>
      </c>
      <c r="E6640" s="1" t="s">
        <v>7193</v>
      </c>
      <c r="F6640">
        <v>0</v>
      </c>
      <c r="H6640">
        <v>0</v>
      </c>
      <c r="I6640">
        <f>Tabla1[[#This Row],[VENTAS]]+Tabla1[[#This Row],[FISICO]]-Tabla1[[#This Row],[SISTEMA]]</f>
        <v>0</v>
      </c>
    </row>
    <row r="6641" spans="1:10" hidden="1" x14ac:dyDescent="0.25">
      <c r="A6641">
        <v>30101</v>
      </c>
      <c r="B6641" s="1" t="s">
        <v>6</v>
      </c>
      <c r="C6641" s="1" t="s">
        <v>35</v>
      </c>
      <c r="D6641">
        <v>6502</v>
      </c>
      <c r="E6641" s="1" t="s">
        <v>7194</v>
      </c>
      <c r="F6641">
        <v>0</v>
      </c>
      <c r="H6641">
        <v>0</v>
      </c>
      <c r="I6641">
        <f>Tabla1[[#This Row],[VENTAS]]+Tabla1[[#This Row],[FISICO]]-Tabla1[[#This Row],[SISTEMA]]</f>
        <v>0</v>
      </c>
    </row>
    <row r="6642" spans="1:10" hidden="1" x14ac:dyDescent="0.25">
      <c r="A6642">
        <v>30101</v>
      </c>
      <c r="B6642" s="1" t="s">
        <v>6</v>
      </c>
      <c r="C6642" s="1" t="s">
        <v>35</v>
      </c>
      <c r="D6642">
        <v>6529</v>
      </c>
      <c r="E6642" s="1" t="s">
        <v>7195</v>
      </c>
      <c r="F6642">
        <v>0</v>
      </c>
      <c r="H6642">
        <v>0</v>
      </c>
      <c r="I6642">
        <f>Tabla1[[#This Row],[VENTAS]]+Tabla1[[#This Row],[FISICO]]-Tabla1[[#This Row],[SISTEMA]]</f>
        <v>0</v>
      </c>
    </row>
    <row r="6643" spans="1:10" hidden="1" x14ac:dyDescent="0.25">
      <c r="A6643" s="30">
        <v>30101</v>
      </c>
      <c r="B6643" s="31" t="s">
        <v>6</v>
      </c>
      <c r="C6643" s="31" t="s">
        <v>35</v>
      </c>
      <c r="D6643" s="30">
        <v>6549</v>
      </c>
      <c r="E6643" s="31" t="s">
        <v>7196</v>
      </c>
      <c r="F6643" s="30">
        <v>0</v>
      </c>
      <c r="G6643" s="30">
        <v>7</v>
      </c>
      <c r="H6643" s="30">
        <v>0</v>
      </c>
      <c r="I6643" s="30">
        <f>Tabla1[[#This Row],[VENTAS]]+Tabla1[[#This Row],[FISICO]]-Tabla1[[#This Row],[SISTEMA]]</f>
        <v>7</v>
      </c>
      <c r="J6643" s="30"/>
    </row>
    <row r="6644" spans="1:10" hidden="1" x14ac:dyDescent="0.25">
      <c r="A6644">
        <v>30101</v>
      </c>
      <c r="B6644" s="1" t="s">
        <v>6</v>
      </c>
      <c r="C6644" s="1" t="s">
        <v>35</v>
      </c>
      <c r="D6644">
        <v>6613</v>
      </c>
      <c r="E6644" s="1" t="s">
        <v>7197</v>
      </c>
      <c r="F6644">
        <v>0</v>
      </c>
      <c r="H6644">
        <v>0</v>
      </c>
      <c r="I6644">
        <f>Tabla1[[#This Row],[VENTAS]]+Tabla1[[#This Row],[FISICO]]-Tabla1[[#This Row],[SISTEMA]]</f>
        <v>0</v>
      </c>
    </row>
    <row r="6645" spans="1:10" hidden="1" x14ac:dyDescent="0.25">
      <c r="A6645">
        <v>30101</v>
      </c>
      <c r="B6645" s="1" t="s">
        <v>6</v>
      </c>
      <c r="C6645" s="1" t="s">
        <v>35</v>
      </c>
      <c r="D6645">
        <v>6618</v>
      </c>
      <c r="E6645" s="1" t="s">
        <v>7198</v>
      </c>
      <c r="F6645">
        <v>2</v>
      </c>
      <c r="G6645">
        <v>2</v>
      </c>
      <c r="H6645">
        <v>0</v>
      </c>
      <c r="I6645">
        <f>Tabla1[[#This Row],[VENTAS]]+Tabla1[[#This Row],[FISICO]]-Tabla1[[#This Row],[SISTEMA]]</f>
        <v>0</v>
      </c>
    </row>
    <row r="6646" spans="1:10" hidden="1" x14ac:dyDescent="0.25">
      <c r="A6646">
        <v>30101</v>
      </c>
      <c r="B6646" s="1" t="s">
        <v>6</v>
      </c>
      <c r="C6646" s="1" t="s">
        <v>35</v>
      </c>
      <c r="D6646">
        <v>6662</v>
      </c>
      <c r="E6646" s="1" t="s">
        <v>7199</v>
      </c>
      <c r="F6646">
        <v>0</v>
      </c>
      <c r="H6646">
        <v>0</v>
      </c>
      <c r="I6646">
        <f>Tabla1[[#This Row],[VENTAS]]+Tabla1[[#This Row],[FISICO]]-Tabla1[[#This Row],[SISTEMA]]</f>
        <v>0</v>
      </c>
    </row>
    <row r="6647" spans="1:10" hidden="1" x14ac:dyDescent="0.25">
      <c r="A6647">
        <v>30101</v>
      </c>
      <c r="B6647" s="1" t="s">
        <v>6</v>
      </c>
      <c r="C6647" s="1" t="s">
        <v>35</v>
      </c>
      <c r="D6647">
        <v>6663</v>
      </c>
      <c r="E6647" s="1" t="s">
        <v>7200</v>
      </c>
      <c r="F6647">
        <v>0</v>
      </c>
      <c r="H6647">
        <v>0</v>
      </c>
      <c r="I6647">
        <f>Tabla1[[#This Row],[VENTAS]]+Tabla1[[#This Row],[FISICO]]-Tabla1[[#This Row],[SISTEMA]]</f>
        <v>0</v>
      </c>
    </row>
    <row r="6648" spans="1:10" hidden="1" x14ac:dyDescent="0.25">
      <c r="A6648">
        <v>30101</v>
      </c>
      <c r="B6648" s="1" t="s">
        <v>6</v>
      </c>
      <c r="C6648" s="1" t="s">
        <v>35</v>
      </c>
      <c r="D6648">
        <v>6715</v>
      </c>
      <c r="E6648" s="1" t="s">
        <v>7201</v>
      </c>
      <c r="F6648">
        <v>65</v>
      </c>
      <c r="G6648">
        <v>65</v>
      </c>
      <c r="H6648">
        <v>0</v>
      </c>
      <c r="I6648">
        <f>Tabla1[[#This Row],[VENTAS]]+Tabla1[[#This Row],[FISICO]]-Tabla1[[#This Row],[SISTEMA]]</f>
        <v>0</v>
      </c>
    </row>
    <row r="6649" spans="1:10" hidden="1" x14ac:dyDescent="0.25">
      <c r="A6649">
        <v>30101</v>
      </c>
      <c r="B6649" s="1" t="s">
        <v>6</v>
      </c>
      <c r="C6649" s="1" t="s">
        <v>35</v>
      </c>
      <c r="D6649">
        <v>6814</v>
      </c>
      <c r="E6649" s="1" t="s">
        <v>7202</v>
      </c>
      <c r="F6649">
        <v>0</v>
      </c>
      <c r="H6649">
        <v>0</v>
      </c>
      <c r="I6649">
        <f>Tabla1[[#This Row],[VENTAS]]+Tabla1[[#This Row],[FISICO]]-Tabla1[[#This Row],[SISTEMA]]</f>
        <v>0</v>
      </c>
    </row>
    <row r="6650" spans="1:10" hidden="1" x14ac:dyDescent="0.25">
      <c r="A6650">
        <v>30101</v>
      </c>
      <c r="B6650" s="1" t="s">
        <v>6</v>
      </c>
      <c r="C6650" s="1" t="s">
        <v>35</v>
      </c>
      <c r="D6650">
        <v>6815</v>
      </c>
      <c r="E6650" s="1" t="s">
        <v>7203</v>
      </c>
      <c r="F6650">
        <v>2</v>
      </c>
      <c r="G6650">
        <v>2</v>
      </c>
      <c r="H6650">
        <v>0</v>
      </c>
      <c r="I6650">
        <f>Tabla1[[#This Row],[VENTAS]]+Tabla1[[#This Row],[FISICO]]-Tabla1[[#This Row],[SISTEMA]]</f>
        <v>0</v>
      </c>
    </row>
    <row r="6651" spans="1:10" hidden="1" x14ac:dyDescent="0.25">
      <c r="A6651">
        <v>30101</v>
      </c>
      <c r="B6651" s="1" t="s">
        <v>6</v>
      </c>
      <c r="C6651" s="1" t="s">
        <v>35</v>
      </c>
      <c r="D6651" s="18">
        <v>6816</v>
      </c>
      <c r="E6651" s="19" t="s">
        <v>7204</v>
      </c>
      <c r="F6651">
        <v>56</v>
      </c>
      <c r="G6651">
        <v>56</v>
      </c>
      <c r="H6651">
        <v>0</v>
      </c>
      <c r="I6651">
        <f>Tabla1[[#This Row],[VENTAS]]+Tabla1[[#This Row],[FISICO]]-Tabla1[[#This Row],[SISTEMA]]</f>
        <v>0</v>
      </c>
      <c r="J6651" s="18"/>
    </row>
    <row r="6652" spans="1:10" hidden="1" x14ac:dyDescent="0.25">
      <c r="A6652">
        <v>30101</v>
      </c>
      <c r="B6652" s="1" t="s">
        <v>6</v>
      </c>
      <c r="C6652" s="1" t="s">
        <v>35</v>
      </c>
      <c r="D6652">
        <v>6948</v>
      </c>
      <c r="E6652" s="1" t="s">
        <v>7205</v>
      </c>
      <c r="F6652">
        <v>7</v>
      </c>
      <c r="G6652">
        <v>7</v>
      </c>
      <c r="H6652">
        <v>0</v>
      </c>
      <c r="I6652">
        <f>Tabla1[[#This Row],[VENTAS]]+Tabla1[[#This Row],[FISICO]]-Tabla1[[#This Row],[SISTEMA]]</f>
        <v>0</v>
      </c>
    </row>
    <row r="6653" spans="1:10" hidden="1" x14ac:dyDescent="0.25">
      <c r="A6653">
        <v>30101</v>
      </c>
      <c r="B6653" s="1" t="s">
        <v>6</v>
      </c>
      <c r="C6653" s="1" t="s">
        <v>35</v>
      </c>
      <c r="D6653">
        <v>7013</v>
      </c>
      <c r="E6653" s="1" t="s">
        <v>7206</v>
      </c>
      <c r="F6653">
        <v>0</v>
      </c>
      <c r="H6653">
        <v>0</v>
      </c>
      <c r="I6653">
        <f>Tabla1[[#This Row],[VENTAS]]+Tabla1[[#This Row],[FISICO]]-Tabla1[[#This Row],[SISTEMA]]</f>
        <v>0</v>
      </c>
    </row>
    <row r="6654" spans="1:10" hidden="1" x14ac:dyDescent="0.25">
      <c r="A6654">
        <v>30101</v>
      </c>
      <c r="B6654" s="1" t="s">
        <v>6</v>
      </c>
      <c r="C6654" s="1" t="s">
        <v>35</v>
      </c>
      <c r="D6654">
        <v>7070</v>
      </c>
      <c r="E6654" s="1" t="s">
        <v>7207</v>
      </c>
      <c r="F6654">
        <v>0</v>
      </c>
      <c r="H6654">
        <v>0</v>
      </c>
      <c r="I6654">
        <f>Tabla1[[#This Row],[VENTAS]]+Tabla1[[#This Row],[FISICO]]-Tabla1[[#This Row],[SISTEMA]]</f>
        <v>0</v>
      </c>
    </row>
    <row r="6655" spans="1:10" hidden="1" x14ac:dyDescent="0.25">
      <c r="A6655">
        <v>30101</v>
      </c>
      <c r="B6655" s="1" t="s">
        <v>6</v>
      </c>
      <c r="C6655" s="1" t="s">
        <v>35</v>
      </c>
      <c r="D6655">
        <v>7074</v>
      </c>
      <c r="E6655" s="1" t="s">
        <v>7208</v>
      </c>
      <c r="F6655">
        <v>4</v>
      </c>
      <c r="G6655">
        <v>4</v>
      </c>
      <c r="H6655">
        <v>0</v>
      </c>
      <c r="I6655">
        <f>Tabla1[[#This Row],[VENTAS]]+Tabla1[[#This Row],[FISICO]]-Tabla1[[#This Row],[SISTEMA]]</f>
        <v>0</v>
      </c>
    </row>
    <row r="6656" spans="1:10" hidden="1" x14ac:dyDescent="0.25">
      <c r="A6656">
        <v>30101</v>
      </c>
      <c r="B6656" s="1" t="s">
        <v>6</v>
      </c>
      <c r="C6656" s="1" t="s">
        <v>35</v>
      </c>
      <c r="D6656">
        <v>7080</v>
      </c>
      <c r="E6656" s="1" t="s">
        <v>7209</v>
      </c>
      <c r="F6656">
        <v>0</v>
      </c>
      <c r="H6656">
        <v>0</v>
      </c>
      <c r="I6656">
        <f>Tabla1[[#This Row],[VENTAS]]+Tabla1[[#This Row],[FISICO]]-Tabla1[[#This Row],[SISTEMA]]</f>
        <v>0</v>
      </c>
    </row>
    <row r="6657" spans="1:10" hidden="1" x14ac:dyDescent="0.25">
      <c r="A6657">
        <v>30101</v>
      </c>
      <c r="B6657" s="1" t="s">
        <v>6</v>
      </c>
      <c r="C6657" s="1" t="s">
        <v>35</v>
      </c>
      <c r="D6657">
        <v>7102</v>
      </c>
      <c r="E6657" s="1" t="s">
        <v>7210</v>
      </c>
      <c r="F6657">
        <v>0</v>
      </c>
      <c r="H6657">
        <v>0</v>
      </c>
      <c r="I6657">
        <f>Tabla1[[#This Row],[VENTAS]]+Tabla1[[#This Row],[FISICO]]-Tabla1[[#This Row],[SISTEMA]]</f>
        <v>0</v>
      </c>
    </row>
    <row r="6658" spans="1:10" hidden="1" x14ac:dyDescent="0.25">
      <c r="A6658">
        <v>30101</v>
      </c>
      <c r="B6658" s="1" t="s">
        <v>6</v>
      </c>
      <c r="C6658" s="1" t="s">
        <v>35</v>
      </c>
      <c r="D6658">
        <v>7221</v>
      </c>
      <c r="E6658" s="1" t="s">
        <v>7211</v>
      </c>
      <c r="F6658">
        <v>0</v>
      </c>
      <c r="H6658">
        <v>0</v>
      </c>
      <c r="I6658">
        <f>Tabla1[[#This Row],[VENTAS]]+Tabla1[[#This Row],[FISICO]]-Tabla1[[#This Row],[SISTEMA]]</f>
        <v>0</v>
      </c>
    </row>
    <row r="6659" spans="1:10" hidden="1" x14ac:dyDescent="0.25">
      <c r="A6659">
        <v>30101</v>
      </c>
      <c r="B6659" s="1" t="s">
        <v>6</v>
      </c>
      <c r="C6659" s="1" t="s">
        <v>35</v>
      </c>
      <c r="D6659">
        <v>7412</v>
      </c>
      <c r="E6659" s="1" t="s">
        <v>7212</v>
      </c>
      <c r="F6659">
        <v>0</v>
      </c>
      <c r="H6659">
        <v>0</v>
      </c>
      <c r="I6659">
        <f>Tabla1[[#This Row],[VENTAS]]+Tabla1[[#This Row],[FISICO]]-Tabla1[[#This Row],[SISTEMA]]</f>
        <v>0</v>
      </c>
    </row>
    <row r="6660" spans="1:10" hidden="1" x14ac:dyDescent="0.25">
      <c r="A6660">
        <v>30101</v>
      </c>
      <c r="B6660" s="1" t="s">
        <v>6</v>
      </c>
      <c r="C6660" s="1" t="s">
        <v>35</v>
      </c>
      <c r="D6660">
        <v>7464</v>
      </c>
      <c r="E6660" s="1" t="s">
        <v>7213</v>
      </c>
      <c r="F6660">
        <v>0</v>
      </c>
      <c r="H6660">
        <v>0</v>
      </c>
      <c r="I6660">
        <f>Tabla1[[#This Row],[VENTAS]]+Tabla1[[#This Row],[FISICO]]-Tabla1[[#This Row],[SISTEMA]]</f>
        <v>0</v>
      </c>
    </row>
    <row r="6661" spans="1:10" hidden="1" x14ac:dyDescent="0.25">
      <c r="A6661">
        <v>30101</v>
      </c>
      <c r="B6661" s="1" t="s">
        <v>6</v>
      </c>
      <c r="C6661" s="1" t="s">
        <v>35</v>
      </c>
      <c r="D6661">
        <v>7470</v>
      </c>
      <c r="E6661" s="1" t="s">
        <v>7214</v>
      </c>
      <c r="F6661">
        <v>0</v>
      </c>
      <c r="H6661">
        <v>0</v>
      </c>
      <c r="I6661">
        <f>Tabla1[[#This Row],[VENTAS]]+Tabla1[[#This Row],[FISICO]]-Tabla1[[#This Row],[SISTEMA]]</f>
        <v>0</v>
      </c>
    </row>
    <row r="6662" spans="1:10" hidden="1" x14ac:dyDescent="0.25">
      <c r="A6662">
        <v>30101</v>
      </c>
      <c r="B6662" s="1" t="s">
        <v>6</v>
      </c>
      <c r="C6662" s="1" t="s">
        <v>35</v>
      </c>
      <c r="D6662">
        <v>7475</v>
      </c>
      <c r="E6662" s="1" t="s">
        <v>7215</v>
      </c>
      <c r="F6662">
        <v>0</v>
      </c>
      <c r="H6662">
        <v>0</v>
      </c>
      <c r="I6662">
        <f>Tabla1[[#This Row],[VENTAS]]+Tabla1[[#This Row],[FISICO]]-Tabla1[[#This Row],[SISTEMA]]</f>
        <v>0</v>
      </c>
    </row>
    <row r="6663" spans="1:10" hidden="1" x14ac:dyDescent="0.25">
      <c r="A6663">
        <v>30101</v>
      </c>
      <c r="B6663" s="1" t="s">
        <v>6</v>
      </c>
      <c r="C6663" s="1" t="s">
        <v>35</v>
      </c>
      <c r="D6663">
        <v>7476</v>
      </c>
      <c r="E6663" s="1" t="s">
        <v>7216</v>
      </c>
      <c r="F6663">
        <v>0</v>
      </c>
      <c r="H6663">
        <v>0</v>
      </c>
      <c r="I6663">
        <f>Tabla1[[#This Row],[VENTAS]]+Tabla1[[#This Row],[FISICO]]-Tabla1[[#This Row],[SISTEMA]]</f>
        <v>0</v>
      </c>
    </row>
    <row r="6664" spans="1:10" hidden="1" x14ac:dyDescent="0.25">
      <c r="A6664">
        <v>30101</v>
      </c>
      <c r="B6664" s="1" t="s">
        <v>6</v>
      </c>
      <c r="C6664" s="1" t="s">
        <v>35</v>
      </c>
      <c r="D6664">
        <v>7477</v>
      </c>
      <c r="E6664" s="1" t="s">
        <v>7217</v>
      </c>
      <c r="F6664">
        <v>0</v>
      </c>
      <c r="H6664">
        <v>0</v>
      </c>
      <c r="I6664">
        <f>Tabla1[[#This Row],[VENTAS]]+Tabla1[[#This Row],[FISICO]]-Tabla1[[#This Row],[SISTEMA]]</f>
        <v>0</v>
      </c>
    </row>
    <row r="6665" spans="1:10" hidden="1" x14ac:dyDescent="0.25">
      <c r="A6665">
        <v>30101</v>
      </c>
      <c r="B6665" s="1" t="s">
        <v>6</v>
      </c>
      <c r="C6665" s="1" t="s">
        <v>35</v>
      </c>
      <c r="D6665">
        <v>7478</v>
      </c>
      <c r="E6665" s="1" t="s">
        <v>7218</v>
      </c>
      <c r="F6665">
        <v>0</v>
      </c>
      <c r="H6665">
        <v>0</v>
      </c>
      <c r="I6665">
        <f>Tabla1[[#This Row],[VENTAS]]+Tabla1[[#This Row],[FISICO]]-Tabla1[[#This Row],[SISTEMA]]</f>
        <v>0</v>
      </c>
    </row>
    <row r="6666" spans="1:10" hidden="1" x14ac:dyDescent="0.25">
      <c r="A6666">
        <v>30101</v>
      </c>
      <c r="B6666" s="1" t="s">
        <v>6</v>
      </c>
      <c r="C6666" s="1" t="s">
        <v>35</v>
      </c>
      <c r="D6666">
        <v>7479</v>
      </c>
      <c r="E6666" s="1" t="s">
        <v>7219</v>
      </c>
      <c r="F6666">
        <v>3</v>
      </c>
      <c r="G6666">
        <v>3</v>
      </c>
      <c r="H6666">
        <v>0</v>
      </c>
      <c r="I6666">
        <f>Tabla1[[#This Row],[VENTAS]]+Tabla1[[#This Row],[FISICO]]-Tabla1[[#This Row],[SISTEMA]]</f>
        <v>0</v>
      </c>
    </row>
    <row r="6667" spans="1:10" hidden="1" x14ac:dyDescent="0.25">
      <c r="A6667">
        <v>30101</v>
      </c>
      <c r="B6667" s="1" t="s">
        <v>6</v>
      </c>
      <c r="C6667" s="1" t="s">
        <v>35</v>
      </c>
      <c r="D6667">
        <v>7480</v>
      </c>
      <c r="E6667" s="1" t="s">
        <v>7220</v>
      </c>
      <c r="F6667">
        <v>0</v>
      </c>
      <c r="H6667">
        <v>0</v>
      </c>
      <c r="I6667">
        <f>Tabla1[[#This Row],[VENTAS]]+Tabla1[[#This Row],[FISICO]]-Tabla1[[#This Row],[SISTEMA]]</f>
        <v>0</v>
      </c>
    </row>
    <row r="6668" spans="1:10" hidden="1" x14ac:dyDescent="0.25">
      <c r="A6668">
        <v>30101</v>
      </c>
      <c r="B6668" s="1" t="s">
        <v>6</v>
      </c>
      <c r="C6668" s="1" t="s">
        <v>35</v>
      </c>
      <c r="D6668" s="18">
        <v>7481</v>
      </c>
      <c r="E6668" s="19" t="s">
        <v>7221</v>
      </c>
      <c r="F6668">
        <v>11</v>
      </c>
      <c r="G6668">
        <v>10</v>
      </c>
      <c r="H6668">
        <v>0</v>
      </c>
      <c r="I6668">
        <f>Tabla1[[#This Row],[VENTAS]]+Tabla1[[#This Row],[FISICO]]-Tabla1[[#This Row],[SISTEMA]]</f>
        <v>-1</v>
      </c>
      <c r="J6668" s="18"/>
    </row>
    <row r="6669" spans="1:10" hidden="1" x14ac:dyDescent="0.25">
      <c r="A6669">
        <v>30101</v>
      </c>
      <c r="B6669" s="1" t="s">
        <v>6</v>
      </c>
      <c r="C6669" s="1" t="s">
        <v>35</v>
      </c>
      <c r="D6669">
        <v>7510</v>
      </c>
      <c r="E6669" s="1" t="s">
        <v>7222</v>
      </c>
      <c r="F6669">
        <v>0</v>
      </c>
      <c r="H6669">
        <v>0</v>
      </c>
      <c r="I6669">
        <f>Tabla1[[#This Row],[VENTAS]]+Tabla1[[#This Row],[FISICO]]-Tabla1[[#This Row],[SISTEMA]]</f>
        <v>0</v>
      </c>
    </row>
    <row r="6670" spans="1:10" hidden="1" x14ac:dyDescent="0.25">
      <c r="A6670">
        <v>30101</v>
      </c>
      <c r="B6670" s="1" t="s">
        <v>6</v>
      </c>
      <c r="C6670" s="1" t="s">
        <v>35</v>
      </c>
      <c r="D6670">
        <v>7511</v>
      </c>
      <c r="E6670" s="1" t="s">
        <v>7223</v>
      </c>
      <c r="F6670">
        <v>0</v>
      </c>
      <c r="H6670">
        <v>0</v>
      </c>
      <c r="I6670">
        <f>Tabla1[[#This Row],[VENTAS]]+Tabla1[[#This Row],[FISICO]]-Tabla1[[#This Row],[SISTEMA]]</f>
        <v>0</v>
      </c>
    </row>
    <row r="6671" spans="1:10" hidden="1" x14ac:dyDescent="0.25">
      <c r="A6671">
        <v>30101</v>
      </c>
      <c r="B6671" s="1" t="s">
        <v>6</v>
      </c>
      <c r="C6671" s="1" t="s">
        <v>35</v>
      </c>
      <c r="D6671">
        <v>7512</v>
      </c>
      <c r="E6671" s="1" t="s">
        <v>7224</v>
      </c>
      <c r="F6671">
        <v>0</v>
      </c>
      <c r="H6671">
        <v>0</v>
      </c>
      <c r="I6671">
        <f>Tabla1[[#This Row],[VENTAS]]+Tabla1[[#This Row],[FISICO]]-Tabla1[[#This Row],[SISTEMA]]</f>
        <v>0</v>
      </c>
    </row>
    <row r="6672" spans="1:10" hidden="1" x14ac:dyDescent="0.25">
      <c r="A6672">
        <v>30101</v>
      </c>
      <c r="B6672" s="1" t="s">
        <v>6</v>
      </c>
      <c r="C6672" s="1" t="s">
        <v>35</v>
      </c>
      <c r="D6672">
        <v>7513</v>
      </c>
      <c r="E6672" s="1" t="s">
        <v>7225</v>
      </c>
      <c r="F6672">
        <v>0</v>
      </c>
      <c r="H6672">
        <v>0</v>
      </c>
      <c r="I6672">
        <f>Tabla1[[#This Row],[VENTAS]]+Tabla1[[#This Row],[FISICO]]-Tabla1[[#This Row],[SISTEMA]]</f>
        <v>0</v>
      </c>
    </row>
    <row r="6673" spans="1:9" hidden="1" x14ac:dyDescent="0.25">
      <c r="A6673">
        <v>30101</v>
      </c>
      <c r="B6673" s="1" t="s">
        <v>6</v>
      </c>
      <c r="C6673" s="1" t="s">
        <v>35</v>
      </c>
      <c r="D6673">
        <v>7514</v>
      </c>
      <c r="E6673" s="1" t="s">
        <v>7226</v>
      </c>
      <c r="F6673">
        <v>0</v>
      </c>
      <c r="H6673">
        <v>0</v>
      </c>
      <c r="I6673">
        <f>Tabla1[[#This Row],[VENTAS]]+Tabla1[[#This Row],[FISICO]]-Tabla1[[#This Row],[SISTEMA]]</f>
        <v>0</v>
      </c>
    </row>
    <row r="6674" spans="1:9" hidden="1" x14ac:dyDescent="0.25">
      <c r="A6674">
        <v>30101</v>
      </c>
      <c r="B6674" s="1" t="s">
        <v>6</v>
      </c>
      <c r="C6674" s="1" t="s">
        <v>35</v>
      </c>
      <c r="D6674">
        <v>7515</v>
      </c>
      <c r="E6674" s="1" t="s">
        <v>7227</v>
      </c>
      <c r="F6674">
        <v>0</v>
      </c>
      <c r="H6674">
        <v>0</v>
      </c>
      <c r="I6674">
        <f>Tabla1[[#This Row],[VENTAS]]+Tabla1[[#This Row],[FISICO]]-Tabla1[[#This Row],[SISTEMA]]</f>
        <v>0</v>
      </c>
    </row>
    <row r="6675" spans="1:9" hidden="1" x14ac:dyDescent="0.25">
      <c r="A6675">
        <v>30101</v>
      </c>
      <c r="B6675" s="1" t="s">
        <v>6</v>
      </c>
      <c r="C6675" s="1" t="s">
        <v>35</v>
      </c>
      <c r="D6675">
        <v>7516</v>
      </c>
      <c r="E6675" s="1" t="s">
        <v>7228</v>
      </c>
      <c r="F6675">
        <v>0</v>
      </c>
      <c r="H6675">
        <v>0</v>
      </c>
      <c r="I6675">
        <f>Tabla1[[#This Row],[VENTAS]]+Tabla1[[#This Row],[FISICO]]-Tabla1[[#This Row],[SISTEMA]]</f>
        <v>0</v>
      </c>
    </row>
    <row r="6676" spans="1:9" hidden="1" x14ac:dyDescent="0.25">
      <c r="A6676">
        <v>30101</v>
      </c>
      <c r="B6676" s="1" t="s">
        <v>6</v>
      </c>
      <c r="C6676" s="1" t="s">
        <v>35</v>
      </c>
      <c r="D6676">
        <v>7517</v>
      </c>
      <c r="E6676" s="1" t="s">
        <v>7229</v>
      </c>
      <c r="F6676">
        <v>0</v>
      </c>
      <c r="H6676">
        <v>0</v>
      </c>
      <c r="I6676">
        <f>Tabla1[[#This Row],[VENTAS]]+Tabla1[[#This Row],[FISICO]]-Tabla1[[#This Row],[SISTEMA]]</f>
        <v>0</v>
      </c>
    </row>
    <row r="6677" spans="1:9" hidden="1" x14ac:dyDescent="0.25">
      <c r="A6677">
        <v>30101</v>
      </c>
      <c r="B6677" s="1" t="s">
        <v>6</v>
      </c>
      <c r="C6677" s="1" t="s">
        <v>35</v>
      </c>
      <c r="D6677">
        <v>7518</v>
      </c>
      <c r="E6677" s="1" t="s">
        <v>7230</v>
      </c>
      <c r="F6677">
        <v>0</v>
      </c>
      <c r="H6677">
        <v>0</v>
      </c>
      <c r="I6677">
        <f>Tabla1[[#This Row],[VENTAS]]+Tabla1[[#This Row],[FISICO]]-Tabla1[[#This Row],[SISTEMA]]</f>
        <v>0</v>
      </c>
    </row>
    <row r="6678" spans="1:9" hidden="1" x14ac:dyDescent="0.25">
      <c r="A6678">
        <v>30101</v>
      </c>
      <c r="B6678" s="1" t="s">
        <v>6</v>
      </c>
      <c r="C6678" s="1" t="s">
        <v>35</v>
      </c>
      <c r="D6678">
        <v>7548</v>
      </c>
      <c r="E6678" s="1" t="s">
        <v>7231</v>
      </c>
      <c r="F6678">
        <v>2</v>
      </c>
      <c r="G6678">
        <v>2</v>
      </c>
      <c r="H6678">
        <v>0</v>
      </c>
      <c r="I6678">
        <f>Tabla1[[#This Row],[VENTAS]]+Tabla1[[#This Row],[FISICO]]-Tabla1[[#This Row],[SISTEMA]]</f>
        <v>0</v>
      </c>
    </row>
    <row r="6679" spans="1:9" hidden="1" x14ac:dyDescent="0.25">
      <c r="A6679">
        <v>30101</v>
      </c>
      <c r="B6679" s="1" t="s">
        <v>6</v>
      </c>
      <c r="C6679" s="1" t="s">
        <v>35</v>
      </c>
      <c r="D6679">
        <v>7549</v>
      </c>
      <c r="E6679" s="1" t="s">
        <v>7232</v>
      </c>
      <c r="F6679">
        <v>0</v>
      </c>
      <c r="H6679">
        <v>0</v>
      </c>
      <c r="I6679">
        <f>Tabla1[[#This Row],[VENTAS]]+Tabla1[[#This Row],[FISICO]]-Tabla1[[#This Row],[SISTEMA]]</f>
        <v>0</v>
      </c>
    </row>
    <row r="6680" spans="1:9" hidden="1" x14ac:dyDescent="0.25">
      <c r="A6680">
        <v>30101</v>
      </c>
      <c r="B6680" s="1" t="s">
        <v>6</v>
      </c>
      <c r="C6680" s="1" t="s">
        <v>35</v>
      </c>
      <c r="D6680">
        <v>7569</v>
      </c>
      <c r="E6680" s="1" t="s">
        <v>7233</v>
      </c>
      <c r="F6680">
        <v>0</v>
      </c>
      <c r="H6680">
        <v>0</v>
      </c>
      <c r="I6680">
        <f>Tabla1[[#This Row],[VENTAS]]+Tabla1[[#This Row],[FISICO]]-Tabla1[[#This Row],[SISTEMA]]</f>
        <v>0</v>
      </c>
    </row>
    <row r="6681" spans="1:9" hidden="1" x14ac:dyDescent="0.25">
      <c r="A6681">
        <v>30101</v>
      </c>
      <c r="B6681" s="1" t="s">
        <v>6</v>
      </c>
      <c r="C6681" s="1" t="s">
        <v>35</v>
      </c>
      <c r="D6681">
        <v>7647</v>
      </c>
      <c r="E6681" s="1" t="s">
        <v>7234</v>
      </c>
      <c r="F6681">
        <v>0</v>
      </c>
      <c r="H6681">
        <v>0</v>
      </c>
      <c r="I6681">
        <f>Tabla1[[#This Row],[VENTAS]]+Tabla1[[#This Row],[FISICO]]-Tabla1[[#This Row],[SISTEMA]]</f>
        <v>0</v>
      </c>
    </row>
    <row r="6682" spans="1:9" hidden="1" x14ac:dyDescent="0.25">
      <c r="A6682">
        <v>30101</v>
      </c>
      <c r="B6682" s="1" t="s">
        <v>6</v>
      </c>
      <c r="C6682" s="1" t="s">
        <v>35</v>
      </c>
      <c r="D6682">
        <v>7648</v>
      </c>
      <c r="E6682" s="1" t="s">
        <v>7235</v>
      </c>
      <c r="F6682">
        <v>0</v>
      </c>
      <c r="H6682">
        <v>0</v>
      </c>
      <c r="I6682">
        <f>Tabla1[[#This Row],[VENTAS]]+Tabla1[[#This Row],[FISICO]]-Tabla1[[#This Row],[SISTEMA]]</f>
        <v>0</v>
      </c>
    </row>
    <row r="6683" spans="1:9" hidden="1" x14ac:dyDescent="0.25">
      <c r="A6683">
        <v>30101</v>
      </c>
      <c r="B6683" s="1" t="s">
        <v>6</v>
      </c>
      <c r="C6683" s="1" t="s">
        <v>35</v>
      </c>
      <c r="D6683">
        <v>7801</v>
      </c>
      <c r="E6683" s="1" t="s">
        <v>7236</v>
      </c>
      <c r="F6683">
        <v>0</v>
      </c>
      <c r="H6683">
        <v>0</v>
      </c>
      <c r="I6683">
        <f>Tabla1[[#This Row],[VENTAS]]+Tabla1[[#This Row],[FISICO]]-Tabla1[[#This Row],[SISTEMA]]</f>
        <v>0</v>
      </c>
    </row>
    <row r="6684" spans="1:9" hidden="1" x14ac:dyDescent="0.25">
      <c r="A6684">
        <v>30101</v>
      </c>
      <c r="B6684" s="1" t="s">
        <v>6</v>
      </c>
      <c r="C6684" s="1" t="s">
        <v>35</v>
      </c>
      <c r="D6684">
        <v>7812</v>
      </c>
      <c r="E6684" s="1" t="s">
        <v>7237</v>
      </c>
      <c r="F6684">
        <v>0</v>
      </c>
      <c r="H6684">
        <v>0</v>
      </c>
      <c r="I6684">
        <f>Tabla1[[#This Row],[VENTAS]]+Tabla1[[#This Row],[FISICO]]-Tabla1[[#This Row],[SISTEMA]]</f>
        <v>0</v>
      </c>
    </row>
    <row r="6685" spans="1:9" hidden="1" x14ac:dyDescent="0.25">
      <c r="A6685">
        <v>30101</v>
      </c>
      <c r="B6685" s="1" t="s">
        <v>6</v>
      </c>
      <c r="C6685" s="1" t="s">
        <v>35</v>
      </c>
      <c r="D6685">
        <v>7813</v>
      </c>
      <c r="E6685" s="1" t="s">
        <v>7238</v>
      </c>
      <c r="F6685">
        <v>0</v>
      </c>
      <c r="H6685">
        <v>0</v>
      </c>
      <c r="I6685">
        <f>Tabla1[[#This Row],[VENTAS]]+Tabla1[[#This Row],[FISICO]]-Tabla1[[#This Row],[SISTEMA]]</f>
        <v>0</v>
      </c>
    </row>
    <row r="6686" spans="1:9" hidden="1" x14ac:dyDescent="0.25">
      <c r="A6686">
        <v>30101</v>
      </c>
      <c r="B6686" s="1" t="s">
        <v>6</v>
      </c>
      <c r="C6686" s="1" t="s">
        <v>35</v>
      </c>
      <c r="D6686">
        <v>7814</v>
      </c>
      <c r="E6686" s="1" t="s">
        <v>7239</v>
      </c>
      <c r="F6686">
        <v>0</v>
      </c>
      <c r="H6686">
        <v>0</v>
      </c>
      <c r="I6686">
        <f>Tabla1[[#This Row],[VENTAS]]+Tabla1[[#This Row],[FISICO]]-Tabla1[[#This Row],[SISTEMA]]</f>
        <v>0</v>
      </c>
    </row>
    <row r="6687" spans="1:9" hidden="1" x14ac:dyDescent="0.25">
      <c r="A6687">
        <v>30101</v>
      </c>
      <c r="B6687" s="1" t="s">
        <v>6</v>
      </c>
      <c r="C6687" s="1" t="s">
        <v>35</v>
      </c>
      <c r="D6687">
        <v>7816</v>
      </c>
      <c r="E6687" s="1" t="s">
        <v>7240</v>
      </c>
      <c r="F6687">
        <v>0</v>
      </c>
      <c r="H6687">
        <v>0</v>
      </c>
      <c r="I6687">
        <f>Tabla1[[#This Row],[VENTAS]]+Tabla1[[#This Row],[FISICO]]-Tabla1[[#This Row],[SISTEMA]]</f>
        <v>0</v>
      </c>
    </row>
    <row r="6688" spans="1:9" hidden="1" x14ac:dyDescent="0.25">
      <c r="A6688">
        <v>30101</v>
      </c>
      <c r="B6688" s="1" t="s">
        <v>6</v>
      </c>
      <c r="C6688" s="1" t="s">
        <v>35</v>
      </c>
      <c r="D6688">
        <v>7817</v>
      </c>
      <c r="E6688" s="1" t="s">
        <v>7241</v>
      </c>
      <c r="F6688">
        <v>0</v>
      </c>
      <c r="H6688">
        <v>0</v>
      </c>
      <c r="I6688">
        <f>Tabla1[[#This Row],[VENTAS]]+Tabla1[[#This Row],[FISICO]]-Tabla1[[#This Row],[SISTEMA]]</f>
        <v>0</v>
      </c>
    </row>
    <row r="6689" spans="1:9" hidden="1" x14ac:dyDescent="0.25">
      <c r="A6689">
        <v>30101</v>
      </c>
      <c r="B6689" s="1" t="s">
        <v>6</v>
      </c>
      <c r="C6689" s="1" t="s">
        <v>35</v>
      </c>
      <c r="D6689">
        <v>7819</v>
      </c>
      <c r="E6689" s="1" t="s">
        <v>7242</v>
      </c>
      <c r="F6689">
        <v>0</v>
      </c>
      <c r="H6689">
        <v>0</v>
      </c>
      <c r="I6689">
        <f>Tabla1[[#This Row],[VENTAS]]+Tabla1[[#This Row],[FISICO]]-Tabla1[[#This Row],[SISTEMA]]</f>
        <v>0</v>
      </c>
    </row>
    <row r="6690" spans="1:9" hidden="1" x14ac:dyDescent="0.25">
      <c r="A6690">
        <v>30101</v>
      </c>
      <c r="B6690" s="1" t="s">
        <v>6</v>
      </c>
      <c r="C6690" s="1" t="s">
        <v>35</v>
      </c>
      <c r="D6690">
        <v>7822</v>
      </c>
      <c r="E6690" s="1" t="s">
        <v>7243</v>
      </c>
      <c r="F6690">
        <v>0</v>
      </c>
      <c r="H6690">
        <v>0</v>
      </c>
      <c r="I6690">
        <f>Tabla1[[#This Row],[VENTAS]]+Tabla1[[#This Row],[FISICO]]-Tabla1[[#This Row],[SISTEMA]]</f>
        <v>0</v>
      </c>
    </row>
    <row r="6691" spans="1:9" hidden="1" x14ac:dyDescent="0.25">
      <c r="A6691">
        <v>30101</v>
      </c>
      <c r="B6691" s="1" t="s">
        <v>6</v>
      </c>
      <c r="C6691" s="1" t="s">
        <v>35</v>
      </c>
      <c r="D6691">
        <v>7824</v>
      </c>
      <c r="E6691" s="1" t="s">
        <v>7244</v>
      </c>
      <c r="F6691">
        <v>0</v>
      </c>
      <c r="H6691">
        <v>0</v>
      </c>
      <c r="I6691">
        <f>Tabla1[[#This Row],[VENTAS]]+Tabla1[[#This Row],[FISICO]]-Tabla1[[#This Row],[SISTEMA]]</f>
        <v>0</v>
      </c>
    </row>
    <row r="6692" spans="1:9" hidden="1" x14ac:dyDescent="0.25">
      <c r="A6692">
        <v>30101</v>
      </c>
      <c r="B6692" s="1" t="s">
        <v>6</v>
      </c>
      <c r="C6692" s="1" t="s">
        <v>35</v>
      </c>
      <c r="D6692">
        <v>7848</v>
      </c>
      <c r="E6692" s="1" t="s">
        <v>7245</v>
      </c>
      <c r="F6692">
        <v>0</v>
      </c>
      <c r="H6692">
        <v>0</v>
      </c>
      <c r="I6692">
        <f>Tabla1[[#This Row],[VENTAS]]+Tabla1[[#This Row],[FISICO]]-Tabla1[[#This Row],[SISTEMA]]</f>
        <v>0</v>
      </c>
    </row>
    <row r="6693" spans="1:9" hidden="1" x14ac:dyDescent="0.25">
      <c r="A6693">
        <v>30101</v>
      </c>
      <c r="B6693" s="1" t="s">
        <v>6</v>
      </c>
      <c r="C6693" s="1" t="s">
        <v>35</v>
      </c>
      <c r="D6693">
        <v>7849</v>
      </c>
      <c r="E6693" s="1" t="s">
        <v>7246</v>
      </c>
      <c r="F6693">
        <v>0</v>
      </c>
      <c r="H6693">
        <v>0</v>
      </c>
      <c r="I6693">
        <f>Tabla1[[#This Row],[VENTAS]]+Tabla1[[#This Row],[FISICO]]-Tabla1[[#This Row],[SISTEMA]]</f>
        <v>0</v>
      </c>
    </row>
    <row r="6694" spans="1:9" hidden="1" x14ac:dyDescent="0.25">
      <c r="A6694">
        <v>30101</v>
      </c>
      <c r="B6694" s="1" t="s">
        <v>6</v>
      </c>
      <c r="C6694" s="1" t="s">
        <v>35</v>
      </c>
      <c r="D6694">
        <v>7887</v>
      </c>
      <c r="E6694" s="1" t="s">
        <v>7247</v>
      </c>
      <c r="F6694">
        <v>0</v>
      </c>
      <c r="H6694">
        <v>0</v>
      </c>
      <c r="I6694">
        <f>Tabla1[[#This Row],[VENTAS]]+Tabla1[[#This Row],[FISICO]]-Tabla1[[#This Row],[SISTEMA]]</f>
        <v>0</v>
      </c>
    </row>
    <row r="6695" spans="1:9" hidden="1" x14ac:dyDescent="0.25">
      <c r="A6695">
        <v>30101</v>
      </c>
      <c r="B6695" s="1" t="s">
        <v>6</v>
      </c>
      <c r="C6695" s="1" t="s">
        <v>35</v>
      </c>
      <c r="D6695">
        <v>8076</v>
      </c>
      <c r="E6695" s="1" t="s">
        <v>7248</v>
      </c>
      <c r="F6695">
        <v>0</v>
      </c>
      <c r="H6695">
        <v>0</v>
      </c>
      <c r="I6695">
        <f>Tabla1[[#This Row],[VENTAS]]+Tabla1[[#This Row],[FISICO]]-Tabla1[[#This Row],[SISTEMA]]</f>
        <v>0</v>
      </c>
    </row>
    <row r="6696" spans="1:9" hidden="1" x14ac:dyDescent="0.25">
      <c r="A6696">
        <v>30101</v>
      </c>
      <c r="B6696" s="1" t="s">
        <v>6</v>
      </c>
      <c r="C6696" s="1" t="s">
        <v>35</v>
      </c>
      <c r="D6696">
        <v>8079</v>
      </c>
      <c r="E6696" s="1" t="s">
        <v>7249</v>
      </c>
      <c r="F6696">
        <v>0</v>
      </c>
      <c r="H6696">
        <v>0</v>
      </c>
      <c r="I6696">
        <f>Tabla1[[#This Row],[VENTAS]]+Tabla1[[#This Row],[FISICO]]-Tabla1[[#This Row],[SISTEMA]]</f>
        <v>0</v>
      </c>
    </row>
    <row r="6697" spans="1:9" hidden="1" x14ac:dyDescent="0.25">
      <c r="A6697">
        <v>30101</v>
      </c>
      <c r="B6697" s="1" t="s">
        <v>6</v>
      </c>
      <c r="C6697" s="1" t="s">
        <v>35</v>
      </c>
      <c r="D6697">
        <v>8104</v>
      </c>
      <c r="E6697" s="1" t="s">
        <v>7250</v>
      </c>
      <c r="F6697">
        <v>10</v>
      </c>
      <c r="G6697">
        <v>10</v>
      </c>
      <c r="H6697">
        <v>0</v>
      </c>
      <c r="I6697">
        <f>Tabla1[[#This Row],[VENTAS]]+Tabla1[[#This Row],[FISICO]]-Tabla1[[#This Row],[SISTEMA]]</f>
        <v>0</v>
      </c>
    </row>
    <row r="6698" spans="1:9" hidden="1" x14ac:dyDescent="0.25">
      <c r="A6698">
        <v>30101</v>
      </c>
      <c r="B6698" s="1" t="s">
        <v>6</v>
      </c>
      <c r="C6698" s="1" t="s">
        <v>35</v>
      </c>
      <c r="D6698">
        <v>8105</v>
      </c>
      <c r="E6698" s="1" t="s">
        <v>7251</v>
      </c>
      <c r="F6698">
        <v>22</v>
      </c>
      <c r="G6698">
        <v>21</v>
      </c>
      <c r="H6698">
        <v>1</v>
      </c>
      <c r="I6698">
        <f>Tabla1[[#This Row],[VENTAS]]+Tabla1[[#This Row],[FISICO]]-Tabla1[[#This Row],[SISTEMA]]</f>
        <v>0</v>
      </c>
    </row>
    <row r="6699" spans="1:9" hidden="1" x14ac:dyDescent="0.25">
      <c r="A6699">
        <v>30101</v>
      </c>
      <c r="B6699" s="1" t="s">
        <v>6</v>
      </c>
      <c r="C6699" s="1" t="s">
        <v>35</v>
      </c>
      <c r="D6699">
        <v>8106</v>
      </c>
      <c r="E6699" s="1" t="s">
        <v>7252</v>
      </c>
      <c r="F6699">
        <v>4</v>
      </c>
      <c r="G6699">
        <v>4</v>
      </c>
      <c r="H6699">
        <v>0</v>
      </c>
      <c r="I6699">
        <f>Tabla1[[#This Row],[VENTAS]]+Tabla1[[#This Row],[FISICO]]-Tabla1[[#This Row],[SISTEMA]]</f>
        <v>0</v>
      </c>
    </row>
    <row r="6700" spans="1:9" hidden="1" x14ac:dyDescent="0.25">
      <c r="A6700">
        <v>30101</v>
      </c>
      <c r="B6700" s="1" t="s">
        <v>6</v>
      </c>
      <c r="C6700" s="1" t="s">
        <v>35</v>
      </c>
      <c r="D6700">
        <v>8121</v>
      </c>
      <c r="E6700" s="1" t="s">
        <v>7253</v>
      </c>
      <c r="F6700">
        <v>0</v>
      </c>
      <c r="H6700">
        <v>0</v>
      </c>
      <c r="I6700">
        <f>Tabla1[[#This Row],[VENTAS]]+Tabla1[[#This Row],[FISICO]]-Tabla1[[#This Row],[SISTEMA]]</f>
        <v>0</v>
      </c>
    </row>
    <row r="6701" spans="1:9" hidden="1" x14ac:dyDescent="0.25">
      <c r="A6701">
        <v>30101</v>
      </c>
      <c r="B6701" s="1" t="s">
        <v>6</v>
      </c>
      <c r="C6701" s="1" t="s">
        <v>35</v>
      </c>
      <c r="D6701">
        <v>8122</v>
      </c>
      <c r="E6701" s="1" t="s">
        <v>7254</v>
      </c>
      <c r="F6701">
        <v>10</v>
      </c>
      <c r="G6701">
        <v>10</v>
      </c>
      <c r="H6701">
        <v>0</v>
      </c>
      <c r="I6701">
        <f>Tabla1[[#This Row],[VENTAS]]+Tabla1[[#This Row],[FISICO]]-Tabla1[[#This Row],[SISTEMA]]</f>
        <v>0</v>
      </c>
    </row>
    <row r="6702" spans="1:9" hidden="1" x14ac:dyDescent="0.25">
      <c r="A6702">
        <v>30101</v>
      </c>
      <c r="B6702" s="1" t="s">
        <v>6</v>
      </c>
      <c r="C6702" s="1" t="s">
        <v>35</v>
      </c>
      <c r="D6702">
        <v>8123</v>
      </c>
      <c r="E6702" s="1" t="s">
        <v>7255</v>
      </c>
      <c r="F6702">
        <v>0</v>
      </c>
      <c r="H6702">
        <v>0</v>
      </c>
      <c r="I6702">
        <f>Tabla1[[#This Row],[VENTAS]]+Tabla1[[#This Row],[FISICO]]-Tabla1[[#This Row],[SISTEMA]]</f>
        <v>0</v>
      </c>
    </row>
    <row r="6703" spans="1:9" hidden="1" x14ac:dyDescent="0.25">
      <c r="A6703">
        <v>30101</v>
      </c>
      <c r="B6703" s="1" t="s">
        <v>6</v>
      </c>
      <c r="C6703" s="1" t="s">
        <v>35</v>
      </c>
      <c r="D6703">
        <v>8125</v>
      </c>
      <c r="E6703" s="1" t="s">
        <v>7256</v>
      </c>
      <c r="F6703">
        <v>0</v>
      </c>
      <c r="H6703">
        <v>0</v>
      </c>
      <c r="I6703">
        <f>Tabla1[[#This Row],[VENTAS]]+Tabla1[[#This Row],[FISICO]]-Tabla1[[#This Row],[SISTEMA]]</f>
        <v>0</v>
      </c>
    </row>
    <row r="6704" spans="1:9" hidden="1" x14ac:dyDescent="0.25">
      <c r="A6704">
        <v>30101</v>
      </c>
      <c r="B6704" s="1" t="s">
        <v>6</v>
      </c>
      <c r="C6704" s="1" t="s">
        <v>35</v>
      </c>
      <c r="D6704">
        <v>8126</v>
      </c>
      <c r="E6704" s="1" t="s">
        <v>7257</v>
      </c>
      <c r="F6704">
        <v>0</v>
      </c>
      <c r="H6704">
        <v>0</v>
      </c>
      <c r="I6704">
        <f>Tabla1[[#This Row],[VENTAS]]+Tabla1[[#This Row],[FISICO]]-Tabla1[[#This Row],[SISTEMA]]</f>
        <v>0</v>
      </c>
    </row>
    <row r="6705" spans="1:9" hidden="1" x14ac:dyDescent="0.25">
      <c r="A6705">
        <v>30101</v>
      </c>
      <c r="B6705" s="1" t="s">
        <v>6</v>
      </c>
      <c r="C6705" s="1" t="s">
        <v>35</v>
      </c>
      <c r="D6705">
        <v>8131</v>
      </c>
      <c r="E6705" s="1" t="s">
        <v>7258</v>
      </c>
      <c r="F6705">
        <v>0</v>
      </c>
      <c r="H6705">
        <v>0</v>
      </c>
      <c r="I6705">
        <f>Tabla1[[#This Row],[VENTAS]]+Tabla1[[#This Row],[FISICO]]-Tabla1[[#This Row],[SISTEMA]]</f>
        <v>0</v>
      </c>
    </row>
    <row r="6706" spans="1:9" hidden="1" x14ac:dyDescent="0.25">
      <c r="A6706">
        <v>30101</v>
      </c>
      <c r="B6706" s="1" t="s">
        <v>6</v>
      </c>
      <c r="C6706" s="1" t="s">
        <v>35</v>
      </c>
      <c r="D6706">
        <v>8132</v>
      </c>
      <c r="E6706" s="1" t="s">
        <v>7259</v>
      </c>
      <c r="F6706">
        <v>0</v>
      </c>
      <c r="H6706">
        <v>0</v>
      </c>
      <c r="I6706">
        <f>Tabla1[[#This Row],[VENTAS]]+Tabla1[[#This Row],[FISICO]]-Tabla1[[#This Row],[SISTEMA]]</f>
        <v>0</v>
      </c>
    </row>
    <row r="6707" spans="1:9" hidden="1" x14ac:dyDescent="0.25">
      <c r="A6707">
        <v>30101</v>
      </c>
      <c r="B6707" s="1" t="s">
        <v>6</v>
      </c>
      <c r="C6707" s="1" t="s">
        <v>35</v>
      </c>
      <c r="D6707">
        <v>8135</v>
      </c>
      <c r="E6707" s="1" t="s">
        <v>7260</v>
      </c>
      <c r="F6707">
        <v>23</v>
      </c>
      <c r="G6707">
        <v>23</v>
      </c>
      <c r="H6707">
        <v>0</v>
      </c>
      <c r="I6707">
        <f>Tabla1[[#This Row],[VENTAS]]+Tabla1[[#This Row],[FISICO]]-Tabla1[[#This Row],[SISTEMA]]</f>
        <v>0</v>
      </c>
    </row>
    <row r="6708" spans="1:9" hidden="1" x14ac:dyDescent="0.25">
      <c r="A6708">
        <v>30101</v>
      </c>
      <c r="B6708" s="1" t="s">
        <v>6</v>
      </c>
      <c r="C6708" s="1" t="s">
        <v>35</v>
      </c>
      <c r="D6708">
        <v>8209</v>
      </c>
      <c r="E6708" s="1" t="s">
        <v>7261</v>
      </c>
      <c r="F6708">
        <v>21</v>
      </c>
      <c r="G6708">
        <v>21</v>
      </c>
      <c r="H6708">
        <v>0</v>
      </c>
      <c r="I6708">
        <f>Tabla1[[#This Row],[VENTAS]]+Tabla1[[#This Row],[FISICO]]-Tabla1[[#This Row],[SISTEMA]]</f>
        <v>0</v>
      </c>
    </row>
    <row r="6709" spans="1:9" hidden="1" x14ac:dyDescent="0.25">
      <c r="A6709">
        <v>30101</v>
      </c>
      <c r="B6709" s="1" t="s">
        <v>6</v>
      </c>
      <c r="C6709" s="1" t="s">
        <v>35</v>
      </c>
      <c r="D6709">
        <v>8345</v>
      </c>
      <c r="E6709" s="1" t="s">
        <v>7262</v>
      </c>
      <c r="F6709">
        <v>0</v>
      </c>
      <c r="H6709">
        <v>0</v>
      </c>
      <c r="I6709">
        <f>Tabla1[[#This Row],[VENTAS]]+Tabla1[[#This Row],[FISICO]]-Tabla1[[#This Row],[SISTEMA]]</f>
        <v>0</v>
      </c>
    </row>
    <row r="6710" spans="1:9" hidden="1" x14ac:dyDescent="0.25">
      <c r="A6710">
        <v>30101</v>
      </c>
      <c r="B6710" s="1" t="s">
        <v>6</v>
      </c>
      <c r="C6710" s="1" t="s">
        <v>35</v>
      </c>
      <c r="D6710">
        <v>8358</v>
      </c>
      <c r="E6710" s="1" t="s">
        <v>7263</v>
      </c>
      <c r="F6710">
        <v>0</v>
      </c>
      <c r="H6710">
        <v>0</v>
      </c>
      <c r="I6710">
        <f>Tabla1[[#This Row],[VENTAS]]+Tabla1[[#This Row],[FISICO]]-Tabla1[[#This Row],[SISTEMA]]</f>
        <v>0</v>
      </c>
    </row>
    <row r="6711" spans="1:9" hidden="1" x14ac:dyDescent="0.25">
      <c r="A6711">
        <v>30101</v>
      </c>
      <c r="B6711" s="1" t="s">
        <v>6</v>
      </c>
      <c r="C6711" s="1" t="s">
        <v>35</v>
      </c>
      <c r="D6711">
        <v>8386</v>
      </c>
      <c r="E6711" s="1" t="s">
        <v>7264</v>
      </c>
      <c r="F6711">
        <v>1</v>
      </c>
      <c r="G6711">
        <v>1</v>
      </c>
      <c r="H6711">
        <v>0</v>
      </c>
      <c r="I6711">
        <f>Tabla1[[#This Row],[VENTAS]]+Tabla1[[#This Row],[FISICO]]-Tabla1[[#This Row],[SISTEMA]]</f>
        <v>0</v>
      </c>
    </row>
    <row r="6712" spans="1:9" hidden="1" x14ac:dyDescent="0.25">
      <c r="A6712">
        <v>30101</v>
      </c>
      <c r="B6712" s="1" t="s">
        <v>6</v>
      </c>
      <c r="C6712" s="1" t="s">
        <v>35</v>
      </c>
      <c r="D6712">
        <v>8387</v>
      </c>
      <c r="E6712" s="1" t="s">
        <v>7265</v>
      </c>
      <c r="F6712">
        <v>32</v>
      </c>
      <c r="G6712">
        <v>32</v>
      </c>
      <c r="H6712">
        <v>0</v>
      </c>
      <c r="I6712">
        <f>Tabla1[[#This Row],[VENTAS]]+Tabla1[[#This Row],[FISICO]]-Tabla1[[#This Row],[SISTEMA]]</f>
        <v>0</v>
      </c>
    </row>
    <row r="6713" spans="1:9" hidden="1" x14ac:dyDescent="0.25">
      <c r="A6713">
        <v>30101</v>
      </c>
      <c r="B6713" s="1" t="s">
        <v>6</v>
      </c>
      <c r="C6713" s="1" t="s">
        <v>35</v>
      </c>
      <c r="D6713">
        <v>8388</v>
      </c>
      <c r="E6713" s="1" t="s">
        <v>7266</v>
      </c>
      <c r="F6713">
        <v>7</v>
      </c>
      <c r="G6713">
        <v>7</v>
      </c>
      <c r="H6713">
        <v>0</v>
      </c>
      <c r="I6713">
        <f>Tabla1[[#This Row],[VENTAS]]+Tabla1[[#This Row],[FISICO]]-Tabla1[[#This Row],[SISTEMA]]</f>
        <v>0</v>
      </c>
    </row>
    <row r="6714" spans="1:9" hidden="1" x14ac:dyDescent="0.25">
      <c r="A6714">
        <v>30101</v>
      </c>
      <c r="B6714" s="1" t="s">
        <v>6</v>
      </c>
      <c r="C6714" s="1" t="s">
        <v>35</v>
      </c>
      <c r="D6714">
        <v>8390</v>
      </c>
      <c r="E6714" s="1" t="s">
        <v>7267</v>
      </c>
      <c r="F6714">
        <v>40</v>
      </c>
      <c r="G6714">
        <v>40</v>
      </c>
      <c r="H6714">
        <v>0</v>
      </c>
      <c r="I6714">
        <f>Tabla1[[#This Row],[VENTAS]]+Tabla1[[#This Row],[FISICO]]-Tabla1[[#This Row],[SISTEMA]]</f>
        <v>0</v>
      </c>
    </row>
    <row r="6715" spans="1:9" hidden="1" x14ac:dyDescent="0.25">
      <c r="A6715">
        <v>30101</v>
      </c>
      <c r="B6715" s="1" t="s">
        <v>6</v>
      </c>
      <c r="C6715" s="1" t="s">
        <v>35</v>
      </c>
      <c r="D6715">
        <v>8442</v>
      </c>
      <c r="E6715" s="1" t="s">
        <v>7268</v>
      </c>
      <c r="F6715">
        <v>0</v>
      </c>
      <c r="H6715">
        <v>0</v>
      </c>
      <c r="I6715">
        <f>Tabla1[[#This Row],[VENTAS]]+Tabla1[[#This Row],[FISICO]]-Tabla1[[#This Row],[SISTEMA]]</f>
        <v>0</v>
      </c>
    </row>
    <row r="6716" spans="1:9" hidden="1" x14ac:dyDescent="0.25">
      <c r="A6716">
        <v>30101</v>
      </c>
      <c r="B6716" s="1" t="s">
        <v>6</v>
      </c>
      <c r="C6716" s="1" t="s">
        <v>35</v>
      </c>
      <c r="D6716">
        <v>8443</v>
      </c>
      <c r="E6716" s="1" t="s">
        <v>7269</v>
      </c>
      <c r="F6716">
        <v>0</v>
      </c>
      <c r="H6716">
        <v>0</v>
      </c>
      <c r="I6716">
        <f>Tabla1[[#This Row],[VENTAS]]+Tabla1[[#This Row],[FISICO]]-Tabla1[[#This Row],[SISTEMA]]</f>
        <v>0</v>
      </c>
    </row>
    <row r="6717" spans="1:9" hidden="1" x14ac:dyDescent="0.25">
      <c r="A6717">
        <v>30101</v>
      </c>
      <c r="B6717" s="1" t="s">
        <v>6</v>
      </c>
      <c r="C6717" s="1" t="s">
        <v>35</v>
      </c>
      <c r="D6717">
        <v>8444</v>
      </c>
      <c r="E6717" s="1" t="s">
        <v>7270</v>
      </c>
      <c r="F6717">
        <v>0</v>
      </c>
      <c r="H6717">
        <v>0</v>
      </c>
      <c r="I6717">
        <f>Tabla1[[#This Row],[VENTAS]]+Tabla1[[#This Row],[FISICO]]-Tabla1[[#This Row],[SISTEMA]]</f>
        <v>0</v>
      </c>
    </row>
    <row r="6718" spans="1:9" hidden="1" x14ac:dyDescent="0.25">
      <c r="A6718">
        <v>30101</v>
      </c>
      <c r="B6718" s="1" t="s">
        <v>6</v>
      </c>
      <c r="C6718" s="1" t="s">
        <v>35</v>
      </c>
      <c r="D6718">
        <v>8445</v>
      </c>
      <c r="E6718" s="1" t="s">
        <v>7271</v>
      </c>
      <c r="F6718">
        <v>0</v>
      </c>
      <c r="H6718">
        <v>0</v>
      </c>
      <c r="I6718">
        <f>Tabla1[[#This Row],[VENTAS]]+Tabla1[[#This Row],[FISICO]]-Tabla1[[#This Row],[SISTEMA]]</f>
        <v>0</v>
      </c>
    </row>
    <row r="6719" spans="1:9" hidden="1" x14ac:dyDescent="0.25">
      <c r="A6719">
        <v>30101</v>
      </c>
      <c r="B6719" s="1" t="s">
        <v>6</v>
      </c>
      <c r="C6719" s="1" t="s">
        <v>35</v>
      </c>
      <c r="D6719">
        <v>8446</v>
      </c>
      <c r="E6719" s="1" t="s">
        <v>7272</v>
      </c>
      <c r="F6719">
        <v>3</v>
      </c>
      <c r="G6719">
        <v>3</v>
      </c>
      <c r="H6719">
        <v>0</v>
      </c>
      <c r="I6719">
        <f>Tabla1[[#This Row],[VENTAS]]+Tabla1[[#This Row],[FISICO]]-Tabla1[[#This Row],[SISTEMA]]</f>
        <v>0</v>
      </c>
    </row>
    <row r="6720" spans="1:9" hidden="1" x14ac:dyDescent="0.25">
      <c r="A6720">
        <v>30101</v>
      </c>
      <c r="B6720" s="1" t="s">
        <v>6</v>
      </c>
      <c r="C6720" s="1" t="s">
        <v>35</v>
      </c>
      <c r="D6720">
        <v>8447</v>
      </c>
      <c r="E6720" s="1" t="s">
        <v>7273</v>
      </c>
      <c r="F6720">
        <v>21</v>
      </c>
      <c r="G6720">
        <f>18+3</f>
        <v>21</v>
      </c>
      <c r="H6720">
        <v>0</v>
      </c>
      <c r="I6720">
        <f>Tabla1[[#This Row],[VENTAS]]+Tabla1[[#This Row],[FISICO]]-Tabla1[[#This Row],[SISTEMA]]</f>
        <v>0</v>
      </c>
    </row>
    <row r="6721" spans="1:10" hidden="1" x14ac:dyDescent="0.25">
      <c r="A6721">
        <v>30101</v>
      </c>
      <c r="B6721" s="1" t="s">
        <v>6</v>
      </c>
      <c r="C6721" s="1" t="s">
        <v>35</v>
      </c>
      <c r="D6721">
        <v>8448</v>
      </c>
      <c r="E6721" s="1" t="s">
        <v>7274</v>
      </c>
      <c r="F6721">
        <v>0</v>
      </c>
      <c r="H6721">
        <v>0</v>
      </c>
      <c r="I6721">
        <f>Tabla1[[#This Row],[VENTAS]]+Tabla1[[#This Row],[FISICO]]-Tabla1[[#This Row],[SISTEMA]]</f>
        <v>0</v>
      </c>
    </row>
    <row r="6722" spans="1:10" hidden="1" x14ac:dyDescent="0.25">
      <c r="A6722">
        <v>30101</v>
      </c>
      <c r="B6722" s="1" t="s">
        <v>6</v>
      </c>
      <c r="C6722" s="1" t="s">
        <v>35</v>
      </c>
      <c r="D6722">
        <v>8449</v>
      </c>
      <c r="E6722" s="1" t="s">
        <v>7275</v>
      </c>
      <c r="F6722">
        <v>0</v>
      </c>
      <c r="H6722">
        <v>0</v>
      </c>
      <c r="I6722">
        <f>Tabla1[[#This Row],[VENTAS]]+Tabla1[[#This Row],[FISICO]]-Tabla1[[#This Row],[SISTEMA]]</f>
        <v>0</v>
      </c>
    </row>
    <row r="6723" spans="1:10" hidden="1" x14ac:dyDescent="0.25">
      <c r="A6723" s="30">
        <v>30101</v>
      </c>
      <c r="B6723" s="31" t="s">
        <v>6</v>
      </c>
      <c r="C6723" s="31" t="s">
        <v>35</v>
      </c>
      <c r="D6723" s="30">
        <v>8450</v>
      </c>
      <c r="E6723" s="31" t="s">
        <v>7276</v>
      </c>
      <c r="F6723" s="30">
        <v>16</v>
      </c>
      <c r="G6723" s="30">
        <v>17</v>
      </c>
      <c r="H6723" s="30">
        <v>0</v>
      </c>
      <c r="I6723" s="30">
        <f>Tabla1[[#This Row],[VENTAS]]+Tabla1[[#This Row],[FISICO]]-Tabla1[[#This Row],[SISTEMA]]</f>
        <v>1</v>
      </c>
      <c r="J6723" s="30"/>
    </row>
    <row r="6724" spans="1:10" hidden="1" x14ac:dyDescent="0.25">
      <c r="A6724">
        <v>30101</v>
      </c>
      <c r="B6724" s="1" t="s">
        <v>6</v>
      </c>
      <c r="C6724" s="1" t="s">
        <v>35</v>
      </c>
      <c r="D6724">
        <v>8451</v>
      </c>
      <c r="E6724" s="1" t="s">
        <v>7277</v>
      </c>
      <c r="F6724">
        <v>7</v>
      </c>
      <c r="H6724">
        <v>7</v>
      </c>
      <c r="I6724">
        <f>Tabla1[[#This Row],[VENTAS]]+Tabla1[[#This Row],[FISICO]]-Tabla1[[#This Row],[SISTEMA]]</f>
        <v>0</v>
      </c>
    </row>
    <row r="6725" spans="1:10" hidden="1" x14ac:dyDescent="0.25">
      <c r="A6725">
        <v>30101</v>
      </c>
      <c r="B6725" s="1" t="s">
        <v>6</v>
      </c>
      <c r="C6725" s="1" t="s">
        <v>35</v>
      </c>
      <c r="D6725">
        <v>8466</v>
      </c>
      <c r="E6725" s="1" t="s">
        <v>7278</v>
      </c>
      <c r="F6725">
        <v>0</v>
      </c>
      <c r="H6725">
        <v>0</v>
      </c>
      <c r="I6725">
        <f>Tabla1[[#This Row],[VENTAS]]+Tabla1[[#This Row],[FISICO]]-Tabla1[[#This Row],[SISTEMA]]</f>
        <v>0</v>
      </c>
    </row>
    <row r="6726" spans="1:10" hidden="1" x14ac:dyDescent="0.25">
      <c r="A6726">
        <v>30101</v>
      </c>
      <c r="B6726" s="1" t="s">
        <v>6</v>
      </c>
      <c r="C6726" s="1" t="s">
        <v>35</v>
      </c>
      <c r="D6726">
        <v>8468</v>
      </c>
      <c r="E6726" s="1" t="s">
        <v>7279</v>
      </c>
      <c r="F6726">
        <v>0</v>
      </c>
      <c r="H6726">
        <v>0</v>
      </c>
      <c r="I6726">
        <f>Tabla1[[#This Row],[VENTAS]]+Tabla1[[#This Row],[FISICO]]-Tabla1[[#This Row],[SISTEMA]]</f>
        <v>0</v>
      </c>
    </row>
    <row r="6727" spans="1:10" hidden="1" x14ac:dyDescent="0.25">
      <c r="A6727">
        <v>30101</v>
      </c>
      <c r="B6727" s="1" t="s">
        <v>6</v>
      </c>
      <c r="C6727" s="1" t="s">
        <v>35</v>
      </c>
      <c r="D6727">
        <v>8505</v>
      </c>
      <c r="E6727" s="1" t="s">
        <v>7280</v>
      </c>
      <c r="F6727">
        <v>0</v>
      </c>
      <c r="H6727">
        <v>0</v>
      </c>
      <c r="I6727">
        <f>Tabla1[[#This Row],[VENTAS]]+Tabla1[[#This Row],[FISICO]]-Tabla1[[#This Row],[SISTEMA]]</f>
        <v>0</v>
      </c>
    </row>
    <row r="6728" spans="1:10" hidden="1" x14ac:dyDescent="0.25">
      <c r="A6728">
        <v>30101</v>
      </c>
      <c r="B6728" s="1" t="s">
        <v>6</v>
      </c>
      <c r="C6728" s="1" t="s">
        <v>35</v>
      </c>
      <c r="D6728">
        <v>8563</v>
      </c>
      <c r="E6728" s="1" t="s">
        <v>7281</v>
      </c>
      <c r="F6728">
        <v>0</v>
      </c>
      <c r="H6728">
        <v>0</v>
      </c>
      <c r="I6728">
        <f>Tabla1[[#This Row],[VENTAS]]+Tabla1[[#This Row],[FISICO]]-Tabla1[[#This Row],[SISTEMA]]</f>
        <v>0</v>
      </c>
    </row>
    <row r="6729" spans="1:10" hidden="1" x14ac:dyDescent="0.25">
      <c r="A6729">
        <v>30101</v>
      </c>
      <c r="B6729" s="1" t="s">
        <v>6</v>
      </c>
      <c r="C6729" s="1" t="s">
        <v>35</v>
      </c>
      <c r="D6729">
        <v>8565</v>
      </c>
      <c r="E6729" s="1" t="s">
        <v>7282</v>
      </c>
      <c r="F6729">
        <v>0</v>
      </c>
      <c r="H6729">
        <v>0</v>
      </c>
      <c r="I6729">
        <f>Tabla1[[#This Row],[VENTAS]]+Tabla1[[#This Row],[FISICO]]-Tabla1[[#This Row],[SISTEMA]]</f>
        <v>0</v>
      </c>
    </row>
    <row r="6730" spans="1:10" hidden="1" x14ac:dyDescent="0.25">
      <c r="A6730">
        <v>30101</v>
      </c>
      <c r="B6730" s="1" t="s">
        <v>6</v>
      </c>
      <c r="C6730" s="1" t="s">
        <v>35</v>
      </c>
      <c r="D6730">
        <v>8703</v>
      </c>
      <c r="E6730" s="1" t="s">
        <v>7283</v>
      </c>
      <c r="F6730">
        <v>1</v>
      </c>
      <c r="G6730">
        <v>1</v>
      </c>
      <c r="H6730">
        <v>0</v>
      </c>
      <c r="I6730">
        <f>Tabla1[[#This Row],[VENTAS]]+Tabla1[[#This Row],[FISICO]]-Tabla1[[#This Row],[SISTEMA]]</f>
        <v>0</v>
      </c>
    </row>
    <row r="6731" spans="1:10" hidden="1" x14ac:dyDescent="0.25">
      <c r="A6731">
        <v>30101</v>
      </c>
      <c r="B6731" s="1" t="s">
        <v>6</v>
      </c>
      <c r="C6731" s="1" t="s">
        <v>35</v>
      </c>
      <c r="D6731">
        <v>8803</v>
      </c>
      <c r="E6731" s="1" t="s">
        <v>7284</v>
      </c>
      <c r="F6731">
        <v>0</v>
      </c>
      <c r="H6731">
        <v>0</v>
      </c>
      <c r="I6731">
        <f>Tabla1[[#This Row],[VENTAS]]+Tabla1[[#This Row],[FISICO]]-Tabla1[[#This Row],[SISTEMA]]</f>
        <v>0</v>
      </c>
    </row>
    <row r="6732" spans="1:10" hidden="1" x14ac:dyDescent="0.25">
      <c r="A6732">
        <v>30101</v>
      </c>
      <c r="B6732" s="1" t="s">
        <v>6</v>
      </c>
      <c r="C6732" s="1" t="s">
        <v>35</v>
      </c>
      <c r="D6732">
        <v>8804</v>
      </c>
      <c r="E6732" s="1" t="s">
        <v>7285</v>
      </c>
      <c r="F6732">
        <v>0</v>
      </c>
      <c r="H6732">
        <v>0</v>
      </c>
      <c r="I6732">
        <f>Tabla1[[#This Row],[VENTAS]]+Tabla1[[#This Row],[FISICO]]-Tabla1[[#This Row],[SISTEMA]]</f>
        <v>0</v>
      </c>
    </row>
    <row r="6733" spans="1:10" hidden="1" x14ac:dyDescent="0.25">
      <c r="A6733">
        <v>30101</v>
      </c>
      <c r="B6733" s="1" t="s">
        <v>6</v>
      </c>
      <c r="C6733" s="1" t="s">
        <v>35</v>
      </c>
      <c r="D6733">
        <v>8817</v>
      </c>
      <c r="E6733" s="1" t="s">
        <v>7286</v>
      </c>
      <c r="F6733">
        <v>0</v>
      </c>
      <c r="H6733">
        <v>0</v>
      </c>
      <c r="I6733">
        <f>Tabla1[[#This Row],[VENTAS]]+Tabla1[[#This Row],[FISICO]]-Tabla1[[#This Row],[SISTEMA]]</f>
        <v>0</v>
      </c>
    </row>
    <row r="6734" spans="1:10" hidden="1" x14ac:dyDescent="0.25">
      <c r="A6734">
        <v>30101</v>
      </c>
      <c r="B6734" s="1" t="s">
        <v>6</v>
      </c>
      <c r="C6734" s="1" t="s">
        <v>35</v>
      </c>
      <c r="D6734">
        <v>8840</v>
      </c>
      <c r="E6734" s="1" t="s">
        <v>7287</v>
      </c>
      <c r="F6734">
        <v>0</v>
      </c>
      <c r="H6734">
        <v>0</v>
      </c>
      <c r="I6734">
        <f>Tabla1[[#This Row],[VENTAS]]+Tabla1[[#This Row],[FISICO]]-Tabla1[[#This Row],[SISTEMA]]</f>
        <v>0</v>
      </c>
    </row>
    <row r="6735" spans="1:10" hidden="1" x14ac:dyDescent="0.25">
      <c r="A6735">
        <v>30101</v>
      </c>
      <c r="B6735" s="1" t="s">
        <v>6</v>
      </c>
      <c r="C6735" s="1" t="s">
        <v>35</v>
      </c>
      <c r="D6735">
        <v>8960</v>
      </c>
      <c r="E6735" s="1" t="s">
        <v>7288</v>
      </c>
      <c r="F6735">
        <v>0</v>
      </c>
      <c r="H6735">
        <v>0</v>
      </c>
      <c r="I6735">
        <f>Tabla1[[#This Row],[VENTAS]]+Tabla1[[#This Row],[FISICO]]-Tabla1[[#This Row],[SISTEMA]]</f>
        <v>0</v>
      </c>
    </row>
    <row r="6736" spans="1:10" hidden="1" x14ac:dyDescent="0.25">
      <c r="A6736">
        <v>30101</v>
      </c>
      <c r="B6736" s="1" t="s">
        <v>6</v>
      </c>
      <c r="C6736" s="1" t="s">
        <v>35</v>
      </c>
      <c r="D6736">
        <v>8963</v>
      </c>
      <c r="E6736" s="1" t="s">
        <v>7289</v>
      </c>
      <c r="F6736">
        <v>0</v>
      </c>
      <c r="H6736">
        <v>0</v>
      </c>
      <c r="I6736">
        <f>Tabla1[[#This Row],[VENTAS]]+Tabla1[[#This Row],[FISICO]]-Tabla1[[#This Row],[SISTEMA]]</f>
        <v>0</v>
      </c>
    </row>
    <row r="6737" spans="1:10" hidden="1" x14ac:dyDescent="0.25">
      <c r="A6737">
        <v>30101</v>
      </c>
      <c r="B6737" s="1" t="s">
        <v>6</v>
      </c>
      <c r="C6737" s="1" t="s">
        <v>35</v>
      </c>
      <c r="D6737">
        <v>9022</v>
      </c>
      <c r="E6737" s="1" t="s">
        <v>7290</v>
      </c>
      <c r="F6737">
        <v>10</v>
      </c>
      <c r="G6737">
        <v>10</v>
      </c>
      <c r="H6737">
        <v>0</v>
      </c>
      <c r="I6737">
        <f>Tabla1[[#This Row],[VENTAS]]+Tabla1[[#This Row],[FISICO]]-Tabla1[[#This Row],[SISTEMA]]</f>
        <v>0</v>
      </c>
    </row>
    <row r="6738" spans="1:10" hidden="1" x14ac:dyDescent="0.25">
      <c r="A6738">
        <v>30101</v>
      </c>
      <c r="B6738" s="1" t="s">
        <v>6</v>
      </c>
      <c r="C6738" s="1" t="s">
        <v>35</v>
      </c>
      <c r="D6738">
        <v>9025</v>
      </c>
      <c r="E6738" s="1" t="s">
        <v>7291</v>
      </c>
      <c r="F6738">
        <v>125</v>
      </c>
      <c r="G6738">
        <v>124</v>
      </c>
      <c r="H6738">
        <v>1</v>
      </c>
      <c r="I6738">
        <f>Tabla1[[#This Row],[VENTAS]]+Tabla1[[#This Row],[FISICO]]-Tabla1[[#This Row],[SISTEMA]]</f>
        <v>0</v>
      </c>
    </row>
    <row r="6739" spans="1:10" hidden="1" x14ac:dyDescent="0.25">
      <c r="A6739">
        <v>30101</v>
      </c>
      <c r="B6739" s="1" t="s">
        <v>6</v>
      </c>
      <c r="C6739" s="1" t="s">
        <v>35</v>
      </c>
      <c r="D6739" s="18">
        <v>9029</v>
      </c>
      <c r="E6739" s="19" t="s">
        <v>7292</v>
      </c>
      <c r="F6739">
        <v>128</v>
      </c>
      <c r="G6739">
        <v>124</v>
      </c>
      <c r="H6739">
        <v>0</v>
      </c>
      <c r="I6739">
        <f>Tabla1[[#This Row],[VENTAS]]+Tabla1[[#This Row],[FISICO]]-Tabla1[[#This Row],[SISTEMA]]</f>
        <v>-4</v>
      </c>
      <c r="J6739" s="18"/>
    </row>
    <row r="6740" spans="1:10" hidden="1" x14ac:dyDescent="0.25">
      <c r="A6740">
        <v>30101</v>
      </c>
      <c r="B6740" s="1" t="s">
        <v>6</v>
      </c>
      <c r="C6740" s="1" t="s">
        <v>35</v>
      </c>
      <c r="D6740">
        <v>9218</v>
      </c>
      <c r="E6740" s="1" t="s">
        <v>7293</v>
      </c>
      <c r="F6740">
        <v>0</v>
      </c>
      <c r="H6740">
        <v>0</v>
      </c>
      <c r="I6740">
        <f>Tabla1[[#This Row],[VENTAS]]+Tabla1[[#This Row],[FISICO]]-Tabla1[[#This Row],[SISTEMA]]</f>
        <v>0</v>
      </c>
    </row>
    <row r="6741" spans="1:10" hidden="1" x14ac:dyDescent="0.25">
      <c r="A6741">
        <v>30101</v>
      </c>
      <c r="B6741" s="1" t="s">
        <v>6</v>
      </c>
      <c r="C6741" s="1" t="s">
        <v>35</v>
      </c>
      <c r="D6741">
        <v>9257</v>
      </c>
      <c r="E6741" s="1" t="s">
        <v>7294</v>
      </c>
      <c r="F6741">
        <v>0</v>
      </c>
      <c r="H6741">
        <v>0</v>
      </c>
      <c r="I6741">
        <f>Tabla1[[#This Row],[VENTAS]]+Tabla1[[#This Row],[FISICO]]-Tabla1[[#This Row],[SISTEMA]]</f>
        <v>0</v>
      </c>
    </row>
    <row r="6742" spans="1:10" hidden="1" x14ac:dyDescent="0.25">
      <c r="A6742">
        <v>30101</v>
      </c>
      <c r="B6742" s="1" t="s">
        <v>6</v>
      </c>
      <c r="C6742" s="1" t="s">
        <v>35</v>
      </c>
      <c r="D6742">
        <v>9260</v>
      </c>
      <c r="E6742" s="1" t="s">
        <v>7295</v>
      </c>
      <c r="F6742">
        <v>53</v>
      </c>
      <c r="G6742">
        <v>53</v>
      </c>
      <c r="H6742">
        <v>0</v>
      </c>
      <c r="I6742">
        <f>Tabla1[[#This Row],[VENTAS]]+Tabla1[[#This Row],[FISICO]]-Tabla1[[#This Row],[SISTEMA]]</f>
        <v>0</v>
      </c>
    </row>
    <row r="6743" spans="1:10" hidden="1" x14ac:dyDescent="0.25">
      <c r="A6743">
        <v>30101</v>
      </c>
      <c r="B6743" s="1" t="s">
        <v>6</v>
      </c>
      <c r="C6743" s="1" t="s">
        <v>35</v>
      </c>
      <c r="D6743">
        <v>9261</v>
      </c>
      <c r="E6743" s="1" t="s">
        <v>7296</v>
      </c>
      <c r="F6743">
        <v>12</v>
      </c>
      <c r="G6743">
        <v>12</v>
      </c>
      <c r="H6743">
        <v>0</v>
      </c>
      <c r="I6743">
        <f>Tabla1[[#This Row],[VENTAS]]+Tabla1[[#This Row],[FISICO]]-Tabla1[[#This Row],[SISTEMA]]</f>
        <v>0</v>
      </c>
    </row>
    <row r="6744" spans="1:10" hidden="1" x14ac:dyDescent="0.25">
      <c r="A6744">
        <v>30101</v>
      </c>
      <c r="B6744" s="1" t="s">
        <v>6</v>
      </c>
      <c r="C6744" s="1" t="s">
        <v>35</v>
      </c>
      <c r="D6744" s="18">
        <v>9349</v>
      </c>
      <c r="E6744" s="19" t="s">
        <v>7297</v>
      </c>
      <c r="F6744">
        <v>7</v>
      </c>
      <c r="G6744">
        <v>7</v>
      </c>
      <c r="H6744">
        <v>0</v>
      </c>
      <c r="I6744">
        <f>Tabla1[[#This Row],[VENTAS]]+Tabla1[[#This Row],[FISICO]]-Tabla1[[#This Row],[SISTEMA]]</f>
        <v>0</v>
      </c>
      <c r="J6744" s="18"/>
    </row>
    <row r="6745" spans="1:10" hidden="1" x14ac:dyDescent="0.25">
      <c r="A6745">
        <v>30101</v>
      </c>
      <c r="B6745" s="1" t="s">
        <v>6</v>
      </c>
      <c r="C6745" s="1" t="s">
        <v>35</v>
      </c>
      <c r="D6745">
        <v>9377</v>
      </c>
      <c r="E6745" s="1" t="s">
        <v>7298</v>
      </c>
      <c r="F6745">
        <v>9</v>
      </c>
      <c r="G6745">
        <v>9</v>
      </c>
      <c r="H6745">
        <v>0</v>
      </c>
      <c r="I6745">
        <f>Tabla1[[#This Row],[VENTAS]]+Tabla1[[#This Row],[FISICO]]-Tabla1[[#This Row],[SISTEMA]]</f>
        <v>0</v>
      </c>
    </row>
    <row r="6746" spans="1:10" hidden="1" x14ac:dyDescent="0.25">
      <c r="A6746">
        <v>30101</v>
      </c>
      <c r="B6746" s="1" t="s">
        <v>6</v>
      </c>
      <c r="C6746" s="1" t="s">
        <v>35</v>
      </c>
      <c r="D6746">
        <v>9470</v>
      </c>
      <c r="E6746" s="1" t="s">
        <v>7299</v>
      </c>
      <c r="F6746">
        <v>0</v>
      </c>
      <c r="H6746">
        <v>0</v>
      </c>
      <c r="I6746">
        <f>Tabla1[[#This Row],[VENTAS]]+Tabla1[[#This Row],[FISICO]]-Tabla1[[#This Row],[SISTEMA]]</f>
        <v>0</v>
      </c>
    </row>
    <row r="6747" spans="1:10" hidden="1" x14ac:dyDescent="0.25">
      <c r="A6747">
        <v>30101</v>
      </c>
      <c r="B6747" s="1" t="s">
        <v>6</v>
      </c>
      <c r="C6747" s="1" t="s">
        <v>35</v>
      </c>
      <c r="D6747">
        <v>9483</v>
      </c>
      <c r="E6747" s="1" t="s">
        <v>7300</v>
      </c>
      <c r="F6747">
        <v>9</v>
      </c>
      <c r="G6747">
        <v>9</v>
      </c>
      <c r="H6747">
        <v>0</v>
      </c>
      <c r="I6747">
        <f>Tabla1[[#This Row],[VENTAS]]+Tabla1[[#This Row],[FISICO]]-Tabla1[[#This Row],[SISTEMA]]</f>
        <v>0</v>
      </c>
    </row>
    <row r="6748" spans="1:10" hidden="1" x14ac:dyDescent="0.25">
      <c r="A6748">
        <v>30101</v>
      </c>
      <c r="B6748" s="1" t="s">
        <v>6</v>
      </c>
      <c r="C6748" s="1" t="s">
        <v>35</v>
      </c>
      <c r="D6748">
        <v>9499</v>
      </c>
      <c r="E6748" s="1" t="s">
        <v>7301</v>
      </c>
      <c r="F6748">
        <v>0</v>
      </c>
      <c r="H6748">
        <v>0</v>
      </c>
      <c r="I6748">
        <f>Tabla1[[#This Row],[VENTAS]]+Tabla1[[#This Row],[FISICO]]-Tabla1[[#This Row],[SISTEMA]]</f>
        <v>0</v>
      </c>
    </row>
    <row r="6749" spans="1:10" hidden="1" x14ac:dyDescent="0.25">
      <c r="A6749">
        <v>30101</v>
      </c>
      <c r="B6749" s="1" t="s">
        <v>6</v>
      </c>
      <c r="C6749" s="1" t="s">
        <v>35</v>
      </c>
      <c r="D6749">
        <v>9560</v>
      </c>
      <c r="E6749" s="1" t="s">
        <v>7302</v>
      </c>
      <c r="F6749">
        <v>0</v>
      </c>
      <c r="H6749">
        <v>0</v>
      </c>
      <c r="I6749">
        <f>Tabla1[[#This Row],[VENTAS]]+Tabla1[[#This Row],[FISICO]]-Tabla1[[#This Row],[SISTEMA]]</f>
        <v>0</v>
      </c>
    </row>
    <row r="6750" spans="1:10" hidden="1" x14ac:dyDescent="0.25">
      <c r="A6750">
        <v>30101</v>
      </c>
      <c r="B6750" s="1" t="s">
        <v>6</v>
      </c>
      <c r="C6750" s="1" t="s">
        <v>35</v>
      </c>
      <c r="D6750">
        <v>9561</v>
      </c>
      <c r="E6750" s="1" t="s">
        <v>7303</v>
      </c>
      <c r="F6750">
        <v>0</v>
      </c>
      <c r="H6750">
        <v>0</v>
      </c>
      <c r="I6750">
        <f>Tabla1[[#This Row],[VENTAS]]+Tabla1[[#This Row],[FISICO]]-Tabla1[[#This Row],[SISTEMA]]</f>
        <v>0</v>
      </c>
    </row>
    <row r="6751" spans="1:10" hidden="1" x14ac:dyDescent="0.25">
      <c r="A6751">
        <v>30101</v>
      </c>
      <c r="B6751" s="1" t="s">
        <v>6</v>
      </c>
      <c r="C6751" s="1" t="s">
        <v>35</v>
      </c>
      <c r="D6751">
        <v>9562</v>
      </c>
      <c r="E6751" s="1" t="s">
        <v>7304</v>
      </c>
      <c r="F6751">
        <v>0</v>
      </c>
      <c r="H6751">
        <v>0</v>
      </c>
      <c r="I6751">
        <f>Tabla1[[#This Row],[VENTAS]]+Tabla1[[#This Row],[FISICO]]-Tabla1[[#This Row],[SISTEMA]]</f>
        <v>0</v>
      </c>
    </row>
    <row r="6752" spans="1:10" hidden="1" x14ac:dyDescent="0.25">
      <c r="A6752">
        <v>30101</v>
      </c>
      <c r="B6752" s="1" t="s">
        <v>6</v>
      </c>
      <c r="C6752" s="1" t="s">
        <v>35</v>
      </c>
      <c r="D6752">
        <v>9563</v>
      </c>
      <c r="E6752" s="1" t="s">
        <v>7305</v>
      </c>
      <c r="F6752">
        <v>0</v>
      </c>
      <c r="H6752">
        <v>0</v>
      </c>
      <c r="I6752">
        <f>Tabla1[[#This Row],[VENTAS]]+Tabla1[[#This Row],[FISICO]]-Tabla1[[#This Row],[SISTEMA]]</f>
        <v>0</v>
      </c>
    </row>
    <row r="6753" spans="1:9" hidden="1" x14ac:dyDescent="0.25">
      <c r="A6753">
        <v>30101</v>
      </c>
      <c r="B6753" s="1" t="s">
        <v>6</v>
      </c>
      <c r="C6753" s="1" t="s">
        <v>35</v>
      </c>
      <c r="D6753">
        <v>9570</v>
      </c>
      <c r="E6753" s="1" t="s">
        <v>7306</v>
      </c>
      <c r="F6753">
        <v>0</v>
      </c>
      <c r="H6753">
        <v>0</v>
      </c>
      <c r="I6753">
        <f>Tabla1[[#This Row],[VENTAS]]+Tabla1[[#This Row],[FISICO]]-Tabla1[[#This Row],[SISTEMA]]</f>
        <v>0</v>
      </c>
    </row>
    <row r="6754" spans="1:9" hidden="1" x14ac:dyDescent="0.25">
      <c r="A6754">
        <v>30101</v>
      </c>
      <c r="B6754" s="1" t="s">
        <v>6</v>
      </c>
      <c r="C6754" s="1" t="s">
        <v>35</v>
      </c>
      <c r="D6754">
        <v>9575</v>
      </c>
      <c r="E6754" s="1" t="s">
        <v>7307</v>
      </c>
      <c r="F6754">
        <v>0</v>
      </c>
      <c r="H6754">
        <v>0</v>
      </c>
      <c r="I6754">
        <f>Tabla1[[#This Row],[VENTAS]]+Tabla1[[#This Row],[FISICO]]-Tabla1[[#This Row],[SISTEMA]]</f>
        <v>0</v>
      </c>
    </row>
    <row r="6755" spans="1:9" hidden="1" x14ac:dyDescent="0.25">
      <c r="A6755">
        <v>30101</v>
      </c>
      <c r="B6755" s="1" t="s">
        <v>6</v>
      </c>
      <c r="C6755" s="1" t="s">
        <v>35</v>
      </c>
      <c r="D6755">
        <v>9595</v>
      </c>
      <c r="E6755" s="1" t="s">
        <v>7308</v>
      </c>
      <c r="F6755">
        <v>0</v>
      </c>
      <c r="H6755">
        <v>0</v>
      </c>
      <c r="I6755">
        <f>Tabla1[[#This Row],[VENTAS]]+Tabla1[[#This Row],[FISICO]]-Tabla1[[#This Row],[SISTEMA]]</f>
        <v>0</v>
      </c>
    </row>
    <row r="6756" spans="1:9" hidden="1" x14ac:dyDescent="0.25">
      <c r="A6756">
        <v>30101</v>
      </c>
      <c r="B6756" s="1" t="s">
        <v>6</v>
      </c>
      <c r="C6756" s="1" t="s">
        <v>35</v>
      </c>
      <c r="D6756">
        <v>9596</v>
      </c>
      <c r="E6756" s="1" t="s">
        <v>7309</v>
      </c>
      <c r="F6756">
        <v>0</v>
      </c>
      <c r="H6756">
        <v>0</v>
      </c>
      <c r="I6756">
        <f>Tabla1[[#This Row],[VENTAS]]+Tabla1[[#This Row],[FISICO]]-Tabla1[[#This Row],[SISTEMA]]</f>
        <v>0</v>
      </c>
    </row>
    <row r="6757" spans="1:9" hidden="1" x14ac:dyDescent="0.25">
      <c r="A6757">
        <v>30101</v>
      </c>
      <c r="B6757" s="1" t="s">
        <v>6</v>
      </c>
      <c r="C6757" s="1" t="s">
        <v>35</v>
      </c>
      <c r="D6757">
        <v>9642</v>
      </c>
      <c r="E6757" s="1" t="s">
        <v>7310</v>
      </c>
      <c r="F6757">
        <v>0</v>
      </c>
      <c r="H6757">
        <v>0</v>
      </c>
      <c r="I6757">
        <f>Tabla1[[#This Row],[VENTAS]]+Tabla1[[#This Row],[FISICO]]-Tabla1[[#This Row],[SISTEMA]]</f>
        <v>0</v>
      </c>
    </row>
    <row r="6758" spans="1:9" hidden="1" x14ac:dyDescent="0.25">
      <c r="A6758">
        <v>30101</v>
      </c>
      <c r="B6758" s="1" t="s">
        <v>6</v>
      </c>
      <c r="C6758" s="1" t="s">
        <v>35</v>
      </c>
      <c r="D6758">
        <v>9672</v>
      </c>
      <c r="E6758" s="1" t="s">
        <v>7311</v>
      </c>
      <c r="F6758">
        <v>0</v>
      </c>
      <c r="H6758">
        <v>0</v>
      </c>
      <c r="I6758">
        <f>Tabla1[[#This Row],[VENTAS]]+Tabla1[[#This Row],[FISICO]]-Tabla1[[#This Row],[SISTEMA]]</f>
        <v>0</v>
      </c>
    </row>
    <row r="6759" spans="1:9" hidden="1" x14ac:dyDescent="0.25">
      <c r="A6759">
        <v>30101</v>
      </c>
      <c r="B6759" s="1" t="s">
        <v>6</v>
      </c>
      <c r="C6759" s="1" t="s">
        <v>35</v>
      </c>
      <c r="D6759">
        <v>9689</v>
      </c>
      <c r="E6759" s="1" t="s">
        <v>7312</v>
      </c>
      <c r="F6759">
        <v>3</v>
      </c>
      <c r="G6759">
        <v>2</v>
      </c>
      <c r="H6759">
        <v>1</v>
      </c>
      <c r="I6759">
        <f>Tabla1[[#This Row],[VENTAS]]+Tabla1[[#This Row],[FISICO]]-Tabla1[[#This Row],[SISTEMA]]</f>
        <v>0</v>
      </c>
    </row>
    <row r="6760" spans="1:9" hidden="1" x14ac:dyDescent="0.25">
      <c r="A6760">
        <v>30101</v>
      </c>
      <c r="B6760" s="1" t="s">
        <v>6</v>
      </c>
      <c r="C6760" s="1" t="s">
        <v>35</v>
      </c>
      <c r="D6760">
        <v>9708</v>
      </c>
      <c r="E6760" s="1" t="s">
        <v>7313</v>
      </c>
      <c r="F6760">
        <v>5</v>
      </c>
      <c r="G6760">
        <v>5</v>
      </c>
      <c r="H6760">
        <v>0</v>
      </c>
      <c r="I6760">
        <f>Tabla1[[#This Row],[VENTAS]]+Tabla1[[#This Row],[FISICO]]-Tabla1[[#This Row],[SISTEMA]]</f>
        <v>0</v>
      </c>
    </row>
    <row r="6761" spans="1:9" hidden="1" x14ac:dyDescent="0.25">
      <c r="A6761">
        <v>30101</v>
      </c>
      <c r="B6761" s="1" t="s">
        <v>6</v>
      </c>
      <c r="C6761" s="1" t="s">
        <v>35</v>
      </c>
      <c r="D6761">
        <v>9709</v>
      </c>
      <c r="E6761" s="1" t="s">
        <v>7314</v>
      </c>
      <c r="F6761">
        <v>0</v>
      </c>
      <c r="H6761">
        <v>0</v>
      </c>
      <c r="I6761">
        <f>Tabla1[[#This Row],[VENTAS]]+Tabla1[[#This Row],[FISICO]]-Tabla1[[#This Row],[SISTEMA]]</f>
        <v>0</v>
      </c>
    </row>
    <row r="6762" spans="1:9" hidden="1" x14ac:dyDescent="0.25">
      <c r="A6762">
        <v>30101</v>
      </c>
      <c r="B6762" s="1" t="s">
        <v>6</v>
      </c>
      <c r="C6762" s="1" t="s">
        <v>35</v>
      </c>
      <c r="D6762">
        <v>9710</v>
      </c>
      <c r="E6762" s="1" t="s">
        <v>7315</v>
      </c>
      <c r="F6762">
        <v>0</v>
      </c>
      <c r="H6762">
        <v>0</v>
      </c>
      <c r="I6762">
        <f>Tabla1[[#This Row],[VENTAS]]+Tabla1[[#This Row],[FISICO]]-Tabla1[[#This Row],[SISTEMA]]</f>
        <v>0</v>
      </c>
    </row>
    <row r="6763" spans="1:9" hidden="1" x14ac:dyDescent="0.25">
      <c r="A6763">
        <v>30101</v>
      </c>
      <c r="B6763" s="1" t="s">
        <v>6</v>
      </c>
      <c r="C6763" s="1" t="s">
        <v>35</v>
      </c>
      <c r="D6763">
        <v>9711</v>
      </c>
      <c r="E6763" s="1" t="s">
        <v>7316</v>
      </c>
      <c r="F6763">
        <v>15</v>
      </c>
      <c r="G6763">
        <v>15</v>
      </c>
      <c r="H6763">
        <v>0</v>
      </c>
      <c r="I6763">
        <f>Tabla1[[#This Row],[VENTAS]]+Tabla1[[#This Row],[FISICO]]-Tabla1[[#This Row],[SISTEMA]]</f>
        <v>0</v>
      </c>
    </row>
    <row r="6764" spans="1:9" hidden="1" x14ac:dyDescent="0.25">
      <c r="A6764">
        <v>30101</v>
      </c>
      <c r="B6764" s="1" t="s">
        <v>6</v>
      </c>
      <c r="C6764" s="1" t="s">
        <v>35</v>
      </c>
      <c r="D6764">
        <v>9712</v>
      </c>
      <c r="E6764" s="1" t="s">
        <v>7317</v>
      </c>
      <c r="F6764">
        <v>0</v>
      </c>
      <c r="H6764">
        <v>0</v>
      </c>
      <c r="I6764">
        <f>Tabla1[[#This Row],[VENTAS]]+Tabla1[[#This Row],[FISICO]]-Tabla1[[#This Row],[SISTEMA]]</f>
        <v>0</v>
      </c>
    </row>
    <row r="6765" spans="1:9" hidden="1" x14ac:dyDescent="0.25">
      <c r="A6765">
        <v>30101</v>
      </c>
      <c r="B6765" s="1" t="s">
        <v>6</v>
      </c>
      <c r="C6765" s="1" t="s">
        <v>35</v>
      </c>
      <c r="D6765">
        <v>9713</v>
      </c>
      <c r="E6765" s="1" t="s">
        <v>7318</v>
      </c>
      <c r="F6765">
        <v>0</v>
      </c>
      <c r="H6765">
        <v>0</v>
      </c>
      <c r="I6765">
        <f>Tabla1[[#This Row],[VENTAS]]+Tabla1[[#This Row],[FISICO]]-Tabla1[[#This Row],[SISTEMA]]</f>
        <v>0</v>
      </c>
    </row>
    <row r="6766" spans="1:9" hidden="1" x14ac:dyDescent="0.25">
      <c r="A6766">
        <v>30101</v>
      </c>
      <c r="B6766" s="1" t="s">
        <v>6</v>
      </c>
      <c r="C6766" s="1" t="s">
        <v>35</v>
      </c>
      <c r="D6766">
        <v>9714</v>
      </c>
      <c r="E6766" s="1" t="s">
        <v>7319</v>
      </c>
      <c r="F6766">
        <v>0</v>
      </c>
      <c r="H6766">
        <v>0</v>
      </c>
      <c r="I6766">
        <f>Tabla1[[#This Row],[VENTAS]]+Tabla1[[#This Row],[FISICO]]-Tabla1[[#This Row],[SISTEMA]]</f>
        <v>0</v>
      </c>
    </row>
    <row r="6767" spans="1:9" hidden="1" x14ac:dyDescent="0.25">
      <c r="A6767">
        <v>30101</v>
      </c>
      <c r="B6767" s="1" t="s">
        <v>6</v>
      </c>
      <c r="C6767" s="1" t="s">
        <v>35</v>
      </c>
      <c r="D6767">
        <v>9813</v>
      </c>
      <c r="E6767" s="1" t="s">
        <v>7320</v>
      </c>
      <c r="F6767">
        <v>1</v>
      </c>
      <c r="G6767">
        <v>1</v>
      </c>
      <c r="H6767">
        <v>0</v>
      </c>
      <c r="I6767">
        <f>Tabla1[[#This Row],[VENTAS]]+Tabla1[[#This Row],[FISICO]]-Tabla1[[#This Row],[SISTEMA]]</f>
        <v>0</v>
      </c>
    </row>
    <row r="6768" spans="1:9" hidden="1" x14ac:dyDescent="0.25">
      <c r="A6768">
        <v>30101</v>
      </c>
      <c r="B6768" s="1" t="s">
        <v>6</v>
      </c>
      <c r="C6768" s="1" t="s">
        <v>35</v>
      </c>
      <c r="D6768">
        <v>9814</v>
      </c>
      <c r="E6768" s="1" t="s">
        <v>7321</v>
      </c>
      <c r="F6768">
        <v>0</v>
      </c>
      <c r="H6768">
        <v>0</v>
      </c>
      <c r="I6768">
        <f>Tabla1[[#This Row],[VENTAS]]+Tabla1[[#This Row],[FISICO]]-Tabla1[[#This Row],[SISTEMA]]</f>
        <v>0</v>
      </c>
    </row>
    <row r="6769" spans="1:10" hidden="1" x14ac:dyDescent="0.25">
      <c r="A6769">
        <v>30101</v>
      </c>
      <c r="B6769" s="1" t="s">
        <v>6</v>
      </c>
      <c r="C6769" s="1" t="s">
        <v>35</v>
      </c>
      <c r="D6769">
        <v>9815</v>
      </c>
      <c r="E6769" s="1" t="s">
        <v>7322</v>
      </c>
      <c r="F6769">
        <v>0</v>
      </c>
      <c r="H6769">
        <v>0</v>
      </c>
      <c r="I6769">
        <f>Tabla1[[#This Row],[VENTAS]]+Tabla1[[#This Row],[FISICO]]-Tabla1[[#This Row],[SISTEMA]]</f>
        <v>0</v>
      </c>
    </row>
    <row r="6770" spans="1:10" hidden="1" x14ac:dyDescent="0.25">
      <c r="A6770">
        <v>30101</v>
      </c>
      <c r="B6770" s="1" t="s">
        <v>6</v>
      </c>
      <c r="C6770" s="1" t="s">
        <v>35</v>
      </c>
      <c r="D6770">
        <v>9816</v>
      </c>
      <c r="E6770" s="1" t="s">
        <v>7323</v>
      </c>
      <c r="F6770">
        <v>0</v>
      </c>
      <c r="H6770">
        <v>0</v>
      </c>
      <c r="I6770">
        <f>Tabla1[[#This Row],[VENTAS]]+Tabla1[[#This Row],[FISICO]]-Tabla1[[#This Row],[SISTEMA]]</f>
        <v>0</v>
      </c>
    </row>
    <row r="6771" spans="1:10" hidden="1" x14ac:dyDescent="0.25">
      <c r="A6771">
        <v>30101</v>
      </c>
      <c r="B6771" s="1" t="s">
        <v>6</v>
      </c>
      <c r="C6771" s="1" t="s">
        <v>35</v>
      </c>
      <c r="D6771">
        <v>9817</v>
      </c>
      <c r="E6771" s="1" t="s">
        <v>7324</v>
      </c>
      <c r="F6771">
        <v>0</v>
      </c>
      <c r="H6771">
        <v>0</v>
      </c>
      <c r="I6771">
        <f>Tabla1[[#This Row],[VENTAS]]+Tabla1[[#This Row],[FISICO]]-Tabla1[[#This Row],[SISTEMA]]</f>
        <v>0</v>
      </c>
    </row>
    <row r="6772" spans="1:10" hidden="1" x14ac:dyDescent="0.25">
      <c r="A6772">
        <v>30101</v>
      </c>
      <c r="B6772" s="1" t="s">
        <v>6</v>
      </c>
      <c r="C6772" s="1" t="s">
        <v>35</v>
      </c>
      <c r="D6772">
        <v>9818</v>
      </c>
      <c r="E6772" s="1" t="s">
        <v>7325</v>
      </c>
      <c r="F6772">
        <v>0</v>
      </c>
      <c r="H6772">
        <v>0</v>
      </c>
      <c r="I6772">
        <f>Tabla1[[#This Row],[VENTAS]]+Tabla1[[#This Row],[FISICO]]-Tabla1[[#This Row],[SISTEMA]]</f>
        <v>0</v>
      </c>
    </row>
    <row r="6773" spans="1:10" hidden="1" x14ac:dyDescent="0.25">
      <c r="A6773">
        <v>30101</v>
      </c>
      <c r="B6773" s="1" t="s">
        <v>6</v>
      </c>
      <c r="C6773" s="1" t="s">
        <v>35</v>
      </c>
      <c r="D6773">
        <v>9819</v>
      </c>
      <c r="E6773" s="1" t="s">
        <v>7326</v>
      </c>
      <c r="F6773">
        <v>0</v>
      </c>
      <c r="H6773">
        <v>0</v>
      </c>
      <c r="I6773">
        <f>Tabla1[[#This Row],[VENTAS]]+Tabla1[[#This Row],[FISICO]]-Tabla1[[#This Row],[SISTEMA]]</f>
        <v>0</v>
      </c>
    </row>
    <row r="6774" spans="1:10" hidden="1" x14ac:dyDescent="0.25">
      <c r="A6774">
        <v>30101</v>
      </c>
      <c r="B6774" s="1" t="s">
        <v>6</v>
      </c>
      <c r="C6774" s="1" t="s">
        <v>35</v>
      </c>
      <c r="D6774" s="18">
        <v>9858</v>
      </c>
      <c r="E6774" s="19" t="s">
        <v>7327</v>
      </c>
      <c r="F6774">
        <v>48</v>
      </c>
      <c r="G6774">
        <v>48</v>
      </c>
      <c r="H6774">
        <v>0</v>
      </c>
      <c r="I6774">
        <f>Tabla1[[#This Row],[VENTAS]]+Tabla1[[#This Row],[FISICO]]-Tabla1[[#This Row],[SISTEMA]]</f>
        <v>0</v>
      </c>
      <c r="J6774" s="18"/>
    </row>
    <row r="6775" spans="1:10" hidden="1" x14ac:dyDescent="0.25">
      <c r="A6775">
        <v>30101</v>
      </c>
      <c r="B6775" s="1" t="s">
        <v>6</v>
      </c>
      <c r="C6775" s="1" t="s">
        <v>35</v>
      </c>
      <c r="D6775">
        <v>9859</v>
      </c>
      <c r="E6775" s="1" t="s">
        <v>7328</v>
      </c>
      <c r="F6775">
        <v>0</v>
      </c>
      <c r="H6775">
        <v>0</v>
      </c>
      <c r="I6775">
        <f>Tabla1[[#This Row],[VENTAS]]+Tabla1[[#This Row],[FISICO]]-Tabla1[[#This Row],[SISTEMA]]</f>
        <v>0</v>
      </c>
    </row>
    <row r="6776" spans="1:10" hidden="1" x14ac:dyDescent="0.25">
      <c r="A6776">
        <v>30101</v>
      </c>
      <c r="B6776" s="1" t="s">
        <v>6</v>
      </c>
      <c r="C6776" s="1" t="s">
        <v>35</v>
      </c>
      <c r="D6776">
        <v>9860</v>
      </c>
      <c r="E6776" s="1" t="s">
        <v>7329</v>
      </c>
      <c r="F6776">
        <v>0</v>
      </c>
      <c r="H6776">
        <v>0</v>
      </c>
      <c r="I6776">
        <f>Tabla1[[#This Row],[VENTAS]]+Tabla1[[#This Row],[FISICO]]-Tabla1[[#This Row],[SISTEMA]]</f>
        <v>0</v>
      </c>
    </row>
    <row r="6777" spans="1:10" hidden="1" x14ac:dyDescent="0.25">
      <c r="A6777">
        <v>30101</v>
      </c>
      <c r="B6777" s="1" t="s">
        <v>6</v>
      </c>
      <c r="C6777" s="1" t="s">
        <v>35</v>
      </c>
      <c r="D6777">
        <v>9861</v>
      </c>
      <c r="E6777" s="1" t="s">
        <v>7330</v>
      </c>
      <c r="F6777">
        <v>0</v>
      </c>
      <c r="H6777">
        <v>0</v>
      </c>
      <c r="I6777">
        <f>Tabla1[[#This Row],[VENTAS]]+Tabla1[[#This Row],[FISICO]]-Tabla1[[#This Row],[SISTEMA]]</f>
        <v>0</v>
      </c>
    </row>
    <row r="6778" spans="1:10" hidden="1" x14ac:dyDescent="0.25">
      <c r="A6778">
        <v>30101</v>
      </c>
      <c r="B6778" s="1" t="s">
        <v>6</v>
      </c>
      <c r="C6778" s="1" t="s">
        <v>35</v>
      </c>
      <c r="D6778">
        <v>9862</v>
      </c>
      <c r="E6778" s="1" t="s">
        <v>7331</v>
      </c>
      <c r="F6778">
        <v>0</v>
      </c>
      <c r="H6778">
        <v>0</v>
      </c>
      <c r="I6778">
        <f>Tabla1[[#This Row],[VENTAS]]+Tabla1[[#This Row],[FISICO]]-Tabla1[[#This Row],[SISTEMA]]</f>
        <v>0</v>
      </c>
    </row>
    <row r="6779" spans="1:10" hidden="1" x14ac:dyDescent="0.25">
      <c r="A6779">
        <v>30101</v>
      </c>
      <c r="B6779" s="1" t="s">
        <v>6</v>
      </c>
      <c r="C6779" s="1" t="s">
        <v>35</v>
      </c>
      <c r="D6779">
        <v>9863</v>
      </c>
      <c r="E6779" s="1" t="s">
        <v>7332</v>
      </c>
      <c r="F6779">
        <v>0</v>
      </c>
      <c r="H6779">
        <v>0</v>
      </c>
      <c r="I6779">
        <f>Tabla1[[#This Row],[VENTAS]]+Tabla1[[#This Row],[FISICO]]-Tabla1[[#This Row],[SISTEMA]]</f>
        <v>0</v>
      </c>
    </row>
    <row r="6780" spans="1:10" hidden="1" x14ac:dyDescent="0.25">
      <c r="A6780">
        <v>30101</v>
      </c>
      <c r="B6780" s="1" t="s">
        <v>6</v>
      </c>
      <c r="C6780" s="1" t="s">
        <v>35</v>
      </c>
      <c r="D6780">
        <v>9909</v>
      </c>
      <c r="E6780" s="1" t="s">
        <v>7333</v>
      </c>
      <c r="F6780">
        <v>14</v>
      </c>
      <c r="G6780">
        <v>14</v>
      </c>
      <c r="H6780">
        <v>0</v>
      </c>
      <c r="I6780">
        <f>Tabla1[[#This Row],[VENTAS]]+Tabla1[[#This Row],[FISICO]]-Tabla1[[#This Row],[SISTEMA]]</f>
        <v>0</v>
      </c>
    </row>
    <row r="6781" spans="1:10" hidden="1" x14ac:dyDescent="0.25">
      <c r="A6781">
        <v>30101</v>
      </c>
      <c r="B6781" s="1" t="s">
        <v>6</v>
      </c>
      <c r="C6781" s="1" t="s">
        <v>35</v>
      </c>
      <c r="D6781">
        <v>9951</v>
      </c>
      <c r="E6781" s="1" t="s">
        <v>7334</v>
      </c>
      <c r="F6781">
        <v>0</v>
      </c>
      <c r="H6781">
        <v>0</v>
      </c>
      <c r="I6781">
        <f>Tabla1[[#This Row],[VENTAS]]+Tabla1[[#This Row],[FISICO]]-Tabla1[[#This Row],[SISTEMA]]</f>
        <v>0</v>
      </c>
    </row>
    <row r="6782" spans="1:10" hidden="1" x14ac:dyDescent="0.25">
      <c r="A6782">
        <v>30101</v>
      </c>
      <c r="B6782" s="1" t="s">
        <v>6</v>
      </c>
      <c r="C6782" s="1" t="s">
        <v>35</v>
      </c>
      <c r="D6782">
        <v>9987</v>
      </c>
      <c r="E6782" s="1" t="s">
        <v>7335</v>
      </c>
      <c r="F6782">
        <v>0</v>
      </c>
      <c r="H6782">
        <v>0</v>
      </c>
      <c r="I6782">
        <f>Tabla1[[#This Row],[VENTAS]]+Tabla1[[#This Row],[FISICO]]-Tabla1[[#This Row],[SISTEMA]]</f>
        <v>0</v>
      </c>
    </row>
    <row r="6783" spans="1:10" hidden="1" x14ac:dyDescent="0.25">
      <c r="A6783">
        <v>30101</v>
      </c>
      <c r="B6783" s="1" t="s">
        <v>6</v>
      </c>
      <c r="C6783" s="1" t="s">
        <v>35</v>
      </c>
      <c r="D6783">
        <v>10037</v>
      </c>
      <c r="E6783" s="1" t="s">
        <v>7336</v>
      </c>
      <c r="F6783">
        <v>0</v>
      </c>
      <c r="H6783">
        <v>0</v>
      </c>
      <c r="I6783">
        <f>Tabla1[[#This Row],[VENTAS]]+Tabla1[[#This Row],[FISICO]]-Tabla1[[#This Row],[SISTEMA]]</f>
        <v>0</v>
      </c>
    </row>
    <row r="6784" spans="1:10" hidden="1" x14ac:dyDescent="0.25">
      <c r="A6784">
        <v>30101</v>
      </c>
      <c r="B6784" s="1" t="s">
        <v>6</v>
      </c>
      <c r="C6784" s="1" t="s">
        <v>35</v>
      </c>
      <c r="D6784">
        <v>10197</v>
      </c>
      <c r="E6784" s="1" t="s">
        <v>7337</v>
      </c>
      <c r="F6784">
        <v>0</v>
      </c>
      <c r="H6784">
        <v>0</v>
      </c>
      <c r="I6784">
        <f>Tabla1[[#This Row],[VENTAS]]+Tabla1[[#This Row],[FISICO]]-Tabla1[[#This Row],[SISTEMA]]</f>
        <v>0</v>
      </c>
    </row>
    <row r="6785" spans="1:10" hidden="1" x14ac:dyDescent="0.25">
      <c r="A6785">
        <v>30101</v>
      </c>
      <c r="B6785" s="1" t="s">
        <v>6</v>
      </c>
      <c r="C6785" s="1" t="s">
        <v>35</v>
      </c>
      <c r="D6785">
        <v>10200</v>
      </c>
      <c r="E6785" s="1" t="s">
        <v>7338</v>
      </c>
      <c r="F6785">
        <v>0</v>
      </c>
      <c r="H6785">
        <v>0</v>
      </c>
      <c r="I6785">
        <f>Tabla1[[#This Row],[VENTAS]]+Tabla1[[#This Row],[FISICO]]-Tabla1[[#This Row],[SISTEMA]]</f>
        <v>0</v>
      </c>
    </row>
    <row r="6786" spans="1:10" hidden="1" x14ac:dyDescent="0.25">
      <c r="A6786">
        <v>30101</v>
      </c>
      <c r="B6786" s="1" t="s">
        <v>6</v>
      </c>
      <c r="C6786" s="1" t="s">
        <v>35</v>
      </c>
      <c r="D6786">
        <v>10201</v>
      </c>
      <c r="E6786" s="1" t="s">
        <v>7339</v>
      </c>
      <c r="F6786">
        <v>0</v>
      </c>
      <c r="H6786">
        <v>0</v>
      </c>
      <c r="I6786">
        <f>Tabla1[[#This Row],[VENTAS]]+Tabla1[[#This Row],[FISICO]]-Tabla1[[#This Row],[SISTEMA]]</f>
        <v>0</v>
      </c>
    </row>
    <row r="6787" spans="1:10" hidden="1" x14ac:dyDescent="0.25">
      <c r="A6787">
        <v>30101</v>
      </c>
      <c r="B6787" s="1" t="s">
        <v>6</v>
      </c>
      <c r="C6787" s="1" t="s">
        <v>35</v>
      </c>
      <c r="D6787" s="18">
        <v>10202</v>
      </c>
      <c r="E6787" s="19" t="s">
        <v>7340</v>
      </c>
      <c r="F6787">
        <v>81</v>
      </c>
      <c r="G6787">
        <v>81</v>
      </c>
      <c r="H6787">
        <v>0</v>
      </c>
      <c r="I6787">
        <f>Tabla1[[#This Row],[VENTAS]]+Tabla1[[#This Row],[FISICO]]-Tabla1[[#This Row],[SISTEMA]]</f>
        <v>0</v>
      </c>
      <c r="J6787" s="18"/>
    </row>
    <row r="6788" spans="1:10" hidden="1" x14ac:dyDescent="0.25">
      <c r="A6788">
        <v>30101</v>
      </c>
      <c r="B6788" s="1" t="s">
        <v>6</v>
      </c>
      <c r="C6788" s="1" t="s">
        <v>35</v>
      </c>
      <c r="D6788" s="18">
        <v>10203</v>
      </c>
      <c r="E6788" s="19" t="s">
        <v>7341</v>
      </c>
      <c r="F6788">
        <v>61</v>
      </c>
      <c r="G6788">
        <v>59</v>
      </c>
      <c r="H6788">
        <v>0</v>
      </c>
      <c r="I6788">
        <f>Tabla1[[#This Row],[VENTAS]]+Tabla1[[#This Row],[FISICO]]-Tabla1[[#This Row],[SISTEMA]]</f>
        <v>-2</v>
      </c>
      <c r="J6788" s="18"/>
    </row>
    <row r="6789" spans="1:10" hidden="1" x14ac:dyDescent="0.25">
      <c r="A6789">
        <v>30101</v>
      </c>
      <c r="B6789" s="1" t="s">
        <v>6</v>
      </c>
      <c r="C6789" s="1" t="s">
        <v>35</v>
      </c>
      <c r="D6789">
        <v>10204</v>
      </c>
      <c r="E6789" s="1" t="s">
        <v>7342</v>
      </c>
      <c r="F6789">
        <v>102</v>
      </c>
      <c r="G6789">
        <v>102</v>
      </c>
      <c r="H6789">
        <v>0</v>
      </c>
      <c r="I6789">
        <f>Tabla1[[#This Row],[VENTAS]]+Tabla1[[#This Row],[FISICO]]-Tabla1[[#This Row],[SISTEMA]]</f>
        <v>0</v>
      </c>
    </row>
    <row r="6790" spans="1:10" hidden="1" x14ac:dyDescent="0.25">
      <c r="A6790">
        <v>30101</v>
      </c>
      <c r="B6790" s="1" t="s">
        <v>6</v>
      </c>
      <c r="C6790" s="1" t="s">
        <v>35</v>
      </c>
      <c r="D6790">
        <v>10205</v>
      </c>
      <c r="E6790" s="1" t="s">
        <v>7343</v>
      </c>
      <c r="F6790">
        <v>34</v>
      </c>
      <c r="G6790">
        <v>34</v>
      </c>
      <c r="H6790">
        <v>0</v>
      </c>
      <c r="I6790">
        <f>Tabla1[[#This Row],[VENTAS]]+Tabla1[[#This Row],[FISICO]]-Tabla1[[#This Row],[SISTEMA]]</f>
        <v>0</v>
      </c>
    </row>
    <row r="6791" spans="1:10" hidden="1" x14ac:dyDescent="0.25">
      <c r="A6791">
        <v>30101</v>
      </c>
      <c r="B6791" s="1" t="s">
        <v>6</v>
      </c>
      <c r="C6791" s="1" t="s">
        <v>35</v>
      </c>
      <c r="D6791">
        <v>10241</v>
      </c>
      <c r="E6791" s="1" t="s">
        <v>7344</v>
      </c>
      <c r="F6791">
        <v>0</v>
      </c>
      <c r="H6791">
        <v>0</v>
      </c>
      <c r="I6791">
        <f>Tabla1[[#This Row],[VENTAS]]+Tabla1[[#This Row],[FISICO]]-Tabla1[[#This Row],[SISTEMA]]</f>
        <v>0</v>
      </c>
    </row>
    <row r="6792" spans="1:10" hidden="1" x14ac:dyDescent="0.25">
      <c r="A6792">
        <v>30101</v>
      </c>
      <c r="B6792" s="1" t="s">
        <v>6</v>
      </c>
      <c r="C6792" s="1" t="s">
        <v>35</v>
      </c>
      <c r="D6792">
        <v>10330</v>
      </c>
      <c r="E6792" s="1" t="s">
        <v>7345</v>
      </c>
      <c r="F6792">
        <v>20</v>
      </c>
      <c r="G6792">
        <v>20</v>
      </c>
      <c r="H6792">
        <v>0</v>
      </c>
      <c r="I6792">
        <f>Tabla1[[#This Row],[VENTAS]]+Tabla1[[#This Row],[FISICO]]-Tabla1[[#This Row],[SISTEMA]]</f>
        <v>0</v>
      </c>
    </row>
    <row r="6793" spans="1:10" hidden="1" x14ac:dyDescent="0.25">
      <c r="A6793">
        <v>30101</v>
      </c>
      <c r="B6793" s="1" t="s">
        <v>6</v>
      </c>
      <c r="C6793" s="1" t="s">
        <v>35</v>
      </c>
      <c r="D6793">
        <v>10368</v>
      </c>
      <c r="E6793" s="1" t="s">
        <v>7346</v>
      </c>
      <c r="F6793">
        <v>15</v>
      </c>
      <c r="G6793">
        <v>15</v>
      </c>
      <c r="H6793">
        <v>0</v>
      </c>
      <c r="I6793">
        <f>Tabla1[[#This Row],[VENTAS]]+Tabla1[[#This Row],[FISICO]]-Tabla1[[#This Row],[SISTEMA]]</f>
        <v>0</v>
      </c>
    </row>
    <row r="6794" spans="1:10" hidden="1" x14ac:dyDescent="0.25">
      <c r="A6794">
        <v>30101</v>
      </c>
      <c r="B6794" s="1" t="s">
        <v>6</v>
      </c>
      <c r="C6794" s="1" t="s">
        <v>35</v>
      </c>
      <c r="D6794">
        <v>10369</v>
      </c>
      <c r="E6794" s="1" t="s">
        <v>7347</v>
      </c>
      <c r="F6794">
        <v>0</v>
      </c>
      <c r="H6794">
        <v>0</v>
      </c>
      <c r="I6794">
        <f>Tabla1[[#This Row],[VENTAS]]+Tabla1[[#This Row],[FISICO]]-Tabla1[[#This Row],[SISTEMA]]</f>
        <v>0</v>
      </c>
    </row>
    <row r="6795" spans="1:10" hidden="1" x14ac:dyDescent="0.25">
      <c r="A6795">
        <v>30101</v>
      </c>
      <c r="B6795" s="1" t="s">
        <v>6</v>
      </c>
      <c r="C6795" s="1" t="s">
        <v>35</v>
      </c>
      <c r="D6795">
        <v>10373</v>
      </c>
      <c r="E6795" s="1" t="s">
        <v>7348</v>
      </c>
      <c r="F6795">
        <v>0</v>
      </c>
      <c r="H6795">
        <v>0</v>
      </c>
      <c r="I6795">
        <f>Tabla1[[#This Row],[VENTAS]]+Tabla1[[#This Row],[FISICO]]-Tabla1[[#This Row],[SISTEMA]]</f>
        <v>0</v>
      </c>
    </row>
    <row r="6796" spans="1:10" hidden="1" x14ac:dyDescent="0.25">
      <c r="A6796">
        <v>30101</v>
      </c>
      <c r="B6796" s="1" t="s">
        <v>6</v>
      </c>
      <c r="C6796" s="1" t="s">
        <v>35</v>
      </c>
      <c r="D6796">
        <v>10374</v>
      </c>
      <c r="E6796" s="1" t="s">
        <v>7349</v>
      </c>
      <c r="F6796">
        <v>0</v>
      </c>
      <c r="H6796">
        <v>0</v>
      </c>
      <c r="I6796">
        <f>Tabla1[[#This Row],[VENTAS]]+Tabla1[[#This Row],[FISICO]]-Tabla1[[#This Row],[SISTEMA]]</f>
        <v>0</v>
      </c>
    </row>
    <row r="6797" spans="1:10" hidden="1" x14ac:dyDescent="0.25">
      <c r="A6797">
        <v>30101</v>
      </c>
      <c r="B6797" s="1" t="s">
        <v>6</v>
      </c>
      <c r="C6797" s="1" t="s">
        <v>35</v>
      </c>
      <c r="D6797">
        <v>10410</v>
      </c>
      <c r="E6797" s="1" t="s">
        <v>7350</v>
      </c>
      <c r="F6797">
        <v>0</v>
      </c>
      <c r="H6797">
        <v>0</v>
      </c>
      <c r="I6797">
        <f>Tabla1[[#This Row],[VENTAS]]+Tabla1[[#This Row],[FISICO]]-Tabla1[[#This Row],[SISTEMA]]</f>
        <v>0</v>
      </c>
    </row>
    <row r="6798" spans="1:10" hidden="1" x14ac:dyDescent="0.25">
      <c r="A6798">
        <v>30101</v>
      </c>
      <c r="B6798" s="1" t="s">
        <v>6</v>
      </c>
      <c r="C6798" s="1" t="s">
        <v>35</v>
      </c>
      <c r="D6798">
        <v>10425</v>
      </c>
      <c r="E6798" s="1" t="s">
        <v>7351</v>
      </c>
      <c r="F6798">
        <v>8</v>
      </c>
      <c r="G6798">
        <v>8</v>
      </c>
      <c r="H6798">
        <v>0</v>
      </c>
      <c r="I6798">
        <f>Tabla1[[#This Row],[VENTAS]]+Tabla1[[#This Row],[FISICO]]-Tabla1[[#This Row],[SISTEMA]]</f>
        <v>0</v>
      </c>
    </row>
    <row r="6799" spans="1:10" hidden="1" x14ac:dyDescent="0.25">
      <c r="A6799">
        <v>30101</v>
      </c>
      <c r="B6799" s="1" t="s">
        <v>6</v>
      </c>
      <c r="C6799" s="1" t="s">
        <v>35</v>
      </c>
      <c r="D6799">
        <v>10585</v>
      </c>
      <c r="E6799" s="1" t="s">
        <v>7352</v>
      </c>
      <c r="F6799">
        <v>1</v>
      </c>
      <c r="G6799">
        <v>1</v>
      </c>
      <c r="H6799">
        <v>0</v>
      </c>
      <c r="I6799">
        <f>Tabla1[[#This Row],[VENTAS]]+Tabla1[[#This Row],[FISICO]]-Tabla1[[#This Row],[SISTEMA]]</f>
        <v>0</v>
      </c>
    </row>
    <row r="6800" spans="1:10" hidden="1" x14ac:dyDescent="0.25">
      <c r="A6800">
        <v>30101</v>
      </c>
      <c r="B6800" s="1" t="s">
        <v>6</v>
      </c>
      <c r="C6800" s="1" t="s">
        <v>35</v>
      </c>
      <c r="D6800">
        <v>10586</v>
      </c>
      <c r="E6800" s="1" t="s">
        <v>7353</v>
      </c>
      <c r="F6800">
        <v>0</v>
      </c>
      <c r="H6800">
        <v>0</v>
      </c>
      <c r="I6800">
        <f>Tabla1[[#This Row],[VENTAS]]+Tabla1[[#This Row],[FISICO]]-Tabla1[[#This Row],[SISTEMA]]</f>
        <v>0</v>
      </c>
    </row>
    <row r="6801" spans="1:10" hidden="1" x14ac:dyDescent="0.25">
      <c r="A6801">
        <v>30101</v>
      </c>
      <c r="B6801" s="1" t="s">
        <v>6</v>
      </c>
      <c r="C6801" s="1" t="s">
        <v>35</v>
      </c>
      <c r="D6801">
        <v>10589</v>
      </c>
      <c r="E6801" s="1" t="s">
        <v>7354</v>
      </c>
      <c r="F6801">
        <v>1</v>
      </c>
      <c r="G6801">
        <v>1</v>
      </c>
      <c r="H6801">
        <v>0</v>
      </c>
      <c r="I6801">
        <f>Tabla1[[#This Row],[VENTAS]]+Tabla1[[#This Row],[FISICO]]-Tabla1[[#This Row],[SISTEMA]]</f>
        <v>0</v>
      </c>
    </row>
    <row r="6802" spans="1:10" hidden="1" x14ac:dyDescent="0.25">
      <c r="A6802">
        <v>30101</v>
      </c>
      <c r="B6802" s="1" t="s">
        <v>6</v>
      </c>
      <c r="C6802" s="1" t="s">
        <v>35</v>
      </c>
      <c r="D6802">
        <v>10590</v>
      </c>
      <c r="E6802" s="1" t="s">
        <v>7355</v>
      </c>
      <c r="F6802">
        <v>2</v>
      </c>
      <c r="G6802">
        <v>2</v>
      </c>
      <c r="H6802">
        <v>0</v>
      </c>
      <c r="I6802">
        <f>Tabla1[[#This Row],[VENTAS]]+Tabla1[[#This Row],[FISICO]]-Tabla1[[#This Row],[SISTEMA]]</f>
        <v>0</v>
      </c>
    </row>
    <row r="6803" spans="1:10" hidden="1" x14ac:dyDescent="0.25">
      <c r="A6803">
        <v>30101</v>
      </c>
      <c r="B6803" s="1" t="s">
        <v>6</v>
      </c>
      <c r="C6803" s="1" t="s">
        <v>35</v>
      </c>
      <c r="D6803">
        <v>10591</v>
      </c>
      <c r="E6803" s="1" t="s">
        <v>7356</v>
      </c>
      <c r="F6803">
        <v>0</v>
      </c>
      <c r="H6803">
        <v>0</v>
      </c>
      <c r="I6803">
        <f>Tabla1[[#This Row],[VENTAS]]+Tabla1[[#This Row],[FISICO]]-Tabla1[[#This Row],[SISTEMA]]</f>
        <v>0</v>
      </c>
    </row>
    <row r="6804" spans="1:10" hidden="1" x14ac:dyDescent="0.25">
      <c r="A6804">
        <v>30101</v>
      </c>
      <c r="B6804" s="1" t="s">
        <v>6</v>
      </c>
      <c r="C6804" s="1" t="s">
        <v>35</v>
      </c>
      <c r="D6804" s="18">
        <v>10592</v>
      </c>
      <c r="E6804" s="19" t="s">
        <v>7357</v>
      </c>
      <c r="F6804">
        <v>6</v>
      </c>
      <c r="H6804">
        <v>0</v>
      </c>
      <c r="I6804">
        <f>Tabla1[[#This Row],[VENTAS]]+Tabla1[[#This Row],[FISICO]]-Tabla1[[#This Row],[SISTEMA]]</f>
        <v>-6</v>
      </c>
      <c r="J6804" s="18"/>
    </row>
    <row r="6805" spans="1:10" hidden="1" x14ac:dyDescent="0.25">
      <c r="A6805">
        <v>30101</v>
      </c>
      <c r="B6805" s="1" t="s">
        <v>6</v>
      </c>
      <c r="C6805" s="1" t="s">
        <v>35</v>
      </c>
      <c r="D6805">
        <v>10593</v>
      </c>
      <c r="E6805" s="1" t="s">
        <v>7358</v>
      </c>
      <c r="F6805">
        <v>0</v>
      </c>
      <c r="H6805">
        <v>0</v>
      </c>
      <c r="I6805">
        <f>Tabla1[[#This Row],[VENTAS]]+Tabla1[[#This Row],[FISICO]]-Tabla1[[#This Row],[SISTEMA]]</f>
        <v>0</v>
      </c>
    </row>
    <row r="6806" spans="1:10" hidden="1" x14ac:dyDescent="0.25">
      <c r="A6806">
        <v>30101</v>
      </c>
      <c r="B6806" s="1" t="s">
        <v>6</v>
      </c>
      <c r="C6806" s="1" t="s">
        <v>35</v>
      </c>
      <c r="D6806">
        <v>10594</v>
      </c>
      <c r="E6806" s="1" t="s">
        <v>7359</v>
      </c>
      <c r="F6806">
        <v>0</v>
      </c>
      <c r="H6806">
        <v>0</v>
      </c>
      <c r="I6806">
        <f>Tabla1[[#This Row],[VENTAS]]+Tabla1[[#This Row],[FISICO]]-Tabla1[[#This Row],[SISTEMA]]</f>
        <v>0</v>
      </c>
    </row>
    <row r="6807" spans="1:10" hidden="1" x14ac:dyDescent="0.25">
      <c r="A6807">
        <v>30101</v>
      </c>
      <c r="B6807" s="1" t="s">
        <v>6</v>
      </c>
      <c r="C6807" s="1" t="s">
        <v>35</v>
      </c>
      <c r="D6807">
        <v>10595</v>
      </c>
      <c r="E6807" s="1" t="s">
        <v>7360</v>
      </c>
      <c r="F6807">
        <v>2</v>
      </c>
      <c r="G6807">
        <v>1</v>
      </c>
      <c r="H6807">
        <v>1</v>
      </c>
      <c r="I6807">
        <f>Tabla1[[#This Row],[VENTAS]]+Tabla1[[#This Row],[FISICO]]-Tabla1[[#This Row],[SISTEMA]]</f>
        <v>0</v>
      </c>
    </row>
    <row r="6808" spans="1:10" hidden="1" x14ac:dyDescent="0.25">
      <c r="A6808">
        <v>30101</v>
      </c>
      <c r="B6808" s="1" t="s">
        <v>6</v>
      </c>
      <c r="C6808" s="1" t="s">
        <v>35</v>
      </c>
      <c r="D6808" s="18">
        <v>10702</v>
      </c>
      <c r="E6808" s="19" t="s">
        <v>7361</v>
      </c>
      <c r="F6808">
        <v>71</v>
      </c>
      <c r="G6808">
        <v>1</v>
      </c>
      <c r="H6808">
        <v>0</v>
      </c>
      <c r="I6808">
        <f>Tabla1[[#This Row],[VENTAS]]+Tabla1[[#This Row],[FISICO]]-Tabla1[[#This Row],[SISTEMA]]</f>
        <v>-70</v>
      </c>
      <c r="J6808" s="18"/>
    </row>
    <row r="6809" spans="1:10" hidden="1" x14ac:dyDescent="0.25">
      <c r="A6809">
        <v>30101</v>
      </c>
      <c r="B6809" s="1" t="s">
        <v>6</v>
      </c>
      <c r="C6809" s="1" t="s">
        <v>35</v>
      </c>
      <c r="D6809">
        <v>10703</v>
      </c>
      <c r="E6809" s="1" t="s">
        <v>7362</v>
      </c>
      <c r="F6809">
        <v>0</v>
      </c>
      <c r="H6809">
        <v>0</v>
      </c>
      <c r="I6809">
        <f>Tabla1[[#This Row],[VENTAS]]+Tabla1[[#This Row],[FISICO]]-Tabla1[[#This Row],[SISTEMA]]</f>
        <v>0</v>
      </c>
    </row>
    <row r="6810" spans="1:10" hidden="1" x14ac:dyDescent="0.25">
      <c r="A6810">
        <v>30101</v>
      </c>
      <c r="B6810" s="1" t="s">
        <v>6</v>
      </c>
      <c r="C6810" s="1" t="s">
        <v>35</v>
      </c>
      <c r="D6810">
        <v>10704</v>
      </c>
      <c r="E6810" s="1" t="s">
        <v>7363</v>
      </c>
      <c r="F6810">
        <v>0</v>
      </c>
      <c r="H6810">
        <v>0</v>
      </c>
      <c r="I6810">
        <f>Tabla1[[#This Row],[VENTAS]]+Tabla1[[#This Row],[FISICO]]-Tabla1[[#This Row],[SISTEMA]]</f>
        <v>0</v>
      </c>
    </row>
    <row r="6811" spans="1:10" hidden="1" x14ac:dyDescent="0.25">
      <c r="A6811">
        <v>30101</v>
      </c>
      <c r="B6811" s="1" t="s">
        <v>6</v>
      </c>
      <c r="C6811" s="1" t="s">
        <v>35</v>
      </c>
      <c r="D6811">
        <v>10727</v>
      </c>
      <c r="E6811" s="1" t="s">
        <v>7364</v>
      </c>
      <c r="F6811">
        <v>3</v>
      </c>
      <c r="G6811">
        <v>3</v>
      </c>
      <c r="H6811">
        <v>0</v>
      </c>
      <c r="I6811">
        <f>Tabla1[[#This Row],[VENTAS]]+Tabla1[[#This Row],[FISICO]]-Tabla1[[#This Row],[SISTEMA]]</f>
        <v>0</v>
      </c>
    </row>
    <row r="6812" spans="1:10" hidden="1" x14ac:dyDescent="0.25">
      <c r="A6812">
        <v>30101</v>
      </c>
      <c r="B6812" s="1" t="s">
        <v>6</v>
      </c>
      <c r="C6812" s="1" t="s">
        <v>35</v>
      </c>
      <c r="D6812">
        <v>10728</v>
      </c>
      <c r="E6812" s="1" t="s">
        <v>7365</v>
      </c>
      <c r="F6812">
        <v>0</v>
      </c>
      <c r="H6812">
        <v>0</v>
      </c>
      <c r="I6812">
        <f>Tabla1[[#This Row],[VENTAS]]+Tabla1[[#This Row],[FISICO]]-Tabla1[[#This Row],[SISTEMA]]</f>
        <v>0</v>
      </c>
    </row>
    <row r="6813" spans="1:10" hidden="1" x14ac:dyDescent="0.25">
      <c r="A6813">
        <v>30101</v>
      </c>
      <c r="B6813" s="1" t="s">
        <v>6</v>
      </c>
      <c r="C6813" s="1" t="s">
        <v>35</v>
      </c>
      <c r="D6813">
        <v>10787</v>
      </c>
      <c r="E6813" s="1" t="s">
        <v>7366</v>
      </c>
      <c r="F6813">
        <v>0</v>
      </c>
      <c r="H6813">
        <v>0</v>
      </c>
      <c r="I6813">
        <f>Tabla1[[#This Row],[VENTAS]]+Tabla1[[#This Row],[FISICO]]-Tabla1[[#This Row],[SISTEMA]]</f>
        <v>0</v>
      </c>
    </row>
    <row r="6814" spans="1:10" hidden="1" x14ac:dyDescent="0.25">
      <c r="A6814">
        <v>30101</v>
      </c>
      <c r="B6814" s="1" t="s">
        <v>6</v>
      </c>
      <c r="C6814" s="1" t="s">
        <v>35</v>
      </c>
      <c r="D6814">
        <v>10839</v>
      </c>
      <c r="E6814" s="1" t="s">
        <v>7367</v>
      </c>
      <c r="F6814">
        <v>3</v>
      </c>
      <c r="G6814">
        <v>3</v>
      </c>
      <c r="H6814">
        <v>0</v>
      </c>
      <c r="I6814">
        <f>Tabla1[[#This Row],[VENTAS]]+Tabla1[[#This Row],[FISICO]]-Tabla1[[#This Row],[SISTEMA]]</f>
        <v>0</v>
      </c>
    </row>
    <row r="6815" spans="1:10" hidden="1" x14ac:dyDescent="0.25">
      <c r="A6815">
        <v>30101</v>
      </c>
      <c r="B6815" s="1" t="s">
        <v>6</v>
      </c>
      <c r="C6815" s="1" t="s">
        <v>35</v>
      </c>
      <c r="D6815">
        <v>10840</v>
      </c>
      <c r="E6815" s="1" t="s">
        <v>7368</v>
      </c>
      <c r="F6815">
        <v>10</v>
      </c>
      <c r="G6815">
        <v>10</v>
      </c>
      <c r="H6815">
        <v>0</v>
      </c>
      <c r="I6815">
        <f>Tabla1[[#This Row],[VENTAS]]+Tabla1[[#This Row],[FISICO]]-Tabla1[[#This Row],[SISTEMA]]</f>
        <v>0</v>
      </c>
    </row>
    <row r="6816" spans="1:10" hidden="1" x14ac:dyDescent="0.25">
      <c r="A6816">
        <v>30101</v>
      </c>
      <c r="B6816" s="1" t="s">
        <v>6</v>
      </c>
      <c r="C6816" s="1" t="s">
        <v>35</v>
      </c>
      <c r="D6816">
        <v>10844</v>
      </c>
      <c r="E6816" s="1" t="s">
        <v>7369</v>
      </c>
      <c r="F6816">
        <v>0</v>
      </c>
      <c r="H6816">
        <v>0</v>
      </c>
      <c r="I6816">
        <f>Tabla1[[#This Row],[VENTAS]]+Tabla1[[#This Row],[FISICO]]-Tabla1[[#This Row],[SISTEMA]]</f>
        <v>0</v>
      </c>
    </row>
    <row r="6817" spans="1:10" hidden="1" x14ac:dyDescent="0.25">
      <c r="A6817">
        <v>30101</v>
      </c>
      <c r="B6817" s="1" t="s">
        <v>6</v>
      </c>
      <c r="C6817" s="1" t="s">
        <v>35</v>
      </c>
      <c r="D6817">
        <v>10845</v>
      </c>
      <c r="E6817" s="1" t="s">
        <v>7370</v>
      </c>
      <c r="F6817">
        <v>2</v>
      </c>
      <c r="G6817">
        <v>2</v>
      </c>
      <c r="H6817">
        <v>0</v>
      </c>
      <c r="I6817">
        <f>Tabla1[[#This Row],[VENTAS]]+Tabla1[[#This Row],[FISICO]]-Tabla1[[#This Row],[SISTEMA]]</f>
        <v>0</v>
      </c>
    </row>
    <row r="6818" spans="1:10" hidden="1" x14ac:dyDescent="0.25">
      <c r="A6818">
        <v>30101</v>
      </c>
      <c r="B6818" s="1" t="s">
        <v>6</v>
      </c>
      <c r="C6818" s="1" t="s">
        <v>35</v>
      </c>
      <c r="D6818">
        <v>11289</v>
      </c>
      <c r="E6818" s="1" t="s">
        <v>7371</v>
      </c>
      <c r="F6818">
        <v>0</v>
      </c>
      <c r="H6818">
        <v>0</v>
      </c>
      <c r="I6818">
        <f>Tabla1[[#This Row],[VENTAS]]+Tabla1[[#This Row],[FISICO]]-Tabla1[[#This Row],[SISTEMA]]</f>
        <v>0</v>
      </c>
    </row>
    <row r="6819" spans="1:10" hidden="1" x14ac:dyDescent="0.25">
      <c r="A6819">
        <v>30101</v>
      </c>
      <c r="B6819" s="1" t="s">
        <v>6</v>
      </c>
      <c r="C6819" s="1" t="s">
        <v>35</v>
      </c>
      <c r="D6819">
        <v>11417</v>
      </c>
      <c r="E6819" s="1" t="s">
        <v>7372</v>
      </c>
      <c r="F6819">
        <v>18</v>
      </c>
      <c r="G6819">
        <v>18</v>
      </c>
      <c r="H6819">
        <v>0</v>
      </c>
      <c r="I6819">
        <f>Tabla1[[#This Row],[VENTAS]]+Tabla1[[#This Row],[FISICO]]-Tabla1[[#This Row],[SISTEMA]]</f>
        <v>0</v>
      </c>
    </row>
    <row r="6820" spans="1:10" hidden="1" x14ac:dyDescent="0.25">
      <c r="A6820">
        <v>30101</v>
      </c>
      <c r="B6820" s="1" t="s">
        <v>6</v>
      </c>
      <c r="C6820" s="1" t="s">
        <v>35</v>
      </c>
      <c r="D6820" s="18">
        <v>11733</v>
      </c>
      <c r="E6820" s="19" t="s">
        <v>7373</v>
      </c>
      <c r="F6820">
        <v>21</v>
      </c>
      <c r="G6820">
        <v>21</v>
      </c>
      <c r="H6820">
        <v>0</v>
      </c>
      <c r="I6820">
        <f>Tabla1[[#This Row],[VENTAS]]+Tabla1[[#This Row],[FISICO]]-Tabla1[[#This Row],[SISTEMA]]</f>
        <v>0</v>
      </c>
      <c r="J6820" s="18"/>
    </row>
    <row r="6821" spans="1:10" hidden="1" x14ac:dyDescent="0.25">
      <c r="A6821">
        <v>30101</v>
      </c>
      <c r="B6821" s="1" t="s">
        <v>6</v>
      </c>
      <c r="C6821" s="1" t="s">
        <v>35</v>
      </c>
      <c r="D6821">
        <v>11866</v>
      </c>
      <c r="E6821" s="1" t="s">
        <v>7374</v>
      </c>
      <c r="F6821">
        <v>0</v>
      </c>
      <c r="H6821">
        <v>0</v>
      </c>
      <c r="I6821">
        <f>Tabla1[[#This Row],[VENTAS]]+Tabla1[[#This Row],[FISICO]]-Tabla1[[#This Row],[SISTEMA]]</f>
        <v>0</v>
      </c>
    </row>
    <row r="6822" spans="1:10" hidden="1" x14ac:dyDescent="0.25">
      <c r="A6822">
        <v>30101</v>
      </c>
      <c r="B6822" s="1" t="s">
        <v>6</v>
      </c>
      <c r="C6822" s="1" t="s">
        <v>35</v>
      </c>
      <c r="D6822">
        <v>11867</v>
      </c>
      <c r="E6822" s="1" t="s">
        <v>7375</v>
      </c>
      <c r="F6822">
        <v>0</v>
      </c>
      <c r="H6822">
        <v>0</v>
      </c>
      <c r="I6822">
        <f>Tabla1[[#This Row],[VENTAS]]+Tabla1[[#This Row],[FISICO]]-Tabla1[[#This Row],[SISTEMA]]</f>
        <v>0</v>
      </c>
    </row>
    <row r="6823" spans="1:10" hidden="1" x14ac:dyDescent="0.25">
      <c r="A6823">
        <v>30101</v>
      </c>
      <c r="B6823" s="1" t="s">
        <v>6</v>
      </c>
      <c r="C6823" s="1" t="s">
        <v>35</v>
      </c>
      <c r="D6823">
        <v>11868</v>
      </c>
      <c r="E6823" s="1" t="s">
        <v>7376</v>
      </c>
      <c r="F6823">
        <v>1</v>
      </c>
      <c r="G6823">
        <v>1</v>
      </c>
      <c r="H6823">
        <v>0</v>
      </c>
      <c r="I6823">
        <f>Tabla1[[#This Row],[VENTAS]]+Tabla1[[#This Row],[FISICO]]-Tabla1[[#This Row],[SISTEMA]]</f>
        <v>0</v>
      </c>
    </row>
    <row r="6824" spans="1:10" hidden="1" x14ac:dyDescent="0.25">
      <c r="A6824">
        <v>30101</v>
      </c>
      <c r="B6824" s="1" t="s">
        <v>6</v>
      </c>
      <c r="C6824" s="1" t="s">
        <v>35</v>
      </c>
      <c r="D6824">
        <v>11869</v>
      </c>
      <c r="E6824" s="1" t="s">
        <v>7377</v>
      </c>
      <c r="F6824">
        <v>0</v>
      </c>
      <c r="H6824">
        <v>0</v>
      </c>
      <c r="I6824">
        <f>Tabla1[[#This Row],[VENTAS]]+Tabla1[[#This Row],[FISICO]]-Tabla1[[#This Row],[SISTEMA]]</f>
        <v>0</v>
      </c>
    </row>
    <row r="6825" spans="1:10" hidden="1" x14ac:dyDescent="0.25">
      <c r="A6825">
        <v>30101</v>
      </c>
      <c r="B6825" s="1" t="s">
        <v>6</v>
      </c>
      <c r="C6825" s="1" t="s">
        <v>35</v>
      </c>
      <c r="D6825" s="18">
        <v>11870</v>
      </c>
      <c r="E6825" s="19" t="s">
        <v>7378</v>
      </c>
      <c r="F6825">
        <v>1</v>
      </c>
      <c r="G6825">
        <v>0</v>
      </c>
      <c r="H6825">
        <v>0</v>
      </c>
      <c r="I6825">
        <f>Tabla1[[#This Row],[VENTAS]]+Tabla1[[#This Row],[FISICO]]-Tabla1[[#This Row],[SISTEMA]]</f>
        <v>-1</v>
      </c>
      <c r="J6825" s="21">
        <v>44502</v>
      </c>
    </row>
    <row r="6826" spans="1:10" hidden="1" x14ac:dyDescent="0.25">
      <c r="A6826">
        <v>30101</v>
      </c>
      <c r="B6826" s="1" t="s">
        <v>6</v>
      </c>
      <c r="C6826" s="1" t="s">
        <v>35</v>
      </c>
      <c r="D6826">
        <v>11925</v>
      </c>
      <c r="E6826" s="1" t="s">
        <v>7379</v>
      </c>
      <c r="F6826">
        <v>0</v>
      </c>
      <c r="H6826">
        <v>0</v>
      </c>
      <c r="I6826">
        <f>Tabla1[[#This Row],[VENTAS]]+Tabla1[[#This Row],[FISICO]]-Tabla1[[#This Row],[SISTEMA]]</f>
        <v>0</v>
      </c>
    </row>
    <row r="6827" spans="1:10" hidden="1" x14ac:dyDescent="0.25">
      <c r="A6827">
        <v>30101</v>
      </c>
      <c r="B6827" s="1" t="s">
        <v>6</v>
      </c>
      <c r="C6827" s="1" t="s">
        <v>35</v>
      </c>
      <c r="D6827" s="18">
        <v>11926</v>
      </c>
      <c r="E6827" s="19" t="s">
        <v>7380</v>
      </c>
      <c r="F6827">
        <v>0</v>
      </c>
      <c r="G6827">
        <v>0</v>
      </c>
      <c r="H6827">
        <v>0</v>
      </c>
      <c r="I6827">
        <f>Tabla1[[#This Row],[VENTAS]]+Tabla1[[#This Row],[FISICO]]-Tabla1[[#This Row],[SISTEMA]]</f>
        <v>0</v>
      </c>
      <c r="J6827" s="18"/>
    </row>
    <row r="6828" spans="1:10" hidden="1" x14ac:dyDescent="0.25">
      <c r="A6828">
        <v>30101</v>
      </c>
      <c r="B6828" s="1" t="s">
        <v>6</v>
      </c>
      <c r="C6828" s="1" t="s">
        <v>35</v>
      </c>
      <c r="D6828">
        <v>11931</v>
      </c>
      <c r="E6828" s="1" t="s">
        <v>7381</v>
      </c>
      <c r="F6828">
        <v>8</v>
      </c>
      <c r="G6828">
        <v>5</v>
      </c>
      <c r="H6828">
        <v>3</v>
      </c>
      <c r="I6828">
        <f>Tabla1[[#This Row],[VENTAS]]+Tabla1[[#This Row],[FISICO]]-Tabla1[[#This Row],[SISTEMA]]</f>
        <v>0</v>
      </c>
    </row>
    <row r="6829" spans="1:10" hidden="1" x14ac:dyDescent="0.25">
      <c r="A6829">
        <v>30101</v>
      </c>
      <c r="B6829" s="1" t="s">
        <v>6</v>
      </c>
      <c r="C6829" s="1" t="s">
        <v>35</v>
      </c>
      <c r="D6829">
        <v>11957</v>
      </c>
      <c r="E6829" s="1" t="s">
        <v>7382</v>
      </c>
      <c r="F6829">
        <v>0</v>
      </c>
      <c r="H6829">
        <v>0</v>
      </c>
      <c r="I6829">
        <f>Tabla1[[#This Row],[VENTAS]]+Tabla1[[#This Row],[FISICO]]-Tabla1[[#This Row],[SISTEMA]]</f>
        <v>0</v>
      </c>
    </row>
    <row r="6830" spans="1:10" s="30" customFormat="1" hidden="1" x14ac:dyDescent="0.25">
      <c r="A6830" s="30">
        <v>30101</v>
      </c>
      <c r="B6830" s="31" t="s">
        <v>6</v>
      </c>
      <c r="C6830" s="31" t="s">
        <v>35</v>
      </c>
      <c r="D6830" s="32">
        <v>11958</v>
      </c>
      <c r="E6830" s="33" t="s">
        <v>7383</v>
      </c>
      <c r="F6830" s="30">
        <v>16</v>
      </c>
      <c r="H6830" s="30">
        <v>0</v>
      </c>
      <c r="I6830" s="30">
        <f>Tabla1[[#This Row],[VENTAS]]+Tabla1[[#This Row],[FISICO]]-Tabla1[[#This Row],[SISTEMA]]</f>
        <v>-16</v>
      </c>
      <c r="J6830" s="32" t="s">
        <v>8335</v>
      </c>
    </row>
    <row r="6831" spans="1:10" s="30" customFormat="1" hidden="1" x14ac:dyDescent="0.25">
      <c r="A6831" s="30">
        <v>30101</v>
      </c>
      <c r="B6831" s="31" t="s">
        <v>6</v>
      </c>
      <c r="C6831" s="31" t="s">
        <v>35</v>
      </c>
      <c r="D6831" s="32">
        <v>11959</v>
      </c>
      <c r="E6831" s="33" t="s">
        <v>7384</v>
      </c>
      <c r="F6831" s="30">
        <v>16</v>
      </c>
      <c r="H6831" s="30">
        <v>0</v>
      </c>
      <c r="I6831" s="30">
        <f>Tabla1[[#This Row],[VENTAS]]+Tabla1[[#This Row],[FISICO]]-Tabla1[[#This Row],[SISTEMA]]</f>
        <v>-16</v>
      </c>
      <c r="J6831" s="32" t="s">
        <v>8335</v>
      </c>
    </row>
    <row r="6832" spans="1:10" s="30" customFormat="1" hidden="1" x14ac:dyDescent="0.25">
      <c r="A6832" s="30">
        <v>30101</v>
      </c>
      <c r="B6832" s="31" t="s">
        <v>6</v>
      </c>
      <c r="C6832" s="31" t="s">
        <v>35</v>
      </c>
      <c r="D6832" s="32">
        <v>11960</v>
      </c>
      <c r="E6832" s="33" t="s">
        <v>7385</v>
      </c>
      <c r="F6832" s="30">
        <v>20</v>
      </c>
      <c r="H6832" s="30">
        <v>0</v>
      </c>
      <c r="I6832" s="30">
        <f>Tabla1[[#This Row],[VENTAS]]+Tabla1[[#This Row],[FISICO]]-Tabla1[[#This Row],[SISTEMA]]</f>
        <v>-20</v>
      </c>
      <c r="J6832" s="32" t="s">
        <v>8335</v>
      </c>
    </row>
    <row r="6833" spans="1:10" s="30" customFormat="1" hidden="1" x14ac:dyDescent="0.25">
      <c r="A6833" s="30">
        <v>30101</v>
      </c>
      <c r="B6833" s="31" t="s">
        <v>6</v>
      </c>
      <c r="C6833" s="31" t="s">
        <v>35</v>
      </c>
      <c r="D6833" s="32">
        <v>11961</v>
      </c>
      <c r="E6833" s="33" t="s">
        <v>7386</v>
      </c>
      <c r="F6833" s="30">
        <v>8</v>
      </c>
      <c r="H6833" s="30">
        <v>0</v>
      </c>
      <c r="I6833" s="30">
        <f>Tabla1[[#This Row],[VENTAS]]+Tabla1[[#This Row],[FISICO]]-Tabla1[[#This Row],[SISTEMA]]</f>
        <v>-8</v>
      </c>
      <c r="J6833" s="32" t="s">
        <v>8335</v>
      </c>
    </row>
    <row r="6834" spans="1:10" hidden="1" x14ac:dyDescent="0.25">
      <c r="A6834">
        <v>30101</v>
      </c>
      <c r="B6834" s="1" t="s">
        <v>6</v>
      </c>
      <c r="C6834" s="1" t="s">
        <v>35</v>
      </c>
      <c r="D6834">
        <v>11979</v>
      </c>
      <c r="E6834" s="1" t="s">
        <v>7387</v>
      </c>
      <c r="F6834">
        <v>11</v>
      </c>
      <c r="G6834">
        <v>11</v>
      </c>
      <c r="H6834">
        <v>0</v>
      </c>
      <c r="I6834">
        <f>Tabla1[[#This Row],[VENTAS]]+Tabla1[[#This Row],[FISICO]]-Tabla1[[#This Row],[SISTEMA]]</f>
        <v>0</v>
      </c>
    </row>
    <row r="6835" spans="1:10" hidden="1" x14ac:dyDescent="0.25">
      <c r="A6835">
        <v>30101</v>
      </c>
      <c r="B6835" s="1" t="s">
        <v>6</v>
      </c>
      <c r="C6835" s="1" t="s">
        <v>35</v>
      </c>
      <c r="D6835">
        <v>11981</v>
      </c>
      <c r="E6835" s="1" t="s">
        <v>7388</v>
      </c>
      <c r="F6835">
        <v>3</v>
      </c>
      <c r="G6835">
        <v>3</v>
      </c>
      <c r="H6835">
        <v>0</v>
      </c>
      <c r="I6835">
        <f>Tabla1[[#This Row],[VENTAS]]+Tabla1[[#This Row],[FISICO]]-Tabla1[[#This Row],[SISTEMA]]</f>
        <v>0</v>
      </c>
    </row>
    <row r="6836" spans="1:10" hidden="1" x14ac:dyDescent="0.25">
      <c r="A6836">
        <v>30101</v>
      </c>
      <c r="B6836" s="1" t="s">
        <v>6</v>
      </c>
      <c r="C6836" s="1" t="s">
        <v>35</v>
      </c>
      <c r="D6836">
        <v>11982</v>
      </c>
      <c r="E6836" s="1" t="s">
        <v>7389</v>
      </c>
      <c r="F6836">
        <v>0</v>
      </c>
      <c r="H6836">
        <v>0</v>
      </c>
      <c r="I6836">
        <f>Tabla1[[#This Row],[VENTAS]]+Tabla1[[#This Row],[FISICO]]-Tabla1[[#This Row],[SISTEMA]]</f>
        <v>0</v>
      </c>
    </row>
    <row r="6837" spans="1:10" hidden="1" x14ac:dyDescent="0.25">
      <c r="A6837">
        <v>30101</v>
      </c>
      <c r="B6837" s="1" t="s">
        <v>6</v>
      </c>
      <c r="C6837" s="1" t="s">
        <v>35</v>
      </c>
      <c r="D6837">
        <v>11983</v>
      </c>
      <c r="E6837" s="1" t="s">
        <v>7390</v>
      </c>
      <c r="F6837">
        <v>0</v>
      </c>
      <c r="H6837">
        <v>0</v>
      </c>
      <c r="I6837">
        <f>Tabla1[[#This Row],[VENTAS]]+Tabla1[[#This Row],[FISICO]]-Tabla1[[#This Row],[SISTEMA]]</f>
        <v>0</v>
      </c>
    </row>
    <row r="6838" spans="1:10" hidden="1" x14ac:dyDescent="0.25">
      <c r="A6838">
        <v>30101</v>
      </c>
      <c r="B6838" s="1" t="s">
        <v>6</v>
      </c>
      <c r="C6838" s="1" t="s">
        <v>35</v>
      </c>
      <c r="D6838" s="18">
        <v>11984</v>
      </c>
      <c r="E6838" s="19" t="s">
        <v>7391</v>
      </c>
      <c r="F6838">
        <v>6</v>
      </c>
      <c r="G6838">
        <v>6</v>
      </c>
      <c r="H6838">
        <v>0</v>
      </c>
      <c r="I6838">
        <f>Tabla1[[#This Row],[VENTAS]]+Tabla1[[#This Row],[FISICO]]-Tabla1[[#This Row],[SISTEMA]]</f>
        <v>0</v>
      </c>
      <c r="J6838" s="18"/>
    </row>
    <row r="6839" spans="1:10" hidden="1" x14ac:dyDescent="0.25">
      <c r="A6839">
        <v>30101</v>
      </c>
      <c r="B6839" s="1" t="s">
        <v>6</v>
      </c>
      <c r="C6839" s="1" t="s">
        <v>35</v>
      </c>
      <c r="D6839">
        <v>11986</v>
      </c>
      <c r="E6839" s="1" t="s">
        <v>7392</v>
      </c>
      <c r="F6839">
        <v>0</v>
      </c>
      <c r="H6839">
        <v>0</v>
      </c>
      <c r="I6839">
        <f>Tabla1[[#This Row],[VENTAS]]+Tabla1[[#This Row],[FISICO]]-Tabla1[[#This Row],[SISTEMA]]</f>
        <v>0</v>
      </c>
    </row>
    <row r="6840" spans="1:10" hidden="1" x14ac:dyDescent="0.25">
      <c r="A6840">
        <v>30101</v>
      </c>
      <c r="B6840" s="1" t="s">
        <v>6</v>
      </c>
      <c r="C6840" s="1" t="s">
        <v>35</v>
      </c>
      <c r="D6840">
        <v>11989</v>
      </c>
      <c r="E6840" s="1" t="s">
        <v>7393</v>
      </c>
      <c r="F6840">
        <v>0</v>
      </c>
      <c r="H6840">
        <v>0</v>
      </c>
      <c r="I6840">
        <f>Tabla1[[#This Row],[VENTAS]]+Tabla1[[#This Row],[FISICO]]-Tabla1[[#This Row],[SISTEMA]]</f>
        <v>0</v>
      </c>
    </row>
    <row r="6841" spans="1:10" hidden="1" x14ac:dyDescent="0.25">
      <c r="A6841">
        <v>30101</v>
      </c>
      <c r="B6841" s="1" t="s">
        <v>6</v>
      </c>
      <c r="C6841" s="1" t="s">
        <v>35</v>
      </c>
      <c r="D6841">
        <v>11990</v>
      </c>
      <c r="E6841" s="1" t="s">
        <v>7394</v>
      </c>
      <c r="F6841">
        <v>0</v>
      </c>
      <c r="H6841">
        <v>0</v>
      </c>
      <c r="I6841">
        <f>Tabla1[[#This Row],[VENTAS]]+Tabla1[[#This Row],[FISICO]]-Tabla1[[#This Row],[SISTEMA]]</f>
        <v>0</v>
      </c>
    </row>
    <row r="6842" spans="1:10" hidden="1" x14ac:dyDescent="0.25">
      <c r="A6842">
        <v>30101</v>
      </c>
      <c r="B6842" s="1" t="s">
        <v>6</v>
      </c>
      <c r="C6842" s="1" t="s">
        <v>35</v>
      </c>
      <c r="D6842">
        <v>11992</v>
      </c>
      <c r="E6842" s="1" t="s">
        <v>7395</v>
      </c>
      <c r="F6842">
        <v>0</v>
      </c>
      <c r="H6842">
        <v>0</v>
      </c>
      <c r="I6842">
        <f>Tabla1[[#This Row],[VENTAS]]+Tabla1[[#This Row],[FISICO]]-Tabla1[[#This Row],[SISTEMA]]</f>
        <v>0</v>
      </c>
    </row>
    <row r="6843" spans="1:10" hidden="1" x14ac:dyDescent="0.25">
      <c r="A6843">
        <v>30101</v>
      </c>
      <c r="B6843" s="1" t="s">
        <v>6</v>
      </c>
      <c r="C6843" s="1" t="s">
        <v>35</v>
      </c>
      <c r="D6843">
        <v>11995</v>
      </c>
      <c r="E6843" s="1" t="s">
        <v>7396</v>
      </c>
      <c r="F6843">
        <v>0</v>
      </c>
      <c r="H6843">
        <v>0</v>
      </c>
      <c r="I6843">
        <f>Tabla1[[#This Row],[VENTAS]]+Tabla1[[#This Row],[FISICO]]-Tabla1[[#This Row],[SISTEMA]]</f>
        <v>0</v>
      </c>
    </row>
    <row r="6844" spans="1:10" hidden="1" x14ac:dyDescent="0.25">
      <c r="A6844">
        <v>30101</v>
      </c>
      <c r="B6844" s="1" t="s">
        <v>6</v>
      </c>
      <c r="C6844" s="1" t="s">
        <v>35</v>
      </c>
      <c r="D6844">
        <v>11997</v>
      </c>
      <c r="E6844" s="1" t="s">
        <v>7397</v>
      </c>
      <c r="F6844">
        <v>0</v>
      </c>
      <c r="H6844">
        <v>0</v>
      </c>
      <c r="I6844">
        <f>Tabla1[[#This Row],[VENTAS]]+Tabla1[[#This Row],[FISICO]]-Tabla1[[#This Row],[SISTEMA]]</f>
        <v>0</v>
      </c>
    </row>
    <row r="6845" spans="1:10" hidden="1" x14ac:dyDescent="0.25">
      <c r="A6845">
        <v>30101</v>
      </c>
      <c r="B6845" s="1" t="s">
        <v>6</v>
      </c>
      <c r="C6845" s="1" t="s">
        <v>35</v>
      </c>
      <c r="D6845">
        <v>11999</v>
      </c>
      <c r="E6845" s="1" t="s">
        <v>7398</v>
      </c>
      <c r="F6845">
        <v>0</v>
      </c>
      <c r="H6845">
        <v>0</v>
      </c>
      <c r="I6845">
        <f>Tabla1[[#This Row],[VENTAS]]+Tabla1[[#This Row],[FISICO]]-Tabla1[[#This Row],[SISTEMA]]</f>
        <v>0</v>
      </c>
    </row>
    <row r="6846" spans="1:10" hidden="1" x14ac:dyDescent="0.25">
      <c r="A6846">
        <v>30101</v>
      </c>
      <c r="B6846" s="1" t="s">
        <v>6</v>
      </c>
      <c r="C6846" s="1" t="s">
        <v>35</v>
      </c>
      <c r="D6846">
        <v>12568</v>
      </c>
      <c r="E6846" s="1" t="s">
        <v>7399</v>
      </c>
      <c r="F6846">
        <v>12</v>
      </c>
      <c r="G6846">
        <v>12</v>
      </c>
      <c r="H6846">
        <v>0</v>
      </c>
      <c r="I6846">
        <f>Tabla1[[#This Row],[VENTAS]]+Tabla1[[#This Row],[FISICO]]-Tabla1[[#This Row],[SISTEMA]]</f>
        <v>0</v>
      </c>
    </row>
    <row r="6847" spans="1:10" hidden="1" x14ac:dyDescent="0.25">
      <c r="A6847">
        <v>30101</v>
      </c>
      <c r="B6847" s="1" t="s">
        <v>6</v>
      </c>
      <c r="C6847" s="1" t="s">
        <v>35</v>
      </c>
      <c r="D6847">
        <v>12643</v>
      </c>
      <c r="E6847" s="1" t="s">
        <v>7400</v>
      </c>
      <c r="F6847">
        <v>3</v>
      </c>
      <c r="G6847">
        <v>3</v>
      </c>
      <c r="H6847">
        <v>0</v>
      </c>
      <c r="I6847">
        <f>Tabla1[[#This Row],[VENTAS]]+Tabla1[[#This Row],[FISICO]]-Tabla1[[#This Row],[SISTEMA]]</f>
        <v>0</v>
      </c>
    </row>
    <row r="6848" spans="1:10" hidden="1" x14ac:dyDescent="0.25">
      <c r="A6848">
        <v>30101</v>
      </c>
      <c r="B6848" s="1" t="s">
        <v>6</v>
      </c>
      <c r="C6848" s="1" t="s">
        <v>35</v>
      </c>
      <c r="D6848">
        <v>12644</v>
      </c>
      <c r="E6848" s="1" t="s">
        <v>7401</v>
      </c>
      <c r="F6848">
        <v>3</v>
      </c>
      <c r="G6848">
        <v>3</v>
      </c>
      <c r="H6848">
        <v>0</v>
      </c>
      <c r="I6848">
        <f>Tabla1[[#This Row],[VENTAS]]+Tabla1[[#This Row],[FISICO]]-Tabla1[[#This Row],[SISTEMA]]</f>
        <v>0</v>
      </c>
    </row>
    <row r="6849" spans="1:10" hidden="1" x14ac:dyDescent="0.25">
      <c r="A6849">
        <v>30101</v>
      </c>
      <c r="B6849" s="1" t="s">
        <v>6</v>
      </c>
      <c r="C6849" s="1" t="s">
        <v>35</v>
      </c>
      <c r="D6849">
        <v>12645</v>
      </c>
      <c r="E6849" s="1" t="s">
        <v>7402</v>
      </c>
      <c r="F6849">
        <v>3</v>
      </c>
      <c r="G6849">
        <v>3</v>
      </c>
      <c r="H6849">
        <v>0</v>
      </c>
      <c r="I6849">
        <f>Tabla1[[#This Row],[VENTAS]]+Tabla1[[#This Row],[FISICO]]-Tabla1[[#This Row],[SISTEMA]]</f>
        <v>0</v>
      </c>
    </row>
    <row r="6850" spans="1:10" hidden="1" x14ac:dyDescent="0.25">
      <c r="A6850">
        <v>30101</v>
      </c>
      <c r="B6850" s="1" t="s">
        <v>6</v>
      </c>
      <c r="C6850" s="1" t="s">
        <v>35</v>
      </c>
      <c r="D6850">
        <v>12646</v>
      </c>
      <c r="E6850" s="1" t="s">
        <v>7403</v>
      </c>
      <c r="F6850">
        <v>1</v>
      </c>
      <c r="G6850">
        <v>1</v>
      </c>
      <c r="H6850">
        <v>0</v>
      </c>
      <c r="I6850">
        <f>Tabla1[[#This Row],[VENTAS]]+Tabla1[[#This Row],[FISICO]]-Tabla1[[#This Row],[SISTEMA]]</f>
        <v>0</v>
      </c>
    </row>
    <row r="6851" spans="1:10" hidden="1" x14ac:dyDescent="0.25">
      <c r="A6851">
        <v>30101</v>
      </c>
      <c r="B6851" s="1" t="s">
        <v>6</v>
      </c>
      <c r="C6851" s="1" t="s">
        <v>35</v>
      </c>
      <c r="D6851">
        <v>12648</v>
      </c>
      <c r="E6851" s="1" t="s">
        <v>7404</v>
      </c>
      <c r="F6851">
        <v>0</v>
      </c>
      <c r="H6851">
        <v>0</v>
      </c>
      <c r="I6851">
        <f>Tabla1[[#This Row],[VENTAS]]+Tabla1[[#This Row],[FISICO]]-Tabla1[[#This Row],[SISTEMA]]</f>
        <v>0</v>
      </c>
    </row>
    <row r="6852" spans="1:10" hidden="1" x14ac:dyDescent="0.25">
      <c r="A6852">
        <v>30101</v>
      </c>
      <c r="B6852" s="1" t="s">
        <v>6</v>
      </c>
      <c r="C6852" s="1" t="s">
        <v>35</v>
      </c>
      <c r="D6852">
        <v>12750</v>
      </c>
      <c r="E6852" s="1" t="s">
        <v>7405</v>
      </c>
      <c r="F6852">
        <v>3</v>
      </c>
      <c r="G6852">
        <v>3</v>
      </c>
      <c r="H6852">
        <v>0</v>
      </c>
      <c r="I6852">
        <f>Tabla1[[#This Row],[VENTAS]]+Tabla1[[#This Row],[FISICO]]-Tabla1[[#This Row],[SISTEMA]]</f>
        <v>0</v>
      </c>
    </row>
    <row r="6853" spans="1:10" hidden="1" x14ac:dyDescent="0.25">
      <c r="A6853">
        <v>30101</v>
      </c>
      <c r="B6853" s="1" t="s">
        <v>6</v>
      </c>
      <c r="C6853" s="1" t="s">
        <v>35</v>
      </c>
      <c r="D6853">
        <v>12751</v>
      </c>
      <c r="E6853" s="1" t="s">
        <v>7406</v>
      </c>
      <c r="F6853">
        <v>33</v>
      </c>
      <c r="G6853">
        <f>27+6</f>
        <v>33</v>
      </c>
      <c r="H6853">
        <v>0</v>
      </c>
      <c r="I6853">
        <f>Tabla1[[#This Row],[VENTAS]]+Tabla1[[#This Row],[FISICO]]-Tabla1[[#This Row],[SISTEMA]]</f>
        <v>0</v>
      </c>
    </row>
    <row r="6854" spans="1:10" hidden="1" x14ac:dyDescent="0.25">
      <c r="A6854">
        <v>30101</v>
      </c>
      <c r="B6854" s="1" t="s">
        <v>6</v>
      </c>
      <c r="C6854" s="1" t="s">
        <v>35</v>
      </c>
      <c r="D6854">
        <v>12752</v>
      </c>
      <c r="E6854" s="1" t="s">
        <v>7407</v>
      </c>
      <c r="F6854">
        <v>33</v>
      </c>
      <c r="G6854">
        <v>33</v>
      </c>
      <c r="H6854">
        <v>0</v>
      </c>
      <c r="I6854">
        <f>Tabla1[[#This Row],[VENTAS]]+Tabla1[[#This Row],[FISICO]]-Tabla1[[#This Row],[SISTEMA]]</f>
        <v>0</v>
      </c>
    </row>
    <row r="6855" spans="1:10" hidden="1" x14ac:dyDescent="0.25">
      <c r="A6855">
        <v>30101</v>
      </c>
      <c r="B6855" s="1" t="s">
        <v>6</v>
      </c>
      <c r="C6855" s="1" t="s">
        <v>35</v>
      </c>
      <c r="D6855">
        <v>12753</v>
      </c>
      <c r="E6855" s="1" t="s">
        <v>7408</v>
      </c>
      <c r="F6855">
        <v>19</v>
      </c>
      <c r="G6855">
        <v>19</v>
      </c>
      <c r="H6855">
        <v>0</v>
      </c>
      <c r="I6855">
        <f>Tabla1[[#This Row],[VENTAS]]+Tabla1[[#This Row],[FISICO]]-Tabla1[[#This Row],[SISTEMA]]</f>
        <v>0</v>
      </c>
    </row>
    <row r="6856" spans="1:10" hidden="1" x14ac:dyDescent="0.25">
      <c r="A6856">
        <v>30101</v>
      </c>
      <c r="B6856" s="1" t="s">
        <v>6</v>
      </c>
      <c r="C6856" s="1" t="s">
        <v>35</v>
      </c>
      <c r="D6856">
        <v>12754</v>
      </c>
      <c r="E6856" s="1" t="s">
        <v>7409</v>
      </c>
      <c r="F6856">
        <v>28</v>
      </c>
      <c r="G6856">
        <v>28</v>
      </c>
      <c r="H6856">
        <v>0</v>
      </c>
      <c r="I6856">
        <f>Tabla1[[#This Row],[VENTAS]]+Tabla1[[#This Row],[FISICO]]-Tabla1[[#This Row],[SISTEMA]]</f>
        <v>0</v>
      </c>
    </row>
    <row r="6857" spans="1:10" hidden="1" x14ac:dyDescent="0.25">
      <c r="A6857">
        <v>30101</v>
      </c>
      <c r="B6857" s="1" t="s">
        <v>6</v>
      </c>
      <c r="C6857" s="1" t="s">
        <v>35</v>
      </c>
      <c r="D6857">
        <v>12755</v>
      </c>
      <c r="E6857" s="1" t="s">
        <v>7410</v>
      </c>
      <c r="F6857">
        <v>38</v>
      </c>
      <c r="G6857">
        <f>11+27</f>
        <v>38</v>
      </c>
      <c r="H6857">
        <v>0</v>
      </c>
      <c r="I6857">
        <f>Tabla1[[#This Row],[VENTAS]]+Tabla1[[#This Row],[FISICO]]-Tabla1[[#This Row],[SISTEMA]]</f>
        <v>0</v>
      </c>
    </row>
    <row r="6858" spans="1:10" hidden="1" x14ac:dyDescent="0.25">
      <c r="A6858">
        <v>30101</v>
      </c>
      <c r="B6858" s="1" t="s">
        <v>6</v>
      </c>
      <c r="C6858" s="1" t="s">
        <v>35</v>
      </c>
      <c r="D6858">
        <v>12760</v>
      </c>
      <c r="E6858" s="1" t="s">
        <v>7411</v>
      </c>
      <c r="F6858">
        <v>12</v>
      </c>
      <c r="G6858">
        <v>12</v>
      </c>
      <c r="H6858">
        <v>0</v>
      </c>
      <c r="I6858">
        <f>Tabla1[[#This Row],[VENTAS]]+Tabla1[[#This Row],[FISICO]]-Tabla1[[#This Row],[SISTEMA]]</f>
        <v>0</v>
      </c>
    </row>
    <row r="6859" spans="1:10" hidden="1" x14ac:dyDescent="0.25">
      <c r="A6859">
        <v>30101</v>
      </c>
      <c r="B6859" s="1" t="s">
        <v>6</v>
      </c>
      <c r="C6859" s="1" t="s">
        <v>35</v>
      </c>
      <c r="D6859" s="18">
        <v>12761</v>
      </c>
      <c r="E6859" s="19" t="s">
        <v>7412</v>
      </c>
      <c r="F6859">
        <v>10</v>
      </c>
      <c r="G6859">
        <v>10</v>
      </c>
      <c r="H6859">
        <v>0</v>
      </c>
      <c r="I6859">
        <f>Tabla1[[#This Row],[VENTAS]]+Tabla1[[#This Row],[FISICO]]-Tabla1[[#This Row],[SISTEMA]]</f>
        <v>0</v>
      </c>
      <c r="J6859" s="18"/>
    </row>
    <row r="6860" spans="1:10" hidden="1" x14ac:dyDescent="0.25">
      <c r="A6860">
        <v>30101</v>
      </c>
      <c r="B6860" s="1" t="s">
        <v>6</v>
      </c>
      <c r="C6860" s="1" t="s">
        <v>35</v>
      </c>
      <c r="D6860" s="18">
        <v>12762</v>
      </c>
      <c r="E6860" s="19" t="s">
        <v>7413</v>
      </c>
      <c r="F6860">
        <v>25</v>
      </c>
      <c r="G6860">
        <v>25</v>
      </c>
      <c r="H6860">
        <v>0</v>
      </c>
      <c r="I6860">
        <f>Tabla1[[#This Row],[VENTAS]]+Tabla1[[#This Row],[FISICO]]-Tabla1[[#This Row],[SISTEMA]]</f>
        <v>0</v>
      </c>
      <c r="J6860" s="18"/>
    </row>
    <row r="6861" spans="1:10" hidden="1" x14ac:dyDescent="0.25">
      <c r="A6861">
        <v>30101</v>
      </c>
      <c r="B6861" s="1" t="s">
        <v>6</v>
      </c>
      <c r="C6861" s="1" t="s">
        <v>35</v>
      </c>
      <c r="D6861">
        <v>12765</v>
      </c>
      <c r="E6861" s="1" t="s">
        <v>7414</v>
      </c>
      <c r="F6861">
        <v>0</v>
      </c>
      <c r="H6861">
        <v>0</v>
      </c>
      <c r="I6861">
        <f>Tabla1[[#This Row],[VENTAS]]+Tabla1[[#This Row],[FISICO]]-Tabla1[[#This Row],[SISTEMA]]</f>
        <v>0</v>
      </c>
    </row>
    <row r="6862" spans="1:10" hidden="1" x14ac:dyDescent="0.25">
      <c r="A6862">
        <v>30101</v>
      </c>
      <c r="B6862" s="1" t="s">
        <v>6</v>
      </c>
      <c r="C6862" s="1" t="s">
        <v>35</v>
      </c>
      <c r="D6862">
        <v>12766</v>
      </c>
      <c r="E6862" s="1" t="s">
        <v>7415</v>
      </c>
      <c r="F6862">
        <v>0</v>
      </c>
      <c r="H6862">
        <v>0</v>
      </c>
      <c r="I6862">
        <f>Tabla1[[#This Row],[VENTAS]]+Tabla1[[#This Row],[FISICO]]-Tabla1[[#This Row],[SISTEMA]]</f>
        <v>0</v>
      </c>
    </row>
    <row r="6863" spans="1:10" hidden="1" x14ac:dyDescent="0.25">
      <c r="A6863">
        <v>30101</v>
      </c>
      <c r="B6863" s="1" t="s">
        <v>6</v>
      </c>
      <c r="C6863" s="1" t="s">
        <v>35</v>
      </c>
      <c r="D6863">
        <v>12768</v>
      </c>
      <c r="E6863" s="1" t="s">
        <v>7416</v>
      </c>
      <c r="F6863">
        <v>0</v>
      </c>
      <c r="H6863">
        <v>0</v>
      </c>
      <c r="I6863">
        <f>Tabla1[[#This Row],[VENTAS]]+Tabla1[[#This Row],[FISICO]]-Tabla1[[#This Row],[SISTEMA]]</f>
        <v>0</v>
      </c>
    </row>
    <row r="6864" spans="1:10" hidden="1" x14ac:dyDescent="0.25">
      <c r="A6864">
        <v>30101</v>
      </c>
      <c r="B6864" s="1" t="s">
        <v>6</v>
      </c>
      <c r="C6864" s="1" t="s">
        <v>35</v>
      </c>
      <c r="D6864">
        <v>12769</v>
      </c>
      <c r="E6864" s="1" t="s">
        <v>7417</v>
      </c>
      <c r="F6864">
        <v>31</v>
      </c>
      <c r="G6864">
        <v>31</v>
      </c>
      <c r="H6864">
        <v>0</v>
      </c>
      <c r="I6864">
        <f>Tabla1[[#This Row],[VENTAS]]+Tabla1[[#This Row],[FISICO]]-Tabla1[[#This Row],[SISTEMA]]</f>
        <v>0</v>
      </c>
    </row>
    <row r="6865" spans="1:10" hidden="1" x14ac:dyDescent="0.25">
      <c r="A6865">
        <v>30101</v>
      </c>
      <c r="B6865" s="1" t="s">
        <v>6</v>
      </c>
      <c r="C6865" s="1" t="s">
        <v>35</v>
      </c>
      <c r="D6865">
        <v>12770</v>
      </c>
      <c r="E6865" s="1" t="s">
        <v>7418</v>
      </c>
      <c r="F6865">
        <v>36</v>
      </c>
      <c r="G6865">
        <v>36</v>
      </c>
      <c r="H6865">
        <v>0</v>
      </c>
      <c r="I6865">
        <f>Tabla1[[#This Row],[VENTAS]]+Tabla1[[#This Row],[FISICO]]-Tabla1[[#This Row],[SISTEMA]]</f>
        <v>0</v>
      </c>
    </row>
    <row r="6866" spans="1:10" hidden="1" x14ac:dyDescent="0.25">
      <c r="A6866">
        <v>30101</v>
      </c>
      <c r="B6866" s="1" t="s">
        <v>6</v>
      </c>
      <c r="C6866" s="1" t="s">
        <v>35</v>
      </c>
      <c r="D6866">
        <v>12771</v>
      </c>
      <c r="E6866" s="1" t="s">
        <v>7419</v>
      </c>
      <c r="F6866">
        <v>29</v>
      </c>
      <c r="G6866">
        <v>29</v>
      </c>
      <c r="H6866">
        <v>0</v>
      </c>
      <c r="I6866">
        <f>Tabla1[[#This Row],[VENTAS]]+Tabla1[[#This Row],[FISICO]]-Tabla1[[#This Row],[SISTEMA]]</f>
        <v>0</v>
      </c>
    </row>
    <row r="6867" spans="1:10" hidden="1" x14ac:dyDescent="0.25">
      <c r="A6867">
        <v>30101</v>
      </c>
      <c r="B6867" s="1" t="s">
        <v>6</v>
      </c>
      <c r="C6867" s="1" t="s">
        <v>35</v>
      </c>
      <c r="D6867">
        <v>12772</v>
      </c>
      <c r="E6867" s="1" t="s">
        <v>7420</v>
      </c>
      <c r="F6867">
        <v>7</v>
      </c>
      <c r="G6867">
        <v>7</v>
      </c>
      <c r="H6867">
        <v>0</v>
      </c>
      <c r="I6867">
        <f>Tabla1[[#This Row],[VENTAS]]+Tabla1[[#This Row],[FISICO]]-Tabla1[[#This Row],[SISTEMA]]</f>
        <v>0</v>
      </c>
    </row>
    <row r="6868" spans="1:10" hidden="1" x14ac:dyDescent="0.25">
      <c r="A6868">
        <v>30101</v>
      </c>
      <c r="B6868" s="1" t="s">
        <v>6</v>
      </c>
      <c r="C6868" s="1" t="s">
        <v>35</v>
      </c>
      <c r="D6868">
        <v>12773</v>
      </c>
      <c r="E6868" s="1" t="s">
        <v>7421</v>
      </c>
      <c r="F6868">
        <v>43</v>
      </c>
      <c r="G6868">
        <v>43</v>
      </c>
      <c r="H6868">
        <v>0</v>
      </c>
      <c r="I6868">
        <f>Tabla1[[#This Row],[VENTAS]]+Tabla1[[#This Row],[FISICO]]-Tabla1[[#This Row],[SISTEMA]]</f>
        <v>0</v>
      </c>
    </row>
    <row r="6869" spans="1:10" hidden="1" x14ac:dyDescent="0.25">
      <c r="A6869">
        <v>30101</v>
      </c>
      <c r="B6869" s="1" t="s">
        <v>6</v>
      </c>
      <c r="C6869" s="1" t="s">
        <v>35</v>
      </c>
      <c r="D6869">
        <v>12838</v>
      </c>
      <c r="E6869" s="1" t="s">
        <v>7422</v>
      </c>
      <c r="F6869">
        <v>0</v>
      </c>
      <c r="H6869">
        <v>0</v>
      </c>
      <c r="I6869">
        <f>Tabla1[[#This Row],[VENTAS]]+Tabla1[[#This Row],[FISICO]]-Tabla1[[#This Row],[SISTEMA]]</f>
        <v>0</v>
      </c>
    </row>
    <row r="6870" spans="1:10" hidden="1" x14ac:dyDescent="0.25">
      <c r="A6870">
        <v>30101</v>
      </c>
      <c r="B6870" s="1" t="s">
        <v>6</v>
      </c>
      <c r="C6870" s="1" t="s">
        <v>35</v>
      </c>
      <c r="D6870">
        <v>12902</v>
      </c>
      <c r="E6870" s="1" t="s">
        <v>7423</v>
      </c>
      <c r="F6870">
        <v>13</v>
      </c>
      <c r="G6870">
        <v>13</v>
      </c>
      <c r="H6870">
        <v>0</v>
      </c>
      <c r="I6870">
        <f>Tabla1[[#This Row],[VENTAS]]+Tabla1[[#This Row],[FISICO]]-Tabla1[[#This Row],[SISTEMA]]</f>
        <v>0</v>
      </c>
    </row>
    <row r="6871" spans="1:10" hidden="1" x14ac:dyDescent="0.25">
      <c r="A6871">
        <v>30101</v>
      </c>
      <c r="B6871" s="1" t="s">
        <v>6</v>
      </c>
      <c r="C6871" s="1" t="s">
        <v>35</v>
      </c>
      <c r="D6871">
        <v>12991</v>
      </c>
      <c r="E6871" s="1" t="s">
        <v>7424</v>
      </c>
      <c r="F6871">
        <v>10</v>
      </c>
      <c r="G6871">
        <v>10</v>
      </c>
      <c r="H6871">
        <v>0</v>
      </c>
      <c r="I6871">
        <f>Tabla1[[#This Row],[VENTAS]]+Tabla1[[#This Row],[FISICO]]-Tabla1[[#This Row],[SISTEMA]]</f>
        <v>0</v>
      </c>
    </row>
    <row r="6872" spans="1:10" hidden="1" x14ac:dyDescent="0.25">
      <c r="A6872" s="30">
        <v>30101</v>
      </c>
      <c r="B6872" s="31" t="s">
        <v>6</v>
      </c>
      <c r="C6872" s="31" t="s">
        <v>35</v>
      </c>
      <c r="D6872" s="30">
        <v>12992</v>
      </c>
      <c r="E6872" s="31" t="s">
        <v>7425</v>
      </c>
      <c r="F6872" s="30">
        <v>12</v>
      </c>
      <c r="G6872" s="30">
        <v>14</v>
      </c>
      <c r="H6872" s="30">
        <v>0</v>
      </c>
      <c r="I6872" s="30">
        <f>Tabla1[[#This Row],[VENTAS]]+Tabla1[[#This Row],[FISICO]]-Tabla1[[#This Row],[SISTEMA]]</f>
        <v>2</v>
      </c>
      <c r="J6872" s="30"/>
    </row>
    <row r="6873" spans="1:10" hidden="1" x14ac:dyDescent="0.25">
      <c r="A6873">
        <v>30101</v>
      </c>
      <c r="B6873" s="1" t="s">
        <v>6</v>
      </c>
      <c r="C6873" s="1" t="s">
        <v>35</v>
      </c>
      <c r="D6873">
        <v>12994</v>
      </c>
      <c r="E6873" s="1" t="s">
        <v>7426</v>
      </c>
      <c r="F6873">
        <v>11</v>
      </c>
      <c r="G6873">
        <v>11</v>
      </c>
      <c r="H6873">
        <v>0</v>
      </c>
      <c r="I6873">
        <f>Tabla1[[#This Row],[VENTAS]]+Tabla1[[#This Row],[FISICO]]-Tabla1[[#This Row],[SISTEMA]]</f>
        <v>0</v>
      </c>
    </row>
    <row r="6874" spans="1:10" hidden="1" x14ac:dyDescent="0.25">
      <c r="A6874">
        <v>30101</v>
      </c>
      <c r="B6874" s="1" t="s">
        <v>6</v>
      </c>
      <c r="C6874" s="1" t="s">
        <v>35</v>
      </c>
      <c r="D6874" s="18">
        <v>12995</v>
      </c>
      <c r="E6874" s="19" t="s">
        <v>7427</v>
      </c>
      <c r="F6874">
        <v>17</v>
      </c>
      <c r="G6874">
        <v>17</v>
      </c>
      <c r="H6874">
        <v>0</v>
      </c>
      <c r="I6874">
        <f>Tabla1[[#This Row],[VENTAS]]+Tabla1[[#This Row],[FISICO]]-Tabla1[[#This Row],[SISTEMA]]</f>
        <v>0</v>
      </c>
      <c r="J6874" s="18"/>
    </row>
    <row r="6875" spans="1:10" hidden="1" x14ac:dyDescent="0.25">
      <c r="A6875">
        <v>30101</v>
      </c>
      <c r="B6875" s="1" t="s">
        <v>6</v>
      </c>
      <c r="C6875" s="1" t="s">
        <v>35</v>
      </c>
      <c r="D6875" s="18">
        <v>13063</v>
      </c>
      <c r="E6875" s="19" t="s">
        <v>7428</v>
      </c>
      <c r="F6875">
        <v>31</v>
      </c>
      <c r="G6875">
        <v>31</v>
      </c>
      <c r="H6875">
        <v>0</v>
      </c>
      <c r="I6875">
        <f>Tabla1[[#This Row],[VENTAS]]+Tabla1[[#This Row],[FISICO]]-Tabla1[[#This Row],[SISTEMA]]</f>
        <v>0</v>
      </c>
      <c r="J6875" s="18"/>
    </row>
    <row r="6876" spans="1:10" hidden="1" x14ac:dyDescent="0.25">
      <c r="A6876">
        <v>30101</v>
      </c>
      <c r="B6876" s="1" t="s">
        <v>6</v>
      </c>
      <c r="C6876" s="1" t="s">
        <v>35</v>
      </c>
      <c r="D6876">
        <v>13064</v>
      </c>
      <c r="E6876" s="1" t="s">
        <v>7429</v>
      </c>
      <c r="F6876">
        <v>36</v>
      </c>
      <c r="G6876">
        <v>36</v>
      </c>
      <c r="H6876">
        <v>0</v>
      </c>
      <c r="I6876">
        <f>Tabla1[[#This Row],[VENTAS]]+Tabla1[[#This Row],[FISICO]]-Tabla1[[#This Row],[SISTEMA]]</f>
        <v>0</v>
      </c>
    </row>
    <row r="6877" spans="1:10" hidden="1" x14ac:dyDescent="0.25">
      <c r="A6877">
        <v>30101</v>
      </c>
      <c r="B6877" s="1" t="s">
        <v>6</v>
      </c>
      <c r="C6877" s="1" t="s">
        <v>35</v>
      </c>
      <c r="D6877">
        <v>13065</v>
      </c>
      <c r="E6877" s="1" t="s">
        <v>7430</v>
      </c>
      <c r="F6877">
        <v>27</v>
      </c>
      <c r="G6877">
        <v>27</v>
      </c>
      <c r="H6877">
        <v>0</v>
      </c>
      <c r="I6877">
        <f>Tabla1[[#This Row],[VENTAS]]+Tabla1[[#This Row],[FISICO]]-Tabla1[[#This Row],[SISTEMA]]</f>
        <v>0</v>
      </c>
    </row>
    <row r="6878" spans="1:10" hidden="1" x14ac:dyDescent="0.25">
      <c r="A6878">
        <v>30101</v>
      </c>
      <c r="B6878" s="1" t="s">
        <v>6</v>
      </c>
      <c r="C6878" s="1" t="s">
        <v>35</v>
      </c>
      <c r="D6878">
        <v>13067</v>
      </c>
      <c r="E6878" s="1" t="s">
        <v>7431</v>
      </c>
      <c r="F6878">
        <v>29</v>
      </c>
      <c r="G6878">
        <f>24+5</f>
        <v>29</v>
      </c>
      <c r="H6878">
        <v>0</v>
      </c>
      <c r="I6878">
        <f>Tabla1[[#This Row],[VENTAS]]+Tabla1[[#This Row],[FISICO]]-Tabla1[[#This Row],[SISTEMA]]</f>
        <v>0</v>
      </c>
    </row>
    <row r="6879" spans="1:10" hidden="1" x14ac:dyDescent="0.25">
      <c r="A6879">
        <v>30101</v>
      </c>
      <c r="B6879" s="1" t="s">
        <v>6</v>
      </c>
      <c r="C6879" s="1" t="s">
        <v>35</v>
      </c>
      <c r="D6879">
        <v>13068</v>
      </c>
      <c r="E6879" s="1" t="s">
        <v>7432</v>
      </c>
      <c r="F6879">
        <v>32</v>
      </c>
      <c r="G6879">
        <v>32</v>
      </c>
      <c r="H6879">
        <v>0</v>
      </c>
      <c r="I6879">
        <f>Tabla1[[#This Row],[VENTAS]]+Tabla1[[#This Row],[FISICO]]-Tabla1[[#This Row],[SISTEMA]]</f>
        <v>0</v>
      </c>
    </row>
    <row r="6880" spans="1:10" hidden="1" x14ac:dyDescent="0.25">
      <c r="A6880">
        <v>30101</v>
      </c>
      <c r="B6880" s="1" t="s">
        <v>6</v>
      </c>
      <c r="C6880" s="1" t="s">
        <v>35</v>
      </c>
      <c r="D6880">
        <v>13069</v>
      </c>
      <c r="E6880" s="1" t="s">
        <v>7433</v>
      </c>
      <c r="F6880">
        <v>29</v>
      </c>
      <c r="G6880">
        <v>29</v>
      </c>
      <c r="H6880">
        <v>0</v>
      </c>
      <c r="I6880">
        <f>Tabla1[[#This Row],[VENTAS]]+Tabla1[[#This Row],[FISICO]]-Tabla1[[#This Row],[SISTEMA]]</f>
        <v>0</v>
      </c>
    </row>
    <row r="6881" spans="1:10" hidden="1" x14ac:dyDescent="0.25">
      <c r="A6881">
        <v>30101</v>
      </c>
      <c r="B6881" s="1" t="s">
        <v>6</v>
      </c>
      <c r="C6881" s="1" t="s">
        <v>35</v>
      </c>
      <c r="D6881">
        <v>13113</v>
      </c>
      <c r="E6881" s="1" t="s">
        <v>7434</v>
      </c>
      <c r="F6881">
        <v>31</v>
      </c>
      <c r="G6881">
        <v>31</v>
      </c>
      <c r="H6881">
        <v>0</v>
      </c>
      <c r="I6881">
        <f>Tabla1[[#This Row],[VENTAS]]+Tabla1[[#This Row],[FISICO]]-Tabla1[[#This Row],[SISTEMA]]</f>
        <v>0</v>
      </c>
    </row>
    <row r="6882" spans="1:10" hidden="1" x14ac:dyDescent="0.25">
      <c r="A6882">
        <v>30101</v>
      </c>
      <c r="B6882" s="1" t="s">
        <v>6</v>
      </c>
      <c r="C6882" s="1" t="s">
        <v>35</v>
      </c>
      <c r="D6882">
        <v>13114</v>
      </c>
      <c r="E6882" s="1" t="s">
        <v>7435</v>
      </c>
      <c r="F6882">
        <v>10</v>
      </c>
      <c r="G6882">
        <v>9</v>
      </c>
      <c r="H6882">
        <v>1</v>
      </c>
      <c r="I6882">
        <f>Tabla1[[#This Row],[VENTAS]]+Tabla1[[#This Row],[FISICO]]-Tabla1[[#This Row],[SISTEMA]]</f>
        <v>0</v>
      </c>
    </row>
    <row r="6883" spans="1:10" hidden="1" x14ac:dyDescent="0.25">
      <c r="A6883">
        <v>30101</v>
      </c>
      <c r="B6883" s="1" t="s">
        <v>6</v>
      </c>
      <c r="C6883" s="1" t="s">
        <v>35</v>
      </c>
      <c r="D6883">
        <v>13115</v>
      </c>
      <c r="E6883" s="1" t="s">
        <v>7436</v>
      </c>
      <c r="F6883">
        <v>14</v>
      </c>
      <c r="G6883">
        <v>14</v>
      </c>
      <c r="H6883">
        <v>0</v>
      </c>
      <c r="I6883">
        <f>Tabla1[[#This Row],[VENTAS]]+Tabla1[[#This Row],[FISICO]]-Tabla1[[#This Row],[SISTEMA]]</f>
        <v>0</v>
      </c>
    </row>
    <row r="6884" spans="1:10" hidden="1" x14ac:dyDescent="0.25">
      <c r="A6884">
        <v>30101</v>
      </c>
      <c r="B6884" s="1" t="s">
        <v>6</v>
      </c>
      <c r="C6884" s="1" t="s">
        <v>35</v>
      </c>
      <c r="D6884">
        <v>13116</v>
      </c>
      <c r="E6884" s="1" t="s">
        <v>7437</v>
      </c>
      <c r="F6884">
        <v>45</v>
      </c>
      <c r="G6884">
        <f>13+14+18</f>
        <v>45</v>
      </c>
      <c r="H6884">
        <v>0</v>
      </c>
      <c r="I6884">
        <f>Tabla1[[#This Row],[VENTAS]]+Tabla1[[#This Row],[FISICO]]-Tabla1[[#This Row],[SISTEMA]]</f>
        <v>0</v>
      </c>
    </row>
    <row r="6885" spans="1:10" hidden="1" x14ac:dyDescent="0.25">
      <c r="A6885">
        <v>30101</v>
      </c>
      <c r="B6885" s="1" t="s">
        <v>6</v>
      </c>
      <c r="C6885" s="1" t="s">
        <v>35</v>
      </c>
      <c r="D6885">
        <v>13245</v>
      </c>
      <c r="E6885" s="1" t="s">
        <v>7438</v>
      </c>
      <c r="F6885">
        <v>0</v>
      </c>
      <c r="H6885">
        <v>0</v>
      </c>
      <c r="I6885">
        <f>Tabla1[[#This Row],[VENTAS]]+Tabla1[[#This Row],[FISICO]]-Tabla1[[#This Row],[SISTEMA]]</f>
        <v>0</v>
      </c>
    </row>
    <row r="6886" spans="1:10" hidden="1" x14ac:dyDescent="0.25">
      <c r="A6886">
        <v>30101</v>
      </c>
      <c r="B6886" s="1" t="s">
        <v>6</v>
      </c>
      <c r="C6886" s="1" t="s">
        <v>35</v>
      </c>
      <c r="D6886" s="18">
        <v>13248</v>
      </c>
      <c r="E6886" s="19" t="s">
        <v>7439</v>
      </c>
      <c r="F6886">
        <v>14</v>
      </c>
      <c r="G6886">
        <v>2</v>
      </c>
      <c r="H6886">
        <v>0</v>
      </c>
      <c r="I6886">
        <f>Tabla1[[#This Row],[VENTAS]]+Tabla1[[#This Row],[FISICO]]-Tabla1[[#This Row],[SISTEMA]]</f>
        <v>-12</v>
      </c>
      <c r="J6886" s="18"/>
    </row>
    <row r="6887" spans="1:10" hidden="1" x14ac:dyDescent="0.25">
      <c r="A6887">
        <v>30101</v>
      </c>
      <c r="B6887" s="1" t="s">
        <v>6</v>
      </c>
      <c r="C6887" s="1" t="s">
        <v>35</v>
      </c>
      <c r="D6887">
        <v>13249</v>
      </c>
      <c r="E6887" s="1" t="s">
        <v>7440</v>
      </c>
      <c r="F6887">
        <v>14</v>
      </c>
      <c r="G6887">
        <v>14</v>
      </c>
      <c r="H6887">
        <v>0</v>
      </c>
      <c r="I6887">
        <f>Tabla1[[#This Row],[VENTAS]]+Tabla1[[#This Row],[FISICO]]-Tabla1[[#This Row],[SISTEMA]]</f>
        <v>0</v>
      </c>
    </row>
    <row r="6888" spans="1:10" hidden="1" x14ac:dyDescent="0.25">
      <c r="A6888">
        <v>30101</v>
      </c>
      <c r="B6888" s="1" t="s">
        <v>6</v>
      </c>
      <c r="C6888" s="1" t="s">
        <v>35</v>
      </c>
      <c r="D6888">
        <v>13250</v>
      </c>
      <c r="E6888" s="1" t="s">
        <v>7441</v>
      </c>
      <c r="F6888">
        <v>7</v>
      </c>
      <c r="G6888">
        <v>7</v>
      </c>
      <c r="H6888">
        <v>0</v>
      </c>
      <c r="I6888">
        <f>Tabla1[[#This Row],[VENTAS]]+Tabla1[[#This Row],[FISICO]]-Tabla1[[#This Row],[SISTEMA]]</f>
        <v>0</v>
      </c>
    </row>
    <row r="6889" spans="1:10" hidden="1" x14ac:dyDescent="0.25">
      <c r="A6889">
        <v>30101</v>
      </c>
      <c r="B6889" s="1" t="s">
        <v>6</v>
      </c>
      <c r="C6889" s="1" t="s">
        <v>35</v>
      </c>
      <c r="D6889" s="18">
        <v>13382</v>
      </c>
      <c r="E6889" s="19" t="s">
        <v>7442</v>
      </c>
      <c r="F6889">
        <v>6</v>
      </c>
      <c r="G6889">
        <v>5</v>
      </c>
      <c r="H6889">
        <v>0</v>
      </c>
      <c r="I6889">
        <f>Tabla1[[#This Row],[VENTAS]]+Tabla1[[#This Row],[FISICO]]-Tabla1[[#This Row],[SISTEMA]]</f>
        <v>-1</v>
      </c>
      <c r="J6889" s="18"/>
    </row>
    <row r="6890" spans="1:10" hidden="1" x14ac:dyDescent="0.25">
      <c r="A6890">
        <v>30101</v>
      </c>
      <c r="B6890" s="1" t="s">
        <v>6</v>
      </c>
      <c r="C6890" s="1" t="s">
        <v>35</v>
      </c>
      <c r="D6890">
        <v>13476</v>
      </c>
      <c r="E6890" s="1" t="s">
        <v>7443</v>
      </c>
      <c r="F6890">
        <v>0</v>
      </c>
      <c r="H6890">
        <v>0</v>
      </c>
      <c r="I6890">
        <f>Tabla1[[#This Row],[VENTAS]]+Tabla1[[#This Row],[FISICO]]-Tabla1[[#This Row],[SISTEMA]]</f>
        <v>0</v>
      </c>
    </row>
    <row r="6891" spans="1:10" hidden="1" x14ac:dyDescent="0.25">
      <c r="A6891">
        <v>30101</v>
      </c>
      <c r="B6891" s="1" t="s">
        <v>6</v>
      </c>
      <c r="C6891" s="1" t="s">
        <v>35</v>
      </c>
      <c r="D6891" s="18">
        <v>13515</v>
      </c>
      <c r="E6891" s="19" t="s">
        <v>7444</v>
      </c>
      <c r="F6891">
        <v>1</v>
      </c>
      <c r="G6891">
        <v>1</v>
      </c>
      <c r="H6891">
        <v>0</v>
      </c>
      <c r="I6891">
        <f>Tabla1[[#This Row],[VENTAS]]+Tabla1[[#This Row],[FISICO]]-Tabla1[[#This Row],[SISTEMA]]</f>
        <v>0</v>
      </c>
      <c r="J6891" s="18"/>
    </row>
    <row r="6892" spans="1:10" hidden="1" x14ac:dyDescent="0.25">
      <c r="A6892" s="30">
        <v>30101</v>
      </c>
      <c r="B6892" s="31" t="s">
        <v>6</v>
      </c>
      <c r="C6892" s="31" t="s">
        <v>35</v>
      </c>
      <c r="D6892" s="30">
        <v>13530</v>
      </c>
      <c r="E6892" s="31" t="s">
        <v>7445</v>
      </c>
      <c r="F6892" s="30">
        <v>3</v>
      </c>
      <c r="G6892" s="30">
        <v>4</v>
      </c>
      <c r="H6892" s="30">
        <v>0</v>
      </c>
      <c r="I6892" s="30">
        <f>Tabla1[[#This Row],[VENTAS]]+Tabla1[[#This Row],[FISICO]]-Tabla1[[#This Row],[SISTEMA]]</f>
        <v>1</v>
      </c>
      <c r="J6892" s="30"/>
    </row>
    <row r="6893" spans="1:10" hidden="1" x14ac:dyDescent="0.25">
      <c r="A6893">
        <v>30101</v>
      </c>
      <c r="B6893" s="1" t="s">
        <v>6</v>
      </c>
      <c r="C6893" s="1" t="s">
        <v>35</v>
      </c>
      <c r="D6893">
        <v>13828</v>
      </c>
      <c r="E6893" s="1" t="s">
        <v>7446</v>
      </c>
      <c r="F6893">
        <v>2</v>
      </c>
      <c r="G6893">
        <v>2</v>
      </c>
      <c r="H6893">
        <v>0</v>
      </c>
      <c r="I6893">
        <f>Tabla1[[#This Row],[VENTAS]]+Tabla1[[#This Row],[FISICO]]-Tabla1[[#This Row],[SISTEMA]]</f>
        <v>0</v>
      </c>
    </row>
    <row r="6894" spans="1:10" hidden="1" x14ac:dyDescent="0.25">
      <c r="A6894">
        <v>30101</v>
      </c>
      <c r="B6894" s="1" t="s">
        <v>6</v>
      </c>
      <c r="C6894" s="1" t="s">
        <v>35</v>
      </c>
      <c r="D6894">
        <v>13861</v>
      </c>
      <c r="E6894" s="1" t="s">
        <v>7447</v>
      </c>
      <c r="F6894">
        <v>0</v>
      </c>
      <c r="H6894">
        <v>0</v>
      </c>
      <c r="I6894">
        <f>Tabla1[[#This Row],[VENTAS]]+Tabla1[[#This Row],[FISICO]]-Tabla1[[#This Row],[SISTEMA]]</f>
        <v>0</v>
      </c>
    </row>
    <row r="6895" spans="1:10" hidden="1" x14ac:dyDescent="0.25">
      <c r="A6895">
        <v>30101</v>
      </c>
      <c r="B6895" s="1" t="s">
        <v>6</v>
      </c>
      <c r="C6895" s="1" t="s">
        <v>35</v>
      </c>
      <c r="D6895" s="18">
        <v>14030</v>
      </c>
      <c r="E6895" s="19" t="s">
        <v>7448</v>
      </c>
      <c r="F6895">
        <v>0</v>
      </c>
      <c r="G6895">
        <v>0</v>
      </c>
      <c r="H6895">
        <v>0</v>
      </c>
      <c r="I6895">
        <f>Tabla1[[#This Row],[VENTAS]]+Tabla1[[#This Row],[FISICO]]-Tabla1[[#This Row],[SISTEMA]]</f>
        <v>0</v>
      </c>
      <c r="J6895" s="18"/>
    </row>
    <row r="6896" spans="1:10" hidden="1" x14ac:dyDescent="0.25">
      <c r="A6896">
        <v>30101</v>
      </c>
      <c r="B6896" s="1" t="s">
        <v>6</v>
      </c>
      <c r="C6896" s="1" t="s">
        <v>35</v>
      </c>
      <c r="D6896" s="18">
        <v>14162</v>
      </c>
      <c r="E6896" s="19" t="s">
        <v>7449</v>
      </c>
      <c r="F6896">
        <v>11</v>
      </c>
      <c r="G6896">
        <v>11</v>
      </c>
      <c r="H6896">
        <v>0</v>
      </c>
      <c r="I6896">
        <f>Tabla1[[#This Row],[VENTAS]]+Tabla1[[#This Row],[FISICO]]-Tabla1[[#This Row],[SISTEMA]]</f>
        <v>0</v>
      </c>
      <c r="J6896" s="18"/>
    </row>
    <row r="6897" spans="1:10" hidden="1" x14ac:dyDescent="0.25">
      <c r="A6897">
        <v>30101</v>
      </c>
      <c r="B6897" s="1" t="s">
        <v>6</v>
      </c>
      <c r="C6897" s="1" t="s">
        <v>35</v>
      </c>
      <c r="D6897" s="18">
        <v>14406</v>
      </c>
      <c r="E6897" s="19" t="s">
        <v>7450</v>
      </c>
      <c r="F6897">
        <v>5</v>
      </c>
      <c r="G6897">
        <v>5</v>
      </c>
      <c r="H6897">
        <v>0</v>
      </c>
      <c r="I6897">
        <f>Tabla1[[#This Row],[VENTAS]]+Tabla1[[#This Row],[FISICO]]-Tabla1[[#This Row],[SISTEMA]]</f>
        <v>0</v>
      </c>
      <c r="J6897" s="18"/>
    </row>
    <row r="6898" spans="1:10" hidden="1" x14ac:dyDescent="0.25">
      <c r="A6898">
        <v>30101</v>
      </c>
      <c r="B6898" s="1" t="s">
        <v>6</v>
      </c>
      <c r="C6898" s="1" t="s">
        <v>36</v>
      </c>
      <c r="D6898">
        <v>2416</v>
      </c>
      <c r="E6898" s="1" t="s">
        <v>7451</v>
      </c>
      <c r="F6898">
        <v>0</v>
      </c>
      <c r="H6898">
        <v>0</v>
      </c>
      <c r="I6898">
        <f>Tabla1[[#This Row],[VENTAS]]+Tabla1[[#This Row],[FISICO]]-Tabla1[[#This Row],[SISTEMA]]</f>
        <v>0</v>
      </c>
    </row>
    <row r="6899" spans="1:10" hidden="1" x14ac:dyDescent="0.25">
      <c r="A6899">
        <v>30101</v>
      </c>
      <c r="B6899" s="1" t="s">
        <v>6</v>
      </c>
      <c r="C6899" s="1" t="s">
        <v>37</v>
      </c>
      <c r="D6899">
        <v>974</v>
      </c>
      <c r="E6899" s="1" t="s">
        <v>7452</v>
      </c>
      <c r="F6899">
        <v>0</v>
      </c>
      <c r="H6899">
        <v>0</v>
      </c>
      <c r="I6899">
        <f>Tabla1[[#This Row],[VENTAS]]+Tabla1[[#This Row],[FISICO]]-Tabla1[[#This Row],[SISTEMA]]</f>
        <v>0</v>
      </c>
    </row>
    <row r="6900" spans="1:10" hidden="1" x14ac:dyDescent="0.25">
      <c r="A6900">
        <v>30101</v>
      </c>
      <c r="B6900" s="1" t="s">
        <v>6</v>
      </c>
      <c r="C6900" s="1" t="s">
        <v>37</v>
      </c>
      <c r="D6900">
        <v>982</v>
      </c>
      <c r="E6900" s="1" t="s">
        <v>7453</v>
      </c>
      <c r="F6900">
        <v>0</v>
      </c>
      <c r="H6900">
        <v>0</v>
      </c>
      <c r="I6900">
        <f>Tabla1[[#This Row],[VENTAS]]+Tabla1[[#This Row],[FISICO]]-Tabla1[[#This Row],[SISTEMA]]</f>
        <v>0</v>
      </c>
    </row>
    <row r="6901" spans="1:10" hidden="1" x14ac:dyDescent="0.25">
      <c r="A6901">
        <v>30101</v>
      </c>
      <c r="B6901" s="1" t="s">
        <v>6</v>
      </c>
      <c r="C6901" s="1" t="s">
        <v>37</v>
      </c>
      <c r="D6901">
        <v>1007</v>
      </c>
      <c r="E6901" s="1" t="s">
        <v>7454</v>
      </c>
      <c r="F6901">
        <v>0</v>
      </c>
      <c r="H6901">
        <v>0</v>
      </c>
      <c r="I6901">
        <f>Tabla1[[#This Row],[VENTAS]]+Tabla1[[#This Row],[FISICO]]-Tabla1[[#This Row],[SISTEMA]]</f>
        <v>0</v>
      </c>
    </row>
    <row r="6902" spans="1:10" hidden="1" x14ac:dyDescent="0.25">
      <c r="A6902">
        <v>30101</v>
      </c>
      <c r="B6902" s="1" t="s">
        <v>6</v>
      </c>
      <c r="C6902" s="1" t="s">
        <v>37</v>
      </c>
      <c r="D6902" s="18">
        <v>1406</v>
      </c>
      <c r="E6902" s="19" t="s">
        <v>7455</v>
      </c>
      <c r="F6902">
        <v>3</v>
      </c>
      <c r="G6902">
        <v>0</v>
      </c>
      <c r="H6902">
        <v>0</v>
      </c>
      <c r="I6902">
        <f>Tabla1[[#This Row],[VENTAS]]+Tabla1[[#This Row],[FISICO]]-Tabla1[[#This Row],[SISTEMA]]</f>
        <v>-3</v>
      </c>
      <c r="J6902" s="18"/>
    </row>
    <row r="6903" spans="1:10" hidden="1" x14ac:dyDescent="0.25">
      <c r="A6903">
        <v>30101</v>
      </c>
      <c r="B6903" s="1" t="s">
        <v>6</v>
      </c>
      <c r="C6903" s="1" t="s">
        <v>37</v>
      </c>
      <c r="D6903">
        <v>2661</v>
      </c>
      <c r="E6903" s="1" t="s">
        <v>7456</v>
      </c>
      <c r="F6903">
        <v>0</v>
      </c>
      <c r="H6903">
        <v>0</v>
      </c>
      <c r="I6903">
        <f>Tabla1[[#This Row],[VENTAS]]+Tabla1[[#This Row],[FISICO]]-Tabla1[[#This Row],[SISTEMA]]</f>
        <v>0</v>
      </c>
    </row>
    <row r="6904" spans="1:10" hidden="1" x14ac:dyDescent="0.25">
      <c r="A6904">
        <v>30101</v>
      </c>
      <c r="B6904" s="1" t="s">
        <v>6</v>
      </c>
      <c r="C6904" s="1" t="s">
        <v>37</v>
      </c>
      <c r="D6904">
        <v>3178</v>
      </c>
      <c r="E6904" s="1" t="s">
        <v>7457</v>
      </c>
      <c r="F6904">
        <v>0</v>
      </c>
      <c r="H6904">
        <v>0</v>
      </c>
      <c r="I6904">
        <f>Tabla1[[#This Row],[VENTAS]]+Tabla1[[#This Row],[FISICO]]-Tabla1[[#This Row],[SISTEMA]]</f>
        <v>0</v>
      </c>
    </row>
    <row r="6905" spans="1:10" hidden="1" x14ac:dyDescent="0.25">
      <c r="A6905">
        <v>30101</v>
      </c>
      <c r="B6905" s="1" t="s">
        <v>6</v>
      </c>
      <c r="C6905" s="1" t="s">
        <v>37</v>
      </c>
      <c r="D6905">
        <v>3179</v>
      </c>
      <c r="E6905" s="1" t="s">
        <v>7458</v>
      </c>
      <c r="F6905">
        <v>0</v>
      </c>
      <c r="H6905">
        <v>0</v>
      </c>
      <c r="I6905">
        <f>Tabla1[[#This Row],[VENTAS]]+Tabla1[[#This Row],[FISICO]]-Tabla1[[#This Row],[SISTEMA]]</f>
        <v>0</v>
      </c>
    </row>
    <row r="6906" spans="1:10" hidden="1" x14ac:dyDescent="0.25">
      <c r="A6906">
        <v>30101</v>
      </c>
      <c r="B6906" s="1" t="s">
        <v>6</v>
      </c>
      <c r="C6906" s="1" t="s">
        <v>37</v>
      </c>
      <c r="D6906">
        <v>3215</v>
      </c>
      <c r="E6906" s="1" t="s">
        <v>7459</v>
      </c>
      <c r="F6906">
        <v>0</v>
      </c>
      <c r="H6906">
        <v>0</v>
      </c>
      <c r="I6906">
        <f>Tabla1[[#This Row],[VENTAS]]+Tabla1[[#This Row],[FISICO]]-Tabla1[[#This Row],[SISTEMA]]</f>
        <v>0</v>
      </c>
    </row>
    <row r="6907" spans="1:10" hidden="1" x14ac:dyDescent="0.25">
      <c r="A6907">
        <v>30101</v>
      </c>
      <c r="B6907" s="1" t="s">
        <v>6</v>
      </c>
      <c r="C6907" s="1" t="s">
        <v>37</v>
      </c>
      <c r="D6907">
        <v>3216</v>
      </c>
      <c r="E6907" s="1" t="s">
        <v>7460</v>
      </c>
      <c r="F6907">
        <v>0</v>
      </c>
      <c r="H6907">
        <v>0</v>
      </c>
      <c r="I6907">
        <f>Tabla1[[#This Row],[VENTAS]]+Tabla1[[#This Row],[FISICO]]-Tabla1[[#This Row],[SISTEMA]]</f>
        <v>0</v>
      </c>
    </row>
    <row r="6908" spans="1:10" hidden="1" x14ac:dyDescent="0.25">
      <c r="A6908">
        <v>30101</v>
      </c>
      <c r="B6908" s="1" t="s">
        <v>6</v>
      </c>
      <c r="C6908" s="1" t="s">
        <v>37</v>
      </c>
      <c r="D6908">
        <v>3217</v>
      </c>
      <c r="E6908" s="1" t="s">
        <v>7461</v>
      </c>
      <c r="F6908">
        <v>0</v>
      </c>
      <c r="H6908">
        <v>0</v>
      </c>
      <c r="I6908">
        <f>Tabla1[[#This Row],[VENTAS]]+Tabla1[[#This Row],[FISICO]]-Tabla1[[#This Row],[SISTEMA]]</f>
        <v>0</v>
      </c>
    </row>
    <row r="6909" spans="1:10" hidden="1" x14ac:dyDescent="0.25">
      <c r="A6909">
        <v>30101</v>
      </c>
      <c r="B6909" s="1" t="s">
        <v>6</v>
      </c>
      <c r="C6909" s="1" t="s">
        <v>37</v>
      </c>
      <c r="D6909">
        <v>3473</v>
      </c>
      <c r="E6909" s="1" t="s">
        <v>7462</v>
      </c>
      <c r="F6909">
        <v>0</v>
      </c>
      <c r="H6909">
        <v>0</v>
      </c>
      <c r="I6909">
        <f>Tabla1[[#This Row],[VENTAS]]+Tabla1[[#This Row],[FISICO]]-Tabla1[[#This Row],[SISTEMA]]</f>
        <v>0</v>
      </c>
    </row>
    <row r="6910" spans="1:10" hidden="1" x14ac:dyDescent="0.25">
      <c r="A6910">
        <v>30101</v>
      </c>
      <c r="B6910" s="1" t="s">
        <v>6</v>
      </c>
      <c r="C6910" s="1" t="s">
        <v>37</v>
      </c>
      <c r="D6910">
        <v>3673</v>
      </c>
      <c r="E6910" s="1" t="s">
        <v>7463</v>
      </c>
      <c r="F6910">
        <v>0</v>
      </c>
      <c r="H6910">
        <v>0</v>
      </c>
      <c r="I6910">
        <f>Tabla1[[#This Row],[VENTAS]]+Tabla1[[#This Row],[FISICO]]-Tabla1[[#This Row],[SISTEMA]]</f>
        <v>0</v>
      </c>
    </row>
    <row r="6911" spans="1:10" hidden="1" x14ac:dyDescent="0.25">
      <c r="A6911">
        <v>30101</v>
      </c>
      <c r="B6911" s="1" t="s">
        <v>6</v>
      </c>
      <c r="C6911" s="1" t="s">
        <v>37</v>
      </c>
      <c r="D6911">
        <v>3674</v>
      </c>
      <c r="E6911" s="1" t="s">
        <v>7464</v>
      </c>
      <c r="F6911">
        <v>0</v>
      </c>
      <c r="H6911">
        <v>0</v>
      </c>
      <c r="I6911">
        <f>Tabla1[[#This Row],[VENTAS]]+Tabla1[[#This Row],[FISICO]]-Tabla1[[#This Row],[SISTEMA]]</f>
        <v>0</v>
      </c>
    </row>
    <row r="6912" spans="1:10" hidden="1" x14ac:dyDescent="0.25">
      <c r="A6912">
        <v>30101</v>
      </c>
      <c r="B6912" s="1" t="s">
        <v>6</v>
      </c>
      <c r="C6912" s="1" t="s">
        <v>37</v>
      </c>
      <c r="D6912">
        <v>4002</v>
      </c>
      <c r="E6912" s="1" t="s">
        <v>7465</v>
      </c>
      <c r="F6912">
        <v>0</v>
      </c>
      <c r="H6912">
        <v>0</v>
      </c>
      <c r="I6912">
        <f>Tabla1[[#This Row],[VENTAS]]+Tabla1[[#This Row],[FISICO]]-Tabla1[[#This Row],[SISTEMA]]</f>
        <v>0</v>
      </c>
    </row>
    <row r="6913" spans="1:9" hidden="1" x14ac:dyDescent="0.25">
      <c r="A6913">
        <v>30101</v>
      </c>
      <c r="B6913" s="1" t="s">
        <v>6</v>
      </c>
      <c r="C6913" s="1" t="s">
        <v>37</v>
      </c>
      <c r="D6913">
        <v>4348</v>
      </c>
      <c r="E6913" s="1" t="s">
        <v>7466</v>
      </c>
      <c r="F6913">
        <v>0</v>
      </c>
      <c r="H6913">
        <v>0</v>
      </c>
      <c r="I6913">
        <f>Tabla1[[#This Row],[VENTAS]]+Tabla1[[#This Row],[FISICO]]-Tabla1[[#This Row],[SISTEMA]]</f>
        <v>0</v>
      </c>
    </row>
    <row r="6914" spans="1:9" hidden="1" x14ac:dyDescent="0.25">
      <c r="A6914">
        <v>30101</v>
      </c>
      <c r="B6914" s="1" t="s">
        <v>6</v>
      </c>
      <c r="C6914" s="1" t="s">
        <v>37</v>
      </c>
      <c r="D6914">
        <v>4349</v>
      </c>
      <c r="E6914" s="1" t="s">
        <v>7467</v>
      </c>
      <c r="F6914">
        <v>0</v>
      </c>
      <c r="H6914">
        <v>0</v>
      </c>
      <c r="I6914">
        <f>Tabla1[[#This Row],[VENTAS]]+Tabla1[[#This Row],[FISICO]]-Tabla1[[#This Row],[SISTEMA]]</f>
        <v>0</v>
      </c>
    </row>
    <row r="6915" spans="1:9" hidden="1" x14ac:dyDescent="0.25">
      <c r="A6915">
        <v>30101</v>
      </c>
      <c r="B6915" s="1" t="s">
        <v>6</v>
      </c>
      <c r="C6915" s="1" t="s">
        <v>37</v>
      </c>
      <c r="D6915">
        <v>4350</v>
      </c>
      <c r="E6915" s="1" t="s">
        <v>7468</v>
      </c>
      <c r="F6915">
        <v>0</v>
      </c>
      <c r="H6915">
        <v>0</v>
      </c>
      <c r="I6915">
        <f>Tabla1[[#This Row],[VENTAS]]+Tabla1[[#This Row],[FISICO]]-Tabla1[[#This Row],[SISTEMA]]</f>
        <v>0</v>
      </c>
    </row>
    <row r="6916" spans="1:9" hidden="1" x14ac:dyDescent="0.25">
      <c r="A6916">
        <v>30101</v>
      </c>
      <c r="B6916" s="1" t="s">
        <v>6</v>
      </c>
      <c r="C6916" s="1" t="s">
        <v>37</v>
      </c>
      <c r="D6916">
        <v>4429</v>
      </c>
      <c r="E6916" s="1" t="s">
        <v>7469</v>
      </c>
      <c r="F6916">
        <v>0</v>
      </c>
      <c r="H6916">
        <v>0</v>
      </c>
      <c r="I6916">
        <f>Tabla1[[#This Row],[VENTAS]]+Tabla1[[#This Row],[FISICO]]-Tabla1[[#This Row],[SISTEMA]]</f>
        <v>0</v>
      </c>
    </row>
    <row r="6917" spans="1:9" hidden="1" x14ac:dyDescent="0.25">
      <c r="A6917">
        <v>30101</v>
      </c>
      <c r="B6917" s="1" t="s">
        <v>6</v>
      </c>
      <c r="C6917" s="1" t="s">
        <v>37</v>
      </c>
      <c r="D6917">
        <v>4430</v>
      </c>
      <c r="E6917" s="1" t="s">
        <v>7470</v>
      </c>
      <c r="F6917">
        <v>0</v>
      </c>
      <c r="H6917">
        <v>0</v>
      </c>
      <c r="I6917">
        <f>Tabla1[[#This Row],[VENTAS]]+Tabla1[[#This Row],[FISICO]]-Tabla1[[#This Row],[SISTEMA]]</f>
        <v>0</v>
      </c>
    </row>
    <row r="6918" spans="1:9" hidden="1" x14ac:dyDescent="0.25">
      <c r="A6918">
        <v>30101</v>
      </c>
      <c r="B6918" s="1" t="s">
        <v>6</v>
      </c>
      <c r="C6918" s="1" t="s">
        <v>37</v>
      </c>
      <c r="D6918">
        <v>4431</v>
      </c>
      <c r="E6918" s="1" t="s">
        <v>7471</v>
      </c>
      <c r="F6918">
        <v>0</v>
      </c>
      <c r="H6918">
        <v>0</v>
      </c>
      <c r="I6918">
        <f>Tabla1[[#This Row],[VENTAS]]+Tabla1[[#This Row],[FISICO]]-Tabla1[[#This Row],[SISTEMA]]</f>
        <v>0</v>
      </c>
    </row>
    <row r="6919" spans="1:9" hidden="1" x14ac:dyDescent="0.25">
      <c r="A6919">
        <v>30101</v>
      </c>
      <c r="B6919" s="1" t="s">
        <v>6</v>
      </c>
      <c r="C6919" s="1" t="s">
        <v>37</v>
      </c>
      <c r="D6919">
        <v>4432</v>
      </c>
      <c r="E6919" s="1" t="s">
        <v>7472</v>
      </c>
      <c r="F6919">
        <v>0</v>
      </c>
      <c r="H6919">
        <v>0</v>
      </c>
      <c r="I6919">
        <f>Tabla1[[#This Row],[VENTAS]]+Tabla1[[#This Row],[FISICO]]-Tabla1[[#This Row],[SISTEMA]]</f>
        <v>0</v>
      </c>
    </row>
    <row r="6920" spans="1:9" hidden="1" x14ac:dyDescent="0.25">
      <c r="A6920">
        <v>30101</v>
      </c>
      <c r="B6920" s="1" t="s">
        <v>6</v>
      </c>
      <c r="C6920" s="1" t="s">
        <v>37</v>
      </c>
      <c r="D6920">
        <v>4433</v>
      </c>
      <c r="E6920" s="1" t="s">
        <v>7473</v>
      </c>
      <c r="F6920">
        <v>0</v>
      </c>
      <c r="H6920">
        <v>0</v>
      </c>
      <c r="I6920">
        <f>Tabla1[[#This Row],[VENTAS]]+Tabla1[[#This Row],[FISICO]]-Tabla1[[#This Row],[SISTEMA]]</f>
        <v>0</v>
      </c>
    </row>
    <row r="6921" spans="1:9" hidden="1" x14ac:dyDescent="0.25">
      <c r="A6921">
        <v>30101</v>
      </c>
      <c r="B6921" s="1" t="s">
        <v>6</v>
      </c>
      <c r="C6921" s="1" t="s">
        <v>37</v>
      </c>
      <c r="D6921">
        <v>4861</v>
      </c>
      <c r="E6921" s="1" t="s">
        <v>7474</v>
      </c>
      <c r="F6921">
        <v>0</v>
      </c>
      <c r="H6921">
        <v>0</v>
      </c>
      <c r="I6921">
        <f>Tabla1[[#This Row],[VENTAS]]+Tabla1[[#This Row],[FISICO]]-Tabla1[[#This Row],[SISTEMA]]</f>
        <v>0</v>
      </c>
    </row>
    <row r="6922" spans="1:9" hidden="1" x14ac:dyDescent="0.25">
      <c r="A6922">
        <v>30101</v>
      </c>
      <c r="B6922" s="1" t="s">
        <v>6</v>
      </c>
      <c r="C6922" s="1" t="s">
        <v>37</v>
      </c>
      <c r="D6922">
        <v>4862</v>
      </c>
      <c r="E6922" s="1" t="s">
        <v>7475</v>
      </c>
      <c r="F6922">
        <v>0</v>
      </c>
      <c r="H6922">
        <v>0</v>
      </c>
      <c r="I6922">
        <f>Tabla1[[#This Row],[VENTAS]]+Tabla1[[#This Row],[FISICO]]-Tabla1[[#This Row],[SISTEMA]]</f>
        <v>0</v>
      </c>
    </row>
    <row r="6923" spans="1:9" hidden="1" x14ac:dyDescent="0.25">
      <c r="A6923">
        <v>30101</v>
      </c>
      <c r="B6923" s="1" t="s">
        <v>6</v>
      </c>
      <c r="C6923" s="1" t="s">
        <v>37</v>
      </c>
      <c r="D6923">
        <v>5015</v>
      </c>
      <c r="E6923" s="1" t="s">
        <v>7476</v>
      </c>
      <c r="F6923">
        <v>0</v>
      </c>
      <c r="H6923">
        <v>0</v>
      </c>
      <c r="I6923">
        <f>Tabla1[[#This Row],[VENTAS]]+Tabla1[[#This Row],[FISICO]]-Tabla1[[#This Row],[SISTEMA]]</f>
        <v>0</v>
      </c>
    </row>
    <row r="6924" spans="1:9" hidden="1" x14ac:dyDescent="0.25">
      <c r="A6924">
        <v>30101</v>
      </c>
      <c r="B6924" s="1" t="s">
        <v>6</v>
      </c>
      <c r="C6924" s="1" t="s">
        <v>37</v>
      </c>
      <c r="D6924">
        <v>5415</v>
      </c>
      <c r="E6924" s="1" t="s">
        <v>7477</v>
      </c>
      <c r="F6924">
        <v>0</v>
      </c>
      <c r="H6924">
        <v>0</v>
      </c>
      <c r="I6924">
        <f>Tabla1[[#This Row],[VENTAS]]+Tabla1[[#This Row],[FISICO]]-Tabla1[[#This Row],[SISTEMA]]</f>
        <v>0</v>
      </c>
    </row>
    <row r="6925" spans="1:9" hidden="1" x14ac:dyDescent="0.25">
      <c r="A6925">
        <v>30101</v>
      </c>
      <c r="B6925" s="1" t="s">
        <v>6</v>
      </c>
      <c r="C6925" s="1" t="s">
        <v>37</v>
      </c>
      <c r="D6925">
        <v>5744</v>
      </c>
      <c r="E6925" s="1" t="s">
        <v>7478</v>
      </c>
      <c r="F6925">
        <v>0</v>
      </c>
      <c r="H6925">
        <v>0</v>
      </c>
      <c r="I6925">
        <f>Tabla1[[#This Row],[VENTAS]]+Tabla1[[#This Row],[FISICO]]-Tabla1[[#This Row],[SISTEMA]]</f>
        <v>0</v>
      </c>
    </row>
    <row r="6926" spans="1:9" hidden="1" x14ac:dyDescent="0.25">
      <c r="A6926">
        <v>30101</v>
      </c>
      <c r="B6926" s="1" t="s">
        <v>6</v>
      </c>
      <c r="C6926" s="1" t="s">
        <v>37</v>
      </c>
      <c r="D6926">
        <v>5745</v>
      </c>
      <c r="E6926" s="1" t="s">
        <v>7479</v>
      </c>
      <c r="F6926">
        <v>0</v>
      </c>
      <c r="H6926">
        <v>0</v>
      </c>
      <c r="I6926">
        <f>Tabla1[[#This Row],[VENTAS]]+Tabla1[[#This Row],[FISICO]]-Tabla1[[#This Row],[SISTEMA]]</f>
        <v>0</v>
      </c>
    </row>
    <row r="6927" spans="1:9" hidden="1" x14ac:dyDescent="0.25">
      <c r="A6927">
        <v>30101</v>
      </c>
      <c r="B6927" s="1" t="s">
        <v>6</v>
      </c>
      <c r="C6927" s="1" t="s">
        <v>37</v>
      </c>
      <c r="D6927">
        <v>5840</v>
      </c>
      <c r="E6927" s="1" t="s">
        <v>7480</v>
      </c>
      <c r="F6927">
        <v>0</v>
      </c>
      <c r="H6927">
        <v>0</v>
      </c>
      <c r="I6927">
        <f>Tabla1[[#This Row],[VENTAS]]+Tabla1[[#This Row],[FISICO]]-Tabla1[[#This Row],[SISTEMA]]</f>
        <v>0</v>
      </c>
    </row>
    <row r="6928" spans="1:9" hidden="1" x14ac:dyDescent="0.25">
      <c r="A6928">
        <v>30101</v>
      </c>
      <c r="B6928" s="1" t="s">
        <v>6</v>
      </c>
      <c r="C6928" s="1" t="s">
        <v>37</v>
      </c>
      <c r="D6928">
        <v>6273</v>
      </c>
      <c r="E6928" s="1" t="s">
        <v>7481</v>
      </c>
      <c r="F6928">
        <v>0</v>
      </c>
      <c r="H6928">
        <v>0</v>
      </c>
      <c r="I6928">
        <f>Tabla1[[#This Row],[VENTAS]]+Tabla1[[#This Row],[FISICO]]-Tabla1[[#This Row],[SISTEMA]]</f>
        <v>0</v>
      </c>
    </row>
    <row r="6929" spans="1:10" hidden="1" x14ac:dyDescent="0.25">
      <c r="A6929">
        <v>30101</v>
      </c>
      <c r="B6929" s="1" t="s">
        <v>6</v>
      </c>
      <c r="C6929" s="1" t="s">
        <v>37</v>
      </c>
      <c r="D6929">
        <v>6577</v>
      </c>
      <c r="E6929" s="1" t="s">
        <v>7482</v>
      </c>
      <c r="F6929">
        <v>0</v>
      </c>
      <c r="H6929">
        <v>0</v>
      </c>
      <c r="I6929">
        <f>Tabla1[[#This Row],[VENTAS]]+Tabla1[[#This Row],[FISICO]]-Tabla1[[#This Row],[SISTEMA]]</f>
        <v>0</v>
      </c>
    </row>
    <row r="6930" spans="1:10" hidden="1" x14ac:dyDescent="0.25">
      <c r="A6930">
        <v>30101</v>
      </c>
      <c r="B6930" s="1" t="s">
        <v>6</v>
      </c>
      <c r="C6930" s="1" t="s">
        <v>37</v>
      </c>
      <c r="D6930">
        <v>6925</v>
      </c>
      <c r="E6930" s="1" t="s">
        <v>7483</v>
      </c>
      <c r="F6930">
        <v>0</v>
      </c>
      <c r="H6930">
        <v>0</v>
      </c>
      <c r="I6930">
        <f>Tabla1[[#This Row],[VENTAS]]+Tabla1[[#This Row],[FISICO]]-Tabla1[[#This Row],[SISTEMA]]</f>
        <v>0</v>
      </c>
    </row>
    <row r="6931" spans="1:10" hidden="1" x14ac:dyDescent="0.25">
      <c r="A6931">
        <v>30101</v>
      </c>
      <c r="B6931" s="1" t="s">
        <v>6</v>
      </c>
      <c r="C6931" s="1" t="s">
        <v>37</v>
      </c>
      <c r="D6931">
        <v>6927</v>
      </c>
      <c r="E6931" s="1" t="s">
        <v>7484</v>
      </c>
      <c r="F6931">
        <v>0</v>
      </c>
      <c r="H6931">
        <v>0</v>
      </c>
      <c r="I6931">
        <f>Tabla1[[#This Row],[VENTAS]]+Tabla1[[#This Row],[FISICO]]-Tabla1[[#This Row],[SISTEMA]]</f>
        <v>0</v>
      </c>
    </row>
    <row r="6932" spans="1:10" hidden="1" x14ac:dyDescent="0.25">
      <c r="A6932">
        <v>30101</v>
      </c>
      <c r="B6932" s="1" t="s">
        <v>6</v>
      </c>
      <c r="C6932" s="1" t="s">
        <v>37</v>
      </c>
      <c r="D6932">
        <v>8070</v>
      </c>
      <c r="E6932" s="1" t="s">
        <v>7485</v>
      </c>
      <c r="F6932">
        <v>0</v>
      </c>
      <c r="H6932">
        <v>0</v>
      </c>
      <c r="I6932">
        <f>Tabla1[[#This Row],[VENTAS]]+Tabla1[[#This Row],[FISICO]]-Tabla1[[#This Row],[SISTEMA]]</f>
        <v>0</v>
      </c>
    </row>
    <row r="6933" spans="1:10" hidden="1" x14ac:dyDescent="0.25">
      <c r="A6933">
        <v>30101</v>
      </c>
      <c r="B6933" s="1" t="s">
        <v>6</v>
      </c>
      <c r="C6933" s="1" t="s">
        <v>37</v>
      </c>
      <c r="D6933">
        <v>8413</v>
      </c>
      <c r="E6933" s="1" t="s">
        <v>7486</v>
      </c>
      <c r="F6933">
        <v>0</v>
      </c>
      <c r="H6933">
        <v>0</v>
      </c>
      <c r="I6933">
        <f>Tabla1[[#This Row],[VENTAS]]+Tabla1[[#This Row],[FISICO]]-Tabla1[[#This Row],[SISTEMA]]</f>
        <v>0</v>
      </c>
    </row>
    <row r="6934" spans="1:10" hidden="1" x14ac:dyDescent="0.25">
      <c r="A6934">
        <v>30101</v>
      </c>
      <c r="B6934" s="1" t="s">
        <v>6</v>
      </c>
      <c r="C6934" s="1" t="s">
        <v>37</v>
      </c>
      <c r="D6934">
        <v>8512</v>
      </c>
      <c r="E6934" s="1" t="s">
        <v>7487</v>
      </c>
      <c r="F6934">
        <v>0</v>
      </c>
      <c r="H6934">
        <v>0</v>
      </c>
      <c r="I6934">
        <f>Tabla1[[#This Row],[VENTAS]]+Tabla1[[#This Row],[FISICO]]-Tabla1[[#This Row],[SISTEMA]]</f>
        <v>0</v>
      </c>
    </row>
    <row r="6935" spans="1:10" hidden="1" x14ac:dyDescent="0.25">
      <c r="A6935">
        <v>30101</v>
      </c>
      <c r="B6935" s="1" t="s">
        <v>6</v>
      </c>
      <c r="C6935" s="1" t="s">
        <v>37</v>
      </c>
      <c r="D6935">
        <v>8543</v>
      </c>
      <c r="E6935" s="1" t="s">
        <v>7488</v>
      </c>
      <c r="F6935">
        <v>0</v>
      </c>
      <c r="H6935">
        <v>0</v>
      </c>
      <c r="I6935">
        <f>Tabla1[[#This Row],[VENTAS]]+Tabla1[[#This Row],[FISICO]]-Tabla1[[#This Row],[SISTEMA]]</f>
        <v>0</v>
      </c>
    </row>
    <row r="6936" spans="1:10" hidden="1" x14ac:dyDescent="0.25">
      <c r="A6936">
        <v>30101</v>
      </c>
      <c r="B6936" s="1" t="s">
        <v>6</v>
      </c>
      <c r="C6936" s="1" t="s">
        <v>37</v>
      </c>
      <c r="D6936">
        <v>9425</v>
      </c>
      <c r="E6936" s="1" t="s">
        <v>7489</v>
      </c>
      <c r="F6936">
        <v>0</v>
      </c>
      <c r="H6936">
        <v>0</v>
      </c>
      <c r="I6936">
        <f>Tabla1[[#This Row],[VENTAS]]+Tabla1[[#This Row],[FISICO]]-Tabla1[[#This Row],[SISTEMA]]</f>
        <v>0</v>
      </c>
    </row>
    <row r="6937" spans="1:10" hidden="1" x14ac:dyDescent="0.25">
      <c r="A6937">
        <v>30101</v>
      </c>
      <c r="B6937" s="1" t="s">
        <v>6</v>
      </c>
      <c r="C6937" s="1" t="s">
        <v>37</v>
      </c>
      <c r="D6937">
        <v>9426</v>
      </c>
      <c r="E6937" s="1" t="s">
        <v>7490</v>
      </c>
      <c r="F6937">
        <v>0</v>
      </c>
      <c r="H6937">
        <v>0</v>
      </c>
      <c r="I6937">
        <f>Tabla1[[#This Row],[VENTAS]]+Tabla1[[#This Row],[FISICO]]-Tabla1[[#This Row],[SISTEMA]]</f>
        <v>0</v>
      </c>
    </row>
    <row r="6938" spans="1:10" hidden="1" x14ac:dyDescent="0.25">
      <c r="A6938">
        <v>30101</v>
      </c>
      <c r="B6938" s="1" t="s">
        <v>6</v>
      </c>
      <c r="C6938" s="1" t="s">
        <v>38</v>
      </c>
      <c r="D6938" s="18">
        <v>1436</v>
      </c>
      <c r="E6938" s="19" t="s">
        <v>7491</v>
      </c>
      <c r="F6938">
        <v>623</v>
      </c>
      <c r="G6938">
        <v>623</v>
      </c>
      <c r="H6938">
        <v>0</v>
      </c>
      <c r="I6938">
        <f>Tabla1[[#This Row],[VENTAS]]+Tabla1[[#This Row],[FISICO]]-Tabla1[[#This Row],[SISTEMA]]</f>
        <v>0</v>
      </c>
      <c r="J6938" s="18"/>
    </row>
    <row r="6939" spans="1:10" hidden="1" x14ac:dyDescent="0.25">
      <c r="A6939">
        <v>30101</v>
      </c>
      <c r="B6939" s="1" t="s">
        <v>6</v>
      </c>
      <c r="C6939" s="1" t="s">
        <v>38</v>
      </c>
      <c r="D6939" s="18">
        <v>7960</v>
      </c>
      <c r="E6939" s="19" t="s">
        <v>7492</v>
      </c>
      <c r="F6939">
        <v>2733</v>
      </c>
      <c r="G6939">
        <v>1384</v>
      </c>
      <c r="H6939">
        <v>10</v>
      </c>
      <c r="I6939">
        <f>Tabla1[[#This Row],[VENTAS]]+Tabla1[[#This Row],[FISICO]]-Tabla1[[#This Row],[SISTEMA]]</f>
        <v>-1339</v>
      </c>
      <c r="J6939" s="18"/>
    </row>
    <row r="6940" spans="1:10" hidden="1" x14ac:dyDescent="0.25">
      <c r="A6940">
        <v>30101</v>
      </c>
      <c r="B6940" s="1" t="s">
        <v>6</v>
      </c>
      <c r="C6940" s="1" t="s">
        <v>38</v>
      </c>
      <c r="D6940">
        <v>10012</v>
      </c>
      <c r="E6940" s="1" t="s">
        <v>7493</v>
      </c>
      <c r="F6940">
        <v>0</v>
      </c>
      <c r="H6940">
        <v>0</v>
      </c>
      <c r="I6940">
        <f>Tabla1[[#This Row],[VENTAS]]+Tabla1[[#This Row],[FISICO]]-Tabla1[[#This Row],[SISTEMA]]</f>
        <v>0</v>
      </c>
    </row>
    <row r="6941" spans="1:10" hidden="1" x14ac:dyDescent="0.25">
      <c r="A6941">
        <v>30101</v>
      </c>
      <c r="B6941" s="1" t="s">
        <v>6</v>
      </c>
      <c r="C6941" s="1" t="s">
        <v>38</v>
      </c>
      <c r="D6941">
        <v>13121</v>
      </c>
      <c r="E6941" s="1" t="s">
        <v>7494</v>
      </c>
      <c r="F6941">
        <v>0</v>
      </c>
      <c r="H6941">
        <v>0</v>
      </c>
      <c r="I6941">
        <f>Tabla1[[#This Row],[VENTAS]]+Tabla1[[#This Row],[FISICO]]-Tabla1[[#This Row],[SISTEMA]]</f>
        <v>0</v>
      </c>
    </row>
    <row r="6942" spans="1:10" hidden="1" x14ac:dyDescent="0.25">
      <c r="A6942">
        <v>30101</v>
      </c>
      <c r="B6942" s="1" t="s">
        <v>6</v>
      </c>
      <c r="C6942" s="1" t="s">
        <v>39</v>
      </c>
      <c r="D6942">
        <v>1535</v>
      </c>
      <c r="E6942" s="1" t="s">
        <v>7495</v>
      </c>
      <c r="F6942">
        <v>0</v>
      </c>
      <c r="H6942">
        <v>0</v>
      </c>
      <c r="I6942">
        <f>Tabla1[[#This Row],[VENTAS]]+Tabla1[[#This Row],[FISICO]]-Tabla1[[#This Row],[SISTEMA]]</f>
        <v>0</v>
      </c>
    </row>
    <row r="6943" spans="1:10" hidden="1" x14ac:dyDescent="0.25">
      <c r="A6943">
        <v>30101</v>
      </c>
      <c r="B6943" s="1" t="s">
        <v>6</v>
      </c>
      <c r="C6943" s="1" t="s">
        <v>39</v>
      </c>
      <c r="D6943">
        <v>1536</v>
      </c>
      <c r="E6943" s="1" t="s">
        <v>7496</v>
      </c>
      <c r="F6943">
        <v>0</v>
      </c>
      <c r="H6943">
        <v>0</v>
      </c>
      <c r="I6943">
        <f>Tabla1[[#This Row],[VENTAS]]+Tabla1[[#This Row],[FISICO]]-Tabla1[[#This Row],[SISTEMA]]</f>
        <v>0</v>
      </c>
    </row>
    <row r="6944" spans="1:10" hidden="1" x14ac:dyDescent="0.25">
      <c r="A6944">
        <v>30101</v>
      </c>
      <c r="B6944" s="1" t="s">
        <v>6</v>
      </c>
      <c r="C6944" s="1" t="s">
        <v>39</v>
      </c>
      <c r="D6944">
        <v>1537</v>
      </c>
      <c r="E6944" s="1" t="s">
        <v>7497</v>
      </c>
      <c r="F6944">
        <v>1</v>
      </c>
      <c r="G6944">
        <v>1</v>
      </c>
      <c r="H6944">
        <v>0</v>
      </c>
      <c r="I6944">
        <f>Tabla1[[#This Row],[VENTAS]]+Tabla1[[#This Row],[FISICO]]-Tabla1[[#This Row],[SISTEMA]]</f>
        <v>0</v>
      </c>
    </row>
    <row r="6945" spans="1:9" hidden="1" x14ac:dyDescent="0.25">
      <c r="A6945">
        <v>30101</v>
      </c>
      <c r="B6945" s="1" t="s">
        <v>6</v>
      </c>
      <c r="C6945" s="1" t="s">
        <v>39</v>
      </c>
      <c r="D6945">
        <v>1538</v>
      </c>
      <c r="E6945" s="1" t="s">
        <v>7498</v>
      </c>
      <c r="F6945">
        <v>0</v>
      </c>
      <c r="H6945">
        <v>0</v>
      </c>
      <c r="I6945">
        <f>Tabla1[[#This Row],[VENTAS]]+Tabla1[[#This Row],[FISICO]]-Tabla1[[#This Row],[SISTEMA]]</f>
        <v>0</v>
      </c>
    </row>
    <row r="6946" spans="1:9" hidden="1" x14ac:dyDescent="0.25">
      <c r="A6946">
        <v>30101</v>
      </c>
      <c r="B6946" s="1" t="s">
        <v>6</v>
      </c>
      <c r="C6946" s="1" t="s">
        <v>39</v>
      </c>
      <c r="D6946">
        <v>1539</v>
      </c>
      <c r="E6946" s="1" t="s">
        <v>7499</v>
      </c>
      <c r="F6946">
        <v>0</v>
      </c>
      <c r="H6946">
        <v>0</v>
      </c>
      <c r="I6946">
        <f>Tabla1[[#This Row],[VENTAS]]+Tabla1[[#This Row],[FISICO]]-Tabla1[[#This Row],[SISTEMA]]</f>
        <v>0</v>
      </c>
    </row>
    <row r="6947" spans="1:9" hidden="1" x14ac:dyDescent="0.25">
      <c r="A6947">
        <v>30101</v>
      </c>
      <c r="B6947" s="1" t="s">
        <v>6</v>
      </c>
      <c r="C6947" s="1" t="s">
        <v>39</v>
      </c>
      <c r="D6947">
        <v>1540</v>
      </c>
      <c r="E6947" s="1" t="s">
        <v>7500</v>
      </c>
      <c r="F6947">
        <v>0</v>
      </c>
      <c r="H6947">
        <v>0</v>
      </c>
      <c r="I6947">
        <f>Tabla1[[#This Row],[VENTAS]]+Tabla1[[#This Row],[FISICO]]-Tabla1[[#This Row],[SISTEMA]]</f>
        <v>0</v>
      </c>
    </row>
    <row r="6948" spans="1:9" hidden="1" x14ac:dyDescent="0.25">
      <c r="A6948">
        <v>30101</v>
      </c>
      <c r="B6948" s="1" t="s">
        <v>6</v>
      </c>
      <c r="C6948" s="1" t="s">
        <v>39</v>
      </c>
      <c r="D6948">
        <v>1541</v>
      </c>
      <c r="E6948" s="1" t="s">
        <v>7501</v>
      </c>
      <c r="F6948">
        <v>0</v>
      </c>
      <c r="H6948">
        <v>0</v>
      </c>
      <c r="I6948">
        <f>Tabla1[[#This Row],[VENTAS]]+Tabla1[[#This Row],[FISICO]]-Tabla1[[#This Row],[SISTEMA]]</f>
        <v>0</v>
      </c>
    </row>
    <row r="6949" spans="1:9" hidden="1" x14ac:dyDescent="0.25">
      <c r="A6949">
        <v>30101</v>
      </c>
      <c r="B6949" s="1" t="s">
        <v>6</v>
      </c>
      <c r="C6949" s="1" t="s">
        <v>39</v>
      </c>
      <c r="D6949">
        <v>1542</v>
      </c>
      <c r="E6949" s="1" t="s">
        <v>7502</v>
      </c>
      <c r="F6949">
        <v>0</v>
      </c>
      <c r="H6949">
        <v>0</v>
      </c>
      <c r="I6949">
        <f>Tabla1[[#This Row],[VENTAS]]+Tabla1[[#This Row],[FISICO]]-Tabla1[[#This Row],[SISTEMA]]</f>
        <v>0</v>
      </c>
    </row>
    <row r="6950" spans="1:9" hidden="1" x14ac:dyDescent="0.25">
      <c r="A6950">
        <v>30101</v>
      </c>
      <c r="B6950" s="1" t="s">
        <v>6</v>
      </c>
      <c r="C6950" s="1" t="s">
        <v>39</v>
      </c>
      <c r="D6950">
        <v>1543</v>
      </c>
      <c r="E6950" s="1" t="s">
        <v>7503</v>
      </c>
      <c r="F6950">
        <v>0</v>
      </c>
      <c r="H6950">
        <v>0</v>
      </c>
      <c r="I6950">
        <f>Tabla1[[#This Row],[VENTAS]]+Tabla1[[#This Row],[FISICO]]-Tabla1[[#This Row],[SISTEMA]]</f>
        <v>0</v>
      </c>
    </row>
    <row r="6951" spans="1:9" hidden="1" x14ac:dyDescent="0.25">
      <c r="A6951">
        <v>30101</v>
      </c>
      <c r="B6951" s="1" t="s">
        <v>6</v>
      </c>
      <c r="C6951" s="1" t="s">
        <v>39</v>
      </c>
      <c r="D6951">
        <v>1544</v>
      </c>
      <c r="E6951" s="1" t="s">
        <v>7504</v>
      </c>
      <c r="F6951">
        <v>0</v>
      </c>
      <c r="H6951">
        <v>0</v>
      </c>
      <c r="I6951">
        <f>Tabla1[[#This Row],[VENTAS]]+Tabla1[[#This Row],[FISICO]]-Tabla1[[#This Row],[SISTEMA]]</f>
        <v>0</v>
      </c>
    </row>
    <row r="6952" spans="1:9" hidden="1" x14ac:dyDescent="0.25">
      <c r="A6952">
        <v>30101</v>
      </c>
      <c r="B6952" s="1" t="s">
        <v>6</v>
      </c>
      <c r="C6952" s="1" t="s">
        <v>39</v>
      </c>
      <c r="D6952">
        <v>1545</v>
      </c>
      <c r="E6952" s="1" t="s">
        <v>7505</v>
      </c>
      <c r="F6952">
        <v>0</v>
      </c>
      <c r="H6952">
        <v>0</v>
      </c>
      <c r="I6952">
        <f>Tabla1[[#This Row],[VENTAS]]+Tabla1[[#This Row],[FISICO]]-Tabla1[[#This Row],[SISTEMA]]</f>
        <v>0</v>
      </c>
    </row>
    <row r="6953" spans="1:9" hidden="1" x14ac:dyDescent="0.25">
      <c r="A6953">
        <v>30101</v>
      </c>
      <c r="B6953" s="1" t="s">
        <v>6</v>
      </c>
      <c r="C6953" s="1" t="s">
        <v>39</v>
      </c>
      <c r="D6953">
        <v>1546</v>
      </c>
      <c r="E6953" s="1" t="s">
        <v>7506</v>
      </c>
      <c r="F6953">
        <v>0</v>
      </c>
      <c r="H6953">
        <v>0</v>
      </c>
      <c r="I6953">
        <f>Tabla1[[#This Row],[VENTAS]]+Tabla1[[#This Row],[FISICO]]-Tabla1[[#This Row],[SISTEMA]]</f>
        <v>0</v>
      </c>
    </row>
    <row r="6954" spans="1:9" hidden="1" x14ac:dyDescent="0.25">
      <c r="A6954">
        <v>30101</v>
      </c>
      <c r="B6954" s="1" t="s">
        <v>6</v>
      </c>
      <c r="C6954" s="1" t="s">
        <v>39</v>
      </c>
      <c r="D6954">
        <v>1547</v>
      </c>
      <c r="E6954" s="1" t="s">
        <v>7507</v>
      </c>
      <c r="F6954">
        <v>0</v>
      </c>
      <c r="H6954">
        <v>0</v>
      </c>
      <c r="I6954">
        <f>Tabla1[[#This Row],[VENTAS]]+Tabla1[[#This Row],[FISICO]]-Tabla1[[#This Row],[SISTEMA]]</f>
        <v>0</v>
      </c>
    </row>
    <row r="6955" spans="1:9" hidden="1" x14ac:dyDescent="0.25">
      <c r="A6955">
        <v>30101</v>
      </c>
      <c r="B6955" s="1" t="s">
        <v>6</v>
      </c>
      <c r="C6955" s="1" t="s">
        <v>39</v>
      </c>
      <c r="D6955">
        <v>1548</v>
      </c>
      <c r="E6955" s="1" t="s">
        <v>7508</v>
      </c>
      <c r="F6955">
        <v>0</v>
      </c>
      <c r="H6955">
        <v>0</v>
      </c>
      <c r="I6955">
        <f>Tabla1[[#This Row],[VENTAS]]+Tabla1[[#This Row],[FISICO]]-Tabla1[[#This Row],[SISTEMA]]</f>
        <v>0</v>
      </c>
    </row>
    <row r="6956" spans="1:9" hidden="1" x14ac:dyDescent="0.25">
      <c r="A6956">
        <v>30101</v>
      </c>
      <c r="B6956" s="1" t="s">
        <v>6</v>
      </c>
      <c r="C6956" s="1" t="s">
        <v>39</v>
      </c>
      <c r="D6956">
        <v>1549</v>
      </c>
      <c r="E6956" s="1" t="s">
        <v>7509</v>
      </c>
      <c r="F6956">
        <v>0</v>
      </c>
      <c r="H6956">
        <v>0</v>
      </c>
      <c r="I6956">
        <f>Tabla1[[#This Row],[VENTAS]]+Tabla1[[#This Row],[FISICO]]-Tabla1[[#This Row],[SISTEMA]]</f>
        <v>0</v>
      </c>
    </row>
    <row r="6957" spans="1:9" hidden="1" x14ac:dyDescent="0.25">
      <c r="A6957">
        <v>30101</v>
      </c>
      <c r="B6957" s="1" t="s">
        <v>6</v>
      </c>
      <c r="C6957" s="1" t="s">
        <v>39</v>
      </c>
      <c r="D6957">
        <v>1550</v>
      </c>
      <c r="E6957" s="1" t="s">
        <v>7510</v>
      </c>
      <c r="F6957">
        <v>0</v>
      </c>
      <c r="H6957">
        <v>0</v>
      </c>
      <c r="I6957">
        <f>Tabla1[[#This Row],[VENTAS]]+Tabla1[[#This Row],[FISICO]]-Tabla1[[#This Row],[SISTEMA]]</f>
        <v>0</v>
      </c>
    </row>
    <row r="6958" spans="1:9" hidden="1" x14ac:dyDescent="0.25">
      <c r="A6958">
        <v>30101</v>
      </c>
      <c r="B6958" s="1" t="s">
        <v>6</v>
      </c>
      <c r="C6958" s="1" t="s">
        <v>39</v>
      </c>
      <c r="D6958">
        <v>1551</v>
      </c>
      <c r="E6958" s="1" t="s">
        <v>7511</v>
      </c>
      <c r="F6958">
        <v>0</v>
      </c>
      <c r="H6958">
        <v>0</v>
      </c>
      <c r="I6958">
        <f>Tabla1[[#This Row],[VENTAS]]+Tabla1[[#This Row],[FISICO]]-Tabla1[[#This Row],[SISTEMA]]</f>
        <v>0</v>
      </c>
    </row>
    <row r="6959" spans="1:9" hidden="1" x14ac:dyDescent="0.25">
      <c r="A6959">
        <v>30101</v>
      </c>
      <c r="B6959" s="1" t="s">
        <v>6</v>
      </c>
      <c r="C6959" s="1" t="s">
        <v>39</v>
      </c>
      <c r="D6959">
        <v>1552</v>
      </c>
      <c r="E6959" s="1" t="s">
        <v>7512</v>
      </c>
      <c r="F6959">
        <v>0</v>
      </c>
      <c r="H6959">
        <v>0</v>
      </c>
      <c r="I6959">
        <f>Tabla1[[#This Row],[VENTAS]]+Tabla1[[#This Row],[FISICO]]-Tabla1[[#This Row],[SISTEMA]]</f>
        <v>0</v>
      </c>
    </row>
    <row r="6960" spans="1:9" hidden="1" x14ac:dyDescent="0.25">
      <c r="A6960">
        <v>30101</v>
      </c>
      <c r="B6960" s="1" t="s">
        <v>6</v>
      </c>
      <c r="C6960" s="1" t="s">
        <v>39</v>
      </c>
      <c r="D6960">
        <v>1553</v>
      </c>
      <c r="E6960" s="1" t="s">
        <v>7513</v>
      </c>
      <c r="F6960">
        <v>0</v>
      </c>
      <c r="H6960">
        <v>0</v>
      </c>
      <c r="I6960">
        <f>Tabla1[[#This Row],[VENTAS]]+Tabla1[[#This Row],[FISICO]]-Tabla1[[#This Row],[SISTEMA]]</f>
        <v>0</v>
      </c>
    </row>
    <row r="6961" spans="1:9" hidden="1" x14ac:dyDescent="0.25">
      <c r="A6961">
        <v>30101</v>
      </c>
      <c r="B6961" s="1" t="s">
        <v>6</v>
      </c>
      <c r="C6961" s="1" t="s">
        <v>39</v>
      </c>
      <c r="D6961">
        <v>1554</v>
      </c>
      <c r="E6961" s="1" t="s">
        <v>7514</v>
      </c>
      <c r="F6961">
        <v>0</v>
      </c>
      <c r="H6961">
        <v>0</v>
      </c>
      <c r="I6961">
        <f>Tabla1[[#This Row],[VENTAS]]+Tabla1[[#This Row],[FISICO]]-Tabla1[[#This Row],[SISTEMA]]</f>
        <v>0</v>
      </c>
    </row>
    <row r="6962" spans="1:9" hidden="1" x14ac:dyDescent="0.25">
      <c r="A6962">
        <v>30101</v>
      </c>
      <c r="B6962" s="1" t="s">
        <v>6</v>
      </c>
      <c r="C6962" s="1" t="s">
        <v>39</v>
      </c>
      <c r="D6962">
        <v>1555</v>
      </c>
      <c r="E6962" s="1" t="s">
        <v>7515</v>
      </c>
      <c r="F6962">
        <v>0</v>
      </c>
      <c r="H6962">
        <v>0</v>
      </c>
      <c r="I6962">
        <f>Tabla1[[#This Row],[VENTAS]]+Tabla1[[#This Row],[FISICO]]-Tabla1[[#This Row],[SISTEMA]]</f>
        <v>0</v>
      </c>
    </row>
    <row r="6963" spans="1:9" hidden="1" x14ac:dyDescent="0.25">
      <c r="A6963">
        <v>30101</v>
      </c>
      <c r="B6963" s="1" t="s">
        <v>6</v>
      </c>
      <c r="C6963" s="1" t="s">
        <v>39</v>
      </c>
      <c r="D6963">
        <v>1556</v>
      </c>
      <c r="E6963" s="1" t="s">
        <v>7516</v>
      </c>
      <c r="F6963">
        <v>0</v>
      </c>
      <c r="H6963">
        <v>0</v>
      </c>
      <c r="I6963">
        <f>Tabla1[[#This Row],[VENTAS]]+Tabla1[[#This Row],[FISICO]]-Tabla1[[#This Row],[SISTEMA]]</f>
        <v>0</v>
      </c>
    </row>
    <row r="6964" spans="1:9" hidden="1" x14ac:dyDescent="0.25">
      <c r="A6964">
        <v>30101</v>
      </c>
      <c r="B6964" s="1" t="s">
        <v>6</v>
      </c>
      <c r="C6964" s="1" t="s">
        <v>39</v>
      </c>
      <c r="D6964">
        <v>1557</v>
      </c>
      <c r="E6964" s="1" t="s">
        <v>7517</v>
      </c>
      <c r="F6964">
        <v>0</v>
      </c>
      <c r="H6964">
        <v>0</v>
      </c>
      <c r="I6964">
        <f>Tabla1[[#This Row],[VENTAS]]+Tabla1[[#This Row],[FISICO]]-Tabla1[[#This Row],[SISTEMA]]</f>
        <v>0</v>
      </c>
    </row>
    <row r="6965" spans="1:9" hidden="1" x14ac:dyDescent="0.25">
      <c r="A6965">
        <v>30101</v>
      </c>
      <c r="B6965" s="1" t="s">
        <v>6</v>
      </c>
      <c r="C6965" s="1" t="s">
        <v>39</v>
      </c>
      <c r="D6965">
        <v>1558</v>
      </c>
      <c r="E6965" s="1" t="s">
        <v>7518</v>
      </c>
      <c r="F6965">
        <v>0</v>
      </c>
      <c r="H6965">
        <v>0</v>
      </c>
      <c r="I6965">
        <f>Tabla1[[#This Row],[VENTAS]]+Tabla1[[#This Row],[FISICO]]-Tabla1[[#This Row],[SISTEMA]]</f>
        <v>0</v>
      </c>
    </row>
    <row r="6966" spans="1:9" hidden="1" x14ac:dyDescent="0.25">
      <c r="A6966">
        <v>30101</v>
      </c>
      <c r="B6966" s="1" t="s">
        <v>6</v>
      </c>
      <c r="C6966" s="1" t="s">
        <v>39</v>
      </c>
      <c r="D6966">
        <v>1559</v>
      </c>
      <c r="E6966" s="1" t="s">
        <v>7519</v>
      </c>
      <c r="F6966">
        <v>0</v>
      </c>
      <c r="H6966">
        <v>0</v>
      </c>
      <c r="I6966">
        <f>Tabla1[[#This Row],[VENTAS]]+Tabla1[[#This Row],[FISICO]]-Tabla1[[#This Row],[SISTEMA]]</f>
        <v>0</v>
      </c>
    </row>
    <row r="6967" spans="1:9" hidden="1" x14ac:dyDescent="0.25">
      <c r="A6967">
        <v>30101</v>
      </c>
      <c r="B6967" s="1" t="s">
        <v>6</v>
      </c>
      <c r="C6967" s="1" t="s">
        <v>39</v>
      </c>
      <c r="D6967">
        <v>1560</v>
      </c>
      <c r="E6967" s="1" t="s">
        <v>7520</v>
      </c>
      <c r="F6967">
        <v>0</v>
      </c>
      <c r="H6967">
        <v>0</v>
      </c>
      <c r="I6967">
        <f>Tabla1[[#This Row],[VENTAS]]+Tabla1[[#This Row],[FISICO]]-Tabla1[[#This Row],[SISTEMA]]</f>
        <v>0</v>
      </c>
    </row>
    <row r="6968" spans="1:9" hidden="1" x14ac:dyDescent="0.25">
      <c r="A6968">
        <v>30101</v>
      </c>
      <c r="B6968" s="1" t="s">
        <v>6</v>
      </c>
      <c r="C6968" s="1" t="s">
        <v>39</v>
      </c>
      <c r="D6968">
        <v>1561</v>
      </c>
      <c r="E6968" s="1" t="s">
        <v>7521</v>
      </c>
      <c r="F6968">
        <v>0</v>
      </c>
      <c r="H6968">
        <v>0</v>
      </c>
      <c r="I6968">
        <f>Tabla1[[#This Row],[VENTAS]]+Tabla1[[#This Row],[FISICO]]-Tabla1[[#This Row],[SISTEMA]]</f>
        <v>0</v>
      </c>
    </row>
    <row r="6969" spans="1:9" hidden="1" x14ac:dyDescent="0.25">
      <c r="A6969">
        <v>30101</v>
      </c>
      <c r="B6969" s="1" t="s">
        <v>6</v>
      </c>
      <c r="C6969" s="1" t="s">
        <v>39</v>
      </c>
      <c r="D6969">
        <v>1562</v>
      </c>
      <c r="E6969" s="1" t="s">
        <v>7522</v>
      </c>
      <c r="F6969">
        <v>0</v>
      </c>
      <c r="H6969">
        <v>0</v>
      </c>
      <c r="I6969">
        <f>Tabla1[[#This Row],[VENTAS]]+Tabla1[[#This Row],[FISICO]]-Tabla1[[#This Row],[SISTEMA]]</f>
        <v>0</v>
      </c>
    </row>
    <row r="6970" spans="1:9" hidden="1" x14ac:dyDescent="0.25">
      <c r="A6970">
        <v>30101</v>
      </c>
      <c r="B6970" s="1" t="s">
        <v>6</v>
      </c>
      <c r="C6970" s="1" t="s">
        <v>39</v>
      </c>
      <c r="D6970">
        <v>1563</v>
      </c>
      <c r="E6970" s="1" t="s">
        <v>7523</v>
      </c>
      <c r="F6970">
        <v>0</v>
      </c>
      <c r="H6970">
        <v>0</v>
      </c>
      <c r="I6970">
        <f>Tabla1[[#This Row],[VENTAS]]+Tabla1[[#This Row],[FISICO]]-Tabla1[[#This Row],[SISTEMA]]</f>
        <v>0</v>
      </c>
    </row>
    <row r="6971" spans="1:9" hidden="1" x14ac:dyDescent="0.25">
      <c r="A6971">
        <v>30101</v>
      </c>
      <c r="B6971" s="1" t="s">
        <v>6</v>
      </c>
      <c r="C6971" s="1" t="s">
        <v>39</v>
      </c>
      <c r="D6971">
        <v>1564</v>
      </c>
      <c r="E6971" s="1" t="s">
        <v>7524</v>
      </c>
      <c r="F6971">
        <v>0</v>
      </c>
      <c r="H6971">
        <v>0</v>
      </c>
      <c r="I6971">
        <f>Tabla1[[#This Row],[VENTAS]]+Tabla1[[#This Row],[FISICO]]-Tabla1[[#This Row],[SISTEMA]]</f>
        <v>0</v>
      </c>
    </row>
    <row r="6972" spans="1:9" hidden="1" x14ac:dyDescent="0.25">
      <c r="A6972">
        <v>30101</v>
      </c>
      <c r="B6972" s="1" t="s">
        <v>6</v>
      </c>
      <c r="C6972" s="1" t="s">
        <v>39</v>
      </c>
      <c r="D6972">
        <v>1565</v>
      </c>
      <c r="E6972" s="1" t="s">
        <v>7525</v>
      </c>
      <c r="F6972">
        <v>0</v>
      </c>
      <c r="H6972">
        <v>0</v>
      </c>
      <c r="I6972">
        <f>Tabla1[[#This Row],[VENTAS]]+Tabla1[[#This Row],[FISICO]]-Tabla1[[#This Row],[SISTEMA]]</f>
        <v>0</v>
      </c>
    </row>
    <row r="6973" spans="1:9" hidden="1" x14ac:dyDescent="0.25">
      <c r="A6973">
        <v>30101</v>
      </c>
      <c r="B6973" s="1" t="s">
        <v>6</v>
      </c>
      <c r="C6973" s="1" t="s">
        <v>39</v>
      </c>
      <c r="D6973">
        <v>1566</v>
      </c>
      <c r="E6973" s="1" t="s">
        <v>7526</v>
      </c>
      <c r="F6973">
        <v>1</v>
      </c>
      <c r="G6973">
        <v>1</v>
      </c>
      <c r="H6973">
        <v>0</v>
      </c>
      <c r="I6973">
        <f>Tabla1[[#This Row],[VENTAS]]+Tabla1[[#This Row],[FISICO]]-Tabla1[[#This Row],[SISTEMA]]</f>
        <v>0</v>
      </c>
    </row>
    <row r="6974" spans="1:9" hidden="1" x14ac:dyDescent="0.25">
      <c r="A6974">
        <v>30101</v>
      </c>
      <c r="B6974" s="1" t="s">
        <v>6</v>
      </c>
      <c r="C6974" s="1" t="s">
        <v>39</v>
      </c>
      <c r="D6974">
        <v>1567</v>
      </c>
      <c r="E6974" s="1" t="s">
        <v>7527</v>
      </c>
      <c r="F6974">
        <v>0</v>
      </c>
      <c r="H6974">
        <v>0</v>
      </c>
      <c r="I6974">
        <f>Tabla1[[#This Row],[VENTAS]]+Tabla1[[#This Row],[FISICO]]-Tabla1[[#This Row],[SISTEMA]]</f>
        <v>0</v>
      </c>
    </row>
    <row r="6975" spans="1:9" hidden="1" x14ac:dyDescent="0.25">
      <c r="A6975">
        <v>30101</v>
      </c>
      <c r="B6975" s="1" t="s">
        <v>6</v>
      </c>
      <c r="C6975" s="1" t="s">
        <v>39</v>
      </c>
      <c r="D6975">
        <v>1568</v>
      </c>
      <c r="E6975" s="1" t="s">
        <v>7528</v>
      </c>
      <c r="F6975">
        <v>0</v>
      </c>
      <c r="H6975">
        <v>0</v>
      </c>
      <c r="I6975">
        <f>Tabla1[[#This Row],[VENTAS]]+Tabla1[[#This Row],[FISICO]]-Tabla1[[#This Row],[SISTEMA]]</f>
        <v>0</v>
      </c>
    </row>
    <row r="6976" spans="1:9" hidden="1" x14ac:dyDescent="0.25">
      <c r="A6976">
        <v>30101</v>
      </c>
      <c r="B6976" s="1" t="s">
        <v>6</v>
      </c>
      <c r="C6976" s="1" t="s">
        <v>39</v>
      </c>
      <c r="D6976">
        <v>1569</v>
      </c>
      <c r="E6976" s="1" t="s">
        <v>7529</v>
      </c>
      <c r="F6976">
        <v>0</v>
      </c>
      <c r="H6976">
        <v>0</v>
      </c>
      <c r="I6976">
        <f>Tabla1[[#This Row],[VENTAS]]+Tabla1[[#This Row],[FISICO]]-Tabla1[[#This Row],[SISTEMA]]</f>
        <v>0</v>
      </c>
    </row>
    <row r="6977" spans="1:10" hidden="1" x14ac:dyDescent="0.25">
      <c r="A6977">
        <v>30101</v>
      </c>
      <c r="B6977" s="1" t="s">
        <v>6</v>
      </c>
      <c r="C6977" s="1" t="s">
        <v>39</v>
      </c>
      <c r="D6977">
        <v>1570</v>
      </c>
      <c r="E6977" s="1" t="s">
        <v>7530</v>
      </c>
      <c r="F6977">
        <v>3</v>
      </c>
      <c r="G6977">
        <v>3</v>
      </c>
      <c r="H6977">
        <v>0</v>
      </c>
      <c r="I6977">
        <f>Tabla1[[#This Row],[VENTAS]]+Tabla1[[#This Row],[FISICO]]-Tabla1[[#This Row],[SISTEMA]]</f>
        <v>0</v>
      </c>
    </row>
    <row r="6978" spans="1:10" hidden="1" x14ac:dyDescent="0.25">
      <c r="A6978">
        <v>30101</v>
      </c>
      <c r="B6978" s="1" t="s">
        <v>6</v>
      </c>
      <c r="C6978" s="1" t="s">
        <v>39</v>
      </c>
      <c r="D6978">
        <v>1571</v>
      </c>
      <c r="E6978" s="1" t="s">
        <v>7531</v>
      </c>
      <c r="F6978">
        <v>0</v>
      </c>
      <c r="H6978">
        <v>0</v>
      </c>
      <c r="I6978">
        <f>Tabla1[[#This Row],[VENTAS]]+Tabla1[[#This Row],[FISICO]]-Tabla1[[#This Row],[SISTEMA]]</f>
        <v>0</v>
      </c>
    </row>
    <row r="6979" spans="1:10" hidden="1" x14ac:dyDescent="0.25">
      <c r="A6979">
        <v>30101</v>
      </c>
      <c r="B6979" s="1" t="s">
        <v>6</v>
      </c>
      <c r="C6979" s="1" t="s">
        <v>39</v>
      </c>
      <c r="D6979">
        <v>1572</v>
      </c>
      <c r="E6979" s="1" t="s">
        <v>7532</v>
      </c>
      <c r="F6979">
        <v>0</v>
      </c>
      <c r="H6979">
        <v>0</v>
      </c>
      <c r="I6979">
        <f>Tabla1[[#This Row],[VENTAS]]+Tabla1[[#This Row],[FISICO]]-Tabla1[[#This Row],[SISTEMA]]</f>
        <v>0</v>
      </c>
    </row>
    <row r="6980" spans="1:10" hidden="1" x14ac:dyDescent="0.25">
      <c r="A6980">
        <v>30101</v>
      </c>
      <c r="B6980" s="1" t="s">
        <v>6</v>
      </c>
      <c r="C6980" s="1" t="s">
        <v>39</v>
      </c>
      <c r="D6980">
        <v>1573</v>
      </c>
      <c r="E6980" s="1" t="s">
        <v>7533</v>
      </c>
      <c r="F6980">
        <v>0</v>
      </c>
      <c r="H6980">
        <v>0</v>
      </c>
      <c r="I6980">
        <f>Tabla1[[#This Row],[VENTAS]]+Tabla1[[#This Row],[FISICO]]-Tabla1[[#This Row],[SISTEMA]]</f>
        <v>0</v>
      </c>
    </row>
    <row r="6981" spans="1:10" hidden="1" x14ac:dyDescent="0.25">
      <c r="A6981">
        <v>30101</v>
      </c>
      <c r="B6981" s="1" t="s">
        <v>6</v>
      </c>
      <c r="C6981" s="1" t="s">
        <v>39</v>
      </c>
      <c r="D6981">
        <v>1574</v>
      </c>
      <c r="E6981" s="1" t="s">
        <v>7534</v>
      </c>
      <c r="F6981">
        <v>2</v>
      </c>
      <c r="G6981">
        <v>2</v>
      </c>
      <c r="H6981">
        <v>0</v>
      </c>
      <c r="I6981">
        <f>Tabla1[[#This Row],[VENTAS]]+Tabla1[[#This Row],[FISICO]]-Tabla1[[#This Row],[SISTEMA]]</f>
        <v>0</v>
      </c>
    </row>
    <row r="6982" spans="1:10" hidden="1" x14ac:dyDescent="0.25">
      <c r="A6982">
        <v>30101</v>
      </c>
      <c r="B6982" s="1" t="s">
        <v>6</v>
      </c>
      <c r="C6982" s="1" t="s">
        <v>39</v>
      </c>
      <c r="D6982">
        <v>1575</v>
      </c>
      <c r="E6982" s="1" t="s">
        <v>7535</v>
      </c>
      <c r="F6982">
        <v>0</v>
      </c>
      <c r="H6982">
        <v>0</v>
      </c>
      <c r="I6982">
        <f>Tabla1[[#This Row],[VENTAS]]+Tabla1[[#This Row],[FISICO]]-Tabla1[[#This Row],[SISTEMA]]</f>
        <v>0</v>
      </c>
    </row>
    <row r="6983" spans="1:10" hidden="1" x14ac:dyDescent="0.25">
      <c r="A6983">
        <v>30101</v>
      </c>
      <c r="B6983" s="1" t="s">
        <v>6</v>
      </c>
      <c r="C6983" s="1" t="s">
        <v>39</v>
      </c>
      <c r="D6983">
        <v>1576</v>
      </c>
      <c r="E6983" s="1" t="s">
        <v>7536</v>
      </c>
      <c r="F6983">
        <v>0</v>
      </c>
      <c r="H6983">
        <v>0</v>
      </c>
      <c r="I6983">
        <f>Tabla1[[#This Row],[VENTAS]]+Tabla1[[#This Row],[FISICO]]-Tabla1[[#This Row],[SISTEMA]]</f>
        <v>0</v>
      </c>
    </row>
    <row r="6984" spans="1:10" hidden="1" x14ac:dyDescent="0.25">
      <c r="A6984">
        <v>30101</v>
      </c>
      <c r="B6984" s="1" t="s">
        <v>6</v>
      </c>
      <c r="C6984" s="1" t="s">
        <v>39</v>
      </c>
      <c r="D6984">
        <v>1578</v>
      </c>
      <c r="E6984" s="1" t="s">
        <v>7537</v>
      </c>
      <c r="F6984">
        <v>2</v>
      </c>
      <c r="G6984">
        <v>1</v>
      </c>
      <c r="H6984">
        <v>1</v>
      </c>
      <c r="I6984">
        <f>Tabla1[[#This Row],[VENTAS]]+Tabla1[[#This Row],[FISICO]]-Tabla1[[#This Row],[SISTEMA]]</f>
        <v>0</v>
      </c>
    </row>
    <row r="6985" spans="1:10" hidden="1" x14ac:dyDescent="0.25">
      <c r="A6985">
        <v>30101</v>
      </c>
      <c r="B6985" s="1" t="s">
        <v>6</v>
      </c>
      <c r="C6985" s="1" t="s">
        <v>39</v>
      </c>
      <c r="D6985">
        <v>1579</v>
      </c>
      <c r="E6985" s="1" t="s">
        <v>7538</v>
      </c>
      <c r="F6985">
        <v>3</v>
      </c>
      <c r="G6985">
        <v>2</v>
      </c>
      <c r="H6985">
        <v>1</v>
      </c>
      <c r="I6985">
        <f>Tabla1[[#This Row],[VENTAS]]+Tabla1[[#This Row],[FISICO]]-Tabla1[[#This Row],[SISTEMA]]</f>
        <v>0</v>
      </c>
    </row>
    <row r="6986" spans="1:10" hidden="1" x14ac:dyDescent="0.25">
      <c r="A6986">
        <v>30101</v>
      </c>
      <c r="B6986" s="1" t="s">
        <v>6</v>
      </c>
      <c r="C6986" s="1" t="s">
        <v>39</v>
      </c>
      <c r="D6986">
        <v>1580</v>
      </c>
      <c r="E6986" s="1" t="s">
        <v>7539</v>
      </c>
      <c r="F6986">
        <v>0</v>
      </c>
      <c r="H6986">
        <v>0</v>
      </c>
      <c r="I6986">
        <f>Tabla1[[#This Row],[VENTAS]]+Tabla1[[#This Row],[FISICO]]-Tabla1[[#This Row],[SISTEMA]]</f>
        <v>0</v>
      </c>
    </row>
    <row r="6987" spans="1:10" hidden="1" x14ac:dyDescent="0.25">
      <c r="A6987">
        <v>30101</v>
      </c>
      <c r="B6987" s="1" t="s">
        <v>6</v>
      </c>
      <c r="C6987" s="1" t="s">
        <v>39</v>
      </c>
      <c r="D6987">
        <v>1581</v>
      </c>
      <c r="E6987" s="1" t="s">
        <v>7540</v>
      </c>
      <c r="F6987">
        <v>0</v>
      </c>
      <c r="H6987">
        <v>0</v>
      </c>
      <c r="I6987">
        <f>Tabla1[[#This Row],[VENTAS]]+Tabla1[[#This Row],[FISICO]]-Tabla1[[#This Row],[SISTEMA]]</f>
        <v>0</v>
      </c>
    </row>
    <row r="6988" spans="1:10" hidden="1" x14ac:dyDescent="0.25">
      <c r="A6988">
        <v>30101</v>
      </c>
      <c r="B6988" s="1" t="s">
        <v>6</v>
      </c>
      <c r="C6988" s="1" t="s">
        <v>39</v>
      </c>
      <c r="D6988">
        <v>1582</v>
      </c>
      <c r="E6988" s="1" t="s">
        <v>7541</v>
      </c>
      <c r="F6988">
        <v>0</v>
      </c>
      <c r="H6988">
        <v>0</v>
      </c>
      <c r="I6988">
        <f>Tabla1[[#This Row],[VENTAS]]+Tabla1[[#This Row],[FISICO]]-Tabla1[[#This Row],[SISTEMA]]</f>
        <v>0</v>
      </c>
    </row>
    <row r="6989" spans="1:10" s="34" customFormat="1" x14ac:dyDescent="0.25">
      <c r="A6989" s="34">
        <v>30101</v>
      </c>
      <c r="B6989" s="35" t="s">
        <v>6</v>
      </c>
      <c r="C6989" s="35" t="s">
        <v>39</v>
      </c>
      <c r="D6989" s="36">
        <v>1587</v>
      </c>
      <c r="E6989" s="37" t="s">
        <v>7542</v>
      </c>
      <c r="F6989" s="34">
        <v>3</v>
      </c>
      <c r="H6989" s="34">
        <v>0</v>
      </c>
      <c r="I6989" s="34">
        <f>Tabla1[[#This Row],[VENTAS]]+Tabla1[[#This Row],[FISICO]]-Tabla1[[#This Row],[SISTEMA]]</f>
        <v>-3</v>
      </c>
      <c r="J6989" s="36" t="s">
        <v>8348</v>
      </c>
    </row>
    <row r="6990" spans="1:10" hidden="1" x14ac:dyDescent="0.25">
      <c r="A6990">
        <v>30101</v>
      </c>
      <c r="B6990" s="1" t="s">
        <v>6</v>
      </c>
      <c r="C6990" s="1" t="s">
        <v>39</v>
      </c>
      <c r="D6990">
        <v>1599</v>
      </c>
      <c r="E6990" s="1" t="s">
        <v>7543</v>
      </c>
      <c r="F6990">
        <v>0</v>
      </c>
      <c r="H6990">
        <v>0</v>
      </c>
      <c r="I6990">
        <f>Tabla1[[#This Row],[VENTAS]]+Tabla1[[#This Row],[FISICO]]-Tabla1[[#This Row],[SISTEMA]]</f>
        <v>0</v>
      </c>
    </row>
    <row r="6991" spans="1:10" hidden="1" x14ac:dyDescent="0.25">
      <c r="A6991">
        <v>30101</v>
      </c>
      <c r="B6991" s="1" t="s">
        <v>6</v>
      </c>
      <c r="C6991" s="1" t="s">
        <v>39</v>
      </c>
      <c r="D6991">
        <v>1602</v>
      </c>
      <c r="E6991" s="1" t="s">
        <v>7544</v>
      </c>
      <c r="F6991">
        <v>0</v>
      </c>
      <c r="H6991">
        <v>0</v>
      </c>
      <c r="I6991">
        <f>Tabla1[[#This Row],[VENTAS]]+Tabla1[[#This Row],[FISICO]]-Tabla1[[#This Row],[SISTEMA]]</f>
        <v>0</v>
      </c>
    </row>
    <row r="6992" spans="1:10" hidden="1" x14ac:dyDescent="0.25">
      <c r="A6992">
        <v>30101</v>
      </c>
      <c r="B6992" s="1" t="s">
        <v>6</v>
      </c>
      <c r="C6992" s="1" t="s">
        <v>39</v>
      </c>
      <c r="D6992">
        <v>1603</v>
      </c>
      <c r="E6992" s="1" t="s">
        <v>7545</v>
      </c>
      <c r="F6992">
        <v>0</v>
      </c>
      <c r="H6992">
        <v>0</v>
      </c>
      <c r="I6992">
        <f>Tabla1[[#This Row],[VENTAS]]+Tabla1[[#This Row],[FISICO]]-Tabla1[[#This Row],[SISTEMA]]</f>
        <v>0</v>
      </c>
    </row>
    <row r="6993" spans="1:9" hidden="1" x14ac:dyDescent="0.25">
      <c r="A6993">
        <v>30101</v>
      </c>
      <c r="B6993" s="1" t="s">
        <v>6</v>
      </c>
      <c r="C6993" s="1" t="s">
        <v>39</v>
      </c>
      <c r="D6993">
        <v>1605</v>
      </c>
      <c r="E6993" s="1" t="s">
        <v>7546</v>
      </c>
      <c r="F6993">
        <v>0</v>
      </c>
      <c r="H6993">
        <v>0</v>
      </c>
      <c r="I6993">
        <f>Tabla1[[#This Row],[VENTAS]]+Tabla1[[#This Row],[FISICO]]-Tabla1[[#This Row],[SISTEMA]]</f>
        <v>0</v>
      </c>
    </row>
    <row r="6994" spans="1:9" hidden="1" x14ac:dyDescent="0.25">
      <c r="A6994">
        <v>30101</v>
      </c>
      <c r="B6994" s="1" t="s">
        <v>6</v>
      </c>
      <c r="C6994" s="1" t="s">
        <v>39</v>
      </c>
      <c r="D6994">
        <v>1606</v>
      </c>
      <c r="E6994" s="1" t="s">
        <v>7547</v>
      </c>
      <c r="F6994">
        <v>0</v>
      </c>
      <c r="H6994">
        <v>0</v>
      </c>
      <c r="I6994">
        <f>Tabla1[[#This Row],[VENTAS]]+Tabla1[[#This Row],[FISICO]]-Tabla1[[#This Row],[SISTEMA]]</f>
        <v>0</v>
      </c>
    </row>
    <row r="6995" spans="1:9" hidden="1" x14ac:dyDescent="0.25">
      <c r="A6995">
        <v>30101</v>
      </c>
      <c r="B6995" s="1" t="s">
        <v>6</v>
      </c>
      <c r="C6995" s="1" t="s">
        <v>39</v>
      </c>
      <c r="D6995">
        <v>1608</v>
      </c>
      <c r="E6995" s="1" t="s">
        <v>7548</v>
      </c>
      <c r="F6995">
        <v>19</v>
      </c>
      <c r="G6995">
        <v>19</v>
      </c>
      <c r="H6995">
        <v>0</v>
      </c>
      <c r="I6995">
        <f>Tabla1[[#This Row],[VENTAS]]+Tabla1[[#This Row],[FISICO]]-Tabla1[[#This Row],[SISTEMA]]</f>
        <v>0</v>
      </c>
    </row>
    <row r="6996" spans="1:9" hidden="1" x14ac:dyDescent="0.25">
      <c r="A6996">
        <v>30101</v>
      </c>
      <c r="B6996" s="1" t="s">
        <v>6</v>
      </c>
      <c r="C6996" s="1" t="s">
        <v>39</v>
      </c>
      <c r="D6996">
        <v>1609</v>
      </c>
      <c r="E6996" s="1" t="s">
        <v>7549</v>
      </c>
      <c r="F6996">
        <v>0</v>
      </c>
      <c r="H6996">
        <v>0</v>
      </c>
      <c r="I6996">
        <f>Tabla1[[#This Row],[VENTAS]]+Tabla1[[#This Row],[FISICO]]-Tabla1[[#This Row],[SISTEMA]]</f>
        <v>0</v>
      </c>
    </row>
    <row r="6997" spans="1:9" hidden="1" x14ac:dyDescent="0.25">
      <c r="A6997">
        <v>30101</v>
      </c>
      <c r="B6997" s="1" t="s">
        <v>6</v>
      </c>
      <c r="C6997" s="1" t="s">
        <v>39</v>
      </c>
      <c r="D6997">
        <v>1612</v>
      </c>
      <c r="E6997" s="1" t="s">
        <v>7550</v>
      </c>
      <c r="F6997">
        <v>0</v>
      </c>
      <c r="H6997">
        <v>0</v>
      </c>
      <c r="I6997">
        <f>Tabla1[[#This Row],[VENTAS]]+Tabla1[[#This Row],[FISICO]]-Tabla1[[#This Row],[SISTEMA]]</f>
        <v>0</v>
      </c>
    </row>
    <row r="6998" spans="1:9" hidden="1" x14ac:dyDescent="0.25">
      <c r="A6998">
        <v>30101</v>
      </c>
      <c r="B6998" s="1" t="s">
        <v>6</v>
      </c>
      <c r="C6998" s="1" t="s">
        <v>39</v>
      </c>
      <c r="D6998">
        <v>1613</v>
      </c>
      <c r="E6998" s="1" t="s">
        <v>7551</v>
      </c>
      <c r="F6998">
        <v>35</v>
      </c>
      <c r="G6998">
        <v>33</v>
      </c>
      <c r="H6998">
        <v>2</v>
      </c>
      <c r="I6998">
        <f>Tabla1[[#This Row],[VENTAS]]+Tabla1[[#This Row],[FISICO]]-Tabla1[[#This Row],[SISTEMA]]</f>
        <v>0</v>
      </c>
    </row>
    <row r="6999" spans="1:9" hidden="1" x14ac:dyDescent="0.25">
      <c r="A6999">
        <v>30101</v>
      </c>
      <c r="B6999" s="1" t="s">
        <v>6</v>
      </c>
      <c r="C6999" s="1" t="s">
        <v>39</v>
      </c>
      <c r="D6999">
        <v>1614</v>
      </c>
      <c r="E6999" s="1" t="s">
        <v>7552</v>
      </c>
      <c r="F6999">
        <v>11</v>
      </c>
      <c r="G6999">
        <v>11</v>
      </c>
      <c r="H6999">
        <v>0</v>
      </c>
      <c r="I6999">
        <f>Tabla1[[#This Row],[VENTAS]]+Tabla1[[#This Row],[FISICO]]-Tabla1[[#This Row],[SISTEMA]]</f>
        <v>0</v>
      </c>
    </row>
    <row r="7000" spans="1:9" hidden="1" x14ac:dyDescent="0.25">
      <c r="A7000">
        <v>30101</v>
      </c>
      <c r="B7000" s="1" t="s">
        <v>6</v>
      </c>
      <c r="C7000" s="1" t="s">
        <v>39</v>
      </c>
      <c r="D7000">
        <v>1615</v>
      </c>
      <c r="E7000" s="1" t="s">
        <v>7553</v>
      </c>
      <c r="F7000">
        <v>0</v>
      </c>
      <c r="H7000">
        <v>0</v>
      </c>
      <c r="I7000">
        <f>Tabla1[[#This Row],[VENTAS]]+Tabla1[[#This Row],[FISICO]]-Tabla1[[#This Row],[SISTEMA]]</f>
        <v>0</v>
      </c>
    </row>
    <row r="7001" spans="1:9" hidden="1" x14ac:dyDescent="0.25">
      <c r="A7001">
        <v>30101</v>
      </c>
      <c r="B7001" s="1" t="s">
        <v>6</v>
      </c>
      <c r="C7001" s="1" t="s">
        <v>39</v>
      </c>
      <c r="D7001">
        <v>1616</v>
      </c>
      <c r="E7001" s="1" t="s">
        <v>7554</v>
      </c>
      <c r="F7001">
        <v>0</v>
      </c>
      <c r="H7001">
        <v>0</v>
      </c>
      <c r="I7001">
        <f>Tabla1[[#This Row],[VENTAS]]+Tabla1[[#This Row],[FISICO]]-Tabla1[[#This Row],[SISTEMA]]</f>
        <v>0</v>
      </c>
    </row>
    <row r="7002" spans="1:9" hidden="1" x14ac:dyDescent="0.25">
      <c r="A7002">
        <v>30101</v>
      </c>
      <c r="B7002" s="1" t="s">
        <v>6</v>
      </c>
      <c r="C7002" s="1" t="s">
        <v>39</v>
      </c>
      <c r="D7002">
        <v>1617</v>
      </c>
      <c r="E7002" s="1" t="s">
        <v>7555</v>
      </c>
      <c r="F7002">
        <v>12</v>
      </c>
      <c r="G7002">
        <v>12</v>
      </c>
      <c r="H7002">
        <v>0</v>
      </c>
      <c r="I7002">
        <f>Tabla1[[#This Row],[VENTAS]]+Tabla1[[#This Row],[FISICO]]-Tabla1[[#This Row],[SISTEMA]]</f>
        <v>0</v>
      </c>
    </row>
    <row r="7003" spans="1:9" hidden="1" x14ac:dyDescent="0.25">
      <c r="A7003">
        <v>30101</v>
      </c>
      <c r="B7003" s="1" t="s">
        <v>6</v>
      </c>
      <c r="C7003" s="1" t="s">
        <v>39</v>
      </c>
      <c r="D7003">
        <v>1618</v>
      </c>
      <c r="E7003" s="1" t="s">
        <v>7556</v>
      </c>
      <c r="F7003">
        <v>0</v>
      </c>
      <c r="H7003">
        <v>0</v>
      </c>
      <c r="I7003">
        <f>Tabla1[[#This Row],[VENTAS]]+Tabla1[[#This Row],[FISICO]]-Tabla1[[#This Row],[SISTEMA]]</f>
        <v>0</v>
      </c>
    </row>
    <row r="7004" spans="1:9" hidden="1" x14ac:dyDescent="0.25">
      <c r="A7004">
        <v>30101</v>
      </c>
      <c r="B7004" s="1" t="s">
        <v>6</v>
      </c>
      <c r="C7004" s="1" t="s">
        <v>39</v>
      </c>
      <c r="D7004">
        <v>2441</v>
      </c>
      <c r="E7004" s="1" t="s">
        <v>7557</v>
      </c>
      <c r="F7004">
        <v>0</v>
      </c>
      <c r="H7004">
        <v>0</v>
      </c>
      <c r="I7004">
        <f>Tabla1[[#This Row],[VENTAS]]+Tabla1[[#This Row],[FISICO]]-Tabla1[[#This Row],[SISTEMA]]</f>
        <v>0</v>
      </c>
    </row>
    <row r="7005" spans="1:9" hidden="1" x14ac:dyDescent="0.25">
      <c r="A7005">
        <v>30101</v>
      </c>
      <c r="B7005" s="1" t="s">
        <v>6</v>
      </c>
      <c r="C7005" s="1" t="s">
        <v>39</v>
      </c>
      <c r="D7005">
        <v>2471</v>
      </c>
      <c r="E7005" s="1" t="s">
        <v>7558</v>
      </c>
      <c r="F7005">
        <v>0</v>
      </c>
      <c r="H7005">
        <v>0</v>
      </c>
      <c r="I7005">
        <f>Tabla1[[#This Row],[VENTAS]]+Tabla1[[#This Row],[FISICO]]-Tabla1[[#This Row],[SISTEMA]]</f>
        <v>0</v>
      </c>
    </row>
    <row r="7006" spans="1:9" hidden="1" x14ac:dyDescent="0.25">
      <c r="A7006">
        <v>30101</v>
      </c>
      <c r="B7006" s="1" t="s">
        <v>6</v>
      </c>
      <c r="C7006" s="1" t="s">
        <v>39</v>
      </c>
      <c r="D7006">
        <v>2472</v>
      </c>
      <c r="E7006" s="1" t="s">
        <v>7559</v>
      </c>
      <c r="F7006">
        <v>0</v>
      </c>
      <c r="H7006">
        <v>0</v>
      </c>
      <c r="I7006">
        <f>Tabla1[[#This Row],[VENTAS]]+Tabla1[[#This Row],[FISICO]]-Tabla1[[#This Row],[SISTEMA]]</f>
        <v>0</v>
      </c>
    </row>
    <row r="7007" spans="1:9" hidden="1" x14ac:dyDescent="0.25">
      <c r="A7007">
        <v>30101</v>
      </c>
      <c r="B7007" s="1" t="s">
        <v>6</v>
      </c>
      <c r="C7007" s="1" t="s">
        <v>39</v>
      </c>
      <c r="D7007">
        <v>2473</v>
      </c>
      <c r="E7007" s="1" t="s">
        <v>7560</v>
      </c>
      <c r="F7007">
        <v>0</v>
      </c>
      <c r="H7007">
        <v>0</v>
      </c>
      <c r="I7007">
        <f>Tabla1[[#This Row],[VENTAS]]+Tabla1[[#This Row],[FISICO]]-Tabla1[[#This Row],[SISTEMA]]</f>
        <v>0</v>
      </c>
    </row>
    <row r="7008" spans="1:9" hidden="1" x14ac:dyDescent="0.25">
      <c r="A7008">
        <v>30101</v>
      </c>
      <c r="B7008" s="1" t="s">
        <v>6</v>
      </c>
      <c r="C7008" s="1" t="s">
        <v>39</v>
      </c>
      <c r="D7008">
        <v>2573</v>
      </c>
      <c r="E7008" s="1" t="s">
        <v>7517</v>
      </c>
      <c r="F7008">
        <v>0</v>
      </c>
      <c r="H7008">
        <v>0</v>
      </c>
      <c r="I7008">
        <f>Tabla1[[#This Row],[VENTAS]]+Tabla1[[#This Row],[FISICO]]-Tabla1[[#This Row],[SISTEMA]]</f>
        <v>0</v>
      </c>
    </row>
    <row r="7009" spans="1:9" hidden="1" x14ac:dyDescent="0.25">
      <c r="A7009">
        <v>30101</v>
      </c>
      <c r="B7009" s="1" t="s">
        <v>6</v>
      </c>
      <c r="C7009" s="1" t="s">
        <v>39</v>
      </c>
      <c r="D7009">
        <v>2621</v>
      </c>
      <c r="E7009" s="1" t="s">
        <v>7561</v>
      </c>
      <c r="F7009">
        <v>0</v>
      </c>
      <c r="H7009">
        <v>0</v>
      </c>
      <c r="I7009">
        <f>Tabla1[[#This Row],[VENTAS]]+Tabla1[[#This Row],[FISICO]]-Tabla1[[#This Row],[SISTEMA]]</f>
        <v>0</v>
      </c>
    </row>
    <row r="7010" spans="1:9" hidden="1" x14ac:dyDescent="0.25">
      <c r="A7010">
        <v>30101</v>
      </c>
      <c r="B7010" s="1" t="s">
        <v>6</v>
      </c>
      <c r="C7010" s="1" t="s">
        <v>39</v>
      </c>
      <c r="D7010">
        <v>2622</v>
      </c>
      <c r="E7010" s="1" t="s">
        <v>7562</v>
      </c>
      <c r="F7010">
        <v>0</v>
      </c>
      <c r="H7010">
        <v>0</v>
      </c>
      <c r="I7010">
        <f>Tabla1[[#This Row],[VENTAS]]+Tabla1[[#This Row],[FISICO]]-Tabla1[[#This Row],[SISTEMA]]</f>
        <v>0</v>
      </c>
    </row>
    <row r="7011" spans="1:9" hidden="1" x14ac:dyDescent="0.25">
      <c r="A7011">
        <v>30101</v>
      </c>
      <c r="B7011" s="1" t="s">
        <v>6</v>
      </c>
      <c r="C7011" s="1" t="s">
        <v>39</v>
      </c>
      <c r="D7011">
        <v>2623</v>
      </c>
      <c r="E7011" s="1" t="s">
        <v>7563</v>
      </c>
      <c r="F7011">
        <v>0</v>
      </c>
      <c r="H7011">
        <v>0</v>
      </c>
      <c r="I7011">
        <f>Tabla1[[#This Row],[VENTAS]]+Tabla1[[#This Row],[FISICO]]-Tabla1[[#This Row],[SISTEMA]]</f>
        <v>0</v>
      </c>
    </row>
    <row r="7012" spans="1:9" hidden="1" x14ac:dyDescent="0.25">
      <c r="A7012">
        <v>30101</v>
      </c>
      <c r="B7012" s="1" t="s">
        <v>6</v>
      </c>
      <c r="C7012" s="1" t="s">
        <v>39</v>
      </c>
      <c r="D7012">
        <v>2624</v>
      </c>
      <c r="E7012" s="1" t="s">
        <v>7564</v>
      </c>
      <c r="F7012">
        <v>0</v>
      </c>
      <c r="H7012">
        <v>0</v>
      </c>
      <c r="I7012">
        <f>Tabla1[[#This Row],[VENTAS]]+Tabla1[[#This Row],[FISICO]]-Tabla1[[#This Row],[SISTEMA]]</f>
        <v>0</v>
      </c>
    </row>
    <row r="7013" spans="1:9" hidden="1" x14ac:dyDescent="0.25">
      <c r="A7013">
        <v>30101</v>
      </c>
      <c r="B7013" s="1" t="s">
        <v>6</v>
      </c>
      <c r="C7013" s="1" t="s">
        <v>39</v>
      </c>
      <c r="D7013">
        <v>2626</v>
      </c>
      <c r="E7013" s="1" t="s">
        <v>7565</v>
      </c>
      <c r="F7013">
        <v>0</v>
      </c>
      <c r="H7013">
        <v>0</v>
      </c>
      <c r="I7013">
        <f>Tabla1[[#This Row],[VENTAS]]+Tabla1[[#This Row],[FISICO]]-Tabla1[[#This Row],[SISTEMA]]</f>
        <v>0</v>
      </c>
    </row>
    <row r="7014" spans="1:9" hidden="1" x14ac:dyDescent="0.25">
      <c r="A7014">
        <v>30101</v>
      </c>
      <c r="B7014" s="1" t="s">
        <v>6</v>
      </c>
      <c r="C7014" s="1" t="s">
        <v>39</v>
      </c>
      <c r="D7014">
        <v>3070</v>
      </c>
      <c r="E7014" s="1" t="s">
        <v>7566</v>
      </c>
      <c r="F7014">
        <v>0</v>
      </c>
      <c r="H7014">
        <v>0</v>
      </c>
      <c r="I7014">
        <f>Tabla1[[#This Row],[VENTAS]]+Tabla1[[#This Row],[FISICO]]-Tabla1[[#This Row],[SISTEMA]]</f>
        <v>0</v>
      </c>
    </row>
    <row r="7015" spans="1:9" hidden="1" x14ac:dyDescent="0.25">
      <c r="A7015">
        <v>30101</v>
      </c>
      <c r="B7015" s="1" t="s">
        <v>6</v>
      </c>
      <c r="C7015" s="1" t="s">
        <v>39</v>
      </c>
      <c r="D7015">
        <v>3071</v>
      </c>
      <c r="E7015" s="1" t="s">
        <v>7567</v>
      </c>
      <c r="F7015">
        <v>0</v>
      </c>
      <c r="H7015">
        <v>0</v>
      </c>
      <c r="I7015">
        <f>Tabla1[[#This Row],[VENTAS]]+Tabla1[[#This Row],[FISICO]]-Tabla1[[#This Row],[SISTEMA]]</f>
        <v>0</v>
      </c>
    </row>
    <row r="7016" spans="1:9" hidden="1" x14ac:dyDescent="0.25">
      <c r="A7016">
        <v>30101</v>
      </c>
      <c r="B7016" s="1" t="s">
        <v>6</v>
      </c>
      <c r="C7016" s="1" t="s">
        <v>39</v>
      </c>
      <c r="D7016">
        <v>3350</v>
      </c>
      <c r="E7016" s="1" t="s">
        <v>7568</v>
      </c>
      <c r="F7016">
        <v>0</v>
      </c>
      <c r="H7016">
        <v>0</v>
      </c>
      <c r="I7016">
        <f>Tabla1[[#This Row],[VENTAS]]+Tabla1[[#This Row],[FISICO]]-Tabla1[[#This Row],[SISTEMA]]</f>
        <v>0</v>
      </c>
    </row>
    <row r="7017" spans="1:9" hidden="1" x14ac:dyDescent="0.25">
      <c r="A7017">
        <v>30101</v>
      </c>
      <c r="B7017" s="1" t="s">
        <v>6</v>
      </c>
      <c r="C7017" s="1" t="s">
        <v>39</v>
      </c>
      <c r="D7017">
        <v>3351</v>
      </c>
      <c r="E7017" s="1" t="s">
        <v>7569</v>
      </c>
      <c r="F7017">
        <v>0</v>
      </c>
      <c r="H7017">
        <v>0</v>
      </c>
      <c r="I7017">
        <f>Tabla1[[#This Row],[VENTAS]]+Tabla1[[#This Row],[FISICO]]-Tabla1[[#This Row],[SISTEMA]]</f>
        <v>0</v>
      </c>
    </row>
    <row r="7018" spans="1:9" hidden="1" x14ac:dyDescent="0.25">
      <c r="A7018">
        <v>30101</v>
      </c>
      <c r="B7018" s="1" t="s">
        <v>6</v>
      </c>
      <c r="C7018" s="1" t="s">
        <v>39</v>
      </c>
      <c r="D7018">
        <v>3353</v>
      </c>
      <c r="E7018" s="1" t="s">
        <v>7570</v>
      </c>
      <c r="F7018">
        <v>0</v>
      </c>
      <c r="H7018">
        <v>0</v>
      </c>
      <c r="I7018">
        <f>Tabla1[[#This Row],[VENTAS]]+Tabla1[[#This Row],[FISICO]]-Tabla1[[#This Row],[SISTEMA]]</f>
        <v>0</v>
      </c>
    </row>
    <row r="7019" spans="1:9" hidden="1" x14ac:dyDescent="0.25">
      <c r="A7019">
        <v>30101</v>
      </c>
      <c r="B7019" s="1" t="s">
        <v>6</v>
      </c>
      <c r="C7019" s="1" t="s">
        <v>39</v>
      </c>
      <c r="D7019">
        <v>3428</v>
      </c>
      <c r="E7019" s="1" t="s">
        <v>7571</v>
      </c>
      <c r="F7019">
        <v>0</v>
      </c>
      <c r="H7019">
        <v>0</v>
      </c>
      <c r="I7019">
        <f>Tabla1[[#This Row],[VENTAS]]+Tabla1[[#This Row],[FISICO]]-Tabla1[[#This Row],[SISTEMA]]</f>
        <v>0</v>
      </c>
    </row>
    <row r="7020" spans="1:9" hidden="1" x14ac:dyDescent="0.25">
      <c r="A7020">
        <v>30101</v>
      </c>
      <c r="B7020" s="1" t="s">
        <v>6</v>
      </c>
      <c r="C7020" s="1" t="s">
        <v>39</v>
      </c>
      <c r="D7020">
        <v>3429</v>
      </c>
      <c r="E7020" s="1" t="s">
        <v>7572</v>
      </c>
      <c r="F7020">
        <v>0</v>
      </c>
      <c r="H7020">
        <v>0</v>
      </c>
      <c r="I7020">
        <f>Tabla1[[#This Row],[VENTAS]]+Tabla1[[#This Row],[FISICO]]-Tabla1[[#This Row],[SISTEMA]]</f>
        <v>0</v>
      </c>
    </row>
    <row r="7021" spans="1:9" hidden="1" x14ac:dyDescent="0.25">
      <c r="A7021">
        <v>30101</v>
      </c>
      <c r="B7021" s="1" t="s">
        <v>6</v>
      </c>
      <c r="C7021" s="1" t="s">
        <v>39</v>
      </c>
      <c r="D7021">
        <v>3430</v>
      </c>
      <c r="E7021" s="1" t="s">
        <v>7573</v>
      </c>
      <c r="F7021">
        <v>0</v>
      </c>
      <c r="H7021">
        <v>0</v>
      </c>
      <c r="I7021">
        <f>Tabla1[[#This Row],[VENTAS]]+Tabla1[[#This Row],[FISICO]]-Tabla1[[#This Row],[SISTEMA]]</f>
        <v>0</v>
      </c>
    </row>
    <row r="7022" spans="1:9" hidden="1" x14ac:dyDescent="0.25">
      <c r="A7022">
        <v>30101</v>
      </c>
      <c r="B7022" s="1" t="s">
        <v>6</v>
      </c>
      <c r="C7022" s="1" t="s">
        <v>39</v>
      </c>
      <c r="D7022">
        <v>3431</v>
      </c>
      <c r="E7022" s="1" t="s">
        <v>7574</v>
      </c>
      <c r="F7022">
        <v>0</v>
      </c>
      <c r="H7022">
        <v>0</v>
      </c>
      <c r="I7022">
        <f>Tabla1[[#This Row],[VENTAS]]+Tabla1[[#This Row],[FISICO]]-Tabla1[[#This Row],[SISTEMA]]</f>
        <v>0</v>
      </c>
    </row>
    <row r="7023" spans="1:9" hidden="1" x14ac:dyDescent="0.25">
      <c r="A7023">
        <v>30101</v>
      </c>
      <c r="B7023" s="1" t="s">
        <v>6</v>
      </c>
      <c r="C7023" s="1" t="s">
        <v>39</v>
      </c>
      <c r="D7023">
        <v>3500</v>
      </c>
      <c r="E7023" s="1" t="s">
        <v>7575</v>
      </c>
      <c r="F7023">
        <v>0</v>
      </c>
      <c r="H7023">
        <v>0</v>
      </c>
      <c r="I7023">
        <f>Tabla1[[#This Row],[VENTAS]]+Tabla1[[#This Row],[FISICO]]-Tabla1[[#This Row],[SISTEMA]]</f>
        <v>0</v>
      </c>
    </row>
    <row r="7024" spans="1:9" hidden="1" x14ac:dyDescent="0.25">
      <c r="A7024">
        <v>30101</v>
      </c>
      <c r="B7024" s="1" t="s">
        <v>6</v>
      </c>
      <c r="C7024" s="1" t="s">
        <v>39</v>
      </c>
      <c r="D7024">
        <v>3532</v>
      </c>
      <c r="E7024" s="1" t="s">
        <v>7576</v>
      </c>
      <c r="F7024">
        <v>0</v>
      </c>
      <c r="H7024">
        <v>0</v>
      </c>
      <c r="I7024">
        <f>Tabla1[[#This Row],[VENTAS]]+Tabla1[[#This Row],[FISICO]]-Tabla1[[#This Row],[SISTEMA]]</f>
        <v>0</v>
      </c>
    </row>
    <row r="7025" spans="1:9" hidden="1" x14ac:dyDescent="0.25">
      <c r="A7025">
        <v>30101</v>
      </c>
      <c r="B7025" s="1" t="s">
        <v>6</v>
      </c>
      <c r="C7025" s="1" t="s">
        <v>39</v>
      </c>
      <c r="D7025">
        <v>3534</v>
      </c>
      <c r="E7025" s="1" t="s">
        <v>7577</v>
      </c>
      <c r="F7025">
        <v>0</v>
      </c>
      <c r="H7025">
        <v>0</v>
      </c>
      <c r="I7025">
        <f>Tabla1[[#This Row],[VENTAS]]+Tabla1[[#This Row],[FISICO]]-Tabla1[[#This Row],[SISTEMA]]</f>
        <v>0</v>
      </c>
    </row>
    <row r="7026" spans="1:9" hidden="1" x14ac:dyDescent="0.25">
      <c r="A7026">
        <v>30101</v>
      </c>
      <c r="B7026" s="1" t="s">
        <v>6</v>
      </c>
      <c r="C7026" s="1" t="s">
        <v>39</v>
      </c>
      <c r="D7026">
        <v>3548</v>
      </c>
      <c r="E7026" s="1" t="s">
        <v>7578</v>
      </c>
      <c r="F7026">
        <v>29</v>
      </c>
      <c r="G7026">
        <v>29</v>
      </c>
      <c r="H7026">
        <v>0</v>
      </c>
      <c r="I7026">
        <f>Tabla1[[#This Row],[VENTAS]]+Tabla1[[#This Row],[FISICO]]-Tabla1[[#This Row],[SISTEMA]]</f>
        <v>0</v>
      </c>
    </row>
    <row r="7027" spans="1:9" hidden="1" x14ac:dyDescent="0.25">
      <c r="A7027">
        <v>30101</v>
      </c>
      <c r="B7027" s="1" t="s">
        <v>6</v>
      </c>
      <c r="C7027" s="1" t="s">
        <v>39</v>
      </c>
      <c r="D7027">
        <v>3593</v>
      </c>
      <c r="E7027" s="1" t="s">
        <v>7579</v>
      </c>
      <c r="F7027">
        <v>0</v>
      </c>
      <c r="H7027">
        <v>0</v>
      </c>
      <c r="I7027">
        <f>Tabla1[[#This Row],[VENTAS]]+Tabla1[[#This Row],[FISICO]]-Tabla1[[#This Row],[SISTEMA]]</f>
        <v>0</v>
      </c>
    </row>
    <row r="7028" spans="1:9" hidden="1" x14ac:dyDescent="0.25">
      <c r="A7028">
        <v>30101</v>
      </c>
      <c r="B7028" s="1" t="s">
        <v>6</v>
      </c>
      <c r="C7028" s="1" t="s">
        <v>39</v>
      </c>
      <c r="D7028">
        <v>3594</v>
      </c>
      <c r="E7028" s="1" t="s">
        <v>7580</v>
      </c>
      <c r="F7028">
        <v>0</v>
      </c>
      <c r="H7028">
        <v>0</v>
      </c>
      <c r="I7028">
        <f>Tabla1[[#This Row],[VENTAS]]+Tabla1[[#This Row],[FISICO]]-Tabla1[[#This Row],[SISTEMA]]</f>
        <v>0</v>
      </c>
    </row>
    <row r="7029" spans="1:9" hidden="1" x14ac:dyDescent="0.25">
      <c r="A7029">
        <v>30101</v>
      </c>
      <c r="B7029" s="1" t="s">
        <v>6</v>
      </c>
      <c r="C7029" s="1" t="s">
        <v>39</v>
      </c>
      <c r="D7029">
        <v>3595</v>
      </c>
      <c r="E7029" s="1" t="s">
        <v>7581</v>
      </c>
      <c r="F7029">
        <v>0</v>
      </c>
      <c r="H7029">
        <v>0</v>
      </c>
      <c r="I7029">
        <f>Tabla1[[#This Row],[VENTAS]]+Tabla1[[#This Row],[FISICO]]-Tabla1[[#This Row],[SISTEMA]]</f>
        <v>0</v>
      </c>
    </row>
    <row r="7030" spans="1:9" hidden="1" x14ac:dyDescent="0.25">
      <c r="A7030">
        <v>30101</v>
      </c>
      <c r="B7030" s="1" t="s">
        <v>6</v>
      </c>
      <c r="C7030" s="1" t="s">
        <v>39</v>
      </c>
      <c r="D7030">
        <v>3596</v>
      </c>
      <c r="E7030" s="1" t="s">
        <v>7582</v>
      </c>
      <c r="F7030">
        <v>0</v>
      </c>
      <c r="H7030">
        <v>0</v>
      </c>
      <c r="I7030">
        <f>Tabla1[[#This Row],[VENTAS]]+Tabla1[[#This Row],[FISICO]]-Tabla1[[#This Row],[SISTEMA]]</f>
        <v>0</v>
      </c>
    </row>
    <row r="7031" spans="1:9" hidden="1" x14ac:dyDescent="0.25">
      <c r="A7031">
        <v>30101</v>
      </c>
      <c r="B7031" s="1" t="s">
        <v>6</v>
      </c>
      <c r="C7031" s="1" t="s">
        <v>39</v>
      </c>
      <c r="D7031">
        <v>3747</v>
      </c>
      <c r="E7031" s="1" t="s">
        <v>7583</v>
      </c>
      <c r="F7031">
        <v>0</v>
      </c>
      <c r="H7031">
        <v>0</v>
      </c>
      <c r="I7031">
        <f>Tabla1[[#This Row],[VENTAS]]+Tabla1[[#This Row],[FISICO]]-Tabla1[[#This Row],[SISTEMA]]</f>
        <v>0</v>
      </c>
    </row>
    <row r="7032" spans="1:9" hidden="1" x14ac:dyDescent="0.25">
      <c r="A7032">
        <v>30101</v>
      </c>
      <c r="B7032" s="1" t="s">
        <v>6</v>
      </c>
      <c r="C7032" s="1" t="s">
        <v>39</v>
      </c>
      <c r="D7032">
        <v>3748</v>
      </c>
      <c r="E7032" s="1" t="s">
        <v>7584</v>
      </c>
      <c r="F7032">
        <v>0</v>
      </c>
      <c r="H7032">
        <v>0</v>
      </c>
      <c r="I7032">
        <f>Tabla1[[#This Row],[VENTAS]]+Tabla1[[#This Row],[FISICO]]-Tabla1[[#This Row],[SISTEMA]]</f>
        <v>0</v>
      </c>
    </row>
    <row r="7033" spans="1:9" hidden="1" x14ac:dyDescent="0.25">
      <c r="A7033">
        <v>30101</v>
      </c>
      <c r="B7033" s="1" t="s">
        <v>6</v>
      </c>
      <c r="C7033" s="1" t="s">
        <v>39</v>
      </c>
      <c r="D7033">
        <v>3749</v>
      </c>
      <c r="E7033" s="1" t="s">
        <v>7585</v>
      </c>
      <c r="F7033">
        <v>0</v>
      </c>
      <c r="H7033">
        <v>0</v>
      </c>
      <c r="I7033">
        <f>Tabla1[[#This Row],[VENTAS]]+Tabla1[[#This Row],[FISICO]]-Tabla1[[#This Row],[SISTEMA]]</f>
        <v>0</v>
      </c>
    </row>
    <row r="7034" spans="1:9" hidden="1" x14ac:dyDescent="0.25">
      <c r="A7034">
        <v>30101</v>
      </c>
      <c r="B7034" s="1" t="s">
        <v>6</v>
      </c>
      <c r="C7034" s="1" t="s">
        <v>39</v>
      </c>
      <c r="D7034">
        <v>3785</v>
      </c>
      <c r="E7034" s="1" t="s">
        <v>7586</v>
      </c>
      <c r="F7034">
        <v>0</v>
      </c>
      <c r="H7034">
        <v>0</v>
      </c>
      <c r="I7034">
        <f>Tabla1[[#This Row],[VENTAS]]+Tabla1[[#This Row],[FISICO]]-Tabla1[[#This Row],[SISTEMA]]</f>
        <v>0</v>
      </c>
    </row>
    <row r="7035" spans="1:9" hidden="1" x14ac:dyDescent="0.25">
      <c r="A7035">
        <v>30101</v>
      </c>
      <c r="B7035" s="1" t="s">
        <v>6</v>
      </c>
      <c r="C7035" s="1" t="s">
        <v>39</v>
      </c>
      <c r="D7035">
        <v>4005</v>
      </c>
      <c r="E7035" s="1" t="s">
        <v>7587</v>
      </c>
      <c r="F7035">
        <v>0</v>
      </c>
      <c r="H7035">
        <v>0</v>
      </c>
      <c r="I7035">
        <f>Tabla1[[#This Row],[VENTAS]]+Tabla1[[#This Row],[FISICO]]-Tabla1[[#This Row],[SISTEMA]]</f>
        <v>0</v>
      </c>
    </row>
    <row r="7036" spans="1:9" hidden="1" x14ac:dyDescent="0.25">
      <c r="A7036">
        <v>30101</v>
      </c>
      <c r="B7036" s="1" t="s">
        <v>6</v>
      </c>
      <c r="C7036" s="1" t="s">
        <v>39</v>
      </c>
      <c r="D7036">
        <v>4284</v>
      </c>
      <c r="E7036" s="1" t="s">
        <v>7588</v>
      </c>
      <c r="F7036">
        <v>0</v>
      </c>
      <c r="H7036">
        <v>0</v>
      </c>
      <c r="I7036">
        <f>Tabla1[[#This Row],[VENTAS]]+Tabla1[[#This Row],[FISICO]]-Tabla1[[#This Row],[SISTEMA]]</f>
        <v>0</v>
      </c>
    </row>
    <row r="7037" spans="1:9" hidden="1" x14ac:dyDescent="0.25">
      <c r="A7037">
        <v>30101</v>
      </c>
      <c r="B7037" s="1" t="s">
        <v>6</v>
      </c>
      <c r="C7037" s="1" t="s">
        <v>39</v>
      </c>
      <c r="D7037">
        <v>4464</v>
      </c>
      <c r="E7037" s="1" t="s">
        <v>7589</v>
      </c>
      <c r="F7037">
        <v>0</v>
      </c>
      <c r="H7037">
        <v>0</v>
      </c>
      <c r="I7037">
        <f>Tabla1[[#This Row],[VENTAS]]+Tabla1[[#This Row],[FISICO]]-Tabla1[[#This Row],[SISTEMA]]</f>
        <v>0</v>
      </c>
    </row>
    <row r="7038" spans="1:9" hidden="1" x14ac:dyDescent="0.25">
      <c r="A7038">
        <v>30101</v>
      </c>
      <c r="B7038" s="1" t="s">
        <v>6</v>
      </c>
      <c r="C7038" s="1" t="s">
        <v>39</v>
      </c>
      <c r="D7038">
        <v>4465</v>
      </c>
      <c r="E7038" s="1" t="s">
        <v>7590</v>
      </c>
      <c r="F7038">
        <v>0</v>
      </c>
      <c r="H7038">
        <v>0</v>
      </c>
      <c r="I7038">
        <f>Tabla1[[#This Row],[VENTAS]]+Tabla1[[#This Row],[FISICO]]-Tabla1[[#This Row],[SISTEMA]]</f>
        <v>0</v>
      </c>
    </row>
    <row r="7039" spans="1:9" hidden="1" x14ac:dyDescent="0.25">
      <c r="A7039">
        <v>30101</v>
      </c>
      <c r="B7039" s="1" t="s">
        <v>6</v>
      </c>
      <c r="C7039" s="1" t="s">
        <v>39</v>
      </c>
      <c r="D7039">
        <v>5042</v>
      </c>
      <c r="E7039" s="1" t="s">
        <v>7591</v>
      </c>
      <c r="F7039">
        <v>0</v>
      </c>
      <c r="H7039">
        <v>0</v>
      </c>
      <c r="I7039">
        <f>Tabla1[[#This Row],[VENTAS]]+Tabla1[[#This Row],[FISICO]]-Tabla1[[#This Row],[SISTEMA]]</f>
        <v>0</v>
      </c>
    </row>
    <row r="7040" spans="1:9" hidden="1" x14ac:dyDescent="0.25">
      <c r="A7040">
        <v>30101</v>
      </c>
      <c r="B7040" s="1" t="s">
        <v>6</v>
      </c>
      <c r="C7040" s="1" t="s">
        <v>39</v>
      </c>
      <c r="D7040">
        <v>5043</v>
      </c>
      <c r="E7040" s="1" t="s">
        <v>7592</v>
      </c>
      <c r="F7040">
        <v>0</v>
      </c>
      <c r="H7040">
        <v>0</v>
      </c>
      <c r="I7040">
        <f>Tabla1[[#This Row],[VENTAS]]+Tabla1[[#This Row],[FISICO]]-Tabla1[[#This Row],[SISTEMA]]</f>
        <v>0</v>
      </c>
    </row>
    <row r="7041" spans="1:9" hidden="1" x14ac:dyDescent="0.25">
      <c r="A7041">
        <v>30101</v>
      </c>
      <c r="B7041" s="1" t="s">
        <v>6</v>
      </c>
      <c r="C7041" s="1" t="s">
        <v>39</v>
      </c>
      <c r="D7041">
        <v>5044</v>
      </c>
      <c r="E7041" s="1" t="s">
        <v>7593</v>
      </c>
      <c r="F7041">
        <v>0</v>
      </c>
      <c r="H7041">
        <v>0</v>
      </c>
      <c r="I7041">
        <f>Tabla1[[#This Row],[VENTAS]]+Tabla1[[#This Row],[FISICO]]-Tabla1[[#This Row],[SISTEMA]]</f>
        <v>0</v>
      </c>
    </row>
    <row r="7042" spans="1:9" hidden="1" x14ac:dyDescent="0.25">
      <c r="A7042">
        <v>30101</v>
      </c>
      <c r="B7042" s="1" t="s">
        <v>6</v>
      </c>
      <c r="C7042" s="1" t="s">
        <v>39</v>
      </c>
      <c r="D7042">
        <v>5045</v>
      </c>
      <c r="E7042" s="1" t="s">
        <v>7594</v>
      </c>
      <c r="F7042">
        <v>0</v>
      </c>
      <c r="H7042">
        <v>0</v>
      </c>
      <c r="I7042">
        <f>Tabla1[[#This Row],[VENTAS]]+Tabla1[[#This Row],[FISICO]]-Tabla1[[#This Row],[SISTEMA]]</f>
        <v>0</v>
      </c>
    </row>
    <row r="7043" spans="1:9" hidden="1" x14ac:dyDescent="0.25">
      <c r="A7043">
        <v>30101</v>
      </c>
      <c r="B7043" s="1" t="s">
        <v>6</v>
      </c>
      <c r="C7043" s="1" t="s">
        <v>39</v>
      </c>
      <c r="D7043">
        <v>5046</v>
      </c>
      <c r="E7043" s="1" t="s">
        <v>7595</v>
      </c>
      <c r="F7043">
        <v>0</v>
      </c>
      <c r="H7043">
        <v>0</v>
      </c>
      <c r="I7043">
        <f>Tabla1[[#This Row],[VENTAS]]+Tabla1[[#This Row],[FISICO]]-Tabla1[[#This Row],[SISTEMA]]</f>
        <v>0</v>
      </c>
    </row>
    <row r="7044" spans="1:9" hidden="1" x14ac:dyDescent="0.25">
      <c r="A7044">
        <v>30101</v>
      </c>
      <c r="B7044" s="1" t="s">
        <v>6</v>
      </c>
      <c r="C7044" s="1" t="s">
        <v>39</v>
      </c>
      <c r="D7044">
        <v>5092</v>
      </c>
      <c r="E7044" s="1" t="s">
        <v>7596</v>
      </c>
      <c r="F7044">
        <v>0</v>
      </c>
      <c r="H7044">
        <v>0</v>
      </c>
      <c r="I7044">
        <f>Tabla1[[#This Row],[VENTAS]]+Tabla1[[#This Row],[FISICO]]-Tabla1[[#This Row],[SISTEMA]]</f>
        <v>0</v>
      </c>
    </row>
    <row r="7045" spans="1:9" hidden="1" x14ac:dyDescent="0.25">
      <c r="A7045">
        <v>30101</v>
      </c>
      <c r="B7045" s="1" t="s">
        <v>6</v>
      </c>
      <c r="C7045" s="1" t="s">
        <v>39</v>
      </c>
      <c r="D7045">
        <v>5094</v>
      </c>
      <c r="E7045" s="1" t="s">
        <v>7597</v>
      </c>
      <c r="F7045">
        <v>0</v>
      </c>
      <c r="H7045">
        <v>0</v>
      </c>
      <c r="I7045">
        <f>Tabla1[[#This Row],[VENTAS]]+Tabla1[[#This Row],[FISICO]]-Tabla1[[#This Row],[SISTEMA]]</f>
        <v>0</v>
      </c>
    </row>
    <row r="7046" spans="1:9" hidden="1" x14ac:dyDescent="0.25">
      <c r="A7046">
        <v>30101</v>
      </c>
      <c r="B7046" s="1" t="s">
        <v>6</v>
      </c>
      <c r="C7046" s="1" t="s">
        <v>39</v>
      </c>
      <c r="D7046">
        <v>5108</v>
      </c>
      <c r="E7046" s="1" t="s">
        <v>7598</v>
      </c>
      <c r="F7046">
        <v>0</v>
      </c>
      <c r="H7046">
        <v>0</v>
      </c>
      <c r="I7046">
        <f>Tabla1[[#This Row],[VENTAS]]+Tabla1[[#This Row],[FISICO]]-Tabla1[[#This Row],[SISTEMA]]</f>
        <v>0</v>
      </c>
    </row>
    <row r="7047" spans="1:9" hidden="1" x14ac:dyDescent="0.25">
      <c r="A7047">
        <v>30101</v>
      </c>
      <c r="B7047" s="1" t="s">
        <v>6</v>
      </c>
      <c r="C7047" s="1" t="s">
        <v>39</v>
      </c>
      <c r="D7047">
        <v>5109</v>
      </c>
      <c r="E7047" s="1" t="s">
        <v>7599</v>
      </c>
      <c r="F7047">
        <v>0</v>
      </c>
      <c r="H7047">
        <v>0</v>
      </c>
      <c r="I7047">
        <f>Tabla1[[#This Row],[VENTAS]]+Tabla1[[#This Row],[FISICO]]-Tabla1[[#This Row],[SISTEMA]]</f>
        <v>0</v>
      </c>
    </row>
    <row r="7048" spans="1:9" hidden="1" x14ac:dyDescent="0.25">
      <c r="A7048">
        <v>30101</v>
      </c>
      <c r="B7048" s="1" t="s">
        <v>6</v>
      </c>
      <c r="C7048" s="1" t="s">
        <v>39</v>
      </c>
      <c r="D7048">
        <v>5169</v>
      </c>
      <c r="E7048" s="1" t="s">
        <v>7600</v>
      </c>
      <c r="F7048">
        <v>0</v>
      </c>
      <c r="H7048">
        <v>0</v>
      </c>
      <c r="I7048">
        <f>Tabla1[[#This Row],[VENTAS]]+Tabla1[[#This Row],[FISICO]]-Tabla1[[#This Row],[SISTEMA]]</f>
        <v>0</v>
      </c>
    </row>
    <row r="7049" spans="1:9" hidden="1" x14ac:dyDescent="0.25">
      <c r="A7049">
        <v>30101</v>
      </c>
      <c r="B7049" s="1" t="s">
        <v>6</v>
      </c>
      <c r="C7049" s="1" t="s">
        <v>39</v>
      </c>
      <c r="D7049">
        <v>5170</v>
      </c>
      <c r="E7049" s="1" t="s">
        <v>7601</v>
      </c>
      <c r="F7049">
        <v>0</v>
      </c>
      <c r="H7049">
        <v>0</v>
      </c>
      <c r="I7049">
        <f>Tabla1[[#This Row],[VENTAS]]+Tabla1[[#This Row],[FISICO]]-Tabla1[[#This Row],[SISTEMA]]</f>
        <v>0</v>
      </c>
    </row>
    <row r="7050" spans="1:9" hidden="1" x14ac:dyDescent="0.25">
      <c r="A7050">
        <v>30101</v>
      </c>
      <c r="B7050" s="1" t="s">
        <v>6</v>
      </c>
      <c r="C7050" s="1" t="s">
        <v>39</v>
      </c>
      <c r="D7050">
        <v>5532</v>
      </c>
      <c r="E7050" s="1" t="s">
        <v>7602</v>
      </c>
      <c r="F7050">
        <v>0</v>
      </c>
      <c r="H7050">
        <v>0</v>
      </c>
      <c r="I7050">
        <f>Tabla1[[#This Row],[VENTAS]]+Tabla1[[#This Row],[FISICO]]-Tabla1[[#This Row],[SISTEMA]]</f>
        <v>0</v>
      </c>
    </row>
    <row r="7051" spans="1:9" hidden="1" x14ac:dyDescent="0.25">
      <c r="A7051">
        <v>30101</v>
      </c>
      <c r="B7051" s="1" t="s">
        <v>6</v>
      </c>
      <c r="C7051" s="1" t="s">
        <v>39</v>
      </c>
      <c r="D7051">
        <v>5543</v>
      </c>
      <c r="E7051" s="1" t="s">
        <v>7603</v>
      </c>
      <c r="F7051">
        <v>0</v>
      </c>
      <c r="H7051">
        <v>0</v>
      </c>
      <c r="I7051">
        <f>Tabla1[[#This Row],[VENTAS]]+Tabla1[[#This Row],[FISICO]]-Tabla1[[#This Row],[SISTEMA]]</f>
        <v>0</v>
      </c>
    </row>
    <row r="7052" spans="1:9" hidden="1" x14ac:dyDescent="0.25">
      <c r="A7052">
        <v>30101</v>
      </c>
      <c r="B7052" s="1" t="s">
        <v>6</v>
      </c>
      <c r="C7052" s="1" t="s">
        <v>39</v>
      </c>
      <c r="D7052">
        <v>5778</v>
      </c>
      <c r="E7052" s="1" t="s">
        <v>7604</v>
      </c>
      <c r="F7052">
        <v>0</v>
      </c>
      <c r="H7052">
        <v>0</v>
      </c>
      <c r="I7052">
        <f>Tabla1[[#This Row],[VENTAS]]+Tabla1[[#This Row],[FISICO]]-Tabla1[[#This Row],[SISTEMA]]</f>
        <v>0</v>
      </c>
    </row>
    <row r="7053" spans="1:9" hidden="1" x14ac:dyDescent="0.25">
      <c r="A7053">
        <v>30101</v>
      </c>
      <c r="B7053" s="1" t="s">
        <v>6</v>
      </c>
      <c r="C7053" s="1" t="s">
        <v>39</v>
      </c>
      <c r="D7053">
        <v>5798</v>
      </c>
      <c r="E7053" s="1" t="s">
        <v>7605</v>
      </c>
      <c r="F7053">
        <v>0</v>
      </c>
      <c r="H7053">
        <v>0</v>
      </c>
      <c r="I7053">
        <f>Tabla1[[#This Row],[VENTAS]]+Tabla1[[#This Row],[FISICO]]-Tabla1[[#This Row],[SISTEMA]]</f>
        <v>0</v>
      </c>
    </row>
    <row r="7054" spans="1:9" hidden="1" x14ac:dyDescent="0.25">
      <c r="A7054">
        <v>30101</v>
      </c>
      <c r="B7054" s="1" t="s">
        <v>6</v>
      </c>
      <c r="C7054" s="1" t="s">
        <v>39</v>
      </c>
      <c r="D7054">
        <v>6004</v>
      </c>
      <c r="E7054" s="1" t="s">
        <v>7606</v>
      </c>
      <c r="F7054">
        <v>3</v>
      </c>
      <c r="G7054">
        <v>3</v>
      </c>
      <c r="H7054">
        <v>0</v>
      </c>
      <c r="I7054">
        <f>Tabla1[[#This Row],[VENTAS]]+Tabla1[[#This Row],[FISICO]]-Tabla1[[#This Row],[SISTEMA]]</f>
        <v>0</v>
      </c>
    </row>
    <row r="7055" spans="1:9" hidden="1" x14ac:dyDescent="0.25">
      <c r="A7055">
        <v>30101</v>
      </c>
      <c r="B7055" s="1" t="s">
        <v>6</v>
      </c>
      <c r="C7055" s="1" t="s">
        <v>39</v>
      </c>
      <c r="D7055">
        <v>6005</v>
      </c>
      <c r="E7055" s="1" t="s">
        <v>7607</v>
      </c>
      <c r="F7055">
        <v>1</v>
      </c>
      <c r="G7055">
        <v>1</v>
      </c>
      <c r="H7055">
        <v>0</v>
      </c>
      <c r="I7055">
        <f>Tabla1[[#This Row],[VENTAS]]+Tabla1[[#This Row],[FISICO]]-Tabla1[[#This Row],[SISTEMA]]</f>
        <v>0</v>
      </c>
    </row>
    <row r="7056" spans="1:9" hidden="1" x14ac:dyDescent="0.25">
      <c r="A7056">
        <v>30101</v>
      </c>
      <c r="B7056" s="1" t="s">
        <v>6</v>
      </c>
      <c r="C7056" s="1" t="s">
        <v>39</v>
      </c>
      <c r="D7056">
        <v>6247</v>
      </c>
      <c r="E7056" s="1" t="s">
        <v>7608</v>
      </c>
      <c r="F7056">
        <v>0</v>
      </c>
      <c r="H7056">
        <v>0</v>
      </c>
      <c r="I7056">
        <f>Tabla1[[#This Row],[VENTAS]]+Tabla1[[#This Row],[FISICO]]-Tabla1[[#This Row],[SISTEMA]]</f>
        <v>0</v>
      </c>
    </row>
    <row r="7057" spans="1:10" hidden="1" x14ac:dyDescent="0.25">
      <c r="A7057">
        <v>30101</v>
      </c>
      <c r="B7057" s="1" t="s">
        <v>6</v>
      </c>
      <c r="C7057" s="1" t="s">
        <v>39</v>
      </c>
      <c r="D7057">
        <v>6446</v>
      </c>
      <c r="E7057" s="1" t="s">
        <v>7609</v>
      </c>
      <c r="F7057">
        <v>0</v>
      </c>
      <c r="H7057">
        <v>0</v>
      </c>
      <c r="I7057">
        <f>Tabla1[[#This Row],[VENTAS]]+Tabla1[[#This Row],[FISICO]]-Tabla1[[#This Row],[SISTEMA]]</f>
        <v>0</v>
      </c>
    </row>
    <row r="7058" spans="1:10" hidden="1" x14ac:dyDescent="0.25">
      <c r="A7058">
        <v>30101</v>
      </c>
      <c r="B7058" s="1" t="s">
        <v>6</v>
      </c>
      <c r="C7058" s="1" t="s">
        <v>39</v>
      </c>
      <c r="D7058">
        <v>6498</v>
      </c>
      <c r="E7058" s="1" t="s">
        <v>7610</v>
      </c>
      <c r="F7058">
        <v>0</v>
      </c>
      <c r="H7058">
        <v>0</v>
      </c>
      <c r="I7058">
        <f>Tabla1[[#This Row],[VENTAS]]+Tabla1[[#This Row],[FISICO]]-Tabla1[[#This Row],[SISTEMA]]</f>
        <v>0</v>
      </c>
    </row>
    <row r="7059" spans="1:10" hidden="1" x14ac:dyDescent="0.25">
      <c r="A7059">
        <v>30101</v>
      </c>
      <c r="B7059" s="1" t="s">
        <v>6</v>
      </c>
      <c r="C7059" s="1" t="s">
        <v>39</v>
      </c>
      <c r="D7059">
        <v>6686</v>
      </c>
      <c r="E7059" s="1" t="s">
        <v>7611</v>
      </c>
      <c r="F7059">
        <v>0</v>
      </c>
      <c r="H7059">
        <v>0</v>
      </c>
      <c r="I7059">
        <f>Tabla1[[#This Row],[VENTAS]]+Tabla1[[#This Row],[FISICO]]-Tabla1[[#This Row],[SISTEMA]]</f>
        <v>0</v>
      </c>
    </row>
    <row r="7060" spans="1:10" hidden="1" x14ac:dyDescent="0.25">
      <c r="A7060">
        <v>30101</v>
      </c>
      <c r="B7060" s="1" t="s">
        <v>6</v>
      </c>
      <c r="C7060" s="1" t="s">
        <v>39</v>
      </c>
      <c r="D7060">
        <v>7158</v>
      </c>
      <c r="E7060" s="1" t="s">
        <v>7612</v>
      </c>
      <c r="F7060">
        <v>0</v>
      </c>
      <c r="H7060">
        <v>0</v>
      </c>
      <c r="I7060">
        <f>Tabla1[[#This Row],[VENTAS]]+Tabla1[[#This Row],[FISICO]]-Tabla1[[#This Row],[SISTEMA]]</f>
        <v>0</v>
      </c>
    </row>
    <row r="7061" spans="1:10" hidden="1" x14ac:dyDescent="0.25">
      <c r="A7061">
        <v>30101</v>
      </c>
      <c r="B7061" s="1" t="s">
        <v>6</v>
      </c>
      <c r="C7061" s="1" t="s">
        <v>39</v>
      </c>
      <c r="D7061">
        <v>7159</v>
      </c>
      <c r="E7061" s="1" t="s">
        <v>7613</v>
      </c>
      <c r="F7061">
        <v>0</v>
      </c>
      <c r="H7061">
        <v>0</v>
      </c>
      <c r="I7061">
        <f>Tabla1[[#This Row],[VENTAS]]+Tabla1[[#This Row],[FISICO]]-Tabla1[[#This Row],[SISTEMA]]</f>
        <v>0</v>
      </c>
    </row>
    <row r="7062" spans="1:10" hidden="1" x14ac:dyDescent="0.25">
      <c r="A7062">
        <v>30101</v>
      </c>
      <c r="B7062" s="1" t="s">
        <v>6</v>
      </c>
      <c r="C7062" s="1" t="s">
        <v>39</v>
      </c>
      <c r="D7062">
        <v>7161</v>
      </c>
      <c r="E7062" s="1" t="s">
        <v>7614</v>
      </c>
      <c r="F7062">
        <v>0</v>
      </c>
      <c r="H7062">
        <v>0</v>
      </c>
      <c r="I7062">
        <f>Tabla1[[#This Row],[VENTAS]]+Tabla1[[#This Row],[FISICO]]-Tabla1[[#This Row],[SISTEMA]]</f>
        <v>0</v>
      </c>
    </row>
    <row r="7063" spans="1:10" hidden="1" x14ac:dyDescent="0.25">
      <c r="A7063">
        <v>30101</v>
      </c>
      <c r="B7063" s="1" t="s">
        <v>6</v>
      </c>
      <c r="C7063" s="1" t="s">
        <v>39</v>
      </c>
      <c r="D7063">
        <v>8747</v>
      </c>
      <c r="E7063" s="1" t="s">
        <v>7615</v>
      </c>
      <c r="F7063">
        <v>0</v>
      </c>
      <c r="H7063">
        <v>0</v>
      </c>
      <c r="I7063">
        <f>Tabla1[[#This Row],[VENTAS]]+Tabla1[[#This Row],[FISICO]]-Tabla1[[#This Row],[SISTEMA]]</f>
        <v>0</v>
      </c>
    </row>
    <row r="7064" spans="1:10" hidden="1" x14ac:dyDescent="0.25">
      <c r="A7064">
        <v>30101</v>
      </c>
      <c r="B7064" s="1" t="s">
        <v>6</v>
      </c>
      <c r="C7064" s="1" t="s">
        <v>39</v>
      </c>
      <c r="D7064">
        <v>8824</v>
      </c>
      <c r="E7064" s="1" t="s">
        <v>7616</v>
      </c>
      <c r="F7064">
        <v>22</v>
      </c>
      <c r="G7064">
        <v>22</v>
      </c>
      <c r="H7064">
        <v>0</v>
      </c>
      <c r="I7064">
        <f>Tabla1[[#This Row],[VENTAS]]+Tabla1[[#This Row],[FISICO]]-Tabla1[[#This Row],[SISTEMA]]</f>
        <v>0</v>
      </c>
    </row>
    <row r="7065" spans="1:10" hidden="1" x14ac:dyDescent="0.25">
      <c r="A7065">
        <v>30101</v>
      </c>
      <c r="B7065" s="1" t="s">
        <v>6</v>
      </c>
      <c r="C7065" s="1" t="s">
        <v>39</v>
      </c>
      <c r="D7065">
        <v>8867</v>
      </c>
      <c r="E7065" s="1" t="s">
        <v>7617</v>
      </c>
      <c r="F7065">
        <v>0</v>
      </c>
      <c r="H7065">
        <v>0</v>
      </c>
      <c r="I7065">
        <f>Tabla1[[#This Row],[VENTAS]]+Tabla1[[#This Row],[FISICO]]-Tabla1[[#This Row],[SISTEMA]]</f>
        <v>0</v>
      </c>
    </row>
    <row r="7066" spans="1:10" hidden="1" x14ac:dyDescent="0.25">
      <c r="A7066" s="30">
        <v>30101</v>
      </c>
      <c r="B7066" s="31" t="s">
        <v>6</v>
      </c>
      <c r="C7066" s="31" t="s">
        <v>39</v>
      </c>
      <c r="D7066" s="30">
        <v>9024</v>
      </c>
      <c r="E7066" s="31" t="s">
        <v>7618</v>
      </c>
      <c r="F7066" s="30">
        <v>4</v>
      </c>
      <c r="G7066" s="30">
        <v>6</v>
      </c>
      <c r="H7066" s="30">
        <v>0</v>
      </c>
      <c r="I7066" s="30">
        <f>Tabla1[[#This Row],[VENTAS]]+Tabla1[[#This Row],[FISICO]]-Tabla1[[#This Row],[SISTEMA]]</f>
        <v>2</v>
      </c>
      <c r="J7066" s="30"/>
    </row>
    <row r="7067" spans="1:10" hidden="1" x14ac:dyDescent="0.25">
      <c r="A7067">
        <v>30101</v>
      </c>
      <c r="B7067" s="1" t="s">
        <v>6</v>
      </c>
      <c r="C7067" s="1" t="s">
        <v>39</v>
      </c>
      <c r="D7067">
        <v>9188</v>
      </c>
      <c r="E7067" s="1" t="s">
        <v>7619</v>
      </c>
      <c r="F7067">
        <v>1</v>
      </c>
      <c r="G7067">
        <v>1</v>
      </c>
      <c r="H7067">
        <v>0</v>
      </c>
      <c r="I7067">
        <f>Tabla1[[#This Row],[VENTAS]]+Tabla1[[#This Row],[FISICO]]-Tabla1[[#This Row],[SISTEMA]]</f>
        <v>0</v>
      </c>
    </row>
    <row r="7068" spans="1:10" hidden="1" x14ac:dyDescent="0.25">
      <c r="A7068">
        <v>30101</v>
      </c>
      <c r="B7068" s="1" t="s">
        <v>6</v>
      </c>
      <c r="C7068" s="1" t="s">
        <v>39</v>
      </c>
      <c r="D7068">
        <v>9315</v>
      </c>
      <c r="E7068" s="1" t="s">
        <v>7620</v>
      </c>
      <c r="F7068">
        <v>1</v>
      </c>
      <c r="G7068">
        <v>1</v>
      </c>
      <c r="H7068">
        <v>0</v>
      </c>
      <c r="I7068">
        <f>Tabla1[[#This Row],[VENTAS]]+Tabla1[[#This Row],[FISICO]]-Tabla1[[#This Row],[SISTEMA]]</f>
        <v>0</v>
      </c>
    </row>
    <row r="7069" spans="1:10" hidden="1" x14ac:dyDescent="0.25">
      <c r="A7069">
        <v>30101</v>
      </c>
      <c r="B7069" s="1" t="s">
        <v>6</v>
      </c>
      <c r="C7069" s="1" t="s">
        <v>39</v>
      </c>
      <c r="D7069">
        <v>9316</v>
      </c>
      <c r="E7069" s="1" t="s">
        <v>7621</v>
      </c>
      <c r="F7069">
        <v>10</v>
      </c>
      <c r="G7069">
        <v>10</v>
      </c>
      <c r="H7069">
        <v>0</v>
      </c>
      <c r="I7069">
        <f>Tabla1[[#This Row],[VENTAS]]+Tabla1[[#This Row],[FISICO]]-Tabla1[[#This Row],[SISTEMA]]</f>
        <v>0</v>
      </c>
    </row>
    <row r="7070" spans="1:10" hidden="1" x14ac:dyDescent="0.25">
      <c r="A7070">
        <v>30101</v>
      </c>
      <c r="B7070" s="1" t="s">
        <v>6</v>
      </c>
      <c r="C7070" s="1" t="s">
        <v>39</v>
      </c>
      <c r="D7070">
        <v>9442</v>
      </c>
      <c r="E7070" s="1" t="s">
        <v>7622</v>
      </c>
      <c r="F7070">
        <v>0</v>
      </c>
      <c r="H7070">
        <v>0</v>
      </c>
      <c r="I7070">
        <f>Tabla1[[#This Row],[VENTAS]]+Tabla1[[#This Row],[FISICO]]-Tabla1[[#This Row],[SISTEMA]]</f>
        <v>0</v>
      </c>
    </row>
    <row r="7071" spans="1:10" hidden="1" x14ac:dyDescent="0.25">
      <c r="A7071">
        <v>30101</v>
      </c>
      <c r="B7071" s="1" t="s">
        <v>6</v>
      </c>
      <c r="C7071" s="1" t="s">
        <v>39</v>
      </c>
      <c r="D7071">
        <v>9693</v>
      </c>
      <c r="E7071" s="1" t="s">
        <v>7623</v>
      </c>
      <c r="F7071">
        <v>0</v>
      </c>
      <c r="H7071">
        <v>0</v>
      </c>
      <c r="I7071">
        <f>Tabla1[[#This Row],[VENTAS]]+Tabla1[[#This Row],[FISICO]]-Tabla1[[#This Row],[SISTEMA]]</f>
        <v>0</v>
      </c>
    </row>
    <row r="7072" spans="1:10" hidden="1" x14ac:dyDescent="0.25">
      <c r="A7072">
        <v>30101</v>
      </c>
      <c r="B7072" s="1" t="s">
        <v>6</v>
      </c>
      <c r="C7072" s="1" t="s">
        <v>39</v>
      </c>
      <c r="D7072">
        <v>9694</v>
      </c>
      <c r="E7072" s="1" t="s">
        <v>7624</v>
      </c>
      <c r="F7072">
        <v>0</v>
      </c>
      <c r="H7072">
        <v>0</v>
      </c>
      <c r="I7072">
        <f>Tabla1[[#This Row],[VENTAS]]+Tabla1[[#This Row],[FISICO]]-Tabla1[[#This Row],[SISTEMA]]</f>
        <v>0</v>
      </c>
    </row>
    <row r="7073" spans="1:10" hidden="1" x14ac:dyDescent="0.25">
      <c r="A7073">
        <v>30101</v>
      </c>
      <c r="B7073" s="1" t="s">
        <v>6</v>
      </c>
      <c r="C7073" s="1" t="s">
        <v>39</v>
      </c>
      <c r="D7073">
        <v>9695</v>
      </c>
      <c r="E7073" s="1" t="s">
        <v>7625</v>
      </c>
      <c r="F7073">
        <v>0</v>
      </c>
      <c r="H7073">
        <v>0</v>
      </c>
      <c r="I7073">
        <f>Tabla1[[#This Row],[VENTAS]]+Tabla1[[#This Row],[FISICO]]-Tabla1[[#This Row],[SISTEMA]]</f>
        <v>0</v>
      </c>
    </row>
    <row r="7074" spans="1:10" hidden="1" x14ac:dyDescent="0.25">
      <c r="A7074">
        <v>30101</v>
      </c>
      <c r="B7074" s="1" t="s">
        <v>6</v>
      </c>
      <c r="C7074" s="1" t="s">
        <v>39</v>
      </c>
      <c r="D7074">
        <v>9764</v>
      </c>
      <c r="E7074" s="1" t="s">
        <v>7626</v>
      </c>
      <c r="F7074">
        <v>0</v>
      </c>
      <c r="H7074">
        <v>0</v>
      </c>
      <c r="I7074">
        <f>Tabla1[[#This Row],[VENTAS]]+Tabla1[[#This Row],[FISICO]]-Tabla1[[#This Row],[SISTEMA]]</f>
        <v>0</v>
      </c>
    </row>
    <row r="7075" spans="1:10" hidden="1" x14ac:dyDescent="0.25">
      <c r="A7075">
        <v>30101</v>
      </c>
      <c r="B7075" s="1" t="s">
        <v>6</v>
      </c>
      <c r="C7075" s="1" t="s">
        <v>39</v>
      </c>
      <c r="D7075">
        <v>9775</v>
      </c>
      <c r="E7075" s="1" t="s">
        <v>7627</v>
      </c>
      <c r="F7075">
        <v>0</v>
      </c>
      <c r="H7075">
        <v>0</v>
      </c>
      <c r="I7075">
        <f>Tabla1[[#This Row],[VENTAS]]+Tabla1[[#This Row],[FISICO]]-Tabla1[[#This Row],[SISTEMA]]</f>
        <v>0</v>
      </c>
    </row>
    <row r="7076" spans="1:10" hidden="1" x14ac:dyDescent="0.25">
      <c r="A7076">
        <v>30101</v>
      </c>
      <c r="B7076" s="1" t="s">
        <v>6</v>
      </c>
      <c r="C7076" s="1" t="s">
        <v>39</v>
      </c>
      <c r="D7076">
        <v>9832</v>
      </c>
      <c r="E7076" s="1" t="s">
        <v>7628</v>
      </c>
      <c r="F7076">
        <v>0</v>
      </c>
      <c r="H7076">
        <v>0</v>
      </c>
      <c r="I7076">
        <f>Tabla1[[#This Row],[VENTAS]]+Tabla1[[#This Row],[FISICO]]-Tabla1[[#This Row],[SISTEMA]]</f>
        <v>0</v>
      </c>
    </row>
    <row r="7077" spans="1:10" hidden="1" x14ac:dyDescent="0.25">
      <c r="A7077">
        <v>30101</v>
      </c>
      <c r="B7077" s="1" t="s">
        <v>6</v>
      </c>
      <c r="C7077" s="1" t="s">
        <v>39</v>
      </c>
      <c r="D7077" s="18">
        <v>9947</v>
      </c>
      <c r="E7077" s="19" t="s">
        <v>7629</v>
      </c>
      <c r="F7077">
        <v>0</v>
      </c>
      <c r="G7077">
        <v>0</v>
      </c>
      <c r="H7077">
        <v>0</v>
      </c>
      <c r="I7077">
        <f>Tabla1[[#This Row],[VENTAS]]+Tabla1[[#This Row],[FISICO]]-Tabla1[[#This Row],[SISTEMA]]</f>
        <v>0</v>
      </c>
      <c r="J7077" s="18"/>
    </row>
    <row r="7078" spans="1:10" hidden="1" x14ac:dyDescent="0.25">
      <c r="A7078" s="30">
        <v>30101</v>
      </c>
      <c r="B7078" s="31" t="s">
        <v>6</v>
      </c>
      <c r="C7078" s="31" t="s">
        <v>39</v>
      </c>
      <c r="D7078" s="30">
        <v>10081</v>
      </c>
      <c r="E7078" s="31" t="s">
        <v>7630</v>
      </c>
      <c r="F7078" s="30">
        <v>8</v>
      </c>
      <c r="G7078" s="30">
        <v>11</v>
      </c>
      <c r="H7078" s="30">
        <v>2</v>
      </c>
      <c r="I7078" s="30">
        <f>Tabla1[[#This Row],[VENTAS]]+Tabla1[[#This Row],[FISICO]]-Tabla1[[#This Row],[SISTEMA]]</f>
        <v>5</v>
      </c>
      <c r="J7078" s="30"/>
    </row>
    <row r="7079" spans="1:10" hidden="1" x14ac:dyDescent="0.25">
      <c r="A7079">
        <v>30101</v>
      </c>
      <c r="B7079" s="1" t="s">
        <v>6</v>
      </c>
      <c r="C7079" s="1" t="s">
        <v>39</v>
      </c>
      <c r="D7079">
        <v>10085</v>
      </c>
      <c r="E7079" s="1" t="s">
        <v>7631</v>
      </c>
      <c r="F7079">
        <v>110</v>
      </c>
      <c r="G7079">
        <v>88</v>
      </c>
      <c r="H7079">
        <v>1</v>
      </c>
      <c r="I7079">
        <f>Tabla1[[#This Row],[VENTAS]]+Tabla1[[#This Row],[FISICO]]-Tabla1[[#This Row],[SISTEMA]]</f>
        <v>-21</v>
      </c>
    </row>
    <row r="7080" spans="1:10" hidden="1" x14ac:dyDescent="0.25">
      <c r="A7080" s="30">
        <v>30101</v>
      </c>
      <c r="B7080" s="31" t="s">
        <v>6</v>
      </c>
      <c r="C7080" s="31" t="s">
        <v>39</v>
      </c>
      <c r="D7080" s="30">
        <v>10086</v>
      </c>
      <c r="E7080" s="31" t="s">
        <v>7632</v>
      </c>
      <c r="F7080" s="30">
        <v>13</v>
      </c>
      <c r="G7080" s="30">
        <v>14</v>
      </c>
      <c r="H7080" s="30">
        <v>0</v>
      </c>
      <c r="I7080" s="30">
        <f>Tabla1[[#This Row],[VENTAS]]+Tabla1[[#This Row],[FISICO]]-Tabla1[[#This Row],[SISTEMA]]</f>
        <v>1</v>
      </c>
      <c r="J7080" s="30"/>
    </row>
    <row r="7081" spans="1:10" hidden="1" x14ac:dyDescent="0.25">
      <c r="A7081" s="30">
        <v>30101</v>
      </c>
      <c r="B7081" s="31" t="s">
        <v>6</v>
      </c>
      <c r="C7081" s="31" t="s">
        <v>39</v>
      </c>
      <c r="D7081" s="30">
        <v>10087</v>
      </c>
      <c r="E7081" s="31" t="s">
        <v>7633</v>
      </c>
      <c r="F7081" s="30">
        <v>0</v>
      </c>
      <c r="G7081" s="30">
        <v>4</v>
      </c>
      <c r="H7081" s="30">
        <v>0</v>
      </c>
      <c r="I7081" s="30">
        <f>Tabla1[[#This Row],[VENTAS]]+Tabla1[[#This Row],[FISICO]]-Tabla1[[#This Row],[SISTEMA]]</f>
        <v>4</v>
      </c>
      <c r="J7081" s="30"/>
    </row>
    <row r="7082" spans="1:10" hidden="1" x14ac:dyDescent="0.25">
      <c r="A7082">
        <v>30101</v>
      </c>
      <c r="B7082" s="1" t="s">
        <v>6</v>
      </c>
      <c r="C7082" s="1" t="s">
        <v>39</v>
      </c>
      <c r="D7082">
        <v>10093</v>
      </c>
      <c r="E7082" s="1" t="s">
        <v>7634</v>
      </c>
      <c r="F7082">
        <v>0</v>
      </c>
      <c r="H7082">
        <v>0</v>
      </c>
      <c r="I7082">
        <f>Tabla1[[#This Row],[VENTAS]]+Tabla1[[#This Row],[FISICO]]-Tabla1[[#This Row],[SISTEMA]]</f>
        <v>0</v>
      </c>
    </row>
    <row r="7083" spans="1:10" hidden="1" x14ac:dyDescent="0.25">
      <c r="A7083">
        <v>30101</v>
      </c>
      <c r="B7083" s="1" t="s">
        <v>6</v>
      </c>
      <c r="C7083" s="1" t="s">
        <v>39</v>
      </c>
      <c r="D7083" s="18">
        <v>10094</v>
      </c>
      <c r="E7083" s="19" t="s">
        <v>7635</v>
      </c>
      <c r="F7083">
        <v>34</v>
      </c>
      <c r="G7083">
        <v>12</v>
      </c>
      <c r="H7083">
        <v>0</v>
      </c>
      <c r="I7083">
        <f>Tabla1[[#This Row],[VENTAS]]+Tabla1[[#This Row],[FISICO]]-Tabla1[[#This Row],[SISTEMA]]</f>
        <v>-22</v>
      </c>
      <c r="J7083" s="18"/>
    </row>
    <row r="7084" spans="1:10" hidden="1" x14ac:dyDescent="0.25">
      <c r="A7084">
        <v>30101</v>
      </c>
      <c r="B7084" s="1" t="s">
        <v>6</v>
      </c>
      <c r="C7084" s="1" t="s">
        <v>39</v>
      </c>
      <c r="D7084">
        <v>10122</v>
      </c>
      <c r="E7084" s="1" t="s">
        <v>7636</v>
      </c>
      <c r="F7084">
        <v>0</v>
      </c>
      <c r="H7084">
        <v>0</v>
      </c>
      <c r="I7084">
        <f>Tabla1[[#This Row],[VENTAS]]+Tabla1[[#This Row],[FISICO]]-Tabla1[[#This Row],[SISTEMA]]</f>
        <v>0</v>
      </c>
    </row>
    <row r="7085" spans="1:10" hidden="1" x14ac:dyDescent="0.25">
      <c r="A7085">
        <v>30101</v>
      </c>
      <c r="B7085" s="1" t="s">
        <v>6</v>
      </c>
      <c r="C7085" s="1" t="s">
        <v>39</v>
      </c>
      <c r="D7085">
        <v>10218</v>
      </c>
      <c r="E7085" s="1" t="s">
        <v>7637</v>
      </c>
      <c r="F7085">
        <v>0</v>
      </c>
      <c r="H7085">
        <v>0</v>
      </c>
      <c r="I7085">
        <f>Tabla1[[#This Row],[VENTAS]]+Tabla1[[#This Row],[FISICO]]-Tabla1[[#This Row],[SISTEMA]]</f>
        <v>0</v>
      </c>
    </row>
    <row r="7086" spans="1:10" hidden="1" x14ac:dyDescent="0.25">
      <c r="A7086">
        <v>30101</v>
      </c>
      <c r="B7086" s="1" t="s">
        <v>6</v>
      </c>
      <c r="C7086" s="1" t="s">
        <v>39</v>
      </c>
      <c r="D7086">
        <v>10219</v>
      </c>
      <c r="E7086" s="1" t="s">
        <v>7638</v>
      </c>
      <c r="F7086">
        <v>0</v>
      </c>
      <c r="H7086">
        <v>0</v>
      </c>
      <c r="I7086">
        <f>Tabla1[[#This Row],[VENTAS]]+Tabla1[[#This Row],[FISICO]]-Tabla1[[#This Row],[SISTEMA]]</f>
        <v>0</v>
      </c>
    </row>
    <row r="7087" spans="1:10" hidden="1" x14ac:dyDescent="0.25">
      <c r="A7087">
        <v>30101</v>
      </c>
      <c r="B7087" s="1" t="s">
        <v>6</v>
      </c>
      <c r="C7087" s="1" t="s">
        <v>39</v>
      </c>
      <c r="D7087">
        <v>10716</v>
      </c>
      <c r="E7087" s="1" t="s">
        <v>7639</v>
      </c>
      <c r="F7087">
        <v>0</v>
      </c>
      <c r="H7087">
        <v>0</v>
      </c>
      <c r="I7087">
        <f>Tabla1[[#This Row],[VENTAS]]+Tabla1[[#This Row],[FISICO]]-Tabla1[[#This Row],[SISTEMA]]</f>
        <v>0</v>
      </c>
    </row>
    <row r="7088" spans="1:10" hidden="1" x14ac:dyDescent="0.25">
      <c r="A7088">
        <v>30101</v>
      </c>
      <c r="B7088" s="1" t="s">
        <v>6</v>
      </c>
      <c r="C7088" s="1" t="s">
        <v>39</v>
      </c>
      <c r="D7088">
        <v>10854</v>
      </c>
      <c r="E7088" s="1" t="s">
        <v>7640</v>
      </c>
      <c r="F7088">
        <v>0</v>
      </c>
      <c r="H7088">
        <v>0</v>
      </c>
      <c r="I7088">
        <f>Tabla1[[#This Row],[VENTAS]]+Tabla1[[#This Row],[FISICO]]-Tabla1[[#This Row],[SISTEMA]]</f>
        <v>0</v>
      </c>
    </row>
    <row r="7089" spans="1:10" hidden="1" x14ac:dyDescent="0.25">
      <c r="A7089">
        <v>30101</v>
      </c>
      <c r="B7089" s="1" t="s">
        <v>6</v>
      </c>
      <c r="C7089" s="1" t="s">
        <v>39</v>
      </c>
      <c r="D7089">
        <v>11026</v>
      </c>
      <c r="E7089" s="1" t="s">
        <v>7641</v>
      </c>
      <c r="F7089">
        <v>1</v>
      </c>
      <c r="G7089">
        <v>1</v>
      </c>
      <c r="H7089">
        <v>0</v>
      </c>
      <c r="I7089">
        <f>Tabla1[[#This Row],[VENTAS]]+Tabla1[[#This Row],[FISICO]]-Tabla1[[#This Row],[SISTEMA]]</f>
        <v>0</v>
      </c>
    </row>
    <row r="7090" spans="1:10" hidden="1" x14ac:dyDescent="0.25">
      <c r="A7090">
        <v>30101</v>
      </c>
      <c r="B7090" s="1" t="s">
        <v>6</v>
      </c>
      <c r="C7090" s="1" t="s">
        <v>39</v>
      </c>
      <c r="D7090">
        <v>11027</v>
      </c>
      <c r="E7090" s="1" t="s">
        <v>7642</v>
      </c>
      <c r="F7090">
        <v>2</v>
      </c>
      <c r="G7090">
        <v>2</v>
      </c>
      <c r="H7090">
        <v>0</v>
      </c>
      <c r="I7090">
        <f>Tabla1[[#This Row],[VENTAS]]+Tabla1[[#This Row],[FISICO]]-Tabla1[[#This Row],[SISTEMA]]</f>
        <v>0</v>
      </c>
    </row>
    <row r="7091" spans="1:10" hidden="1" x14ac:dyDescent="0.25">
      <c r="A7091">
        <v>30101</v>
      </c>
      <c r="B7091" s="1" t="s">
        <v>6</v>
      </c>
      <c r="C7091" s="1" t="s">
        <v>39</v>
      </c>
      <c r="D7091">
        <v>11736</v>
      </c>
      <c r="E7091" s="1" t="s">
        <v>7643</v>
      </c>
      <c r="F7091">
        <v>21</v>
      </c>
      <c r="G7091">
        <v>18</v>
      </c>
      <c r="H7091">
        <v>3</v>
      </c>
      <c r="I7091">
        <f>Tabla1[[#This Row],[VENTAS]]+Tabla1[[#This Row],[FISICO]]-Tabla1[[#This Row],[SISTEMA]]</f>
        <v>0</v>
      </c>
    </row>
    <row r="7092" spans="1:10" hidden="1" x14ac:dyDescent="0.25">
      <c r="A7092">
        <v>30101</v>
      </c>
      <c r="B7092" s="1" t="s">
        <v>6</v>
      </c>
      <c r="C7092" s="1" t="s">
        <v>39</v>
      </c>
      <c r="D7092" s="18">
        <v>11910</v>
      </c>
      <c r="E7092" s="19" t="s">
        <v>7644</v>
      </c>
      <c r="F7092">
        <v>39</v>
      </c>
      <c r="G7092">
        <v>4</v>
      </c>
      <c r="H7092">
        <v>0</v>
      </c>
      <c r="I7092">
        <f>Tabla1[[#This Row],[VENTAS]]+Tabla1[[#This Row],[FISICO]]-Tabla1[[#This Row],[SISTEMA]]</f>
        <v>-35</v>
      </c>
      <c r="J7092" s="18" t="s">
        <v>8337</v>
      </c>
    </row>
    <row r="7093" spans="1:10" hidden="1" x14ac:dyDescent="0.25">
      <c r="A7093">
        <v>30101</v>
      </c>
      <c r="B7093" s="1" t="s">
        <v>6</v>
      </c>
      <c r="C7093" s="1" t="s">
        <v>39</v>
      </c>
      <c r="D7093">
        <v>12338</v>
      </c>
      <c r="E7093" s="1" t="s">
        <v>7645</v>
      </c>
      <c r="F7093">
        <v>0</v>
      </c>
      <c r="H7093">
        <v>0</v>
      </c>
      <c r="I7093">
        <f>Tabla1[[#This Row],[VENTAS]]+Tabla1[[#This Row],[FISICO]]-Tabla1[[#This Row],[SISTEMA]]</f>
        <v>0</v>
      </c>
    </row>
    <row r="7094" spans="1:10" hidden="1" x14ac:dyDescent="0.25">
      <c r="A7094">
        <v>30101</v>
      </c>
      <c r="B7094" s="1" t="s">
        <v>6</v>
      </c>
      <c r="C7094" s="1" t="s">
        <v>39</v>
      </c>
      <c r="D7094">
        <v>12339</v>
      </c>
      <c r="E7094" s="1" t="s">
        <v>7646</v>
      </c>
      <c r="F7094">
        <v>0</v>
      </c>
      <c r="H7094">
        <v>0</v>
      </c>
      <c r="I7094">
        <f>Tabla1[[#This Row],[VENTAS]]+Tabla1[[#This Row],[FISICO]]-Tabla1[[#This Row],[SISTEMA]]</f>
        <v>0</v>
      </c>
    </row>
    <row r="7095" spans="1:10" hidden="1" x14ac:dyDescent="0.25">
      <c r="A7095">
        <v>30101</v>
      </c>
      <c r="B7095" s="1" t="s">
        <v>6</v>
      </c>
      <c r="C7095" s="1" t="s">
        <v>39</v>
      </c>
      <c r="D7095">
        <v>12341</v>
      </c>
      <c r="E7095" s="1" t="s">
        <v>7647</v>
      </c>
      <c r="F7095">
        <v>0</v>
      </c>
      <c r="H7095">
        <v>0</v>
      </c>
      <c r="I7095">
        <f>Tabla1[[#This Row],[VENTAS]]+Tabla1[[#This Row],[FISICO]]-Tabla1[[#This Row],[SISTEMA]]</f>
        <v>0</v>
      </c>
    </row>
    <row r="7096" spans="1:10" hidden="1" x14ac:dyDescent="0.25">
      <c r="A7096">
        <v>30101</v>
      </c>
      <c r="B7096" s="1" t="s">
        <v>6</v>
      </c>
      <c r="C7096" s="1" t="s">
        <v>39</v>
      </c>
      <c r="D7096">
        <v>12343</v>
      </c>
      <c r="E7096" s="1" t="s">
        <v>7635</v>
      </c>
      <c r="F7096">
        <v>0</v>
      </c>
      <c r="H7096">
        <v>0</v>
      </c>
      <c r="I7096">
        <f>Tabla1[[#This Row],[VENTAS]]+Tabla1[[#This Row],[FISICO]]-Tabla1[[#This Row],[SISTEMA]]</f>
        <v>0</v>
      </c>
    </row>
    <row r="7097" spans="1:10" hidden="1" x14ac:dyDescent="0.25">
      <c r="A7097">
        <v>30101</v>
      </c>
      <c r="B7097" s="1" t="s">
        <v>6</v>
      </c>
      <c r="C7097" s="1" t="s">
        <v>39</v>
      </c>
      <c r="D7097">
        <v>12396</v>
      </c>
      <c r="E7097" s="1" t="s">
        <v>7648</v>
      </c>
      <c r="F7097">
        <v>0</v>
      </c>
      <c r="H7097">
        <v>0</v>
      </c>
      <c r="I7097">
        <f>Tabla1[[#This Row],[VENTAS]]+Tabla1[[#This Row],[FISICO]]-Tabla1[[#This Row],[SISTEMA]]</f>
        <v>0</v>
      </c>
    </row>
    <row r="7098" spans="1:10" hidden="1" x14ac:dyDescent="0.25">
      <c r="A7098">
        <v>30101</v>
      </c>
      <c r="B7098" s="1" t="s">
        <v>6</v>
      </c>
      <c r="C7098" s="1" t="s">
        <v>39</v>
      </c>
      <c r="D7098">
        <v>12647</v>
      </c>
      <c r="E7098" s="1" t="s">
        <v>7649</v>
      </c>
      <c r="F7098">
        <v>0</v>
      </c>
      <c r="H7098">
        <v>0</v>
      </c>
      <c r="I7098">
        <f>Tabla1[[#This Row],[VENTAS]]+Tabla1[[#This Row],[FISICO]]-Tabla1[[#This Row],[SISTEMA]]</f>
        <v>0</v>
      </c>
    </row>
    <row r="7099" spans="1:10" hidden="1" x14ac:dyDescent="0.25">
      <c r="A7099">
        <v>30101</v>
      </c>
      <c r="B7099" s="1" t="s">
        <v>6</v>
      </c>
      <c r="C7099" s="1" t="s">
        <v>39</v>
      </c>
      <c r="D7099">
        <v>13122</v>
      </c>
      <c r="E7099" s="1" t="s">
        <v>7650</v>
      </c>
      <c r="F7099">
        <v>0</v>
      </c>
      <c r="H7099">
        <v>0</v>
      </c>
      <c r="I7099">
        <f>Tabla1[[#This Row],[VENTAS]]+Tabla1[[#This Row],[FISICO]]-Tabla1[[#This Row],[SISTEMA]]</f>
        <v>0</v>
      </c>
    </row>
    <row r="7100" spans="1:10" hidden="1" x14ac:dyDescent="0.25">
      <c r="A7100">
        <v>30101</v>
      </c>
      <c r="B7100" s="1" t="s">
        <v>6</v>
      </c>
      <c r="C7100" s="1" t="s">
        <v>39</v>
      </c>
      <c r="D7100">
        <v>13511</v>
      </c>
      <c r="E7100" s="1" t="s">
        <v>7651</v>
      </c>
      <c r="F7100">
        <v>1</v>
      </c>
      <c r="G7100">
        <v>1</v>
      </c>
      <c r="H7100">
        <v>0</v>
      </c>
      <c r="I7100">
        <f>Tabla1[[#This Row],[VENTAS]]+Tabla1[[#This Row],[FISICO]]-Tabla1[[#This Row],[SISTEMA]]</f>
        <v>0</v>
      </c>
    </row>
    <row r="7101" spans="1:10" hidden="1" x14ac:dyDescent="0.25">
      <c r="A7101">
        <v>30101</v>
      </c>
      <c r="B7101" s="1" t="s">
        <v>6</v>
      </c>
      <c r="C7101" s="1" t="s">
        <v>39</v>
      </c>
      <c r="D7101">
        <v>13512</v>
      </c>
      <c r="E7101" s="1" t="s">
        <v>7652</v>
      </c>
      <c r="F7101">
        <v>18</v>
      </c>
      <c r="G7101">
        <v>18</v>
      </c>
      <c r="H7101">
        <v>0</v>
      </c>
      <c r="I7101">
        <f>Tabla1[[#This Row],[VENTAS]]+Tabla1[[#This Row],[FISICO]]-Tabla1[[#This Row],[SISTEMA]]</f>
        <v>0</v>
      </c>
    </row>
    <row r="7102" spans="1:10" hidden="1" x14ac:dyDescent="0.25">
      <c r="A7102">
        <v>30101</v>
      </c>
      <c r="B7102" s="1" t="s">
        <v>6</v>
      </c>
      <c r="C7102" s="1" t="s">
        <v>39</v>
      </c>
      <c r="D7102">
        <v>14667</v>
      </c>
      <c r="E7102" s="1" t="s">
        <v>7653</v>
      </c>
      <c r="F7102">
        <v>2</v>
      </c>
      <c r="G7102">
        <v>2</v>
      </c>
      <c r="H7102">
        <v>0</v>
      </c>
      <c r="I7102">
        <f>Tabla1[[#This Row],[VENTAS]]+Tabla1[[#This Row],[FISICO]]-Tabla1[[#This Row],[SISTEMA]]</f>
        <v>0</v>
      </c>
    </row>
    <row r="7103" spans="1:10" hidden="1" x14ac:dyDescent="0.25">
      <c r="A7103">
        <v>30101</v>
      </c>
      <c r="B7103" s="1" t="s">
        <v>6</v>
      </c>
      <c r="C7103" s="1" t="s">
        <v>39</v>
      </c>
      <c r="D7103">
        <v>14668</v>
      </c>
      <c r="E7103" s="1" t="s">
        <v>7654</v>
      </c>
      <c r="F7103">
        <v>2</v>
      </c>
      <c r="G7103">
        <v>2</v>
      </c>
      <c r="H7103">
        <v>0</v>
      </c>
      <c r="I7103">
        <f>Tabla1[[#This Row],[VENTAS]]+Tabla1[[#This Row],[FISICO]]-Tabla1[[#This Row],[SISTEMA]]</f>
        <v>0</v>
      </c>
    </row>
    <row r="7104" spans="1:10" hidden="1" x14ac:dyDescent="0.25">
      <c r="A7104">
        <v>30101</v>
      </c>
      <c r="B7104" s="1" t="s">
        <v>6</v>
      </c>
      <c r="C7104" s="1" t="s">
        <v>40</v>
      </c>
      <c r="D7104">
        <v>97</v>
      </c>
      <c r="E7104" s="1" t="s">
        <v>7655</v>
      </c>
      <c r="F7104">
        <v>0</v>
      </c>
      <c r="H7104">
        <v>0</v>
      </c>
      <c r="I7104">
        <f>Tabla1[[#This Row],[VENTAS]]+Tabla1[[#This Row],[FISICO]]-Tabla1[[#This Row],[SISTEMA]]</f>
        <v>0</v>
      </c>
    </row>
    <row r="7105" spans="1:9" hidden="1" x14ac:dyDescent="0.25">
      <c r="A7105">
        <v>30101</v>
      </c>
      <c r="B7105" s="1" t="s">
        <v>6</v>
      </c>
      <c r="C7105" s="1" t="s">
        <v>40</v>
      </c>
      <c r="D7105">
        <v>1029</v>
      </c>
      <c r="E7105" s="1" t="s">
        <v>7656</v>
      </c>
      <c r="F7105">
        <v>0</v>
      </c>
      <c r="H7105">
        <v>0</v>
      </c>
      <c r="I7105">
        <f>Tabla1[[#This Row],[VENTAS]]+Tabla1[[#This Row],[FISICO]]-Tabla1[[#This Row],[SISTEMA]]</f>
        <v>0</v>
      </c>
    </row>
    <row r="7106" spans="1:9" hidden="1" x14ac:dyDescent="0.25">
      <c r="A7106">
        <v>30101</v>
      </c>
      <c r="B7106" s="1" t="s">
        <v>6</v>
      </c>
      <c r="C7106" s="1" t="s">
        <v>40</v>
      </c>
      <c r="D7106">
        <v>1660</v>
      </c>
      <c r="E7106" s="1" t="s">
        <v>7657</v>
      </c>
      <c r="F7106">
        <v>0</v>
      </c>
      <c r="H7106">
        <v>0</v>
      </c>
      <c r="I7106">
        <f>Tabla1[[#This Row],[VENTAS]]+Tabla1[[#This Row],[FISICO]]-Tabla1[[#This Row],[SISTEMA]]</f>
        <v>0</v>
      </c>
    </row>
    <row r="7107" spans="1:9" hidden="1" x14ac:dyDescent="0.25">
      <c r="A7107">
        <v>30101</v>
      </c>
      <c r="B7107" s="1" t="s">
        <v>6</v>
      </c>
      <c r="C7107" s="1" t="s">
        <v>40</v>
      </c>
      <c r="D7107">
        <v>1726</v>
      </c>
      <c r="E7107" s="1" t="s">
        <v>7658</v>
      </c>
      <c r="F7107">
        <v>0</v>
      </c>
      <c r="H7107">
        <v>0</v>
      </c>
      <c r="I7107">
        <f>Tabla1[[#This Row],[VENTAS]]+Tabla1[[#This Row],[FISICO]]-Tabla1[[#This Row],[SISTEMA]]</f>
        <v>0</v>
      </c>
    </row>
    <row r="7108" spans="1:9" hidden="1" x14ac:dyDescent="0.25">
      <c r="A7108">
        <v>30101</v>
      </c>
      <c r="B7108" s="1" t="s">
        <v>6</v>
      </c>
      <c r="C7108" s="1" t="s">
        <v>40</v>
      </c>
      <c r="D7108">
        <v>1739</v>
      </c>
      <c r="E7108" s="1" t="s">
        <v>7659</v>
      </c>
      <c r="F7108">
        <v>0</v>
      </c>
      <c r="H7108">
        <v>0</v>
      </c>
      <c r="I7108">
        <f>Tabla1[[#This Row],[VENTAS]]+Tabla1[[#This Row],[FISICO]]-Tabla1[[#This Row],[SISTEMA]]</f>
        <v>0</v>
      </c>
    </row>
    <row r="7109" spans="1:9" hidden="1" x14ac:dyDescent="0.25">
      <c r="A7109">
        <v>30101</v>
      </c>
      <c r="B7109" s="1" t="s">
        <v>6</v>
      </c>
      <c r="C7109" s="1" t="s">
        <v>40</v>
      </c>
      <c r="D7109">
        <v>1752</v>
      </c>
      <c r="E7109" s="1" t="s">
        <v>7660</v>
      </c>
      <c r="F7109">
        <v>0</v>
      </c>
      <c r="H7109">
        <v>0</v>
      </c>
      <c r="I7109">
        <f>Tabla1[[#This Row],[VENTAS]]+Tabla1[[#This Row],[FISICO]]-Tabla1[[#This Row],[SISTEMA]]</f>
        <v>0</v>
      </c>
    </row>
    <row r="7110" spans="1:9" hidden="1" x14ac:dyDescent="0.25">
      <c r="A7110">
        <v>30101</v>
      </c>
      <c r="B7110" s="1" t="s">
        <v>6</v>
      </c>
      <c r="C7110" s="1" t="s">
        <v>40</v>
      </c>
      <c r="D7110">
        <v>1755</v>
      </c>
      <c r="E7110" s="1" t="s">
        <v>715</v>
      </c>
      <c r="F7110">
        <v>0</v>
      </c>
      <c r="H7110">
        <v>0</v>
      </c>
      <c r="I7110">
        <f>Tabla1[[#This Row],[VENTAS]]+Tabla1[[#This Row],[FISICO]]-Tabla1[[#This Row],[SISTEMA]]</f>
        <v>0</v>
      </c>
    </row>
    <row r="7111" spans="1:9" hidden="1" x14ac:dyDescent="0.25">
      <c r="A7111">
        <v>30101</v>
      </c>
      <c r="B7111" s="1" t="s">
        <v>6</v>
      </c>
      <c r="C7111" s="1" t="s">
        <v>40</v>
      </c>
      <c r="D7111">
        <v>1756</v>
      </c>
      <c r="E7111" s="1" t="s">
        <v>7661</v>
      </c>
      <c r="F7111">
        <v>0</v>
      </c>
      <c r="H7111">
        <v>0</v>
      </c>
      <c r="I7111">
        <f>Tabla1[[#This Row],[VENTAS]]+Tabla1[[#This Row],[FISICO]]-Tabla1[[#This Row],[SISTEMA]]</f>
        <v>0</v>
      </c>
    </row>
    <row r="7112" spans="1:9" hidden="1" x14ac:dyDescent="0.25">
      <c r="A7112">
        <v>30101</v>
      </c>
      <c r="B7112" s="1" t="s">
        <v>6</v>
      </c>
      <c r="C7112" s="1" t="s">
        <v>40</v>
      </c>
      <c r="D7112">
        <v>1761</v>
      </c>
      <c r="E7112" s="1" t="s">
        <v>7662</v>
      </c>
      <c r="F7112">
        <v>0</v>
      </c>
      <c r="H7112">
        <v>0</v>
      </c>
      <c r="I7112">
        <f>Tabla1[[#This Row],[VENTAS]]+Tabla1[[#This Row],[FISICO]]-Tabla1[[#This Row],[SISTEMA]]</f>
        <v>0</v>
      </c>
    </row>
    <row r="7113" spans="1:9" hidden="1" x14ac:dyDescent="0.25">
      <c r="A7113">
        <v>30101</v>
      </c>
      <c r="B7113" s="1" t="s">
        <v>6</v>
      </c>
      <c r="C7113" s="1" t="s">
        <v>40</v>
      </c>
      <c r="D7113">
        <v>1762</v>
      </c>
      <c r="E7113" s="1" t="s">
        <v>7663</v>
      </c>
      <c r="F7113">
        <v>0</v>
      </c>
      <c r="H7113">
        <v>0</v>
      </c>
      <c r="I7113">
        <f>Tabla1[[#This Row],[VENTAS]]+Tabla1[[#This Row],[FISICO]]-Tabla1[[#This Row],[SISTEMA]]</f>
        <v>0</v>
      </c>
    </row>
    <row r="7114" spans="1:9" hidden="1" x14ac:dyDescent="0.25">
      <c r="A7114">
        <v>30101</v>
      </c>
      <c r="B7114" s="1" t="s">
        <v>6</v>
      </c>
      <c r="C7114" s="1" t="s">
        <v>40</v>
      </c>
      <c r="D7114">
        <v>1769</v>
      </c>
      <c r="E7114" s="1" t="s">
        <v>7664</v>
      </c>
      <c r="F7114">
        <v>0</v>
      </c>
      <c r="H7114">
        <v>0</v>
      </c>
      <c r="I7114">
        <f>Tabla1[[#This Row],[VENTAS]]+Tabla1[[#This Row],[FISICO]]-Tabla1[[#This Row],[SISTEMA]]</f>
        <v>0</v>
      </c>
    </row>
    <row r="7115" spans="1:9" hidden="1" x14ac:dyDescent="0.25">
      <c r="A7115">
        <v>30101</v>
      </c>
      <c r="B7115" s="1" t="s">
        <v>6</v>
      </c>
      <c r="C7115" s="1" t="s">
        <v>40</v>
      </c>
      <c r="D7115">
        <v>1776</v>
      </c>
      <c r="E7115" s="1" t="s">
        <v>7665</v>
      </c>
      <c r="F7115">
        <v>0</v>
      </c>
      <c r="H7115">
        <v>0</v>
      </c>
      <c r="I7115">
        <f>Tabla1[[#This Row],[VENTAS]]+Tabla1[[#This Row],[FISICO]]-Tabla1[[#This Row],[SISTEMA]]</f>
        <v>0</v>
      </c>
    </row>
    <row r="7116" spans="1:9" hidden="1" x14ac:dyDescent="0.25">
      <c r="A7116">
        <v>30101</v>
      </c>
      <c r="B7116" s="1" t="s">
        <v>6</v>
      </c>
      <c r="C7116" s="1" t="s">
        <v>40</v>
      </c>
      <c r="D7116">
        <v>1782</v>
      </c>
      <c r="E7116" s="1" t="s">
        <v>7666</v>
      </c>
      <c r="F7116">
        <v>0</v>
      </c>
      <c r="H7116">
        <v>0</v>
      </c>
      <c r="I7116">
        <f>Tabla1[[#This Row],[VENTAS]]+Tabla1[[#This Row],[FISICO]]-Tabla1[[#This Row],[SISTEMA]]</f>
        <v>0</v>
      </c>
    </row>
    <row r="7117" spans="1:9" hidden="1" x14ac:dyDescent="0.25">
      <c r="A7117">
        <v>30101</v>
      </c>
      <c r="B7117" s="1" t="s">
        <v>6</v>
      </c>
      <c r="C7117" s="1" t="s">
        <v>40</v>
      </c>
      <c r="D7117">
        <v>1783</v>
      </c>
      <c r="E7117" s="1" t="s">
        <v>7667</v>
      </c>
      <c r="F7117">
        <v>0</v>
      </c>
      <c r="H7117">
        <v>0</v>
      </c>
      <c r="I7117">
        <f>Tabla1[[#This Row],[VENTAS]]+Tabla1[[#This Row],[FISICO]]-Tabla1[[#This Row],[SISTEMA]]</f>
        <v>0</v>
      </c>
    </row>
    <row r="7118" spans="1:9" hidden="1" x14ac:dyDescent="0.25">
      <c r="A7118">
        <v>30101</v>
      </c>
      <c r="B7118" s="1" t="s">
        <v>6</v>
      </c>
      <c r="C7118" s="1" t="s">
        <v>40</v>
      </c>
      <c r="D7118">
        <v>1787</v>
      </c>
      <c r="E7118" s="1" t="s">
        <v>7668</v>
      </c>
      <c r="F7118">
        <v>0</v>
      </c>
      <c r="H7118">
        <v>0</v>
      </c>
      <c r="I7118">
        <f>Tabla1[[#This Row],[VENTAS]]+Tabla1[[#This Row],[FISICO]]-Tabla1[[#This Row],[SISTEMA]]</f>
        <v>0</v>
      </c>
    </row>
    <row r="7119" spans="1:9" hidden="1" x14ac:dyDescent="0.25">
      <c r="A7119">
        <v>30101</v>
      </c>
      <c r="B7119" s="1" t="s">
        <v>6</v>
      </c>
      <c r="C7119" s="1" t="s">
        <v>40</v>
      </c>
      <c r="D7119">
        <v>1788</v>
      </c>
      <c r="E7119" s="1" t="s">
        <v>7669</v>
      </c>
      <c r="F7119">
        <v>0</v>
      </c>
      <c r="H7119">
        <v>0</v>
      </c>
      <c r="I7119">
        <f>Tabla1[[#This Row],[VENTAS]]+Tabla1[[#This Row],[FISICO]]-Tabla1[[#This Row],[SISTEMA]]</f>
        <v>0</v>
      </c>
    </row>
    <row r="7120" spans="1:9" hidden="1" x14ac:dyDescent="0.25">
      <c r="A7120">
        <v>30101</v>
      </c>
      <c r="B7120" s="1" t="s">
        <v>6</v>
      </c>
      <c r="C7120" s="1" t="s">
        <v>40</v>
      </c>
      <c r="D7120">
        <v>2019</v>
      </c>
      <c r="E7120" s="1" t="s">
        <v>7670</v>
      </c>
      <c r="F7120">
        <v>0</v>
      </c>
      <c r="H7120">
        <v>0</v>
      </c>
      <c r="I7120">
        <f>Tabla1[[#This Row],[VENTAS]]+Tabla1[[#This Row],[FISICO]]-Tabla1[[#This Row],[SISTEMA]]</f>
        <v>0</v>
      </c>
    </row>
    <row r="7121" spans="1:9" hidden="1" x14ac:dyDescent="0.25">
      <c r="A7121">
        <v>30101</v>
      </c>
      <c r="B7121" s="1" t="s">
        <v>6</v>
      </c>
      <c r="C7121" s="1" t="s">
        <v>40</v>
      </c>
      <c r="D7121">
        <v>4493</v>
      </c>
      <c r="E7121" s="1" t="s">
        <v>7671</v>
      </c>
      <c r="F7121">
        <v>0</v>
      </c>
      <c r="H7121">
        <v>0</v>
      </c>
      <c r="I7121">
        <f>Tabla1[[#This Row],[VENTAS]]+Tabla1[[#This Row],[FISICO]]-Tabla1[[#This Row],[SISTEMA]]</f>
        <v>0</v>
      </c>
    </row>
    <row r="7122" spans="1:9" hidden="1" x14ac:dyDescent="0.25">
      <c r="A7122">
        <v>30101</v>
      </c>
      <c r="B7122" s="1" t="s">
        <v>6</v>
      </c>
      <c r="C7122" s="1" t="s">
        <v>40</v>
      </c>
      <c r="D7122">
        <v>4705</v>
      </c>
      <c r="E7122" s="1" t="s">
        <v>7672</v>
      </c>
      <c r="F7122">
        <v>0</v>
      </c>
      <c r="H7122">
        <v>0</v>
      </c>
      <c r="I7122">
        <f>Tabla1[[#This Row],[VENTAS]]+Tabla1[[#This Row],[FISICO]]-Tabla1[[#This Row],[SISTEMA]]</f>
        <v>0</v>
      </c>
    </row>
    <row r="7123" spans="1:9" hidden="1" x14ac:dyDescent="0.25">
      <c r="A7123">
        <v>30101</v>
      </c>
      <c r="B7123" s="1" t="s">
        <v>6</v>
      </c>
      <c r="C7123" s="1" t="s">
        <v>40</v>
      </c>
      <c r="D7123">
        <v>5104</v>
      </c>
      <c r="E7123" s="1" t="s">
        <v>7673</v>
      </c>
      <c r="F7123">
        <v>0</v>
      </c>
      <c r="H7123">
        <v>0</v>
      </c>
      <c r="I7123">
        <f>Tabla1[[#This Row],[VENTAS]]+Tabla1[[#This Row],[FISICO]]-Tabla1[[#This Row],[SISTEMA]]</f>
        <v>0</v>
      </c>
    </row>
    <row r="7124" spans="1:9" hidden="1" x14ac:dyDescent="0.25">
      <c r="A7124">
        <v>30101</v>
      </c>
      <c r="B7124" s="1" t="s">
        <v>6</v>
      </c>
      <c r="C7124" s="1" t="s">
        <v>40</v>
      </c>
      <c r="D7124">
        <v>5139</v>
      </c>
      <c r="E7124" s="1" t="s">
        <v>7674</v>
      </c>
      <c r="F7124">
        <v>0</v>
      </c>
      <c r="H7124">
        <v>0</v>
      </c>
      <c r="I7124">
        <f>Tabla1[[#This Row],[VENTAS]]+Tabla1[[#This Row],[FISICO]]-Tabla1[[#This Row],[SISTEMA]]</f>
        <v>0</v>
      </c>
    </row>
    <row r="7125" spans="1:9" hidden="1" x14ac:dyDescent="0.25">
      <c r="A7125">
        <v>30101</v>
      </c>
      <c r="B7125" s="1" t="s">
        <v>6</v>
      </c>
      <c r="C7125" s="1" t="s">
        <v>40</v>
      </c>
      <c r="D7125">
        <v>6457</v>
      </c>
      <c r="E7125" s="1" t="s">
        <v>7675</v>
      </c>
      <c r="F7125">
        <v>0</v>
      </c>
      <c r="H7125">
        <v>0</v>
      </c>
      <c r="I7125">
        <f>Tabla1[[#This Row],[VENTAS]]+Tabla1[[#This Row],[FISICO]]-Tabla1[[#This Row],[SISTEMA]]</f>
        <v>0</v>
      </c>
    </row>
    <row r="7126" spans="1:9" hidden="1" x14ac:dyDescent="0.25">
      <c r="A7126">
        <v>30101</v>
      </c>
      <c r="B7126" s="1" t="s">
        <v>6</v>
      </c>
      <c r="C7126" s="1" t="s">
        <v>40</v>
      </c>
      <c r="D7126">
        <v>6711</v>
      </c>
      <c r="E7126" s="1" t="s">
        <v>7676</v>
      </c>
      <c r="F7126">
        <v>0</v>
      </c>
      <c r="H7126">
        <v>0</v>
      </c>
      <c r="I7126">
        <f>Tabla1[[#This Row],[VENTAS]]+Tabla1[[#This Row],[FISICO]]-Tabla1[[#This Row],[SISTEMA]]</f>
        <v>0</v>
      </c>
    </row>
    <row r="7127" spans="1:9" hidden="1" x14ac:dyDescent="0.25">
      <c r="A7127">
        <v>30101</v>
      </c>
      <c r="B7127" s="1" t="s">
        <v>6</v>
      </c>
      <c r="C7127" s="1" t="s">
        <v>40</v>
      </c>
      <c r="D7127">
        <v>8102</v>
      </c>
      <c r="E7127" s="1" t="s">
        <v>7677</v>
      </c>
      <c r="F7127">
        <v>0</v>
      </c>
      <c r="H7127">
        <v>0</v>
      </c>
      <c r="I7127">
        <f>Tabla1[[#This Row],[VENTAS]]+Tabla1[[#This Row],[FISICO]]-Tabla1[[#This Row],[SISTEMA]]</f>
        <v>0</v>
      </c>
    </row>
    <row r="7128" spans="1:9" hidden="1" x14ac:dyDescent="0.25">
      <c r="A7128">
        <v>30101</v>
      </c>
      <c r="B7128" s="1" t="s">
        <v>6</v>
      </c>
      <c r="C7128" s="1" t="s">
        <v>40</v>
      </c>
      <c r="D7128">
        <v>8111</v>
      </c>
      <c r="E7128" s="1" t="s">
        <v>7678</v>
      </c>
      <c r="F7128">
        <v>0</v>
      </c>
      <c r="H7128">
        <v>0</v>
      </c>
      <c r="I7128">
        <f>Tabla1[[#This Row],[VENTAS]]+Tabla1[[#This Row],[FISICO]]-Tabla1[[#This Row],[SISTEMA]]</f>
        <v>0</v>
      </c>
    </row>
    <row r="7129" spans="1:9" hidden="1" x14ac:dyDescent="0.25">
      <c r="A7129">
        <v>30101</v>
      </c>
      <c r="B7129" s="1" t="s">
        <v>6</v>
      </c>
      <c r="C7129" s="1" t="s">
        <v>40</v>
      </c>
      <c r="D7129">
        <v>8149</v>
      </c>
      <c r="E7129" s="1" t="s">
        <v>7679</v>
      </c>
      <c r="F7129">
        <v>0</v>
      </c>
      <c r="H7129">
        <v>0</v>
      </c>
      <c r="I7129">
        <f>Tabla1[[#This Row],[VENTAS]]+Tabla1[[#This Row],[FISICO]]-Tabla1[[#This Row],[SISTEMA]]</f>
        <v>0</v>
      </c>
    </row>
    <row r="7130" spans="1:9" hidden="1" x14ac:dyDescent="0.25">
      <c r="A7130">
        <v>30101</v>
      </c>
      <c r="B7130" s="1" t="s">
        <v>6</v>
      </c>
      <c r="C7130" s="1" t="s">
        <v>40</v>
      </c>
      <c r="D7130">
        <v>8150</v>
      </c>
      <c r="E7130" s="1" t="s">
        <v>7680</v>
      </c>
      <c r="F7130">
        <v>0</v>
      </c>
      <c r="H7130">
        <v>0</v>
      </c>
      <c r="I7130">
        <f>Tabla1[[#This Row],[VENTAS]]+Tabla1[[#This Row],[FISICO]]-Tabla1[[#This Row],[SISTEMA]]</f>
        <v>0</v>
      </c>
    </row>
    <row r="7131" spans="1:9" hidden="1" x14ac:dyDescent="0.25">
      <c r="A7131">
        <v>30101</v>
      </c>
      <c r="B7131" s="1" t="s">
        <v>6</v>
      </c>
      <c r="C7131" s="1" t="s">
        <v>40</v>
      </c>
      <c r="D7131">
        <v>8241</v>
      </c>
      <c r="E7131" s="1" t="s">
        <v>7681</v>
      </c>
      <c r="F7131">
        <v>0</v>
      </c>
      <c r="H7131">
        <v>0</v>
      </c>
      <c r="I7131">
        <f>Tabla1[[#This Row],[VENTAS]]+Tabla1[[#This Row],[FISICO]]-Tabla1[[#This Row],[SISTEMA]]</f>
        <v>0</v>
      </c>
    </row>
    <row r="7132" spans="1:9" hidden="1" x14ac:dyDescent="0.25">
      <c r="A7132">
        <v>30101</v>
      </c>
      <c r="B7132" s="1" t="s">
        <v>6</v>
      </c>
      <c r="C7132" s="1" t="s">
        <v>40</v>
      </c>
      <c r="D7132">
        <v>8270</v>
      </c>
      <c r="E7132" s="1" t="s">
        <v>7682</v>
      </c>
      <c r="F7132">
        <v>0</v>
      </c>
      <c r="H7132">
        <v>0</v>
      </c>
      <c r="I7132">
        <f>Tabla1[[#This Row],[VENTAS]]+Tabla1[[#This Row],[FISICO]]-Tabla1[[#This Row],[SISTEMA]]</f>
        <v>0</v>
      </c>
    </row>
    <row r="7133" spans="1:9" hidden="1" x14ac:dyDescent="0.25">
      <c r="A7133">
        <v>30101</v>
      </c>
      <c r="B7133" s="1" t="s">
        <v>6</v>
      </c>
      <c r="C7133" s="1" t="s">
        <v>40</v>
      </c>
      <c r="D7133">
        <v>8297</v>
      </c>
      <c r="E7133" s="1" t="s">
        <v>7683</v>
      </c>
      <c r="F7133">
        <v>0</v>
      </c>
      <c r="H7133">
        <v>0</v>
      </c>
      <c r="I7133">
        <f>Tabla1[[#This Row],[VENTAS]]+Tabla1[[#This Row],[FISICO]]-Tabla1[[#This Row],[SISTEMA]]</f>
        <v>0</v>
      </c>
    </row>
    <row r="7134" spans="1:9" hidden="1" x14ac:dyDescent="0.25">
      <c r="A7134">
        <v>30101</v>
      </c>
      <c r="B7134" s="1" t="s">
        <v>6</v>
      </c>
      <c r="C7134" s="1" t="s">
        <v>40</v>
      </c>
      <c r="D7134">
        <v>8299</v>
      </c>
      <c r="E7134" s="1" t="s">
        <v>7684</v>
      </c>
      <c r="F7134">
        <v>0</v>
      </c>
      <c r="H7134">
        <v>0</v>
      </c>
      <c r="I7134">
        <f>Tabla1[[#This Row],[VENTAS]]+Tabla1[[#This Row],[FISICO]]-Tabla1[[#This Row],[SISTEMA]]</f>
        <v>0</v>
      </c>
    </row>
    <row r="7135" spans="1:9" hidden="1" x14ac:dyDescent="0.25">
      <c r="A7135">
        <v>30101</v>
      </c>
      <c r="B7135" s="1" t="s">
        <v>6</v>
      </c>
      <c r="C7135" s="1" t="s">
        <v>40</v>
      </c>
      <c r="D7135">
        <v>8300</v>
      </c>
      <c r="E7135" s="1" t="s">
        <v>7685</v>
      </c>
      <c r="F7135">
        <v>0</v>
      </c>
      <c r="H7135">
        <v>0</v>
      </c>
      <c r="I7135">
        <f>Tabla1[[#This Row],[VENTAS]]+Tabla1[[#This Row],[FISICO]]-Tabla1[[#This Row],[SISTEMA]]</f>
        <v>0</v>
      </c>
    </row>
    <row r="7136" spans="1:9" hidden="1" x14ac:dyDescent="0.25">
      <c r="A7136">
        <v>30101</v>
      </c>
      <c r="B7136" s="1" t="s">
        <v>6</v>
      </c>
      <c r="C7136" s="1" t="s">
        <v>40</v>
      </c>
      <c r="D7136">
        <v>8303</v>
      </c>
      <c r="E7136" s="1" t="s">
        <v>7686</v>
      </c>
      <c r="F7136">
        <v>0</v>
      </c>
      <c r="H7136">
        <v>0</v>
      </c>
      <c r="I7136">
        <f>Tabla1[[#This Row],[VENTAS]]+Tabla1[[#This Row],[FISICO]]-Tabla1[[#This Row],[SISTEMA]]</f>
        <v>0</v>
      </c>
    </row>
    <row r="7137" spans="1:9" hidden="1" x14ac:dyDescent="0.25">
      <c r="A7137">
        <v>30101</v>
      </c>
      <c r="B7137" s="1" t="s">
        <v>6</v>
      </c>
      <c r="C7137" s="1" t="s">
        <v>40</v>
      </c>
      <c r="D7137">
        <v>8304</v>
      </c>
      <c r="E7137" s="1" t="s">
        <v>7687</v>
      </c>
      <c r="F7137">
        <v>0</v>
      </c>
      <c r="H7137">
        <v>0</v>
      </c>
      <c r="I7137">
        <f>Tabla1[[#This Row],[VENTAS]]+Tabla1[[#This Row],[FISICO]]-Tabla1[[#This Row],[SISTEMA]]</f>
        <v>0</v>
      </c>
    </row>
    <row r="7138" spans="1:9" hidden="1" x14ac:dyDescent="0.25">
      <c r="A7138">
        <v>30101</v>
      </c>
      <c r="B7138" s="1" t="s">
        <v>6</v>
      </c>
      <c r="C7138" s="1" t="s">
        <v>40</v>
      </c>
      <c r="D7138">
        <v>8305</v>
      </c>
      <c r="E7138" s="1" t="s">
        <v>7688</v>
      </c>
      <c r="F7138">
        <v>0</v>
      </c>
      <c r="H7138">
        <v>0</v>
      </c>
      <c r="I7138">
        <f>Tabla1[[#This Row],[VENTAS]]+Tabla1[[#This Row],[FISICO]]-Tabla1[[#This Row],[SISTEMA]]</f>
        <v>0</v>
      </c>
    </row>
    <row r="7139" spans="1:9" hidden="1" x14ac:dyDescent="0.25">
      <c r="A7139">
        <v>30101</v>
      </c>
      <c r="B7139" s="1" t="s">
        <v>6</v>
      </c>
      <c r="C7139" s="1" t="s">
        <v>40</v>
      </c>
      <c r="D7139">
        <v>8310</v>
      </c>
      <c r="E7139" s="1" t="s">
        <v>7689</v>
      </c>
      <c r="F7139">
        <v>0</v>
      </c>
      <c r="H7139">
        <v>0</v>
      </c>
      <c r="I7139">
        <f>Tabla1[[#This Row],[VENTAS]]+Tabla1[[#This Row],[FISICO]]-Tabla1[[#This Row],[SISTEMA]]</f>
        <v>0</v>
      </c>
    </row>
    <row r="7140" spans="1:9" hidden="1" x14ac:dyDescent="0.25">
      <c r="A7140">
        <v>30101</v>
      </c>
      <c r="B7140" s="1" t="s">
        <v>6</v>
      </c>
      <c r="C7140" s="1" t="s">
        <v>41</v>
      </c>
      <c r="D7140">
        <v>504</v>
      </c>
      <c r="E7140" s="1" t="s">
        <v>7690</v>
      </c>
      <c r="F7140">
        <v>0</v>
      </c>
      <c r="H7140">
        <v>0</v>
      </c>
      <c r="I7140">
        <f>Tabla1[[#This Row],[VENTAS]]+Tabla1[[#This Row],[FISICO]]-Tabla1[[#This Row],[SISTEMA]]</f>
        <v>0</v>
      </c>
    </row>
    <row r="7141" spans="1:9" hidden="1" x14ac:dyDescent="0.25">
      <c r="A7141">
        <v>30101</v>
      </c>
      <c r="B7141" s="1" t="s">
        <v>6</v>
      </c>
      <c r="C7141" s="1" t="s">
        <v>41</v>
      </c>
      <c r="D7141">
        <v>505</v>
      </c>
      <c r="E7141" s="1" t="s">
        <v>7691</v>
      </c>
      <c r="F7141">
        <v>0</v>
      </c>
      <c r="H7141">
        <v>0</v>
      </c>
      <c r="I7141">
        <f>Tabla1[[#This Row],[VENTAS]]+Tabla1[[#This Row],[FISICO]]-Tabla1[[#This Row],[SISTEMA]]</f>
        <v>0</v>
      </c>
    </row>
    <row r="7142" spans="1:9" hidden="1" x14ac:dyDescent="0.25">
      <c r="A7142">
        <v>30101</v>
      </c>
      <c r="B7142" s="1" t="s">
        <v>6</v>
      </c>
      <c r="C7142" s="1" t="s">
        <v>41</v>
      </c>
      <c r="D7142">
        <v>531</v>
      </c>
      <c r="E7142" s="1" t="s">
        <v>7692</v>
      </c>
      <c r="F7142">
        <v>0</v>
      </c>
      <c r="H7142">
        <v>0</v>
      </c>
      <c r="I7142">
        <f>Tabla1[[#This Row],[VENTAS]]+Tabla1[[#This Row],[FISICO]]-Tabla1[[#This Row],[SISTEMA]]</f>
        <v>0</v>
      </c>
    </row>
    <row r="7143" spans="1:9" hidden="1" x14ac:dyDescent="0.25">
      <c r="A7143">
        <v>30101</v>
      </c>
      <c r="B7143" s="1" t="s">
        <v>6</v>
      </c>
      <c r="C7143" s="1" t="s">
        <v>41</v>
      </c>
      <c r="D7143">
        <v>534</v>
      </c>
      <c r="E7143" s="1" t="s">
        <v>7693</v>
      </c>
      <c r="F7143">
        <v>0</v>
      </c>
      <c r="H7143">
        <v>0</v>
      </c>
      <c r="I7143">
        <f>Tabla1[[#This Row],[VENTAS]]+Tabla1[[#This Row],[FISICO]]-Tabla1[[#This Row],[SISTEMA]]</f>
        <v>0</v>
      </c>
    </row>
    <row r="7144" spans="1:9" hidden="1" x14ac:dyDescent="0.25">
      <c r="A7144">
        <v>30101</v>
      </c>
      <c r="B7144" s="1" t="s">
        <v>6</v>
      </c>
      <c r="C7144" s="1" t="s">
        <v>41</v>
      </c>
      <c r="D7144">
        <v>537</v>
      </c>
      <c r="E7144" s="1" t="s">
        <v>7694</v>
      </c>
      <c r="F7144">
        <v>0</v>
      </c>
      <c r="H7144">
        <v>0</v>
      </c>
      <c r="I7144">
        <f>Tabla1[[#This Row],[VENTAS]]+Tabla1[[#This Row],[FISICO]]-Tabla1[[#This Row],[SISTEMA]]</f>
        <v>0</v>
      </c>
    </row>
    <row r="7145" spans="1:9" hidden="1" x14ac:dyDescent="0.25">
      <c r="A7145">
        <v>30101</v>
      </c>
      <c r="B7145" s="1" t="s">
        <v>6</v>
      </c>
      <c r="C7145" s="1" t="s">
        <v>41</v>
      </c>
      <c r="D7145">
        <v>541</v>
      </c>
      <c r="E7145" s="1" t="s">
        <v>7695</v>
      </c>
      <c r="F7145">
        <v>0</v>
      </c>
      <c r="H7145">
        <v>0</v>
      </c>
      <c r="I7145">
        <f>Tabla1[[#This Row],[VENTAS]]+Tabla1[[#This Row],[FISICO]]-Tabla1[[#This Row],[SISTEMA]]</f>
        <v>0</v>
      </c>
    </row>
    <row r="7146" spans="1:9" hidden="1" x14ac:dyDescent="0.25">
      <c r="A7146">
        <v>30101</v>
      </c>
      <c r="B7146" s="1" t="s">
        <v>6</v>
      </c>
      <c r="C7146" s="1" t="s">
        <v>41</v>
      </c>
      <c r="D7146">
        <v>543</v>
      </c>
      <c r="E7146" s="1" t="s">
        <v>7696</v>
      </c>
      <c r="F7146">
        <v>0</v>
      </c>
      <c r="H7146">
        <v>0</v>
      </c>
      <c r="I7146">
        <f>Tabla1[[#This Row],[VENTAS]]+Tabla1[[#This Row],[FISICO]]-Tabla1[[#This Row],[SISTEMA]]</f>
        <v>0</v>
      </c>
    </row>
    <row r="7147" spans="1:9" hidden="1" x14ac:dyDescent="0.25">
      <c r="A7147">
        <v>30101</v>
      </c>
      <c r="B7147" s="1" t="s">
        <v>6</v>
      </c>
      <c r="C7147" s="1" t="s">
        <v>41</v>
      </c>
      <c r="D7147">
        <v>545</v>
      </c>
      <c r="E7147" s="1" t="s">
        <v>7697</v>
      </c>
      <c r="F7147">
        <v>0</v>
      </c>
      <c r="H7147">
        <v>0</v>
      </c>
      <c r="I7147">
        <f>Tabla1[[#This Row],[VENTAS]]+Tabla1[[#This Row],[FISICO]]-Tabla1[[#This Row],[SISTEMA]]</f>
        <v>0</v>
      </c>
    </row>
    <row r="7148" spans="1:9" hidden="1" x14ac:dyDescent="0.25">
      <c r="A7148">
        <v>30101</v>
      </c>
      <c r="B7148" s="1" t="s">
        <v>6</v>
      </c>
      <c r="C7148" s="1" t="s">
        <v>41</v>
      </c>
      <c r="D7148">
        <v>554</v>
      </c>
      <c r="E7148" s="1" t="s">
        <v>7698</v>
      </c>
      <c r="F7148">
        <v>0</v>
      </c>
      <c r="H7148">
        <v>0</v>
      </c>
      <c r="I7148">
        <f>Tabla1[[#This Row],[VENTAS]]+Tabla1[[#This Row],[FISICO]]-Tabla1[[#This Row],[SISTEMA]]</f>
        <v>0</v>
      </c>
    </row>
    <row r="7149" spans="1:9" hidden="1" x14ac:dyDescent="0.25">
      <c r="A7149">
        <v>30101</v>
      </c>
      <c r="B7149" s="1" t="s">
        <v>6</v>
      </c>
      <c r="C7149" s="1" t="s">
        <v>41</v>
      </c>
      <c r="D7149">
        <v>555</v>
      </c>
      <c r="E7149" s="1" t="s">
        <v>7699</v>
      </c>
      <c r="F7149">
        <v>0</v>
      </c>
      <c r="H7149">
        <v>0</v>
      </c>
      <c r="I7149">
        <f>Tabla1[[#This Row],[VENTAS]]+Tabla1[[#This Row],[FISICO]]-Tabla1[[#This Row],[SISTEMA]]</f>
        <v>0</v>
      </c>
    </row>
    <row r="7150" spans="1:9" hidden="1" x14ac:dyDescent="0.25">
      <c r="A7150">
        <v>30101</v>
      </c>
      <c r="B7150" s="1" t="s">
        <v>6</v>
      </c>
      <c r="C7150" s="1" t="s">
        <v>41</v>
      </c>
      <c r="D7150">
        <v>556</v>
      </c>
      <c r="E7150" s="1" t="s">
        <v>7700</v>
      </c>
      <c r="F7150">
        <v>0</v>
      </c>
      <c r="H7150">
        <v>0</v>
      </c>
      <c r="I7150">
        <f>Tabla1[[#This Row],[VENTAS]]+Tabla1[[#This Row],[FISICO]]-Tabla1[[#This Row],[SISTEMA]]</f>
        <v>0</v>
      </c>
    </row>
    <row r="7151" spans="1:9" hidden="1" x14ac:dyDescent="0.25">
      <c r="A7151">
        <v>30101</v>
      </c>
      <c r="B7151" s="1" t="s">
        <v>6</v>
      </c>
      <c r="C7151" s="1" t="s">
        <v>41</v>
      </c>
      <c r="D7151">
        <v>557</v>
      </c>
      <c r="E7151" s="1" t="s">
        <v>7701</v>
      </c>
      <c r="F7151">
        <v>0</v>
      </c>
      <c r="H7151">
        <v>0</v>
      </c>
      <c r="I7151">
        <f>Tabla1[[#This Row],[VENTAS]]+Tabla1[[#This Row],[FISICO]]-Tabla1[[#This Row],[SISTEMA]]</f>
        <v>0</v>
      </c>
    </row>
    <row r="7152" spans="1:9" hidden="1" x14ac:dyDescent="0.25">
      <c r="A7152">
        <v>30101</v>
      </c>
      <c r="B7152" s="1" t="s">
        <v>6</v>
      </c>
      <c r="C7152" s="1" t="s">
        <v>41</v>
      </c>
      <c r="D7152">
        <v>558</v>
      </c>
      <c r="E7152" s="1" t="s">
        <v>7702</v>
      </c>
      <c r="F7152">
        <v>0</v>
      </c>
      <c r="H7152">
        <v>0</v>
      </c>
      <c r="I7152">
        <f>Tabla1[[#This Row],[VENTAS]]+Tabla1[[#This Row],[FISICO]]-Tabla1[[#This Row],[SISTEMA]]</f>
        <v>0</v>
      </c>
    </row>
    <row r="7153" spans="1:10" hidden="1" x14ac:dyDescent="0.25">
      <c r="A7153">
        <v>30101</v>
      </c>
      <c r="B7153" s="1" t="s">
        <v>6</v>
      </c>
      <c r="C7153" s="1" t="s">
        <v>41</v>
      </c>
      <c r="D7153">
        <v>563</v>
      </c>
      <c r="E7153" s="1" t="s">
        <v>7703</v>
      </c>
      <c r="F7153">
        <v>0</v>
      </c>
      <c r="H7153">
        <v>0</v>
      </c>
      <c r="I7153">
        <f>Tabla1[[#This Row],[VENTAS]]+Tabla1[[#This Row],[FISICO]]-Tabla1[[#This Row],[SISTEMA]]</f>
        <v>0</v>
      </c>
    </row>
    <row r="7154" spans="1:10" hidden="1" x14ac:dyDescent="0.25">
      <c r="A7154">
        <v>30101</v>
      </c>
      <c r="B7154" s="1" t="s">
        <v>6</v>
      </c>
      <c r="C7154" s="1" t="s">
        <v>41</v>
      </c>
      <c r="D7154">
        <v>566</v>
      </c>
      <c r="E7154" s="1" t="s">
        <v>7704</v>
      </c>
      <c r="F7154">
        <v>0</v>
      </c>
      <c r="H7154">
        <v>0</v>
      </c>
      <c r="I7154">
        <f>Tabla1[[#This Row],[VENTAS]]+Tabla1[[#This Row],[FISICO]]-Tabla1[[#This Row],[SISTEMA]]</f>
        <v>0</v>
      </c>
    </row>
    <row r="7155" spans="1:10" hidden="1" x14ac:dyDescent="0.25">
      <c r="A7155">
        <v>30101</v>
      </c>
      <c r="B7155" s="1" t="s">
        <v>6</v>
      </c>
      <c r="C7155" s="1" t="s">
        <v>41</v>
      </c>
      <c r="D7155">
        <v>567</v>
      </c>
      <c r="E7155" s="1" t="s">
        <v>7705</v>
      </c>
      <c r="F7155">
        <v>0</v>
      </c>
      <c r="H7155">
        <v>0</v>
      </c>
      <c r="I7155">
        <f>Tabla1[[#This Row],[VENTAS]]+Tabla1[[#This Row],[FISICO]]-Tabla1[[#This Row],[SISTEMA]]</f>
        <v>0</v>
      </c>
    </row>
    <row r="7156" spans="1:10" hidden="1" x14ac:dyDescent="0.25">
      <c r="A7156">
        <v>30101</v>
      </c>
      <c r="B7156" s="1" t="s">
        <v>6</v>
      </c>
      <c r="C7156" s="1" t="s">
        <v>41</v>
      </c>
      <c r="D7156">
        <v>569</v>
      </c>
      <c r="E7156" s="1" t="s">
        <v>7706</v>
      </c>
      <c r="F7156">
        <v>0</v>
      </c>
      <c r="H7156">
        <v>0</v>
      </c>
      <c r="I7156">
        <f>Tabla1[[#This Row],[VENTAS]]+Tabla1[[#This Row],[FISICO]]-Tabla1[[#This Row],[SISTEMA]]</f>
        <v>0</v>
      </c>
    </row>
    <row r="7157" spans="1:10" hidden="1" x14ac:dyDescent="0.25">
      <c r="A7157">
        <v>30101</v>
      </c>
      <c r="B7157" s="1" t="s">
        <v>6</v>
      </c>
      <c r="C7157" s="1" t="s">
        <v>41</v>
      </c>
      <c r="D7157">
        <v>571</v>
      </c>
      <c r="E7157" s="1" t="s">
        <v>7707</v>
      </c>
      <c r="F7157">
        <v>0</v>
      </c>
      <c r="H7157">
        <v>0</v>
      </c>
      <c r="I7157">
        <f>Tabla1[[#This Row],[VENTAS]]+Tabla1[[#This Row],[FISICO]]-Tabla1[[#This Row],[SISTEMA]]</f>
        <v>0</v>
      </c>
    </row>
    <row r="7158" spans="1:10" hidden="1" x14ac:dyDescent="0.25">
      <c r="A7158">
        <v>30101</v>
      </c>
      <c r="B7158" s="1" t="s">
        <v>6</v>
      </c>
      <c r="C7158" s="1" t="s">
        <v>41</v>
      </c>
      <c r="D7158">
        <v>575</v>
      </c>
      <c r="E7158" s="1" t="s">
        <v>7708</v>
      </c>
      <c r="F7158">
        <v>0</v>
      </c>
      <c r="H7158">
        <v>0</v>
      </c>
      <c r="I7158">
        <f>Tabla1[[#This Row],[VENTAS]]+Tabla1[[#This Row],[FISICO]]-Tabla1[[#This Row],[SISTEMA]]</f>
        <v>0</v>
      </c>
    </row>
    <row r="7159" spans="1:10" hidden="1" x14ac:dyDescent="0.25">
      <c r="A7159">
        <v>30101</v>
      </c>
      <c r="B7159" s="1" t="s">
        <v>6</v>
      </c>
      <c r="C7159" s="1" t="s">
        <v>41</v>
      </c>
      <c r="D7159">
        <v>576</v>
      </c>
      <c r="E7159" s="1" t="s">
        <v>7709</v>
      </c>
      <c r="F7159">
        <v>0</v>
      </c>
      <c r="H7159">
        <v>0</v>
      </c>
      <c r="I7159">
        <f>Tabla1[[#This Row],[VENTAS]]+Tabla1[[#This Row],[FISICO]]-Tabla1[[#This Row],[SISTEMA]]</f>
        <v>0</v>
      </c>
    </row>
    <row r="7160" spans="1:10" hidden="1" x14ac:dyDescent="0.25">
      <c r="A7160">
        <v>30101</v>
      </c>
      <c r="B7160" s="1" t="s">
        <v>6</v>
      </c>
      <c r="C7160" s="1" t="s">
        <v>41</v>
      </c>
      <c r="D7160">
        <v>579</v>
      </c>
      <c r="E7160" s="1" t="s">
        <v>7710</v>
      </c>
      <c r="F7160">
        <v>0</v>
      </c>
      <c r="H7160">
        <v>0</v>
      </c>
      <c r="I7160">
        <f>Tabla1[[#This Row],[VENTAS]]+Tabla1[[#This Row],[FISICO]]-Tabla1[[#This Row],[SISTEMA]]</f>
        <v>0</v>
      </c>
    </row>
    <row r="7161" spans="1:10" hidden="1" x14ac:dyDescent="0.25">
      <c r="A7161">
        <v>30101</v>
      </c>
      <c r="B7161" s="1" t="s">
        <v>6</v>
      </c>
      <c r="C7161" s="1" t="s">
        <v>41</v>
      </c>
      <c r="D7161" s="18">
        <v>582</v>
      </c>
      <c r="E7161" s="19" t="s">
        <v>7711</v>
      </c>
      <c r="F7161">
        <v>1</v>
      </c>
      <c r="G7161">
        <v>1</v>
      </c>
      <c r="H7161">
        <v>0</v>
      </c>
      <c r="I7161">
        <f>Tabla1[[#This Row],[VENTAS]]+Tabla1[[#This Row],[FISICO]]-Tabla1[[#This Row],[SISTEMA]]</f>
        <v>0</v>
      </c>
      <c r="J7161" s="18"/>
    </row>
    <row r="7162" spans="1:10" hidden="1" x14ac:dyDescent="0.25">
      <c r="A7162">
        <v>30101</v>
      </c>
      <c r="B7162" s="1" t="s">
        <v>6</v>
      </c>
      <c r="C7162" s="1" t="s">
        <v>41</v>
      </c>
      <c r="D7162">
        <v>585</v>
      </c>
      <c r="E7162" s="1" t="s">
        <v>7712</v>
      </c>
      <c r="F7162">
        <v>0</v>
      </c>
      <c r="H7162">
        <v>0</v>
      </c>
      <c r="I7162">
        <f>Tabla1[[#This Row],[VENTAS]]+Tabla1[[#This Row],[FISICO]]-Tabla1[[#This Row],[SISTEMA]]</f>
        <v>0</v>
      </c>
    </row>
    <row r="7163" spans="1:10" hidden="1" x14ac:dyDescent="0.25">
      <c r="A7163">
        <v>30101</v>
      </c>
      <c r="B7163" s="1" t="s">
        <v>6</v>
      </c>
      <c r="C7163" s="1" t="s">
        <v>41</v>
      </c>
      <c r="D7163">
        <v>590</v>
      </c>
      <c r="E7163" s="1" t="s">
        <v>7713</v>
      </c>
      <c r="F7163">
        <v>1</v>
      </c>
      <c r="G7163">
        <v>1</v>
      </c>
      <c r="H7163">
        <v>0</v>
      </c>
      <c r="I7163">
        <f>Tabla1[[#This Row],[VENTAS]]+Tabla1[[#This Row],[FISICO]]-Tabla1[[#This Row],[SISTEMA]]</f>
        <v>0</v>
      </c>
    </row>
    <row r="7164" spans="1:10" hidden="1" x14ac:dyDescent="0.25">
      <c r="A7164">
        <v>30101</v>
      </c>
      <c r="B7164" s="1" t="s">
        <v>6</v>
      </c>
      <c r="C7164" s="1" t="s">
        <v>41</v>
      </c>
      <c r="D7164">
        <v>593</v>
      </c>
      <c r="E7164" s="1" t="s">
        <v>7714</v>
      </c>
      <c r="F7164">
        <v>0</v>
      </c>
      <c r="H7164">
        <v>0</v>
      </c>
      <c r="I7164">
        <f>Tabla1[[#This Row],[VENTAS]]+Tabla1[[#This Row],[FISICO]]-Tabla1[[#This Row],[SISTEMA]]</f>
        <v>0</v>
      </c>
    </row>
    <row r="7165" spans="1:10" hidden="1" x14ac:dyDescent="0.25">
      <c r="A7165">
        <v>30101</v>
      </c>
      <c r="B7165" s="1" t="s">
        <v>6</v>
      </c>
      <c r="C7165" s="1" t="s">
        <v>41</v>
      </c>
      <c r="D7165">
        <v>595</v>
      </c>
      <c r="E7165" s="1" t="s">
        <v>7715</v>
      </c>
      <c r="F7165">
        <v>0</v>
      </c>
      <c r="H7165">
        <v>0</v>
      </c>
      <c r="I7165">
        <f>Tabla1[[#This Row],[VENTAS]]+Tabla1[[#This Row],[FISICO]]-Tabla1[[#This Row],[SISTEMA]]</f>
        <v>0</v>
      </c>
    </row>
    <row r="7166" spans="1:10" hidden="1" x14ac:dyDescent="0.25">
      <c r="A7166">
        <v>30101</v>
      </c>
      <c r="B7166" s="1" t="s">
        <v>6</v>
      </c>
      <c r="C7166" s="1" t="s">
        <v>41</v>
      </c>
      <c r="D7166">
        <v>596</v>
      </c>
      <c r="E7166" s="1" t="s">
        <v>7716</v>
      </c>
      <c r="F7166">
        <v>0</v>
      </c>
      <c r="H7166">
        <v>0</v>
      </c>
      <c r="I7166">
        <f>Tabla1[[#This Row],[VENTAS]]+Tabla1[[#This Row],[FISICO]]-Tabla1[[#This Row],[SISTEMA]]</f>
        <v>0</v>
      </c>
    </row>
    <row r="7167" spans="1:10" hidden="1" x14ac:dyDescent="0.25">
      <c r="A7167">
        <v>30101</v>
      </c>
      <c r="B7167" s="1" t="s">
        <v>6</v>
      </c>
      <c r="C7167" s="1" t="s">
        <v>41</v>
      </c>
      <c r="D7167">
        <v>597</v>
      </c>
      <c r="E7167" s="1" t="s">
        <v>7717</v>
      </c>
      <c r="F7167">
        <v>0</v>
      </c>
      <c r="H7167">
        <v>0</v>
      </c>
      <c r="I7167">
        <f>Tabla1[[#This Row],[VENTAS]]+Tabla1[[#This Row],[FISICO]]-Tabla1[[#This Row],[SISTEMA]]</f>
        <v>0</v>
      </c>
    </row>
    <row r="7168" spans="1:10" hidden="1" x14ac:dyDescent="0.25">
      <c r="A7168">
        <v>30101</v>
      </c>
      <c r="B7168" s="1" t="s">
        <v>6</v>
      </c>
      <c r="C7168" s="1" t="s">
        <v>41</v>
      </c>
      <c r="D7168">
        <v>601</v>
      </c>
      <c r="E7168" s="1" t="s">
        <v>7718</v>
      </c>
      <c r="F7168">
        <v>0</v>
      </c>
      <c r="H7168">
        <v>0</v>
      </c>
      <c r="I7168">
        <f>Tabla1[[#This Row],[VENTAS]]+Tabla1[[#This Row],[FISICO]]-Tabla1[[#This Row],[SISTEMA]]</f>
        <v>0</v>
      </c>
    </row>
    <row r="7169" spans="1:9" hidden="1" x14ac:dyDescent="0.25">
      <c r="A7169">
        <v>30101</v>
      </c>
      <c r="B7169" s="1" t="s">
        <v>6</v>
      </c>
      <c r="C7169" s="1" t="s">
        <v>41</v>
      </c>
      <c r="D7169">
        <v>604</v>
      </c>
      <c r="E7169" s="1" t="s">
        <v>7719</v>
      </c>
      <c r="F7169">
        <v>0</v>
      </c>
      <c r="H7169">
        <v>0</v>
      </c>
      <c r="I7169">
        <f>Tabla1[[#This Row],[VENTAS]]+Tabla1[[#This Row],[FISICO]]-Tabla1[[#This Row],[SISTEMA]]</f>
        <v>0</v>
      </c>
    </row>
    <row r="7170" spans="1:9" hidden="1" x14ac:dyDescent="0.25">
      <c r="A7170">
        <v>30101</v>
      </c>
      <c r="B7170" s="1" t="s">
        <v>6</v>
      </c>
      <c r="C7170" s="1" t="s">
        <v>41</v>
      </c>
      <c r="D7170">
        <v>605</v>
      </c>
      <c r="E7170" s="1" t="s">
        <v>7720</v>
      </c>
      <c r="F7170">
        <v>0</v>
      </c>
      <c r="H7170">
        <v>0</v>
      </c>
      <c r="I7170">
        <f>Tabla1[[#This Row],[VENTAS]]+Tabla1[[#This Row],[FISICO]]-Tabla1[[#This Row],[SISTEMA]]</f>
        <v>0</v>
      </c>
    </row>
    <row r="7171" spans="1:9" hidden="1" x14ac:dyDescent="0.25">
      <c r="A7171">
        <v>30101</v>
      </c>
      <c r="B7171" s="1" t="s">
        <v>6</v>
      </c>
      <c r="C7171" s="1" t="s">
        <v>41</v>
      </c>
      <c r="D7171">
        <v>606</v>
      </c>
      <c r="E7171" s="1" t="s">
        <v>7721</v>
      </c>
      <c r="F7171">
        <v>0</v>
      </c>
      <c r="H7171">
        <v>0</v>
      </c>
      <c r="I7171">
        <f>Tabla1[[#This Row],[VENTAS]]+Tabla1[[#This Row],[FISICO]]-Tabla1[[#This Row],[SISTEMA]]</f>
        <v>0</v>
      </c>
    </row>
    <row r="7172" spans="1:9" hidden="1" x14ac:dyDescent="0.25">
      <c r="A7172">
        <v>30101</v>
      </c>
      <c r="B7172" s="1" t="s">
        <v>6</v>
      </c>
      <c r="C7172" s="1" t="s">
        <v>41</v>
      </c>
      <c r="D7172">
        <v>607</v>
      </c>
      <c r="E7172" s="1" t="s">
        <v>7722</v>
      </c>
      <c r="F7172">
        <v>0</v>
      </c>
      <c r="H7172">
        <v>0</v>
      </c>
      <c r="I7172">
        <f>Tabla1[[#This Row],[VENTAS]]+Tabla1[[#This Row],[FISICO]]-Tabla1[[#This Row],[SISTEMA]]</f>
        <v>0</v>
      </c>
    </row>
    <row r="7173" spans="1:9" hidden="1" x14ac:dyDescent="0.25">
      <c r="A7173">
        <v>30101</v>
      </c>
      <c r="B7173" s="1" t="s">
        <v>6</v>
      </c>
      <c r="C7173" s="1" t="s">
        <v>41</v>
      </c>
      <c r="D7173">
        <v>608</v>
      </c>
      <c r="E7173" s="1" t="s">
        <v>7723</v>
      </c>
      <c r="F7173">
        <v>0</v>
      </c>
      <c r="H7173">
        <v>0</v>
      </c>
      <c r="I7173">
        <f>Tabla1[[#This Row],[VENTAS]]+Tabla1[[#This Row],[FISICO]]-Tabla1[[#This Row],[SISTEMA]]</f>
        <v>0</v>
      </c>
    </row>
    <row r="7174" spans="1:9" hidden="1" x14ac:dyDescent="0.25">
      <c r="A7174">
        <v>30101</v>
      </c>
      <c r="B7174" s="1" t="s">
        <v>6</v>
      </c>
      <c r="C7174" s="1" t="s">
        <v>41</v>
      </c>
      <c r="D7174">
        <v>609</v>
      </c>
      <c r="E7174" s="1" t="s">
        <v>7724</v>
      </c>
      <c r="F7174">
        <v>0</v>
      </c>
      <c r="H7174">
        <v>0</v>
      </c>
      <c r="I7174">
        <f>Tabla1[[#This Row],[VENTAS]]+Tabla1[[#This Row],[FISICO]]-Tabla1[[#This Row],[SISTEMA]]</f>
        <v>0</v>
      </c>
    </row>
    <row r="7175" spans="1:9" hidden="1" x14ac:dyDescent="0.25">
      <c r="A7175">
        <v>30101</v>
      </c>
      <c r="B7175" s="1" t="s">
        <v>6</v>
      </c>
      <c r="C7175" s="1" t="s">
        <v>41</v>
      </c>
      <c r="D7175">
        <v>610</v>
      </c>
      <c r="E7175" s="1" t="s">
        <v>7725</v>
      </c>
      <c r="F7175">
        <v>0</v>
      </c>
      <c r="H7175">
        <v>0</v>
      </c>
      <c r="I7175">
        <f>Tabla1[[#This Row],[VENTAS]]+Tabla1[[#This Row],[FISICO]]-Tabla1[[#This Row],[SISTEMA]]</f>
        <v>0</v>
      </c>
    </row>
    <row r="7176" spans="1:9" hidden="1" x14ac:dyDescent="0.25">
      <c r="A7176">
        <v>30101</v>
      </c>
      <c r="B7176" s="1" t="s">
        <v>6</v>
      </c>
      <c r="C7176" s="1" t="s">
        <v>41</v>
      </c>
      <c r="D7176">
        <v>611</v>
      </c>
      <c r="E7176" s="1" t="s">
        <v>7726</v>
      </c>
      <c r="F7176">
        <v>0</v>
      </c>
      <c r="H7176">
        <v>0</v>
      </c>
      <c r="I7176">
        <f>Tabla1[[#This Row],[VENTAS]]+Tabla1[[#This Row],[FISICO]]-Tabla1[[#This Row],[SISTEMA]]</f>
        <v>0</v>
      </c>
    </row>
    <row r="7177" spans="1:9" hidden="1" x14ac:dyDescent="0.25">
      <c r="A7177">
        <v>30101</v>
      </c>
      <c r="B7177" s="1" t="s">
        <v>6</v>
      </c>
      <c r="C7177" s="1" t="s">
        <v>41</v>
      </c>
      <c r="D7177">
        <v>642</v>
      </c>
      <c r="E7177" s="1" t="s">
        <v>7727</v>
      </c>
      <c r="F7177">
        <v>0</v>
      </c>
      <c r="H7177">
        <v>0</v>
      </c>
      <c r="I7177">
        <f>Tabla1[[#This Row],[VENTAS]]+Tabla1[[#This Row],[FISICO]]-Tabla1[[#This Row],[SISTEMA]]</f>
        <v>0</v>
      </c>
    </row>
    <row r="7178" spans="1:9" hidden="1" x14ac:dyDescent="0.25">
      <c r="A7178">
        <v>30101</v>
      </c>
      <c r="B7178" s="1" t="s">
        <v>6</v>
      </c>
      <c r="C7178" s="1" t="s">
        <v>41</v>
      </c>
      <c r="D7178">
        <v>643</v>
      </c>
      <c r="E7178" s="1" t="s">
        <v>7728</v>
      </c>
      <c r="F7178">
        <v>0</v>
      </c>
      <c r="H7178">
        <v>0</v>
      </c>
      <c r="I7178">
        <f>Tabla1[[#This Row],[VENTAS]]+Tabla1[[#This Row],[FISICO]]-Tabla1[[#This Row],[SISTEMA]]</f>
        <v>0</v>
      </c>
    </row>
    <row r="7179" spans="1:9" hidden="1" x14ac:dyDescent="0.25">
      <c r="A7179">
        <v>30101</v>
      </c>
      <c r="B7179" s="1" t="s">
        <v>6</v>
      </c>
      <c r="C7179" s="1" t="s">
        <v>41</v>
      </c>
      <c r="D7179">
        <v>644</v>
      </c>
      <c r="E7179" s="1" t="s">
        <v>7729</v>
      </c>
      <c r="F7179">
        <v>0</v>
      </c>
      <c r="H7179">
        <v>0</v>
      </c>
      <c r="I7179">
        <f>Tabla1[[#This Row],[VENTAS]]+Tabla1[[#This Row],[FISICO]]-Tabla1[[#This Row],[SISTEMA]]</f>
        <v>0</v>
      </c>
    </row>
    <row r="7180" spans="1:9" hidden="1" x14ac:dyDescent="0.25">
      <c r="A7180">
        <v>30101</v>
      </c>
      <c r="B7180" s="1" t="s">
        <v>6</v>
      </c>
      <c r="C7180" s="1" t="s">
        <v>41</v>
      </c>
      <c r="D7180">
        <v>645</v>
      </c>
      <c r="E7180" s="1" t="s">
        <v>7730</v>
      </c>
      <c r="F7180">
        <v>0</v>
      </c>
      <c r="H7180">
        <v>0</v>
      </c>
      <c r="I7180">
        <f>Tabla1[[#This Row],[VENTAS]]+Tabla1[[#This Row],[FISICO]]-Tabla1[[#This Row],[SISTEMA]]</f>
        <v>0</v>
      </c>
    </row>
    <row r="7181" spans="1:9" hidden="1" x14ac:dyDescent="0.25">
      <c r="A7181">
        <v>30101</v>
      </c>
      <c r="B7181" s="1" t="s">
        <v>6</v>
      </c>
      <c r="C7181" s="1" t="s">
        <v>41</v>
      </c>
      <c r="D7181">
        <v>646</v>
      </c>
      <c r="E7181" s="1" t="s">
        <v>7731</v>
      </c>
      <c r="F7181">
        <v>0</v>
      </c>
      <c r="H7181">
        <v>0</v>
      </c>
      <c r="I7181">
        <f>Tabla1[[#This Row],[VENTAS]]+Tabla1[[#This Row],[FISICO]]-Tabla1[[#This Row],[SISTEMA]]</f>
        <v>0</v>
      </c>
    </row>
    <row r="7182" spans="1:9" hidden="1" x14ac:dyDescent="0.25">
      <c r="A7182">
        <v>30101</v>
      </c>
      <c r="B7182" s="1" t="s">
        <v>6</v>
      </c>
      <c r="C7182" s="1" t="s">
        <v>41</v>
      </c>
      <c r="D7182">
        <v>647</v>
      </c>
      <c r="E7182" s="1" t="s">
        <v>7732</v>
      </c>
      <c r="F7182">
        <v>0</v>
      </c>
      <c r="H7182">
        <v>0</v>
      </c>
      <c r="I7182">
        <f>Tabla1[[#This Row],[VENTAS]]+Tabla1[[#This Row],[FISICO]]-Tabla1[[#This Row],[SISTEMA]]</f>
        <v>0</v>
      </c>
    </row>
    <row r="7183" spans="1:9" hidden="1" x14ac:dyDescent="0.25">
      <c r="A7183">
        <v>30101</v>
      </c>
      <c r="B7183" s="1" t="s">
        <v>6</v>
      </c>
      <c r="C7183" s="1" t="s">
        <v>41</v>
      </c>
      <c r="D7183">
        <v>648</v>
      </c>
      <c r="E7183" s="1" t="s">
        <v>7733</v>
      </c>
      <c r="F7183">
        <v>0</v>
      </c>
      <c r="H7183">
        <v>0</v>
      </c>
      <c r="I7183">
        <f>Tabla1[[#This Row],[VENTAS]]+Tabla1[[#This Row],[FISICO]]-Tabla1[[#This Row],[SISTEMA]]</f>
        <v>0</v>
      </c>
    </row>
    <row r="7184" spans="1:9" hidden="1" x14ac:dyDescent="0.25">
      <c r="A7184">
        <v>30101</v>
      </c>
      <c r="B7184" s="1" t="s">
        <v>6</v>
      </c>
      <c r="C7184" s="1" t="s">
        <v>41</v>
      </c>
      <c r="D7184">
        <v>649</v>
      </c>
      <c r="E7184" s="1" t="s">
        <v>7734</v>
      </c>
      <c r="F7184">
        <v>0</v>
      </c>
      <c r="H7184">
        <v>0</v>
      </c>
      <c r="I7184">
        <f>Tabla1[[#This Row],[VENTAS]]+Tabla1[[#This Row],[FISICO]]-Tabla1[[#This Row],[SISTEMA]]</f>
        <v>0</v>
      </c>
    </row>
    <row r="7185" spans="1:9" hidden="1" x14ac:dyDescent="0.25">
      <c r="A7185">
        <v>30101</v>
      </c>
      <c r="B7185" s="1" t="s">
        <v>6</v>
      </c>
      <c r="C7185" s="1" t="s">
        <v>41</v>
      </c>
      <c r="D7185">
        <v>650</v>
      </c>
      <c r="E7185" s="1" t="s">
        <v>7735</v>
      </c>
      <c r="F7185">
        <v>0</v>
      </c>
      <c r="H7185">
        <v>0</v>
      </c>
      <c r="I7185">
        <f>Tabla1[[#This Row],[VENTAS]]+Tabla1[[#This Row],[FISICO]]-Tabla1[[#This Row],[SISTEMA]]</f>
        <v>0</v>
      </c>
    </row>
    <row r="7186" spans="1:9" hidden="1" x14ac:dyDescent="0.25">
      <c r="A7186">
        <v>30101</v>
      </c>
      <c r="B7186" s="1" t="s">
        <v>6</v>
      </c>
      <c r="C7186" s="1" t="s">
        <v>41</v>
      </c>
      <c r="D7186">
        <v>651</v>
      </c>
      <c r="E7186" s="1" t="s">
        <v>7736</v>
      </c>
      <c r="F7186">
        <v>0</v>
      </c>
      <c r="H7186">
        <v>0</v>
      </c>
      <c r="I7186">
        <f>Tabla1[[#This Row],[VENTAS]]+Tabla1[[#This Row],[FISICO]]-Tabla1[[#This Row],[SISTEMA]]</f>
        <v>0</v>
      </c>
    </row>
    <row r="7187" spans="1:9" hidden="1" x14ac:dyDescent="0.25">
      <c r="A7187">
        <v>30101</v>
      </c>
      <c r="B7187" s="1" t="s">
        <v>6</v>
      </c>
      <c r="C7187" s="1" t="s">
        <v>41</v>
      </c>
      <c r="D7187">
        <v>652</v>
      </c>
      <c r="E7187" s="1" t="s">
        <v>7737</v>
      </c>
      <c r="F7187">
        <v>0</v>
      </c>
      <c r="H7187">
        <v>0</v>
      </c>
      <c r="I7187">
        <f>Tabla1[[#This Row],[VENTAS]]+Tabla1[[#This Row],[FISICO]]-Tabla1[[#This Row],[SISTEMA]]</f>
        <v>0</v>
      </c>
    </row>
    <row r="7188" spans="1:9" hidden="1" x14ac:dyDescent="0.25">
      <c r="A7188">
        <v>30101</v>
      </c>
      <c r="B7188" s="1" t="s">
        <v>6</v>
      </c>
      <c r="C7188" s="1" t="s">
        <v>41</v>
      </c>
      <c r="D7188">
        <v>653</v>
      </c>
      <c r="E7188" s="1" t="s">
        <v>7738</v>
      </c>
      <c r="F7188">
        <v>0</v>
      </c>
      <c r="H7188">
        <v>0</v>
      </c>
      <c r="I7188">
        <f>Tabla1[[#This Row],[VENTAS]]+Tabla1[[#This Row],[FISICO]]-Tabla1[[#This Row],[SISTEMA]]</f>
        <v>0</v>
      </c>
    </row>
    <row r="7189" spans="1:9" hidden="1" x14ac:dyDescent="0.25">
      <c r="A7189">
        <v>30101</v>
      </c>
      <c r="B7189" s="1" t="s">
        <v>6</v>
      </c>
      <c r="C7189" s="1" t="s">
        <v>41</v>
      </c>
      <c r="D7189">
        <v>685</v>
      </c>
      <c r="E7189" s="1" t="s">
        <v>7739</v>
      </c>
      <c r="F7189">
        <v>0</v>
      </c>
      <c r="H7189">
        <v>0</v>
      </c>
      <c r="I7189">
        <f>Tabla1[[#This Row],[VENTAS]]+Tabla1[[#This Row],[FISICO]]-Tabla1[[#This Row],[SISTEMA]]</f>
        <v>0</v>
      </c>
    </row>
    <row r="7190" spans="1:9" hidden="1" x14ac:dyDescent="0.25">
      <c r="A7190">
        <v>30101</v>
      </c>
      <c r="B7190" s="1" t="s">
        <v>6</v>
      </c>
      <c r="C7190" s="1" t="s">
        <v>41</v>
      </c>
      <c r="D7190">
        <v>691</v>
      </c>
      <c r="E7190" s="1" t="s">
        <v>7740</v>
      </c>
      <c r="F7190">
        <v>0</v>
      </c>
      <c r="H7190">
        <v>0</v>
      </c>
      <c r="I7190">
        <f>Tabla1[[#This Row],[VENTAS]]+Tabla1[[#This Row],[FISICO]]-Tabla1[[#This Row],[SISTEMA]]</f>
        <v>0</v>
      </c>
    </row>
    <row r="7191" spans="1:9" hidden="1" x14ac:dyDescent="0.25">
      <c r="A7191">
        <v>30101</v>
      </c>
      <c r="B7191" s="1" t="s">
        <v>6</v>
      </c>
      <c r="C7191" s="1" t="s">
        <v>41</v>
      </c>
      <c r="D7191">
        <v>696</v>
      </c>
      <c r="E7191" s="1" t="s">
        <v>7741</v>
      </c>
      <c r="F7191">
        <v>0</v>
      </c>
      <c r="H7191">
        <v>0</v>
      </c>
      <c r="I7191">
        <f>Tabla1[[#This Row],[VENTAS]]+Tabla1[[#This Row],[FISICO]]-Tabla1[[#This Row],[SISTEMA]]</f>
        <v>0</v>
      </c>
    </row>
    <row r="7192" spans="1:9" hidden="1" x14ac:dyDescent="0.25">
      <c r="A7192">
        <v>30101</v>
      </c>
      <c r="B7192" s="1" t="s">
        <v>6</v>
      </c>
      <c r="C7192" s="1" t="s">
        <v>41</v>
      </c>
      <c r="D7192">
        <v>698</v>
      </c>
      <c r="E7192" s="1" t="s">
        <v>7742</v>
      </c>
      <c r="F7192">
        <v>0</v>
      </c>
      <c r="H7192">
        <v>0</v>
      </c>
      <c r="I7192">
        <f>Tabla1[[#This Row],[VENTAS]]+Tabla1[[#This Row],[FISICO]]-Tabla1[[#This Row],[SISTEMA]]</f>
        <v>0</v>
      </c>
    </row>
    <row r="7193" spans="1:9" hidden="1" x14ac:dyDescent="0.25">
      <c r="A7193">
        <v>30101</v>
      </c>
      <c r="B7193" s="1" t="s">
        <v>6</v>
      </c>
      <c r="C7193" s="1" t="s">
        <v>41</v>
      </c>
      <c r="D7193">
        <v>2256</v>
      </c>
      <c r="E7193" s="1" t="s">
        <v>7743</v>
      </c>
      <c r="F7193">
        <v>0</v>
      </c>
      <c r="H7193">
        <v>0</v>
      </c>
      <c r="I7193">
        <f>Tabla1[[#This Row],[VENTAS]]+Tabla1[[#This Row],[FISICO]]-Tabla1[[#This Row],[SISTEMA]]</f>
        <v>0</v>
      </c>
    </row>
    <row r="7194" spans="1:9" hidden="1" x14ac:dyDescent="0.25">
      <c r="A7194">
        <v>30101</v>
      </c>
      <c r="B7194" s="1" t="s">
        <v>6</v>
      </c>
      <c r="C7194" s="1" t="s">
        <v>41</v>
      </c>
      <c r="D7194">
        <v>2259</v>
      </c>
      <c r="E7194" s="1" t="s">
        <v>7744</v>
      </c>
      <c r="F7194">
        <v>0</v>
      </c>
      <c r="H7194">
        <v>0</v>
      </c>
      <c r="I7194">
        <f>Tabla1[[#This Row],[VENTAS]]+Tabla1[[#This Row],[FISICO]]-Tabla1[[#This Row],[SISTEMA]]</f>
        <v>0</v>
      </c>
    </row>
    <row r="7195" spans="1:9" hidden="1" x14ac:dyDescent="0.25">
      <c r="A7195">
        <v>30101</v>
      </c>
      <c r="B7195" s="1" t="s">
        <v>6</v>
      </c>
      <c r="C7195" s="1" t="s">
        <v>41</v>
      </c>
      <c r="D7195">
        <v>2262</v>
      </c>
      <c r="E7195" s="1" t="s">
        <v>7745</v>
      </c>
      <c r="F7195">
        <v>0</v>
      </c>
      <c r="H7195">
        <v>0</v>
      </c>
      <c r="I7195">
        <f>Tabla1[[#This Row],[VENTAS]]+Tabla1[[#This Row],[FISICO]]-Tabla1[[#This Row],[SISTEMA]]</f>
        <v>0</v>
      </c>
    </row>
    <row r="7196" spans="1:9" hidden="1" x14ac:dyDescent="0.25">
      <c r="A7196">
        <v>30101</v>
      </c>
      <c r="B7196" s="1" t="s">
        <v>6</v>
      </c>
      <c r="C7196" s="1" t="s">
        <v>41</v>
      </c>
      <c r="D7196">
        <v>2269</v>
      </c>
      <c r="E7196" s="1" t="s">
        <v>7746</v>
      </c>
      <c r="F7196">
        <v>0</v>
      </c>
      <c r="H7196">
        <v>0</v>
      </c>
      <c r="I7196">
        <f>Tabla1[[#This Row],[VENTAS]]+Tabla1[[#This Row],[FISICO]]-Tabla1[[#This Row],[SISTEMA]]</f>
        <v>0</v>
      </c>
    </row>
    <row r="7197" spans="1:9" hidden="1" x14ac:dyDescent="0.25">
      <c r="A7197">
        <v>30101</v>
      </c>
      <c r="B7197" s="1" t="s">
        <v>6</v>
      </c>
      <c r="C7197" s="1" t="s">
        <v>41</v>
      </c>
      <c r="D7197">
        <v>2356</v>
      </c>
      <c r="E7197" s="1" t="s">
        <v>7747</v>
      </c>
      <c r="F7197">
        <v>0</v>
      </c>
      <c r="H7197">
        <v>0</v>
      </c>
      <c r="I7197">
        <f>Tabla1[[#This Row],[VENTAS]]+Tabla1[[#This Row],[FISICO]]-Tabla1[[#This Row],[SISTEMA]]</f>
        <v>0</v>
      </c>
    </row>
    <row r="7198" spans="1:9" hidden="1" x14ac:dyDescent="0.25">
      <c r="A7198">
        <v>30101</v>
      </c>
      <c r="B7198" s="1" t="s">
        <v>6</v>
      </c>
      <c r="C7198" s="1" t="s">
        <v>41</v>
      </c>
      <c r="D7198">
        <v>2357</v>
      </c>
      <c r="E7198" s="1" t="s">
        <v>7748</v>
      </c>
      <c r="F7198">
        <v>0</v>
      </c>
      <c r="H7198">
        <v>0</v>
      </c>
      <c r="I7198">
        <f>Tabla1[[#This Row],[VENTAS]]+Tabla1[[#This Row],[FISICO]]-Tabla1[[#This Row],[SISTEMA]]</f>
        <v>0</v>
      </c>
    </row>
    <row r="7199" spans="1:9" hidden="1" x14ac:dyDescent="0.25">
      <c r="A7199">
        <v>30101</v>
      </c>
      <c r="B7199" s="1" t="s">
        <v>6</v>
      </c>
      <c r="C7199" s="1" t="s">
        <v>41</v>
      </c>
      <c r="D7199">
        <v>2360</v>
      </c>
      <c r="E7199" s="1" t="s">
        <v>7749</v>
      </c>
      <c r="F7199">
        <v>0</v>
      </c>
      <c r="H7199">
        <v>0</v>
      </c>
      <c r="I7199">
        <f>Tabla1[[#This Row],[VENTAS]]+Tabla1[[#This Row],[FISICO]]-Tabla1[[#This Row],[SISTEMA]]</f>
        <v>0</v>
      </c>
    </row>
    <row r="7200" spans="1:9" hidden="1" x14ac:dyDescent="0.25">
      <c r="A7200">
        <v>30101</v>
      </c>
      <c r="B7200" s="1" t="s">
        <v>6</v>
      </c>
      <c r="C7200" s="1" t="s">
        <v>41</v>
      </c>
      <c r="D7200">
        <v>2361</v>
      </c>
      <c r="E7200" s="1" t="s">
        <v>7750</v>
      </c>
      <c r="F7200">
        <v>0</v>
      </c>
      <c r="H7200">
        <v>0</v>
      </c>
      <c r="I7200">
        <f>Tabla1[[#This Row],[VENTAS]]+Tabla1[[#This Row],[FISICO]]-Tabla1[[#This Row],[SISTEMA]]</f>
        <v>0</v>
      </c>
    </row>
    <row r="7201" spans="1:10" hidden="1" x14ac:dyDescent="0.25">
      <c r="A7201">
        <v>30101</v>
      </c>
      <c r="B7201" s="1" t="s">
        <v>6</v>
      </c>
      <c r="C7201" s="1" t="s">
        <v>41</v>
      </c>
      <c r="D7201">
        <v>2362</v>
      </c>
      <c r="E7201" s="1" t="s">
        <v>7751</v>
      </c>
      <c r="F7201">
        <v>2</v>
      </c>
      <c r="G7201">
        <v>2</v>
      </c>
      <c r="H7201">
        <v>0</v>
      </c>
      <c r="I7201">
        <f>Tabla1[[#This Row],[VENTAS]]+Tabla1[[#This Row],[FISICO]]-Tabla1[[#This Row],[SISTEMA]]</f>
        <v>0</v>
      </c>
    </row>
    <row r="7202" spans="1:10" hidden="1" x14ac:dyDescent="0.25">
      <c r="A7202">
        <v>30101</v>
      </c>
      <c r="B7202" s="1" t="s">
        <v>6</v>
      </c>
      <c r="C7202" s="1" t="s">
        <v>41</v>
      </c>
      <c r="D7202">
        <v>2363</v>
      </c>
      <c r="E7202" s="1" t="s">
        <v>7752</v>
      </c>
      <c r="F7202">
        <v>0</v>
      </c>
      <c r="H7202">
        <v>0</v>
      </c>
      <c r="I7202">
        <f>Tabla1[[#This Row],[VENTAS]]+Tabla1[[#This Row],[FISICO]]-Tabla1[[#This Row],[SISTEMA]]</f>
        <v>0</v>
      </c>
    </row>
    <row r="7203" spans="1:10" hidden="1" x14ac:dyDescent="0.25">
      <c r="A7203">
        <v>30101</v>
      </c>
      <c r="B7203" s="1" t="s">
        <v>6</v>
      </c>
      <c r="C7203" s="1" t="s">
        <v>41</v>
      </c>
      <c r="D7203">
        <v>2364</v>
      </c>
      <c r="E7203" s="1" t="s">
        <v>7753</v>
      </c>
      <c r="F7203">
        <v>0</v>
      </c>
      <c r="H7203">
        <v>0</v>
      </c>
      <c r="I7203">
        <f>Tabla1[[#This Row],[VENTAS]]+Tabla1[[#This Row],[FISICO]]-Tabla1[[#This Row],[SISTEMA]]</f>
        <v>0</v>
      </c>
    </row>
    <row r="7204" spans="1:10" hidden="1" x14ac:dyDescent="0.25">
      <c r="A7204">
        <v>30101</v>
      </c>
      <c r="B7204" s="1" t="s">
        <v>6</v>
      </c>
      <c r="C7204" s="1" t="s">
        <v>41</v>
      </c>
      <c r="D7204">
        <v>2365</v>
      </c>
      <c r="E7204" s="1" t="s">
        <v>7754</v>
      </c>
      <c r="F7204">
        <v>0</v>
      </c>
      <c r="H7204">
        <v>0</v>
      </c>
      <c r="I7204">
        <f>Tabla1[[#This Row],[VENTAS]]+Tabla1[[#This Row],[FISICO]]-Tabla1[[#This Row],[SISTEMA]]</f>
        <v>0</v>
      </c>
    </row>
    <row r="7205" spans="1:10" hidden="1" x14ac:dyDescent="0.25">
      <c r="A7205">
        <v>30101</v>
      </c>
      <c r="B7205" s="1" t="s">
        <v>6</v>
      </c>
      <c r="C7205" s="1" t="s">
        <v>41</v>
      </c>
      <c r="D7205">
        <v>2370</v>
      </c>
      <c r="E7205" s="1" t="s">
        <v>7755</v>
      </c>
      <c r="F7205">
        <v>0</v>
      </c>
      <c r="H7205">
        <v>0</v>
      </c>
      <c r="I7205">
        <f>Tabla1[[#This Row],[VENTAS]]+Tabla1[[#This Row],[FISICO]]-Tabla1[[#This Row],[SISTEMA]]</f>
        <v>0</v>
      </c>
    </row>
    <row r="7206" spans="1:10" hidden="1" x14ac:dyDescent="0.25">
      <c r="A7206">
        <v>30101</v>
      </c>
      <c r="B7206" s="1" t="s">
        <v>6</v>
      </c>
      <c r="C7206" s="1" t="s">
        <v>41</v>
      </c>
      <c r="D7206">
        <v>2371</v>
      </c>
      <c r="E7206" s="1" t="s">
        <v>7756</v>
      </c>
      <c r="F7206">
        <v>0</v>
      </c>
      <c r="H7206">
        <v>0</v>
      </c>
      <c r="I7206">
        <f>Tabla1[[#This Row],[VENTAS]]+Tabla1[[#This Row],[FISICO]]-Tabla1[[#This Row],[SISTEMA]]</f>
        <v>0</v>
      </c>
    </row>
    <row r="7207" spans="1:10" hidden="1" x14ac:dyDescent="0.25">
      <c r="A7207">
        <v>30101</v>
      </c>
      <c r="B7207" s="1" t="s">
        <v>6</v>
      </c>
      <c r="C7207" s="1" t="s">
        <v>41</v>
      </c>
      <c r="D7207">
        <v>2405</v>
      </c>
      <c r="E7207" s="1" t="s">
        <v>7757</v>
      </c>
      <c r="F7207">
        <v>0</v>
      </c>
      <c r="H7207">
        <v>0</v>
      </c>
      <c r="I7207">
        <f>Tabla1[[#This Row],[VENTAS]]+Tabla1[[#This Row],[FISICO]]-Tabla1[[#This Row],[SISTEMA]]</f>
        <v>0</v>
      </c>
    </row>
    <row r="7208" spans="1:10" hidden="1" x14ac:dyDescent="0.25">
      <c r="A7208">
        <v>30101</v>
      </c>
      <c r="B7208" s="1" t="s">
        <v>6</v>
      </c>
      <c r="C7208" s="1" t="s">
        <v>41</v>
      </c>
      <c r="D7208" s="18">
        <v>2407</v>
      </c>
      <c r="E7208" s="19" t="s">
        <v>7758</v>
      </c>
      <c r="F7208">
        <v>7</v>
      </c>
      <c r="G7208">
        <v>7</v>
      </c>
      <c r="H7208">
        <v>0</v>
      </c>
      <c r="I7208">
        <f>Tabla1[[#This Row],[VENTAS]]+Tabla1[[#This Row],[FISICO]]-Tabla1[[#This Row],[SISTEMA]]</f>
        <v>0</v>
      </c>
      <c r="J7208" s="18"/>
    </row>
    <row r="7209" spans="1:10" hidden="1" x14ac:dyDescent="0.25">
      <c r="A7209">
        <v>30101</v>
      </c>
      <c r="B7209" s="1" t="s">
        <v>6</v>
      </c>
      <c r="C7209" s="1" t="s">
        <v>41</v>
      </c>
      <c r="D7209">
        <v>2415</v>
      </c>
      <c r="E7209" s="1" t="s">
        <v>7759</v>
      </c>
      <c r="F7209">
        <v>0</v>
      </c>
      <c r="H7209">
        <v>0</v>
      </c>
      <c r="I7209">
        <f>Tabla1[[#This Row],[VENTAS]]+Tabla1[[#This Row],[FISICO]]-Tabla1[[#This Row],[SISTEMA]]</f>
        <v>0</v>
      </c>
    </row>
    <row r="7210" spans="1:10" hidden="1" x14ac:dyDescent="0.25">
      <c r="A7210" s="30">
        <v>30101</v>
      </c>
      <c r="B7210" s="31" t="s">
        <v>6</v>
      </c>
      <c r="C7210" s="31" t="s">
        <v>41</v>
      </c>
      <c r="D7210" s="30">
        <v>2419</v>
      </c>
      <c r="E7210" s="31" t="s">
        <v>7760</v>
      </c>
      <c r="F7210" s="30">
        <v>2</v>
      </c>
      <c r="G7210" s="30">
        <v>4</v>
      </c>
      <c r="H7210" s="30">
        <v>0</v>
      </c>
      <c r="I7210" s="30">
        <f>Tabla1[[#This Row],[VENTAS]]+Tabla1[[#This Row],[FISICO]]-Tabla1[[#This Row],[SISTEMA]]</f>
        <v>2</v>
      </c>
      <c r="J7210" s="30"/>
    </row>
    <row r="7211" spans="1:10" hidden="1" x14ac:dyDescent="0.25">
      <c r="A7211">
        <v>30101</v>
      </c>
      <c r="B7211" s="1" t="s">
        <v>6</v>
      </c>
      <c r="C7211" s="1" t="s">
        <v>41</v>
      </c>
      <c r="D7211">
        <v>2420</v>
      </c>
      <c r="E7211" s="1" t="s">
        <v>7761</v>
      </c>
      <c r="F7211">
        <v>0</v>
      </c>
      <c r="H7211">
        <v>0</v>
      </c>
      <c r="I7211">
        <f>Tabla1[[#This Row],[VENTAS]]+Tabla1[[#This Row],[FISICO]]-Tabla1[[#This Row],[SISTEMA]]</f>
        <v>0</v>
      </c>
    </row>
    <row r="7212" spans="1:10" hidden="1" x14ac:dyDescent="0.25">
      <c r="A7212">
        <v>30101</v>
      </c>
      <c r="B7212" s="1" t="s">
        <v>6</v>
      </c>
      <c r="C7212" s="1" t="s">
        <v>41</v>
      </c>
      <c r="D7212">
        <v>2421</v>
      </c>
      <c r="E7212" s="1" t="s">
        <v>7762</v>
      </c>
      <c r="F7212">
        <v>0</v>
      </c>
      <c r="H7212">
        <v>0</v>
      </c>
      <c r="I7212">
        <f>Tabla1[[#This Row],[VENTAS]]+Tabla1[[#This Row],[FISICO]]-Tabla1[[#This Row],[SISTEMA]]</f>
        <v>0</v>
      </c>
    </row>
    <row r="7213" spans="1:10" hidden="1" x14ac:dyDescent="0.25">
      <c r="A7213">
        <v>30101</v>
      </c>
      <c r="B7213" s="1" t="s">
        <v>6</v>
      </c>
      <c r="C7213" s="1" t="s">
        <v>41</v>
      </c>
      <c r="D7213">
        <v>2426</v>
      </c>
      <c r="E7213" s="1" t="s">
        <v>7763</v>
      </c>
      <c r="F7213">
        <v>0</v>
      </c>
      <c r="H7213">
        <v>0</v>
      </c>
      <c r="I7213">
        <f>Tabla1[[#This Row],[VENTAS]]+Tabla1[[#This Row],[FISICO]]-Tabla1[[#This Row],[SISTEMA]]</f>
        <v>0</v>
      </c>
    </row>
    <row r="7214" spans="1:10" hidden="1" x14ac:dyDescent="0.25">
      <c r="A7214">
        <v>30101</v>
      </c>
      <c r="B7214" s="1" t="s">
        <v>6</v>
      </c>
      <c r="C7214" s="1" t="s">
        <v>41</v>
      </c>
      <c r="D7214">
        <v>2427</v>
      </c>
      <c r="E7214" s="1" t="s">
        <v>7764</v>
      </c>
      <c r="F7214">
        <v>0</v>
      </c>
      <c r="H7214">
        <v>0</v>
      </c>
      <c r="I7214">
        <f>Tabla1[[#This Row],[VENTAS]]+Tabla1[[#This Row],[FISICO]]-Tabla1[[#This Row],[SISTEMA]]</f>
        <v>0</v>
      </c>
    </row>
    <row r="7215" spans="1:10" hidden="1" x14ac:dyDescent="0.25">
      <c r="A7215">
        <v>30101</v>
      </c>
      <c r="B7215" s="1" t="s">
        <v>6</v>
      </c>
      <c r="C7215" s="1" t="s">
        <v>41</v>
      </c>
      <c r="D7215">
        <v>2429</v>
      </c>
      <c r="E7215" s="1" t="s">
        <v>7765</v>
      </c>
      <c r="F7215">
        <v>5</v>
      </c>
      <c r="G7215">
        <v>5</v>
      </c>
      <c r="H7215">
        <v>0</v>
      </c>
      <c r="I7215">
        <f>Tabla1[[#This Row],[VENTAS]]+Tabla1[[#This Row],[FISICO]]-Tabla1[[#This Row],[SISTEMA]]</f>
        <v>0</v>
      </c>
    </row>
    <row r="7216" spans="1:10" hidden="1" x14ac:dyDescent="0.25">
      <c r="A7216">
        <v>30101</v>
      </c>
      <c r="B7216" s="1" t="s">
        <v>6</v>
      </c>
      <c r="C7216" s="1" t="s">
        <v>41</v>
      </c>
      <c r="D7216">
        <v>2430</v>
      </c>
      <c r="E7216" s="1" t="s">
        <v>7766</v>
      </c>
      <c r="F7216">
        <v>0</v>
      </c>
      <c r="H7216">
        <v>0</v>
      </c>
      <c r="I7216">
        <f>Tabla1[[#This Row],[VENTAS]]+Tabla1[[#This Row],[FISICO]]-Tabla1[[#This Row],[SISTEMA]]</f>
        <v>0</v>
      </c>
    </row>
    <row r="7217" spans="1:9" hidden="1" x14ac:dyDescent="0.25">
      <c r="A7217">
        <v>30101</v>
      </c>
      <c r="B7217" s="1" t="s">
        <v>6</v>
      </c>
      <c r="C7217" s="1" t="s">
        <v>41</v>
      </c>
      <c r="D7217">
        <v>2431</v>
      </c>
      <c r="E7217" s="1" t="s">
        <v>7767</v>
      </c>
      <c r="F7217">
        <v>0</v>
      </c>
      <c r="H7217">
        <v>0</v>
      </c>
      <c r="I7217">
        <f>Tabla1[[#This Row],[VENTAS]]+Tabla1[[#This Row],[FISICO]]-Tabla1[[#This Row],[SISTEMA]]</f>
        <v>0</v>
      </c>
    </row>
    <row r="7218" spans="1:9" hidden="1" x14ac:dyDescent="0.25">
      <c r="A7218">
        <v>30101</v>
      </c>
      <c r="B7218" s="1" t="s">
        <v>6</v>
      </c>
      <c r="C7218" s="1" t="s">
        <v>41</v>
      </c>
      <c r="D7218">
        <v>2432</v>
      </c>
      <c r="E7218" s="1" t="s">
        <v>7768</v>
      </c>
      <c r="F7218">
        <v>0</v>
      </c>
      <c r="H7218">
        <v>0</v>
      </c>
      <c r="I7218">
        <f>Tabla1[[#This Row],[VENTAS]]+Tabla1[[#This Row],[FISICO]]-Tabla1[[#This Row],[SISTEMA]]</f>
        <v>0</v>
      </c>
    </row>
    <row r="7219" spans="1:9" hidden="1" x14ac:dyDescent="0.25">
      <c r="A7219">
        <v>30101</v>
      </c>
      <c r="B7219" s="1" t="s">
        <v>6</v>
      </c>
      <c r="C7219" s="1" t="s">
        <v>41</v>
      </c>
      <c r="D7219">
        <v>2433</v>
      </c>
      <c r="E7219" s="1" t="s">
        <v>7769</v>
      </c>
      <c r="F7219">
        <v>0</v>
      </c>
      <c r="H7219">
        <v>0</v>
      </c>
      <c r="I7219">
        <f>Tabla1[[#This Row],[VENTAS]]+Tabla1[[#This Row],[FISICO]]-Tabla1[[#This Row],[SISTEMA]]</f>
        <v>0</v>
      </c>
    </row>
    <row r="7220" spans="1:9" hidden="1" x14ac:dyDescent="0.25">
      <c r="A7220">
        <v>30101</v>
      </c>
      <c r="B7220" s="1" t="s">
        <v>6</v>
      </c>
      <c r="C7220" s="1" t="s">
        <v>41</v>
      </c>
      <c r="D7220">
        <v>2434</v>
      </c>
      <c r="E7220" s="1" t="s">
        <v>7770</v>
      </c>
      <c r="F7220">
        <v>0</v>
      </c>
      <c r="H7220">
        <v>0</v>
      </c>
      <c r="I7220">
        <f>Tabla1[[#This Row],[VENTAS]]+Tabla1[[#This Row],[FISICO]]-Tabla1[[#This Row],[SISTEMA]]</f>
        <v>0</v>
      </c>
    </row>
    <row r="7221" spans="1:9" hidden="1" x14ac:dyDescent="0.25">
      <c r="A7221">
        <v>30101</v>
      </c>
      <c r="B7221" s="1" t="s">
        <v>6</v>
      </c>
      <c r="C7221" s="1" t="s">
        <v>41</v>
      </c>
      <c r="D7221">
        <v>2435</v>
      </c>
      <c r="E7221" s="1" t="s">
        <v>7771</v>
      </c>
      <c r="F7221">
        <v>0</v>
      </c>
      <c r="H7221">
        <v>0</v>
      </c>
      <c r="I7221">
        <f>Tabla1[[#This Row],[VENTAS]]+Tabla1[[#This Row],[FISICO]]-Tabla1[[#This Row],[SISTEMA]]</f>
        <v>0</v>
      </c>
    </row>
    <row r="7222" spans="1:9" hidden="1" x14ac:dyDescent="0.25">
      <c r="A7222">
        <v>30101</v>
      </c>
      <c r="B7222" s="1" t="s">
        <v>6</v>
      </c>
      <c r="C7222" s="1" t="s">
        <v>41</v>
      </c>
      <c r="D7222">
        <v>2436</v>
      </c>
      <c r="E7222" s="1" t="s">
        <v>7772</v>
      </c>
      <c r="F7222">
        <v>0</v>
      </c>
      <c r="H7222">
        <v>0</v>
      </c>
      <c r="I7222">
        <f>Tabla1[[#This Row],[VENTAS]]+Tabla1[[#This Row],[FISICO]]-Tabla1[[#This Row],[SISTEMA]]</f>
        <v>0</v>
      </c>
    </row>
    <row r="7223" spans="1:9" hidden="1" x14ac:dyDescent="0.25">
      <c r="A7223">
        <v>30101</v>
      </c>
      <c r="B7223" s="1" t="s">
        <v>6</v>
      </c>
      <c r="C7223" s="1" t="s">
        <v>41</v>
      </c>
      <c r="D7223">
        <v>2437</v>
      </c>
      <c r="E7223" s="1" t="s">
        <v>7773</v>
      </c>
      <c r="F7223">
        <v>0</v>
      </c>
      <c r="H7223">
        <v>0</v>
      </c>
      <c r="I7223">
        <f>Tabla1[[#This Row],[VENTAS]]+Tabla1[[#This Row],[FISICO]]-Tabla1[[#This Row],[SISTEMA]]</f>
        <v>0</v>
      </c>
    </row>
    <row r="7224" spans="1:9" hidden="1" x14ac:dyDescent="0.25">
      <c r="A7224">
        <v>30101</v>
      </c>
      <c r="B7224" s="1" t="s">
        <v>6</v>
      </c>
      <c r="C7224" s="1" t="s">
        <v>41</v>
      </c>
      <c r="D7224">
        <v>2438</v>
      </c>
      <c r="E7224" s="1" t="s">
        <v>7774</v>
      </c>
      <c r="F7224">
        <v>0</v>
      </c>
      <c r="H7224">
        <v>0</v>
      </c>
      <c r="I7224">
        <f>Tabla1[[#This Row],[VENTAS]]+Tabla1[[#This Row],[FISICO]]-Tabla1[[#This Row],[SISTEMA]]</f>
        <v>0</v>
      </c>
    </row>
    <row r="7225" spans="1:9" hidden="1" x14ac:dyDescent="0.25">
      <c r="A7225">
        <v>30101</v>
      </c>
      <c r="B7225" s="1" t="s">
        <v>6</v>
      </c>
      <c r="C7225" s="1" t="s">
        <v>41</v>
      </c>
      <c r="D7225">
        <v>2439</v>
      </c>
      <c r="E7225" s="1" t="s">
        <v>7775</v>
      </c>
      <c r="F7225">
        <v>0</v>
      </c>
      <c r="H7225">
        <v>0</v>
      </c>
      <c r="I7225">
        <f>Tabla1[[#This Row],[VENTAS]]+Tabla1[[#This Row],[FISICO]]-Tabla1[[#This Row],[SISTEMA]]</f>
        <v>0</v>
      </c>
    </row>
    <row r="7226" spans="1:9" hidden="1" x14ac:dyDescent="0.25">
      <c r="A7226">
        <v>30101</v>
      </c>
      <c r="B7226" s="1" t="s">
        <v>6</v>
      </c>
      <c r="C7226" s="1" t="s">
        <v>41</v>
      </c>
      <c r="D7226">
        <v>2440</v>
      </c>
      <c r="E7226" s="1" t="s">
        <v>7776</v>
      </c>
      <c r="F7226">
        <v>0</v>
      </c>
      <c r="H7226">
        <v>0</v>
      </c>
      <c r="I7226">
        <f>Tabla1[[#This Row],[VENTAS]]+Tabla1[[#This Row],[FISICO]]-Tabla1[[#This Row],[SISTEMA]]</f>
        <v>0</v>
      </c>
    </row>
    <row r="7227" spans="1:9" hidden="1" x14ac:dyDescent="0.25">
      <c r="A7227">
        <v>30101</v>
      </c>
      <c r="B7227" s="1" t="s">
        <v>6</v>
      </c>
      <c r="C7227" s="1" t="s">
        <v>41</v>
      </c>
      <c r="D7227">
        <v>2555</v>
      </c>
      <c r="E7227" s="1" t="s">
        <v>7777</v>
      </c>
      <c r="F7227">
        <v>0</v>
      </c>
      <c r="H7227">
        <v>0</v>
      </c>
      <c r="I7227">
        <f>Tabla1[[#This Row],[VENTAS]]+Tabla1[[#This Row],[FISICO]]-Tabla1[[#This Row],[SISTEMA]]</f>
        <v>0</v>
      </c>
    </row>
    <row r="7228" spans="1:9" hidden="1" x14ac:dyDescent="0.25">
      <c r="A7228">
        <v>30101</v>
      </c>
      <c r="B7228" s="1" t="s">
        <v>6</v>
      </c>
      <c r="C7228" s="1" t="s">
        <v>41</v>
      </c>
      <c r="D7228">
        <v>2556</v>
      </c>
      <c r="E7228" s="1" t="s">
        <v>7778</v>
      </c>
      <c r="F7228">
        <v>0</v>
      </c>
      <c r="H7228">
        <v>0</v>
      </c>
      <c r="I7228">
        <f>Tabla1[[#This Row],[VENTAS]]+Tabla1[[#This Row],[FISICO]]-Tabla1[[#This Row],[SISTEMA]]</f>
        <v>0</v>
      </c>
    </row>
    <row r="7229" spans="1:9" hidden="1" x14ac:dyDescent="0.25">
      <c r="A7229">
        <v>30101</v>
      </c>
      <c r="B7229" s="1" t="s">
        <v>6</v>
      </c>
      <c r="C7229" s="1" t="s">
        <v>41</v>
      </c>
      <c r="D7229">
        <v>2558</v>
      </c>
      <c r="E7229" s="1" t="s">
        <v>7779</v>
      </c>
      <c r="F7229">
        <v>0</v>
      </c>
      <c r="H7229">
        <v>0</v>
      </c>
      <c r="I7229">
        <f>Tabla1[[#This Row],[VENTAS]]+Tabla1[[#This Row],[FISICO]]-Tabla1[[#This Row],[SISTEMA]]</f>
        <v>0</v>
      </c>
    </row>
    <row r="7230" spans="1:9" hidden="1" x14ac:dyDescent="0.25">
      <c r="A7230">
        <v>30101</v>
      </c>
      <c r="B7230" s="1" t="s">
        <v>6</v>
      </c>
      <c r="C7230" s="1" t="s">
        <v>41</v>
      </c>
      <c r="D7230">
        <v>2606</v>
      </c>
      <c r="E7230" s="1" t="s">
        <v>7780</v>
      </c>
      <c r="F7230">
        <v>0</v>
      </c>
      <c r="H7230">
        <v>0</v>
      </c>
      <c r="I7230">
        <f>Tabla1[[#This Row],[VENTAS]]+Tabla1[[#This Row],[FISICO]]-Tabla1[[#This Row],[SISTEMA]]</f>
        <v>0</v>
      </c>
    </row>
    <row r="7231" spans="1:9" hidden="1" x14ac:dyDescent="0.25">
      <c r="A7231">
        <v>30101</v>
      </c>
      <c r="B7231" s="1" t="s">
        <v>6</v>
      </c>
      <c r="C7231" s="1" t="s">
        <v>41</v>
      </c>
      <c r="D7231">
        <v>2607</v>
      </c>
      <c r="E7231" s="1" t="s">
        <v>7781</v>
      </c>
      <c r="F7231">
        <v>0</v>
      </c>
      <c r="H7231">
        <v>0</v>
      </c>
      <c r="I7231">
        <f>Tabla1[[#This Row],[VENTAS]]+Tabla1[[#This Row],[FISICO]]-Tabla1[[#This Row],[SISTEMA]]</f>
        <v>0</v>
      </c>
    </row>
    <row r="7232" spans="1:9" hidden="1" x14ac:dyDescent="0.25">
      <c r="A7232">
        <v>30101</v>
      </c>
      <c r="B7232" s="1" t="s">
        <v>6</v>
      </c>
      <c r="C7232" s="1" t="s">
        <v>41</v>
      </c>
      <c r="D7232">
        <v>2609</v>
      </c>
      <c r="E7232" s="1" t="s">
        <v>7782</v>
      </c>
      <c r="F7232">
        <v>0</v>
      </c>
      <c r="H7232">
        <v>0</v>
      </c>
      <c r="I7232">
        <f>Tabla1[[#This Row],[VENTAS]]+Tabla1[[#This Row],[FISICO]]-Tabla1[[#This Row],[SISTEMA]]</f>
        <v>0</v>
      </c>
    </row>
    <row r="7233" spans="1:9" hidden="1" x14ac:dyDescent="0.25">
      <c r="A7233">
        <v>30101</v>
      </c>
      <c r="B7233" s="1" t="s">
        <v>6</v>
      </c>
      <c r="C7233" s="1" t="s">
        <v>41</v>
      </c>
      <c r="D7233">
        <v>2610</v>
      </c>
      <c r="E7233" s="1" t="s">
        <v>7783</v>
      </c>
      <c r="F7233">
        <v>0</v>
      </c>
      <c r="H7233">
        <v>0</v>
      </c>
      <c r="I7233">
        <f>Tabla1[[#This Row],[VENTAS]]+Tabla1[[#This Row],[FISICO]]-Tabla1[[#This Row],[SISTEMA]]</f>
        <v>0</v>
      </c>
    </row>
    <row r="7234" spans="1:9" hidden="1" x14ac:dyDescent="0.25">
      <c r="A7234">
        <v>30101</v>
      </c>
      <c r="B7234" s="1" t="s">
        <v>6</v>
      </c>
      <c r="C7234" s="1" t="s">
        <v>41</v>
      </c>
      <c r="D7234">
        <v>2611</v>
      </c>
      <c r="E7234" s="1" t="s">
        <v>7784</v>
      </c>
      <c r="F7234">
        <v>0</v>
      </c>
      <c r="H7234">
        <v>0</v>
      </c>
      <c r="I7234">
        <f>Tabla1[[#This Row],[VENTAS]]+Tabla1[[#This Row],[FISICO]]-Tabla1[[#This Row],[SISTEMA]]</f>
        <v>0</v>
      </c>
    </row>
    <row r="7235" spans="1:9" hidden="1" x14ac:dyDescent="0.25">
      <c r="A7235">
        <v>30101</v>
      </c>
      <c r="B7235" s="1" t="s">
        <v>6</v>
      </c>
      <c r="C7235" s="1" t="s">
        <v>41</v>
      </c>
      <c r="D7235">
        <v>2630</v>
      </c>
      <c r="E7235" s="1" t="s">
        <v>7785</v>
      </c>
      <c r="F7235">
        <v>0</v>
      </c>
      <c r="H7235">
        <v>0</v>
      </c>
      <c r="I7235">
        <f>Tabla1[[#This Row],[VENTAS]]+Tabla1[[#This Row],[FISICO]]-Tabla1[[#This Row],[SISTEMA]]</f>
        <v>0</v>
      </c>
    </row>
    <row r="7236" spans="1:9" hidden="1" x14ac:dyDescent="0.25">
      <c r="A7236">
        <v>30101</v>
      </c>
      <c r="B7236" s="1" t="s">
        <v>6</v>
      </c>
      <c r="C7236" s="1" t="s">
        <v>41</v>
      </c>
      <c r="D7236">
        <v>2634</v>
      </c>
      <c r="E7236" s="1" t="s">
        <v>7786</v>
      </c>
      <c r="F7236">
        <v>0</v>
      </c>
      <c r="H7236">
        <v>0</v>
      </c>
      <c r="I7236">
        <f>Tabla1[[#This Row],[VENTAS]]+Tabla1[[#This Row],[FISICO]]-Tabla1[[#This Row],[SISTEMA]]</f>
        <v>0</v>
      </c>
    </row>
    <row r="7237" spans="1:9" hidden="1" x14ac:dyDescent="0.25">
      <c r="A7237">
        <v>30101</v>
      </c>
      <c r="B7237" s="1" t="s">
        <v>6</v>
      </c>
      <c r="C7237" s="1" t="s">
        <v>41</v>
      </c>
      <c r="D7237">
        <v>2635</v>
      </c>
      <c r="E7237" s="1" t="s">
        <v>7787</v>
      </c>
      <c r="F7237">
        <v>0</v>
      </c>
      <c r="H7237">
        <v>0</v>
      </c>
      <c r="I7237">
        <f>Tabla1[[#This Row],[VENTAS]]+Tabla1[[#This Row],[FISICO]]-Tabla1[[#This Row],[SISTEMA]]</f>
        <v>0</v>
      </c>
    </row>
    <row r="7238" spans="1:9" hidden="1" x14ac:dyDescent="0.25">
      <c r="A7238">
        <v>30101</v>
      </c>
      <c r="B7238" s="1" t="s">
        <v>6</v>
      </c>
      <c r="C7238" s="1" t="s">
        <v>41</v>
      </c>
      <c r="D7238">
        <v>2647</v>
      </c>
      <c r="E7238" s="1" t="s">
        <v>7788</v>
      </c>
      <c r="F7238">
        <v>31</v>
      </c>
      <c r="G7238">
        <v>31</v>
      </c>
      <c r="H7238">
        <v>0</v>
      </c>
      <c r="I7238">
        <f>Tabla1[[#This Row],[VENTAS]]+Tabla1[[#This Row],[FISICO]]-Tabla1[[#This Row],[SISTEMA]]</f>
        <v>0</v>
      </c>
    </row>
    <row r="7239" spans="1:9" hidden="1" x14ac:dyDescent="0.25">
      <c r="A7239">
        <v>30101</v>
      </c>
      <c r="B7239" s="1" t="s">
        <v>6</v>
      </c>
      <c r="C7239" s="1" t="s">
        <v>41</v>
      </c>
      <c r="D7239">
        <v>2675</v>
      </c>
      <c r="E7239" s="1" t="s">
        <v>7789</v>
      </c>
      <c r="F7239">
        <v>0</v>
      </c>
      <c r="H7239">
        <v>0</v>
      </c>
      <c r="I7239">
        <f>Tabla1[[#This Row],[VENTAS]]+Tabla1[[#This Row],[FISICO]]-Tabla1[[#This Row],[SISTEMA]]</f>
        <v>0</v>
      </c>
    </row>
    <row r="7240" spans="1:9" hidden="1" x14ac:dyDescent="0.25">
      <c r="A7240">
        <v>30101</v>
      </c>
      <c r="B7240" s="1" t="s">
        <v>6</v>
      </c>
      <c r="C7240" s="1" t="s">
        <v>41</v>
      </c>
      <c r="D7240">
        <v>2692</v>
      </c>
      <c r="E7240" s="1" t="s">
        <v>7790</v>
      </c>
      <c r="F7240">
        <v>0</v>
      </c>
      <c r="H7240">
        <v>0</v>
      </c>
      <c r="I7240">
        <f>Tabla1[[#This Row],[VENTAS]]+Tabla1[[#This Row],[FISICO]]-Tabla1[[#This Row],[SISTEMA]]</f>
        <v>0</v>
      </c>
    </row>
    <row r="7241" spans="1:9" hidden="1" x14ac:dyDescent="0.25">
      <c r="A7241">
        <v>30101</v>
      </c>
      <c r="B7241" s="1" t="s">
        <v>6</v>
      </c>
      <c r="C7241" s="1" t="s">
        <v>41</v>
      </c>
      <c r="D7241">
        <v>2693</v>
      </c>
      <c r="E7241" s="1" t="s">
        <v>7791</v>
      </c>
      <c r="F7241">
        <v>0</v>
      </c>
      <c r="H7241">
        <v>0</v>
      </c>
      <c r="I7241">
        <f>Tabla1[[#This Row],[VENTAS]]+Tabla1[[#This Row],[FISICO]]-Tabla1[[#This Row],[SISTEMA]]</f>
        <v>0</v>
      </c>
    </row>
    <row r="7242" spans="1:9" hidden="1" x14ac:dyDescent="0.25">
      <c r="A7242">
        <v>30101</v>
      </c>
      <c r="B7242" s="1" t="s">
        <v>6</v>
      </c>
      <c r="C7242" s="1" t="s">
        <v>41</v>
      </c>
      <c r="D7242">
        <v>2694</v>
      </c>
      <c r="E7242" s="1" t="s">
        <v>7792</v>
      </c>
      <c r="F7242">
        <v>0</v>
      </c>
      <c r="H7242">
        <v>0</v>
      </c>
      <c r="I7242">
        <f>Tabla1[[#This Row],[VENTAS]]+Tabla1[[#This Row],[FISICO]]-Tabla1[[#This Row],[SISTEMA]]</f>
        <v>0</v>
      </c>
    </row>
    <row r="7243" spans="1:9" hidden="1" x14ac:dyDescent="0.25">
      <c r="A7243">
        <v>30101</v>
      </c>
      <c r="B7243" s="1" t="s">
        <v>6</v>
      </c>
      <c r="C7243" s="1" t="s">
        <v>41</v>
      </c>
      <c r="D7243">
        <v>2755</v>
      </c>
      <c r="E7243" s="1" t="s">
        <v>7793</v>
      </c>
      <c r="F7243">
        <v>0</v>
      </c>
      <c r="H7243">
        <v>0</v>
      </c>
      <c r="I7243">
        <f>Tabla1[[#This Row],[VENTAS]]+Tabla1[[#This Row],[FISICO]]-Tabla1[[#This Row],[SISTEMA]]</f>
        <v>0</v>
      </c>
    </row>
    <row r="7244" spans="1:9" hidden="1" x14ac:dyDescent="0.25">
      <c r="A7244">
        <v>30101</v>
      </c>
      <c r="B7244" s="1" t="s">
        <v>6</v>
      </c>
      <c r="C7244" s="1" t="s">
        <v>41</v>
      </c>
      <c r="D7244">
        <v>2758</v>
      </c>
      <c r="E7244" s="1" t="s">
        <v>7794</v>
      </c>
      <c r="F7244">
        <v>0</v>
      </c>
      <c r="H7244">
        <v>0</v>
      </c>
      <c r="I7244">
        <f>Tabla1[[#This Row],[VENTAS]]+Tabla1[[#This Row],[FISICO]]-Tabla1[[#This Row],[SISTEMA]]</f>
        <v>0</v>
      </c>
    </row>
    <row r="7245" spans="1:9" hidden="1" x14ac:dyDescent="0.25">
      <c r="A7245">
        <v>30101</v>
      </c>
      <c r="B7245" s="1" t="s">
        <v>6</v>
      </c>
      <c r="C7245" s="1" t="s">
        <v>41</v>
      </c>
      <c r="D7245">
        <v>2759</v>
      </c>
      <c r="E7245" s="1" t="s">
        <v>7795</v>
      </c>
      <c r="F7245">
        <v>0</v>
      </c>
      <c r="H7245">
        <v>0</v>
      </c>
      <c r="I7245">
        <f>Tabla1[[#This Row],[VENTAS]]+Tabla1[[#This Row],[FISICO]]-Tabla1[[#This Row],[SISTEMA]]</f>
        <v>0</v>
      </c>
    </row>
    <row r="7246" spans="1:9" hidden="1" x14ac:dyDescent="0.25">
      <c r="A7246">
        <v>30101</v>
      </c>
      <c r="B7246" s="1" t="s">
        <v>6</v>
      </c>
      <c r="C7246" s="1" t="s">
        <v>41</v>
      </c>
      <c r="D7246">
        <v>2760</v>
      </c>
      <c r="E7246" s="1" t="s">
        <v>7796</v>
      </c>
      <c r="F7246">
        <v>0</v>
      </c>
      <c r="H7246">
        <v>0</v>
      </c>
      <c r="I7246">
        <f>Tabla1[[#This Row],[VENTAS]]+Tabla1[[#This Row],[FISICO]]-Tabla1[[#This Row],[SISTEMA]]</f>
        <v>0</v>
      </c>
    </row>
    <row r="7247" spans="1:9" hidden="1" x14ac:dyDescent="0.25">
      <c r="A7247">
        <v>30101</v>
      </c>
      <c r="B7247" s="1" t="s">
        <v>6</v>
      </c>
      <c r="C7247" s="1" t="s">
        <v>41</v>
      </c>
      <c r="D7247">
        <v>2761</v>
      </c>
      <c r="E7247" s="1" t="s">
        <v>7797</v>
      </c>
      <c r="F7247">
        <v>0</v>
      </c>
      <c r="H7247">
        <v>0</v>
      </c>
      <c r="I7247">
        <f>Tabla1[[#This Row],[VENTAS]]+Tabla1[[#This Row],[FISICO]]-Tabla1[[#This Row],[SISTEMA]]</f>
        <v>0</v>
      </c>
    </row>
    <row r="7248" spans="1:9" hidden="1" x14ac:dyDescent="0.25">
      <c r="A7248">
        <v>30101</v>
      </c>
      <c r="B7248" s="1" t="s">
        <v>6</v>
      </c>
      <c r="C7248" s="1" t="s">
        <v>41</v>
      </c>
      <c r="D7248">
        <v>2762</v>
      </c>
      <c r="E7248" s="1" t="s">
        <v>7798</v>
      </c>
      <c r="F7248">
        <v>0</v>
      </c>
      <c r="H7248">
        <v>0</v>
      </c>
      <c r="I7248">
        <f>Tabla1[[#This Row],[VENTAS]]+Tabla1[[#This Row],[FISICO]]-Tabla1[[#This Row],[SISTEMA]]</f>
        <v>0</v>
      </c>
    </row>
    <row r="7249" spans="1:9" hidden="1" x14ac:dyDescent="0.25">
      <c r="A7249">
        <v>30101</v>
      </c>
      <c r="B7249" s="1" t="s">
        <v>6</v>
      </c>
      <c r="C7249" s="1" t="s">
        <v>41</v>
      </c>
      <c r="D7249">
        <v>2783</v>
      </c>
      <c r="E7249" s="1" t="s">
        <v>7799</v>
      </c>
      <c r="F7249">
        <v>0</v>
      </c>
      <c r="H7249">
        <v>0</v>
      </c>
      <c r="I7249">
        <f>Tabla1[[#This Row],[VENTAS]]+Tabla1[[#This Row],[FISICO]]-Tabla1[[#This Row],[SISTEMA]]</f>
        <v>0</v>
      </c>
    </row>
    <row r="7250" spans="1:9" hidden="1" x14ac:dyDescent="0.25">
      <c r="A7250">
        <v>30101</v>
      </c>
      <c r="B7250" s="1" t="s">
        <v>6</v>
      </c>
      <c r="C7250" s="1" t="s">
        <v>41</v>
      </c>
      <c r="D7250">
        <v>2787</v>
      </c>
      <c r="E7250" s="1" t="s">
        <v>7800</v>
      </c>
      <c r="F7250">
        <v>0</v>
      </c>
      <c r="H7250">
        <v>0</v>
      </c>
      <c r="I7250">
        <f>Tabla1[[#This Row],[VENTAS]]+Tabla1[[#This Row],[FISICO]]-Tabla1[[#This Row],[SISTEMA]]</f>
        <v>0</v>
      </c>
    </row>
    <row r="7251" spans="1:9" hidden="1" x14ac:dyDescent="0.25">
      <c r="A7251">
        <v>30101</v>
      </c>
      <c r="B7251" s="1" t="s">
        <v>6</v>
      </c>
      <c r="C7251" s="1" t="s">
        <v>41</v>
      </c>
      <c r="D7251">
        <v>2788</v>
      </c>
      <c r="E7251" s="1" t="s">
        <v>7801</v>
      </c>
      <c r="F7251">
        <v>0</v>
      </c>
      <c r="H7251">
        <v>0</v>
      </c>
      <c r="I7251">
        <f>Tabla1[[#This Row],[VENTAS]]+Tabla1[[#This Row],[FISICO]]-Tabla1[[#This Row],[SISTEMA]]</f>
        <v>0</v>
      </c>
    </row>
    <row r="7252" spans="1:9" hidden="1" x14ac:dyDescent="0.25">
      <c r="A7252">
        <v>30101</v>
      </c>
      <c r="B7252" s="1" t="s">
        <v>6</v>
      </c>
      <c r="C7252" s="1" t="s">
        <v>41</v>
      </c>
      <c r="D7252">
        <v>2815</v>
      </c>
      <c r="E7252" s="1" t="s">
        <v>7802</v>
      </c>
      <c r="F7252">
        <v>0</v>
      </c>
      <c r="H7252">
        <v>0</v>
      </c>
      <c r="I7252">
        <f>Tabla1[[#This Row],[VENTAS]]+Tabla1[[#This Row],[FISICO]]-Tabla1[[#This Row],[SISTEMA]]</f>
        <v>0</v>
      </c>
    </row>
    <row r="7253" spans="1:9" hidden="1" x14ac:dyDescent="0.25">
      <c r="A7253">
        <v>30101</v>
      </c>
      <c r="B7253" s="1" t="s">
        <v>6</v>
      </c>
      <c r="C7253" s="1" t="s">
        <v>41</v>
      </c>
      <c r="D7253">
        <v>2817</v>
      </c>
      <c r="E7253" s="1" t="s">
        <v>7803</v>
      </c>
      <c r="F7253">
        <v>0</v>
      </c>
      <c r="H7253">
        <v>0</v>
      </c>
      <c r="I7253">
        <f>Tabla1[[#This Row],[VENTAS]]+Tabla1[[#This Row],[FISICO]]-Tabla1[[#This Row],[SISTEMA]]</f>
        <v>0</v>
      </c>
    </row>
    <row r="7254" spans="1:9" hidden="1" x14ac:dyDescent="0.25">
      <c r="A7254">
        <v>30101</v>
      </c>
      <c r="B7254" s="1" t="s">
        <v>6</v>
      </c>
      <c r="C7254" s="1" t="s">
        <v>41</v>
      </c>
      <c r="D7254">
        <v>2820</v>
      </c>
      <c r="E7254" s="1" t="s">
        <v>7804</v>
      </c>
      <c r="F7254">
        <v>0</v>
      </c>
      <c r="H7254">
        <v>0</v>
      </c>
      <c r="I7254">
        <f>Tabla1[[#This Row],[VENTAS]]+Tabla1[[#This Row],[FISICO]]-Tabla1[[#This Row],[SISTEMA]]</f>
        <v>0</v>
      </c>
    </row>
    <row r="7255" spans="1:9" hidden="1" x14ac:dyDescent="0.25">
      <c r="A7255">
        <v>30101</v>
      </c>
      <c r="B7255" s="1" t="s">
        <v>6</v>
      </c>
      <c r="C7255" s="1" t="s">
        <v>41</v>
      </c>
      <c r="D7255">
        <v>2821</v>
      </c>
      <c r="E7255" s="1" t="s">
        <v>7805</v>
      </c>
      <c r="F7255">
        <v>4</v>
      </c>
      <c r="G7255">
        <v>4</v>
      </c>
      <c r="H7255">
        <v>0</v>
      </c>
      <c r="I7255">
        <f>Tabla1[[#This Row],[VENTAS]]+Tabla1[[#This Row],[FISICO]]-Tabla1[[#This Row],[SISTEMA]]</f>
        <v>0</v>
      </c>
    </row>
    <row r="7256" spans="1:9" hidden="1" x14ac:dyDescent="0.25">
      <c r="A7256">
        <v>30101</v>
      </c>
      <c r="B7256" s="1" t="s">
        <v>6</v>
      </c>
      <c r="C7256" s="1" t="s">
        <v>41</v>
      </c>
      <c r="D7256">
        <v>2822</v>
      </c>
      <c r="E7256" s="1" t="s">
        <v>7806</v>
      </c>
      <c r="F7256">
        <v>0</v>
      </c>
      <c r="H7256">
        <v>0</v>
      </c>
      <c r="I7256">
        <f>Tabla1[[#This Row],[VENTAS]]+Tabla1[[#This Row],[FISICO]]-Tabla1[[#This Row],[SISTEMA]]</f>
        <v>0</v>
      </c>
    </row>
    <row r="7257" spans="1:9" hidden="1" x14ac:dyDescent="0.25">
      <c r="A7257">
        <v>30101</v>
      </c>
      <c r="B7257" s="1" t="s">
        <v>6</v>
      </c>
      <c r="C7257" s="1" t="s">
        <v>41</v>
      </c>
      <c r="D7257">
        <v>2823</v>
      </c>
      <c r="E7257" s="1" t="s">
        <v>7807</v>
      </c>
      <c r="F7257">
        <v>0</v>
      </c>
      <c r="H7257">
        <v>0</v>
      </c>
      <c r="I7257">
        <f>Tabla1[[#This Row],[VENTAS]]+Tabla1[[#This Row],[FISICO]]-Tabla1[[#This Row],[SISTEMA]]</f>
        <v>0</v>
      </c>
    </row>
    <row r="7258" spans="1:9" hidden="1" x14ac:dyDescent="0.25">
      <c r="A7258">
        <v>30101</v>
      </c>
      <c r="B7258" s="1" t="s">
        <v>6</v>
      </c>
      <c r="C7258" s="1" t="s">
        <v>41</v>
      </c>
      <c r="D7258">
        <v>2920</v>
      </c>
      <c r="E7258" s="1" t="s">
        <v>7808</v>
      </c>
      <c r="F7258">
        <v>0</v>
      </c>
      <c r="H7258">
        <v>0</v>
      </c>
      <c r="I7258">
        <f>Tabla1[[#This Row],[VENTAS]]+Tabla1[[#This Row],[FISICO]]-Tabla1[[#This Row],[SISTEMA]]</f>
        <v>0</v>
      </c>
    </row>
    <row r="7259" spans="1:9" hidden="1" x14ac:dyDescent="0.25">
      <c r="A7259">
        <v>30101</v>
      </c>
      <c r="B7259" s="1" t="s">
        <v>6</v>
      </c>
      <c r="C7259" s="1" t="s">
        <v>41</v>
      </c>
      <c r="D7259">
        <v>3166</v>
      </c>
      <c r="E7259" s="1" t="s">
        <v>7809</v>
      </c>
      <c r="F7259">
        <v>0</v>
      </c>
      <c r="H7259">
        <v>0</v>
      </c>
      <c r="I7259">
        <f>Tabla1[[#This Row],[VENTAS]]+Tabla1[[#This Row],[FISICO]]-Tabla1[[#This Row],[SISTEMA]]</f>
        <v>0</v>
      </c>
    </row>
    <row r="7260" spans="1:9" hidden="1" x14ac:dyDescent="0.25">
      <c r="A7260">
        <v>30101</v>
      </c>
      <c r="B7260" s="1" t="s">
        <v>6</v>
      </c>
      <c r="C7260" s="1" t="s">
        <v>41</v>
      </c>
      <c r="D7260">
        <v>3167</v>
      </c>
      <c r="E7260" s="1" t="s">
        <v>7810</v>
      </c>
      <c r="F7260">
        <v>0</v>
      </c>
      <c r="H7260">
        <v>0</v>
      </c>
      <c r="I7260">
        <f>Tabla1[[#This Row],[VENTAS]]+Tabla1[[#This Row],[FISICO]]-Tabla1[[#This Row],[SISTEMA]]</f>
        <v>0</v>
      </c>
    </row>
    <row r="7261" spans="1:9" hidden="1" x14ac:dyDescent="0.25">
      <c r="A7261">
        <v>30101</v>
      </c>
      <c r="B7261" s="1" t="s">
        <v>6</v>
      </c>
      <c r="C7261" s="1" t="s">
        <v>41</v>
      </c>
      <c r="D7261">
        <v>3169</v>
      </c>
      <c r="E7261" s="1" t="s">
        <v>7811</v>
      </c>
      <c r="F7261">
        <v>0</v>
      </c>
      <c r="H7261">
        <v>0</v>
      </c>
      <c r="I7261">
        <f>Tabla1[[#This Row],[VENTAS]]+Tabla1[[#This Row],[FISICO]]-Tabla1[[#This Row],[SISTEMA]]</f>
        <v>0</v>
      </c>
    </row>
    <row r="7262" spans="1:9" hidden="1" x14ac:dyDescent="0.25">
      <c r="A7262">
        <v>30101</v>
      </c>
      <c r="B7262" s="1" t="s">
        <v>6</v>
      </c>
      <c r="C7262" s="1" t="s">
        <v>41</v>
      </c>
      <c r="D7262">
        <v>3272</v>
      </c>
      <c r="E7262" s="1" t="s">
        <v>7812</v>
      </c>
      <c r="F7262">
        <v>4</v>
      </c>
      <c r="G7262">
        <v>4</v>
      </c>
      <c r="H7262">
        <v>0</v>
      </c>
      <c r="I7262">
        <f>Tabla1[[#This Row],[VENTAS]]+Tabla1[[#This Row],[FISICO]]-Tabla1[[#This Row],[SISTEMA]]</f>
        <v>0</v>
      </c>
    </row>
    <row r="7263" spans="1:9" hidden="1" x14ac:dyDescent="0.25">
      <c r="A7263">
        <v>30101</v>
      </c>
      <c r="B7263" s="1" t="s">
        <v>6</v>
      </c>
      <c r="C7263" s="1" t="s">
        <v>41</v>
      </c>
      <c r="D7263">
        <v>3292</v>
      </c>
      <c r="E7263" s="1" t="s">
        <v>7813</v>
      </c>
      <c r="F7263">
        <v>0</v>
      </c>
      <c r="H7263">
        <v>0</v>
      </c>
      <c r="I7263">
        <f>Tabla1[[#This Row],[VENTAS]]+Tabla1[[#This Row],[FISICO]]-Tabla1[[#This Row],[SISTEMA]]</f>
        <v>0</v>
      </c>
    </row>
    <row r="7264" spans="1:9" hidden="1" x14ac:dyDescent="0.25">
      <c r="A7264">
        <v>30101</v>
      </c>
      <c r="B7264" s="1" t="s">
        <v>6</v>
      </c>
      <c r="C7264" s="1" t="s">
        <v>41</v>
      </c>
      <c r="D7264">
        <v>3305</v>
      </c>
      <c r="E7264" s="1" t="s">
        <v>7814</v>
      </c>
      <c r="F7264">
        <v>14</v>
      </c>
      <c r="G7264">
        <v>14</v>
      </c>
      <c r="H7264">
        <v>0</v>
      </c>
      <c r="I7264">
        <f>Tabla1[[#This Row],[VENTAS]]+Tabla1[[#This Row],[FISICO]]-Tabla1[[#This Row],[SISTEMA]]</f>
        <v>0</v>
      </c>
    </row>
    <row r="7265" spans="1:9" hidden="1" x14ac:dyDescent="0.25">
      <c r="A7265">
        <v>30101</v>
      </c>
      <c r="B7265" s="1" t="s">
        <v>6</v>
      </c>
      <c r="C7265" s="1" t="s">
        <v>41</v>
      </c>
      <c r="D7265">
        <v>3306</v>
      </c>
      <c r="E7265" s="1" t="s">
        <v>7815</v>
      </c>
      <c r="F7265">
        <v>21</v>
      </c>
      <c r="G7265">
        <v>21</v>
      </c>
      <c r="H7265">
        <v>0</v>
      </c>
      <c r="I7265">
        <f>Tabla1[[#This Row],[VENTAS]]+Tabla1[[#This Row],[FISICO]]-Tabla1[[#This Row],[SISTEMA]]</f>
        <v>0</v>
      </c>
    </row>
    <row r="7266" spans="1:9" hidden="1" x14ac:dyDescent="0.25">
      <c r="A7266">
        <v>30101</v>
      </c>
      <c r="B7266" s="1" t="s">
        <v>6</v>
      </c>
      <c r="C7266" s="1" t="s">
        <v>41</v>
      </c>
      <c r="D7266">
        <v>3405</v>
      </c>
      <c r="E7266" s="1" t="s">
        <v>7816</v>
      </c>
      <c r="F7266">
        <v>0</v>
      </c>
      <c r="H7266">
        <v>0</v>
      </c>
      <c r="I7266">
        <f>Tabla1[[#This Row],[VENTAS]]+Tabla1[[#This Row],[FISICO]]-Tabla1[[#This Row],[SISTEMA]]</f>
        <v>0</v>
      </c>
    </row>
    <row r="7267" spans="1:9" hidden="1" x14ac:dyDescent="0.25">
      <c r="A7267">
        <v>30101</v>
      </c>
      <c r="B7267" s="1" t="s">
        <v>6</v>
      </c>
      <c r="C7267" s="1" t="s">
        <v>41</v>
      </c>
      <c r="D7267">
        <v>3438</v>
      </c>
      <c r="E7267" s="1" t="s">
        <v>7817</v>
      </c>
      <c r="F7267">
        <v>0</v>
      </c>
      <c r="H7267">
        <v>0</v>
      </c>
      <c r="I7267">
        <f>Tabla1[[#This Row],[VENTAS]]+Tabla1[[#This Row],[FISICO]]-Tabla1[[#This Row],[SISTEMA]]</f>
        <v>0</v>
      </c>
    </row>
    <row r="7268" spans="1:9" hidden="1" x14ac:dyDescent="0.25">
      <c r="A7268">
        <v>30101</v>
      </c>
      <c r="B7268" s="1" t="s">
        <v>6</v>
      </c>
      <c r="C7268" s="1" t="s">
        <v>41</v>
      </c>
      <c r="D7268">
        <v>3479</v>
      </c>
      <c r="E7268" s="1" t="s">
        <v>7818</v>
      </c>
      <c r="F7268">
        <v>0</v>
      </c>
      <c r="H7268">
        <v>0</v>
      </c>
      <c r="I7268">
        <f>Tabla1[[#This Row],[VENTAS]]+Tabla1[[#This Row],[FISICO]]-Tabla1[[#This Row],[SISTEMA]]</f>
        <v>0</v>
      </c>
    </row>
    <row r="7269" spans="1:9" hidden="1" x14ac:dyDescent="0.25">
      <c r="A7269">
        <v>30101</v>
      </c>
      <c r="B7269" s="1" t="s">
        <v>6</v>
      </c>
      <c r="C7269" s="1" t="s">
        <v>41</v>
      </c>
      <c r="D7269">
        <v>3564</v>
      </c>
      <c r="E7269" s="1" t="s">
        <v>7819</v>
      </c>
      <c r="F7269">
        <v>0</v>
      </c>
      <c r="H7269">
        <v>0</v>
      </c>
      <c r="I7269">
        <f>Tabla1[[#This Row],[VENTAS]]+Tabla1[[#This Row],[FISICO]]-Tabla1[[#This Row],[SISTEMA]]</f>
        <v>0</v>
      </c>
    </row>
    <row r="7270" spans="1:9" hidden="1" x14ac:dyDescent="0.25">
      <c r="A7270">
        <v>30101</v>
      </c>
      <c r="B7270" s="1" t="s">
        <v>6</v>
      </c>
      <c r="C7270" s="1" t="s">
        <v>41</v>
      </c>
      <c r="D7270">
        <v>3567</v>
      </c>
      <c r="E7270" s="1" t="s">
        <v>7820</v>
      </c>
      <c r="F7270">
        <v>0</v>
      </c>
      <c r="H7270">
        <v>0</v>
      </c>
      <c r="I7270">
        <f>Tabla1[[#This Row],[VENTAS]]+Tabla1[[#This Row],[FISICO]]-Tabla1[[#This Row],[SISTEMA]]</f>
        <v>0</v>
      </c>
    </row>
    <row r="7271" spans="1:9" hidden="1" x14ac:dyDescent="0.25">
      <c r="A7271">
        <v>30101</v>
      </c>
      <c r="B7271" s="1" t="s">
        <v>6</v>
      </c>
      <c r="C7271" s="1" t="s">
        <v>41</v>
      </c>
      <c r="D7271">
        <v>3568</v>
      </c>
      <c r="E7271" s="1" t="s">
        <v>7821</v>
      </c>
      <c r="F7271">
        <v>0</v>
      </c>
      <c r="H7271">
        <v>0</v>
      </c>
      <c r="I7271">
        <f>Tabla1[[#This Row],[VENTAS]]+Tabla1[[#This Row],[FISICO]]-Tabla1[[#This Row],[SISTEMA]]</f>
        <v>0</v>
      </c>
    </row>
    <row r="7272" spans="1:9" hidden="1" x14ac:dyDescent="0.25">
      <c r="A7272">
        <v>30101</v>
      </c>
      <c r="B7272" s="1" t="s">
        <v>6</v>
      </c>
      <c r="C7272" s="1" t="s">
        <v>41</v>
      </c>
      <c r="D7272">
        <v>3569</v>
      </c>
      <c r="E7272" s="1" t="s">
        <v>7822</v>
      </c>
      <c r="F7272">
        <v>4</v>
      </c>
      <c r="G7272">
        <v>4</v>
      </c>
      <c r="H7272">
        <v>0</v>
      </c>
      <c r="I7272">
        <f>Tabla1[[#This Row],[VENTAS]]+Tabla1[[#This Row],[FISICO]]-Tabla1[[#This Row],[SISTEMA]]</f>
        <v>0</v>
      </c>
    </row>
    <row r="7273" spans="1:9" hidden="1" x14ac:dyDescent="0.25">
      <c r="A7273">
        <v>30101</v>
      </c>
      <c r="B7273" s="1" t="s">
        <v>6</v>
      </c>
      <c r="C7273" s="1" t="s">
        <v>41</v>
      </c>
      <c r="D7273">
        <v>3576</v>
      </c>
      <c r="E7273" s="1" t="s">
        <v>7823</v>
      </c>
      <c r="F7273">
        <v>0</v>
      </c>
      <c r="H7273">
        <v>0</v>
      </c>
      <c r="I7273">
        <f>Tabla1[[#This Row],[VENTAS]]+Tabla1[[#This Row],[FISICO]]-Tabla1[[#This Row],[SISTEMA]]</f>
        <v>0</v>
      </c>
    </row>
    <row r="7274" spans="1:9" hidden="1" x14ac:dyDescent="0.25">
      <c r="A7274">
        <v>30101</v>
      </c>
      <c r="B7274" s="1" t="s">
        <v>6</v>
      </c>
      <c r="C7274" s="1" t="s">
        <v>41</v>
      </c>
      <c r="D7274">
        <v>3675</v>
      </c>
      <c r="E7274" s="1" t="s">
        <v>7824</v>
      </c>
      <c r="F7274">
        <v>0</v>
      </c>
      <c r="H7274">
        <v>0</v>
      </c>
      <c r="I7274">
        <f>Tabla1[[#This Row],[VENTAS]]+Tabla1[[#This Row],[FISICO]]-Tabla1[[#This Row],[SISTEMA]]</f>
        <v>0</v>
      </c>
    </row>
    <row r="7275" spans="1:9" hidden="1" x14ac:dyDescent="0.25">
      <c r="A7275">
        <v>30101</v>
      </c>
      <c r="B7275" s="1" t="s">
        <v>6</v>
      </c>
      <c r="C7275" s="1" t="s">
        <v>41</v>
      </c>
      <c r="D7275">
        <v>3676</v>
      </c>
      <c r="E7275" s="1" t="s">
        <v>7825</v>
      </c>
      <c r="F7275">
        <v>0</v>
      </c>
      <c r="H7275">
        <v>0</v>
      </c>
      <c r="I7275">
        <f>Tabla1[[#This Row],[VENTAS]]+Tabla1[[#This Row],[FISICO]]-Tabla1[[#This Row],[SISTEMA]]</f>
        <v>0</v>
      </c>
    </row>
    <row r="7276" spans="1:9" hidden="1" x14ac:dyDescent="0.25">
      <c r="A7276">
        <v>30101</v>
      </c>
      <c r="B7276" s="1" t="s">
        <v>6</v>
      </c>
      <c r="C7276" s="1" t="s">
        <v>41</v>
      </c>
      <c r="D7276">
        <v>3677</v>
      </c>
      <c r="E7276" s="1" t="s">
        <v>7826</v>
      </c>
      <c r="F7276">
        <v>0</v>
      </c>
      <c r="H7276">
        <v>0</v>
      </c>
      <c r="I7276">
        <f>Tabla1[[#This Row],[VENTAS]]+Tabla1[[#This Row],[FISICO]]-Tabla1[[#This Row],[SISTEMA]]</f>
        <v>0</v>
      </c>
    </row>
    <row r="7277" spans="1:9" hidden="1" x14ac:dyDescent="0.25">
      <c r="A7277">
        <v>30101</v>
      </c>
      <c r="B7277" s="1" t="s">
        <v>6</v>
      </c>
      <c r="C7277" s="1" t="s">
        <v>41</v>
      </c>
      <c r="D7277">
        <v>3678</v>
      </c>
      <c r="E7277" s="1" t="s">
        <v>7827</v>
      </c>
      <c r="F7277">
        <v>0</v>
      </c>
      <c r="H7277">
        <v>0</v>
      </c>
      <c r="I7277">
        <f>Tabla1[[#This Row],[VENTAS]]+Tabla1[[#This Row],[FISICO]]-Tabla1[[#This Row],[SISTEMA]]</f>
        <v>0</v>
      </c>
    </row>
    <row r="7278" spans="1:9" hidden="1" x14ac:dyDescent="0.25">
      <c r="A7278">
        <v>30101</v>
      </c>
      <c r="B7278" s="1" t="s">
        <v>6</v>
      </c>
      <c r="C7278" s="1" t="s">
        <v>41</v>
      </c>
      <c r="D7278">
        <v>3709</v>
      </c>
      <c r="E7278" s="1" t="s">
        <v>7828</v>
      </c>
      <c r="F7278">
        <v>0</v>
      </c>
      <c r="H7278">
        <v>0</v>
      </c>
      <c r="I7278">
        <f>Tabla1[[#This Row],[VENTAS]]+Tabla1[[#This Row],[FISICO]]-Tabla1[[#This Row],[SISTEMA]]</f>
        <v>0</v>
      </c>
    </row>
    <row r="7279" spans="1:9" hidden="1" x14ac:dyDescent="0.25">
      <c r="A7279">
        <v>30101</v>
      </c>
      <c r="B7279" s="1" t="s">
        <v>6</v>
      </c>
      <c r="C7279" s="1" t="s">
        <v>41</v>
      </c>
      <c r="D7279">
        <v>3714</v>
      </c>
      <c r="E7279" s="1" t="s">
        <v>7829</v>
      </c>
      <c r="F7279">
        <v>0</v>
      </c>
      <c r="H7279">
        <v>0</v>
      </c>
      <c r="I7279">
        <f>Tabla1[[#This Row],[VENTAS]]+Tabla1[[#This Row],[FISICO]]-Tabla1[[#This Row],[SISTEMA]]</f>
        <v>0</v>
      </c>
    </row>
    <row r="7280" spans="1:9" hidden="1" x14ac:dyDescent="0.25">
      <c r="A7280">
        <v>30101</v>
      </c>
      <c r="B7280" s="1" t="s">
        <v>6</v>
      </c>
      <c r="C7280" s="1" t="s">
        <v>41</v>
      </c>
      <c r="D7280">
        <v>3851</v>
      </c>
      <c r="E7280" s="1" t="s">
        <v>7830</v>
      </c>
      <c r="F7280">
        <v>0</v>
      </c>
      <c r="H7280">
        <v>0</v>
      </c>
      <c r="I7280">
        <f>Tabla1[[#This Row],[VENTAS]]+Tabla1[[#This Row],[FISICO]]-Tabla1[[#This Row],[SISTEMA]]</f>
        <v>0</v>
      </c>
    </row>
    <row r="7281" spans="1:10" hidden="1" x14ac:dyDescent="0.25">
      <c r="A7281">
        <v>30101</v>
      </c>
      <c r="B7281" s="1" t="s">
        <v>6</v>
      </c>
      <c r="C7281" s="1" t="s">
        <v>41</v>
      </c>
      <c r="D7281">
        <v>4050</v>
      </c>
      <c r="E7281" s="1" t="s">
        <v>7831</v>
      </c>
      <c r="F7281">
        <v>0</v>
      </c>
      <c r="H7281">
        <v>0</v>
      </c>
      <c r="I7281">
        <f>Tabla1[[#This Row],[VENTAS]]+Tabla1[[#This Row],[FISICO]]-Tabla1[[#This Row],[SISTEMA]]</f>
        <v>0</v>
      </c>
    </row>
    <row r="7282" spans="1:10" hidden="1" x14ac:dyDescent="0.25">
      <c r="A7282">
        <v>30101</v>
      </c>
      <c r="B7282" s="1" t="s">
        <v>6</v>
      </c>
      <c r="C7282" s="1" t="s">
        <v>41</v>
      </c>
      <c r="D7282">
        <v>4407</v>
      </c>
      <c r="E7282" s="1" t="s">
        <v>7832</v>
      </c>
      <c r="F7282">
        <v>0</v>
      </c>
      <c r="H7282">
        <v>0</v>
      </c>
      <c r="I7282">
        <f>Tabla1[[#This Row],[VENTAS]]+Tabla1[[#This Row],[FISICO]]-Tabla1[[#This Row],[SISTEMA]]</f>
        <v>0</v>
      </c>
    </row>
    <row r="7283" spans="1:10" hidden="1" x14ac:dyDescent="0.25">
      <c r="A7283">
        <v>30101</v>
      </c>
      <c r="B7283" s="1" t="s">
        <v>6</v>
      </c>
      <c r="C7283" s="1" t="s">
        <v>41</v>
      </c>
      <c r="D7283">
        <v>4409</v>
      </c>
      <c r="E7283" s="1" t="s">
        <v>7833</v>
      </c>
      <c r="F7283">
        <v>1</v>
      </c>
      <c r="G7283">
        <v>1</v>
      </c>
      <c r="H7283">
        <v>0</v>
      </c>
      <c r="I7283">
        <f>Tabla1[[#This Row],[VENTAS]]+Tabla1[[#This Row],[FISICO]]-Tabla1[[#This Row],[SISTEMA]]</f>
        <v>0</v>
      </c>
    </row>
    <row r="7284" spans="1:10" hidden="1" x14ac:dyDescent="0.25">
      <c r="A7284">
        <v>30101</v>
      </c>
      <c r="B7284" s="1" t="s">
        <v>6</v>
      </c>
      <c r="C7284" s="1" t="s">
        <v>41</v>
      </c>
      <c r="D7284">
        <v>4744</v>
      </c>
      <c r="E7284" s="1" t="s">
        <v>7834</v>
      </c>
      <c r="F7284">
        <v>1</v>
      </c>
      <c r="G7284">
        <v>1</v>
      </c>
      <c r="H7284">
        <v>0</v>
      </c>
      <c r="I7284">
        <f>Tabla1[[#This Row],[VENTAS]]+Tabla1[[#This Row],[FISICO]]-Tabla1[[#This Row],[SISTEMA]]</f>
        <v>0</v>
      </c>
    </row>
    <row r="7285" spans="1:10" hidden="1" x14ac:dyDescent="0.25">
      <c r="A7285">
        <v>30101</v>
      </c>
      <c r="B7285" s="1" t="s">
        <v>6</v>
      </c>
      <c r="C7285" s="1" t="s">
        <v>41</v>
      </c>
      <c r="D7285" s="18">
        <v>4745</v>
      </c>
      <c r="E7285" s="19" t="s">
        <v>7835</v>
      </c>
      <c r="F7285">
        <v>6</v>
      </c>
      <c r="G7285">
        <v>6</v>
      </c>
      <c r="H7285">
        <v>0</v>
      </c>
      <c r="I7285">
        <f>Tabla1[[#This Row],[VENTAS]]+Tabla1[[#This Row],[FISICO]]-Tabla1[[#This Row],[SISTEMA]]</f>
        <v>0</v>
      </c>
      <c r="J7285" s="18"/>
    </row>
    <row r="7286" spans="1:10" hidden="1" x14ac:dyDescent="0.25">
      <c r="A7286">
        <v>30101</v>
      </c>
      <c r="B7286" s="1" t="s">
        <v>6</v>
      </c>
      <c r="C7286" s="1" t="s">
        <v>41</v>
      </c>
      <c r="D7286">
        <v>4746</v>
      </c>
      <c r="E7286" s="1" t="s">
        <v>7836</v>
      </c>
      <c r="F7286">
        <v>1</v>
      </c>
      <c r="G7286">
        <v>1</v>
      </c>
      <c r="H7286">
        <v>0</v>
      </c>
      <c r="I7286">
        <f>Tabla1[[#This Row],[VENTAS]]+Tabla1[[#This Row],[FISICO]]-Tabla1[[#This Row],[SISTEMA]]</f>
        <v>0</v>
      </c>
    </row>
    <row r="7287" spans="1:10" hidden="1" x14ac:dyDescent="0.25">
      <c r="A7287">
        <v>30101</v>
      </c>
      <c r="B7287" s="1" t="s">
        <v>6</v>
      </c>
      <c r="C7287" s="1" t="s">
        <v>41</v>
      </c>
      <c r="D7287">
        <v>4749</v>
      </c>
      <c r="E7287" s="1" t="s">
        <v>7837</v>
      </c>
      <c r="F7287">
        <v>0</v>
      </c>
      <c r="H7287">
        <v>0</v>
      </c>
      <c r="I7287">
        <f>Tabla1[[#This Row],[VENTAS]]+Tabla1[[#This Row],[FISICO]]-Tabla1[[#This Row],[SISTEMA]]</f>
        <v>0</v>
      </c>
    </row>
    <row r="7288" spans="1:10" hidden="1" x14ac:dyDescent="0.25">
      <c r="A7288">
        <v>30101</v>
      </c>
      <c r="B7288" s="1" t="s">
        <v>6</v>
      </c>
      <c r="C7288" s="1" t="s">
        <v>41</v>
      </c>
      <c r="D7288">
        <v>4750</v>
      </c>
      <c r="E7288" s="1" t="s">
        <v>7838</v>
      </c>
      <c r="F7288">
        <v>0</v>
      </c>
      <c r="H7288">
        <v>0</v>
      </c>
      <c r="I7288">
        <f>Tabla1[[#This Row],[VENTAS]]+Tabla1[[#This Row],[FISICO]]-Tabla1[[#This Row],[SISTEMA]]</f>
        <v>0</v>
      </c>
    </row>
    <row r="7289" spans="1:10" hidden="1" x14ac:dyDescent="0.25">
      <c r="A7289">
        <v>30101</v>
      </c>
      <c r="B7289" s="1" t="s">
        <v>6</v>
      </c>
      <c r="C7289" s="1" t="s">
        <v>41</v>
      </c>
      <c r="D7289">
        <v>4751</v>
      </c>
      <c r="E7289" s="1" t="s">
        <v>7839</v>
      </c>
      <c r="F7289">
        <v>0</v>
      </c>
      <c r="H7289">
        <v>0</v>
      </c>
      <c r="I7289">
        <f>Tabla1[[#This Row],[VENTAS]]+Tabla1[[#This Row],[FISICO]]-Tabla1[[#This Row],[SISTEMA]]</f>
        <v>0</v>
      </c>
    </row>
    <row r="7290" spans="1:10" hidden="1" x14ac:dyDescent="0.25">
      <c r="A7290">
        <v>30101</v>
      </c>
      <c r="B7290" s="1" t="s">
        <v>6</v>
      </c>
      <c r="C7290" s="1" t="s">
        <v>41</v>
      </c>
      <c r="D7290">
        <v>4752</v>
      </c>
      <c r="E7290" s="1" t="s">
        <v>7840</v>
      </c>
      <c r="F7290">
        <v>0</v>
      </c>
      <c r="H7290">
        <v>0</v>
      </c>
      <c r="I7290">
        <f>Tabla1[[#This Row],[VENTAS]]+Tabla1[[#This Row],[FISICO]]-Tabla1[[#This Row],[SISTEMA]]</f>
        <v>0</v>
      </c>
    </row>
    <row r="7291" spans="1:10" hidden="1" x14ac:dyDescent="0.25">
      <c r="A7291">
        <v>30101</v>
      </c>
      <c r="B7291" s="1" t="s">
        <v>6</v>
      </c>
      <c r="C7291" s="1" t="s">
        <v>41</v>
      </c>
      <c r="D7291">
        <v>4753</v>
      </c>
      <c r="E7291" s="1" t="s">
        <v>7841</v>
      </c>
      <c r="F7291">
        <v>0</v>
      </c>
      <c r="H7291">
        <v>0</v>
      </c>
      <c r="I7291">
        <f>Tabla1[[#This Row],[VENTAS]]+Tabla1[[#This Row],[FISICO]]-Tabla1[[#This Row],[SISTEMA]]</f>
        <v>0</v>
      </c>
    </row>
    <row r="7292" spans="1:10" hidden="1" x14ac:dyDescent="0.25">
      <c r="A7292">
        <v>30101</v>
      </c>
      <c r="B7292" s="1" t="s">
        <v>6</v>
      </c>
      <c r="C7292" s="1" t="s">
        <v>41</v>
      </c>
      <c r="D7292">
        <v>4754</v>
      </c>
      <c r="E7292" s="1" t="s">
        <v>7842</v>
      </c>
      <c r="F7292">
        <v>0</v>
      </c>
      <c r="H7292">
        <v>0</v>
      </c>
      <c r="I7292">
        <f>Tabla1[[#This Row],[VENTAS]]+Tabla1[[#This Row],[FISICO]]-Tabla1[[#This Row],[SISTEMA]]</f>
        <v>0</v>
      </c>
    </row>
    <row r="7293" spans="1:10" hidden="1" x14ac:dyDescent="0.25">
      <c r="A7293">
        <v>30101</v>
      </c>
      <c r="B7293" s="1" t="s">
        <v>6</v>
      </c>
      <c r="C7293" s="1" t="s">
        <v>41</v>
      </c>
      <c r="D7293">
        <v>4755</v>
      </c>
      <c r="E7293" s="1" t="s">
        <v>7843</v>
      </c>
      <c r="F7293">
        <v>0</v>
      </c>
      <c r="H7293">
        <v>0</v>
      </c>
      <c r="I7293">
        <f>Tabla1[[#This Row],[VENTAS]]+Tabla1[[#This Row],[FISICO]]-Tabla1[[#This Row],[SISTEMA]]</f>
        <v>0</v>
      </c>
    </row>
    <row r="7294" spans="1:10" hidden="1" x14ac:dyDescent="0.25">
      <c r="A7294">
        <v>30101</v>
      </c>
      <c r="B7294" s="1" t="s">
        <v>6</v>
      </c>
      <c r="C7294" s="1" t="s">
        <v>41</v>
      </c>
      <c r="D7294">
        <v>4838</v>
      </c>
      <c r="E7294" s="1" t="s">
        <v>7844</v>
      </c>
      <c r="F7294">
        <v>0</v>
      </c>
      <c r="H7294">
        <v>0</v>
      </c>
      <c r="I7294">
        <f>Tabla1[[#This Row],[VENTAS]]+Tabla1[[#This Row],[FISICO]]-Tabla1[[#This Row],[SISTEMA]]</f>
        <v>0</v>
      </c>
    </row>
    <row r="7295" spans="1:10" hidden="1" x14ac:dyDescent="0.25">
      <c r="A7295">
        <v>30101</v>
      </c>
      <c r="B7295" s="1" t="s">
        <v>6</v>
      </c>
      <c r="C7295" s="1" t="s">
        <v>41</v>
      </c>
      <c r="D7295">
        <v>4840</v>
      </c>
      <c r="E7295" s="1" t="s">
        <v>7845</v>
      </c>
      <c r="F7295">
        <v>0</v>
      </c>
      <c r="H7295">
        <v>0</v>
      </c>
      <c r="I7295">
        <f>Tabla1[[#This Row],[VENTAS]]+Tabla1[[#This Row],[FISICO]]-Tabla1[[#This Row],[SISTEMA]]</f>
        <v>0</v>
      </c>
    </row>
    <row r="7296" spans="1:10" hidden="1" x14ac:dyDescent="0.25">
      <c r="A7296">
        <v>30101</v>
      </c>
      <c r="B7296" s="1" t="s">
        <v>6</v>
      </c>
      <c r="C7296" s="1" t="s">
        <v>41</v>
      </c>
      <c r="D7296">
        <v>5075</v>
      </c>
      <c r="E7296" s="1" t="s">
        <v>7846</v>
      </c>
      <c r="F7296">
        <v>0</v>
      </c>
      <c r="H7296">
        <v>0</v>
      </c>
      <c r="I7296">
        <f>Tabla1[[#This Row],[VENTAS]]+Tabla1[[#This Row],[FISICO]]-Tabla1[[#This Row],[SISTEMA]]</f>
        <v>0</v>
      </c>
    </row>
    <row r="7297" spans="1:10" hidden="1" x14ac:dyDescent="0.25">
      <c r="A7297">
        <v>30101</v>
      </c>
      <c r="B7297" s="1" t="s">
        <v>6</v>
      </c>
      <c r="C7297" s="1" t="s">
        <v>41</v>
      </c>
      <c r="D7297">
        <v>5151</v>
      </c>
      <c r="E7297" s="1" t="s">
        <v>7847</v>
      </c>
      <c r="F7297">
        <v>0</v>
      </c>
      <c r="H7297">
        <v>0</v>
      </c>
      <c r="I7297">
        <f>Tabla1[[#This Row],[VENTAS]]+Tabla1[[#This Row],[FISICO]]-Tabla1[[#This Row],[SISTEMA]]</f>
        <v>0</v>
      </c>
    </row>
    <row r="7298" spans="1:10" hidden="1" x14ac:dyDescent="0.25">
      <c r="A7298">
        <v>30101</v>
      </c>
      <c r="B7298" s="1" t="s">
        <v>6</v>
      </c>
      <c r="C7298" s="1" t="s">
        <v>41</v>
      </c>
      <c r="D7298">
        <v>5159</v>
      </c>
      <c r="E7298" s="1" t="s">
        <v>7848</v>
      </c>
      <c r="F7298">
        <v>0</v>
      </c>
      <c r="H7298">
        <v>0</v>
      </c>
      <c r="I7298">
        <f>Tabla1[[#This Row],[VENTAS]]+Tabla1[[#This Row],[FISICO]]-Tabla1[[#This Row],[SISTEMA]]</f>
        <v>0</v>
      </c>
    </row>
    <row r="7299" spans="1:10" hidden="1" x14ac:dyDescent="0.25">
      <c r="A7299">
        <v>30101</v>
      </c>
      <c r="B7299" s="1" t="s">
        <v>6</v>
      </c>
      <c r="C7299" s="1" t="s">
        <v>41</v>
      </c>
      <c r="D7299">
        <v>5161</v>
      </c>
      <c r="E7299" s="1" t="s">
        <v>7849</v>
      </c>
      <c r="F7299">
        <v>0</v>
      </c>
      <c r="H7299">
        <v>0</v>
      </c>
      <c r="I7299">
        <f>Tabla1[[#This Row],[VENTAS]]+Tabla1[[#This Row],[FISICO]]-Tabla1[[#This Row],[SISTEMA]]</f>
        <v>0</v>
      </c>
    </row>
    <row r="7300" spans="1:10" hidden="1" x14ac:dyDescent="0.25">
      <c r="A7300">
        <v>30101</v>
      </c>
      <c r="B7300" s="1" t="s">
        <v>6</v>
      </c>
      <c r="C7300" s="1" t="s">
        <v>41</v>
      </c>
      <c r="D7300">
        <v>5167</v>
      </c>
      <c r="E7300" s="1" t="s">
        <v>7850</v>
      </c>
      <c r="F7300">
        <v>3</v>
      </c>
      <c r="G7300">
        <v>3</v>
      </c>
      <c r="H7300">
        <v>0</v>
      </c>
      <c r="I7300">
        <f>Tabla1[[#This Row],[VENTAS]]+Tabla1[[#This Row],[FISICO]]-Tabla1[[#This Row],[SISTEMA]]</f>
        <v>0</v>
      </c>
    </row>
    <row r="7301" spans="1:10" hidden="1" x14ac:dyDescent="0.25">
      <c r="A7301">
        <v>30101</v>
      </c>
      <c r="B7301" s="1" t="s">
        <v>6</v>
      </c>
      <c r="C7301" s="1" t="s">
        <v>41</v>
      </c>
      <c r="D7301">
        <v>5216</v>
      </c>
      <c r="E7301" s="1" t="s">
        <v>7851</v>
      </c>
      <c r="F7301">
        <v>1</v>
      </c>
      <c r="G7301">
        <v>1</v>
      </c>
      <c r="H7301">
        <v>0</v>
      </c>
      <c r="I7301">
        <f>Tabla1[[#This Row],[VENTAS]]+Tabla1[[#This Row],[FISICO]]-Tabla1[[#This Row],[SISTEMA]]</f>
        <v>0</v>
      </c>
    </row>
    <row r="7302" spans="1:10" hidden="1" x14ac:dyDescent="0.25">
      <c r="A7302">
        <v>30101</v>
      </c>
      <c r="B7302" s="1" t="s">
        <v>6</v>
      </c>
      <c r="C7302" s="1" t="s">
        <v>41</v>
      </c>
      <c r="D7302">
        <v>5255</v>
      </c>
      <c r="E7302" s="1" t="s">
        <v>7852</v>
      </c>
      <c r="F7302">
        <v>2</v>
      </c>
      <c r="G7302">
        <v>2</v>
      </c>
      <c r="H7302">
        <v>0</v>
      </c>
      <c r="I7302">
        <f>Tabla1[[#This Row],[VENTAS]]+Tabla1[[#This Row],[FISICO]]-Tabla1[[#This Row],[SISTEMA]]</f>
        <v>0</v>
      </c>
    </row>
    <row r="7303" spans="1:10" hidden="1" x14ac:dyDescent="0.25">
      <c r="A7303">
        <v>30101</v>
      </c>
      <c r="B7303" s="1" t="s">
        <v>6</v>
      </c>
      <c r="C7303" s="1" t="s">
        <v>41</v>
      </c>
      <c r="D7303">
        <v>5256</v>
      </c>
      <c r="E7303" s="1" t="s">
        <v>7853</v>
      </c>
      <c r="F7303">
        <v>0</v>
      </c>
      <c r="H7303">
        <v>0</v>
      </c>
      <c r="I7303">
        <f>Tabla1[[#This Row],[VENTAS]]+Tabla1[[#This Row],[FISICO]]-Tabla1[[#This Row],[SISTEMA]]</f>
        <v>0</v>
      </c>
    </row>
    <row r="7304" spans="1:10" hidden="1" x14ac:dyDescent="0.25">
      <c r="A7304">
        <v>30101</v>
      </c>
      <c r="B7304" s="1" t="s">
        <v>6</v>
      </c>
      <c r="C7304" s="1" t="s">
        <v>41</v>
      </c>
      <c r="D7304">
        <v>5258</v>
      </c>
      <c r="E7304" s="1" t="s">
        <v>7854</v>
      </c>
      <c r="F7304">
        <v>0</v>
      </c>
      <c r="H7304">
        <v>0</v>
      </c>
      <c r="I7304">
        <f>Tabla1[[#This Row],[VENTAS]]+Tabla1[[#This Row],[FISICO]]-Tabla1[[#This Row],[SISTEMA]]</f>
        <v>0</v>
      </c>
    </row>
    <row r="7305" spans="1:10" hidden="1" x14ac:dyDescent="0.25">
      <c r="A7305">
        <v>30101</v>
      </c>
      <c r="B7305" s="1" t="s">
        <v>6</v>
      </c>
      <c r="C7305" s="1" t="s">
        <v>41</v>
      </c>
      <c r="D7305">
        <v>5259</v>
      </c>
      <c r="E7305" s="1" t="s">
        <v>7855</v>
      </c>
      <c r="F7305">
        <v>0</v>
      </c>
      <c r="H7305">
        <v>0</v>
      </c>
      <c r="I7305">
        <f>Tabla1[[#This Row],[VENTAS]]+Tabla1[[#This Row],[FISICO]]-Tabla1[[#This Row],[SISTEMA]]</f>
        <v>0</v>
      </c>
    </row>
    <row r="7306" spans="1:10" hidden="1" x14ac:dyDescent="0.25">
      <c r="A7306">
        <v>30101</v>
      </c>
      <c r="B7306" s="1" t="s">
        <v>6</v>
      </c>
      <c r="C7306" s="1" t="s">
        <v>41</v>
      </c>
      <c r="D7306">
        <v>5260</v>
      </c>
      <c r="E7306" s="1" t="s">
        <v>7856</v>
      </c>
      <c r="F7306">
        <v>0</v>
      </c>
      <c r="H7306">
        <v>0</v>
      </c>
      <c r="I7306">
        <f>Tabla1[[#This Row],[VENTAS]]+Tabla1[[#This Row],[FISICO]]-Tabla1[[#This Row],[SISTEMA]]</f>
        <v>0</v>
      </c>
    </row>
    <row r="7307" spans="1:10" hidden="1" x14ac:dyDescent="0.25">
      <c r="A7307">
        <v>30101</v>
      </c>
      <c r="B7307" s="1" t="s">
        <v>6</v>
      </c>
      <c r="C7307" s="1" t="s">
        <v>41</v>
      </c>
      <c r="D7307">
        <v>5262</v>
      </c>
      <c r="E7307" s="1" t="s">
        <v>7857</v>
      </c>
      <c r="F7307">
        <v>0</v>
      </c>
      <c r="H7307">
        <v>0</v>
      </c>
      <c r="I7307">
        <f>Tabla1[[#This Row],[VENTAS]]+Tabla1[[#This Row],[FISICO]]-Tabla1[[#This Row],[SISTEMA]]</f>
        <v>0</v>
      </c>
    </row>
    <row r="7308" spans="1:10" hidden="1" x14ac:dyDescent="0.25">
      <c r="A7308">
        <v>30101</v>
      </c>
      <c r="B7308" s="1" t="s">
        <v>6</v>
      </c>
      <c r="C7308" s="1" t="s">
        <v>41</v>
      </c>
      <c r="D7308">
        <v>5267</v>
      </c>
      <c r="E7308" s="1" t="s">
        <v>7858</v>
      </c>
      <c r="F7308">
        <v>0</v>
      </c>
      <c r="H7308">
        <v>0</v>
      </c>
      <c r="I7308">
        <f>Tabla1[[#This Row],[VENTAS]]+Tabla1[[#This Row],[FISICO]]-Tabla1[[#This Row],[SISTEMA]]</f>
        <v>0</v>
      </c>
    </row>
    <row r="7309" spans="1:10" hidden="1" x14ac:dyDescent="0.25">
      <c r="A7309">
        <v>30101</v>
      </c>
      <c r="B7309" s="1" t="s">
        <v>6</v>
      </c>
      <c r="C7309" s="1" t="s">
        <v>41</v>
      </c>
      <c r="D7309" s="18">
        <v>5270</v>
      </c>
      <c r="E7309" s="19" t="s">
        <v>7859</v>
      </c>
      <c r="F7309">
        <v>13</v>
      </c>
      <c r="G7309">
        <v>13</v>
      </c>
      <c r="H7309">
        <v>0</v>
      </c>
      <c r="I7309">
        <f>Tabla1[[#This Row],[VENTAS]]+Tabla1[[#This Row],[FISICO]]-Tabla1[[#This Row],[SISTEMA]]</f>
        <v>0</v>
      </c>
      <c r="J7309" s="18"/>
    </row>
    <row r="7310" spans="1:10" hidden="1" x14ac:dyDescent="0.25">
      <c r="A7310">
        <v>30101</v>
      </c>
      <c r="B7310" s="1" t="s">
        <v>6</v>
      </c>
      <c r="C7310" s="1" t="s">
        <v>41</v>
      </c>
      <c r="D7310">
        <v>5330</v>
      </c>
      <c r="E7310" s="1" t="s">
        <v>7860</v>
      </c>
      <c r="F7310">
        <v>0</v>
      </c>
      <c r="H7310">
        <v>0</v>
      </c>
      <c r="I7310">
        <f>Tabla1[[#This Row],[VENTAS]]+Tabla1[[#This Row],[FISICO]]-Tabla1[[#This Row],[SISTEMA]]</f>
        <v>0</v>
      </c>
    </row>
    <row r="7311" spans="1:10" hidden="1" x14ac:dyDescent="0.25">
      <c r="A7311">
        <v>30101</v>
      </c>
      <c r="B7311" s="1" t="s">
        <v>6</v>
      </c>
      <c r="C7311" s="1" t="s">
        <v>41</v>
      </c>
      <c r="D7311">
        <v>5346</v>
      </c>
      <c r="E7311" s="1" t="s">
        <v>7861</v>
      </c>
      <c r="F7311">
        <v>0</v>
      </c>
      <c r="H7311">
        <v>0</v>
      </c>
      <c r="I7311">
        <f>Tabla1[[#This Row],[VENTAS]]+Tabla1[[#This Row],[FISICO]]-Tabla1[[#This Row],[SISTEMA]]</f>
        <v>0</v>
      </c>
    </row>
    <row r="7312" spans="1:10" hidden="1" x14ac:dyDescent="0.25">
      <c r="A7312">
        <v>30101</v>
      </c>
      <c r="B7312" s="1" t="s">
        <v>6</v>
      </c>
      <c r="C7312" s="1" t="s">
        <v>41</v>
      </c>
      <c r="D7312">
        <v>5434</v>
      </c>
      <c r="E7312" s="1" t="s">
        <v>7862</v>
      </c>
      <c r="F7312">
        <v>1</v>
      </c>
      <c r="G7312">
        <v>1</v>
      </c>
      <c r="H7312">
        <v>0</v>
      </c>
      <c r="I7312">
        <f>Tabla1[[#This Row],[VENTAS]]+Tabla1[[#This Row],[FISICO]]-Tabla1[[#This Row],[SISTEMA]]</f>
        <v>0</v>
      </c>
    </row>
    <row r="7313" spans="1:10" hidden="1" x14ac:dyDescent="0.25">
      <c r="A7313">
        <v>30101</v>
      </c>
      <c r="B7313" s="1" t="s">
        <v>6</v>
      </c>
      <c r="C7313" s="1" t="s">
        <v>41</v>
      </c>
      <c r="D7313">
        <v>5442</v>
      </c>
      <c r="E7313" s="1" t="s">
        <v>7863</v>
      </c>
      <c r="F7313">
        <v>0</v>
      </c>
      <c r="H7313">
        <v>0</v>
      </c>
      <c r="I7313">
        <f>Tabla1[[#This Row],[VENTAS]]+Tabla1[[#This Row],[FISICO]]-Tabla1[[#This Row],[SISTEMA]]</f>
        <v>0</v>
      </c>
    </row>
    <row r="7314" spans="1:10" hidden="1" x14ac:dyDescent="0.25">
      <c r="A7314">
        <v>30101</v>
      </c>
      <c r="B7314" s="1" t="s">
        <v>6</v>
      </c>
      <c r="C7314" s="1" t="s">
        <v>41</v>
      </c>
      <c r="D7314">
        <v>5464</v>
      </c>
      <c r="E7314" s="1" t="s">
        <v>7864</v>
      </c>
      <c r="F7314">
        <v>1</v>
      </c>
      <c r="G7314">
        <v>1</v>
      </c>
      <c r="H7314">
        <v>0</v>
      </c>
      <c r="I7314">
        <f>Tabla1[[#This Row],[VENTAS]]+Tabla1[[#This Row],[FISICO]]-Tabla1[[#This Row],[SISTEMA]]</f>
        <v>0</v>
      </c>
    </row>
    <row r="7315" spans="1:10" hidden="1" x14ac:dyDescent="0.25">
      <c r="A7315">
        <v>30101</v>
      </c>
      <c r="B7315" s="1" t="s">
        <v>6</v>
      </c>
      <c r="C7315" s="1" t="s">
        <v>41</v>
      </c>
      <c r="D7315">
        <v>5472</v>
      </c>
      <c r="E7315" s="1" t="s">
        <v>7865</v>
      </c>
      <c r="F7315">
        <v>0</v>
      </c>
      <c r="H7315">
        <v>0</v>
      </c>
      <c r="I7315">
        <f>Tabla1[[#This Row],[VENTAS]]+Tabla1[[#This Row],[FISICO]]-Tabla1[[#This Row],[SISTEMA]]</f>
        <v>0</v>
      </c>
    </row>
    <row r="7316" spans="1:10" hidden="1" x14ac:dyDescent="0.25">
      <c r="A7316">
        <v>30101</v>
      </c>
      <c r="B7316" s="1" t="s">
        <v>6</v>
      </c>
      <c r="C7316" s="1" t="s">
        <v>41</v>
      </c>
      <c r="D7316">
        <v>5473</v>
      </c>
      <c r="E7316" s="1" t="s">
        <v>7866</v>
      </c>
      <c r="F7316">
        <v>0</v>
      </c>
      <c r="H7316">
        <v>0</v>
      </c>
      <c r="I7316">
        <f>Tabla1[[#This Row],[VENTAS]]+Tabla1[[#This Row],[FISICO]]-Tabla1[[#This Row],[SISTEMA]]</f>
        <v>0</v>
      </c>
    </row>
    <row r="7317" spans="1:10" hidden="1" x14ac:dyDescent="0.25">
      <c r="A7317">
        <v>30101</v>
      </c>
      <c r="B7317" s="1" t="s">
        <v>6</v>
      </c>
      <c r="C7317" s="1" t="s">
        <v>41</v>
      </c>
      <c r="D7317">
        <v>5475</v>
      </c>
      <c r="E7317" s="1" t="s">
        <v>7865</v>
      </c>
      <c r="F7317">
        <v>0</v>
      </c>
      <c r="H7317">
        <v>0</v>
      </c>
      <c r="I7317">
        <f>Tabla1[[#This Row],[VENTAS]]+Tabla1[[#This Row],[FISICO]]-Tabla1[[#This Row],[SISTEMA]]</f>
        <v>0</v>
      </c>
    </row>
    <row r="7318" spans="1:10" hidden="1" x14ac:dyDescent="0.25">
      <c r="A7318">
        <v>30101</v>
      </c>
      <c r="B7318" s="1" t="s">
        <v>6</v>
      </c>
      <c r="C7318" s="1" t="s">
        <v>41</v>
      </c>
      <c r="D7318">
        <v>5479</v>
      </c>
      <c r="E7318" s="1" t="s">
        <v>7867</v>
      </c>
      <c r="F7318">
        <v>0</v>
      </c>
      <c r="H7318">
        <v>0</v>
      </c>
      <c r="I7318">
        <f>Tabla1[[#This Row],[VENTAS]]+Tabla1[[#This Row],[FISICO]]-Tabla1[[#This Row],[SISTEMA]]</f>
        <v>0</v>
      </c>
    </row>
    <row r="7319" spans="1:10" hidden="1" x14ac:dyDescent="0.25">
      <c r="A7319">
        <v>30101</v>
      </c>
      <c r="B7319" s="1" t="s">
        <v>6</v>
      </c>
      <c r="C7319" s="1" t="s">
        <v>41</v>
      </c>
      <c r="D7319">
        <v>5482</v>
      </c>
      <c r="E7319" s="1" t="s">
        <v>7868</v>
      </c>
      <c r="F7319">
        <v>0</v>
      </c>
      <c r="H7319">
        <v>0</v>
      </c>
      <c r="I7319">
        <f>Tabla1[[#This Row],[VENTAS]]+Tabla1[[#This Row],[FISICO]]-Tabla1[[#This Row],[SISTEMA]]</f>
        <v>0</v>
      </c>
    </row>
    <row r="7320" spans="1:10" hidden="1" x14ac:dyDescent="0.25">
      <c r="A7320">
        <v>30101</v>
      </c>
      <c r="B7320" s="1" t="s">
        <v>6</v>
      </c>
      <c r="C7320" s="1" t="s">
        <v>41</v>
      </c>
      <c r="D7320">
        <v>5585</v>
      </c>
      <c r="E7320" s="1" t="s">
        <v>7869</v>
      </c>
      <c r="F7320">
        <v>0</v>
      </c>
      <c r="H7320">
        <v>0</v>
      </c>
      <c r="I7320">
        <f>Tabla1[[#This Row],[VENTAS]]+Tabla1[[#This Row],[FISICO]]-Tabla1[[#This Row],[SISTEMA]]</f>
        <v>0</v>
      </c>
    </row>
    <row r="7321" spans="1:10" hidden="1" x14ac:dyDescent="0.25">
      <c r="A7321">
        <v>30101</v>
      </c>
      <c r="B7321" s="1" t="s">
        <v>6</v>
      </c>
      <c r="C7321" s="1" t="s">
        <v>41</v>
      </c>
      <c r="D7321">
        <v>5587</v>
      </c>
      <c r="E7321" s="1" t="s">
        <v>7870</v>
      </c>
      <c r="F7321">
        <v>0</v>
      </c>
      <c r="H7321">
        <v>0</v>
      </c>
      <c r="I7321">
        <f>Tabla1[[#This Row],[VENTAS]]+Tabla1[[#This Row],[FISICO]]-Tabla1[[#This Row],[SISTEMA]]</f>
        <v>0</v>
      </c>
    </row>
    <row r="7322" spans="1:10" hidden="1" x14ac:dyDescent="0.25">
      <c r="A7322">
        <v>30101</v>
      </c>
      <c r="B7322" s="1" t="s">
        <v>6</v>
      </c>
      <c r="C7322" s="1" t="s">
        <v>41</v>
      </c>
      <c r="D7322">
        <v>5590</v>
      </c>
      <c r="E7322" s="1" t="s">
        <v>7871</v>
      </c>
      <c r="F7322">
        <v>0</v>
      </c>
      <c r="H7322">
        <v>0</v>
      </c>
      <c r="I7322">
        <f>Tabla1[[#This Row],[VENTAS]]+Tabla1[[#This Row],[FISICO]]-Tabla1[[#This Row],[SISTEMA]]</f>
        <v>0</v>
      </c>
    </row>
    <row r="7323" spans="1:10" hidden="1" x14ac:dyDescent="0.25">
      <c r="A7323">
        <v>30101</v>
      </c>
      <c r="B7323" s="1" t="s">
        <v>6</v>
      </c>
      <c r="C7323" s="1" t="s">
        <v>41</v>
      </c>
      <c r="D7323">
        <v>5613</v>
      </c>
      <c r="E7323" s="1" t="s">
        <v>7872</v>
      </c>
      <c r="F7323">
        <v>0</v>
      </c>
      <c r="H7323">
        <v>0</v>
      </c>
      <c r="I7323">
        <f>Tabla1[[#This Row],[VENTAS]]+Tabla1[[#This Row],[FISICO]]-Tabla1[[#This Row],[SISTEMA]]</f>
        <v>0</v>
      </c>
    </row>
    <row r="7324" spans="1:10" hidden="1" x14ac:dyDescent="0.25">
      <c r="A7324">
        <v>30101</v>
      </c>
      <c r="B7324" s="1" t="s">
        <v>6</v>
      </c>
      <c r="C7324" s="1" t="s">
        <v>41</v>
      </c>
      <c r="D7324">
        <v>5615</v>
      </c>
      <c r="E7324" s="1" t="s">
        <v>7873</v>
      </c>
      <c r="F7324">
        <v>0</v>
      </c>
      <c r="H7324">
        <v>0</v>
      </c>
      <c r="I7324">
        <f>Tabla1[[#This Row],[VENTAS]]+Tabla1[[#This Row],[FISICO]]-Tabla1[[#This Row],[SISTEMA]]</f>
        <v>0</v>
      </c>
    </row>
    <row r="7325" spans="1:10" hidden="1" x14ac:dyDescent="0.25">
      <c r="A7325">
        <v>30101</v>
      </c>
      <c r="B7325" s="1" t="s">
        <v>6</v>
      </c>
      <c r="C7325" s="1" t="s">
        <v>41</v>
      </c>
      <c r="D7325">
        <v>5617</v>
      </c>
      <c r="E7325" s="1" t="s">
        <v>7874</v>
      </c>
      <c r="F7325">
        <v>0</v>
      </c>
      <c r="H7325">
        <v>0</v>
      </c>
      <c r="I7325">
        <f>Tabla1[[#This Row],[VENTAS]]+Tabla1[[#This Row],[FISICO]]-Tabla1[[#This Row],[SISTEMA]]</f>
        <v>0</v>
      </c>
    </row>
    <row r="7326" spans="1:10" hidden="1" x14ac:dyDescent="0.25">
      <c r="A7326">
        <v>30101</v>
      </c>
      <c r="B7326" s="1" t="s">
        <v>6</v>
      </c>
      <c r="C7326" s="1" t="s">
        <v>41</v>
      </c>
      <c r="D7326">
        <v>5757</v>
      </c>
      <c r="E7326" s="1" t="s">
        <v>7875</v>
      </c>
      <c r="F7326">
        <v>0</v>
      </c>
      <c r="H7326">
        <v>0</v>
      </c>
      <c r="I7326">
        <f>Tabla1[[#This Row],[VENTAS]]+Tabla1[[#This Row],[FISICO]]-Tabla1[[#This Row],[SISTEMA]]</f>
        <v>0</v>
      </c>
    </row>
    <row r="7327" spans="1:10" hidden="1" x14ac:dyDescent="0.25">
      <c r="A7327">
        <v>30101</v>
      </c>
      <c r="B7327" s="1" t="s">
        <v>6</v>
      </c>
      <c r="C7327" s="1" t="s">
        <v>41</v>
      </c>
      <c r="D7327">
        <v>5954</v>
      </c>
      <c r="E7327" s="1" t="s">
        <v>7876</v>
      </c>
      <c r="F7327">
        <v>0</v>
      </c>
      <c r="H7327">
        <v>0</v>
      </c>
      <c r="I7327">
        <f>Tabla1[[#This Row],[VENTAS]]+Tabla1[[#This Row],[FISICO]]-Tabla1[[#This Row],[SISTEMA]]</f>
        <v>0</v>
      </c>
    </row>
    <row r="7328" spans="1:10" hidden="1" x14ac:dyDescent="0.25">
      <c r="A7328">
        <v>30101</v>
      </c>
      <c r="B7328" s="1" t="s">
        <v>6</v>
      </c>
      <c r="C7328" s="1" t="s">
        <v>41</v>
      </c>
      <c r="D7328" s="18">
        <v>5971</v>
      </c>
      <c r="E7328" s="19" t="s">
        <v>7877</v>
      </c>
      <c r="F7328">
        <v>16</v>
      </c>
      <c r="G7328">
        <v>16</v>
      </c>
      <c r="H7328">
        <v>0</v>
      </c>
      <c r="I7328">
        <f>Tabla1[[#This Row],[VENTAS]]+Tabla1[[#This Row],[FISICO]]-Tabla1[[#This Row],[SISTEMA]]</f>
        <v>0</v>
      </c>
      <c r="J7328" s="18"/>
    </row>
    <row r="7329" spans="1:9" hidden="1" x14ac:dyDescent="0.25">
      <c r="A7329">
        <v>30101</v>
      </c>
      <c r="B7329" s="1" t="s">
        <v>6</v>
      </c>
      <c r="C7329" s="1" t="s">
        <v>41</v>
      </c>
      <c r="D7329">
        <v>5972</v>
      </c>
      <c r="E7329" s="1" t="s">
        <v>7878</v>
      </c>
      <c r="F7329">
        <v>0</v>
      </c>
      <c r="H7329">
        <v>0</v>
      </c>
      <c r="I7329">
        <f>Tabla1[[#This Row],[VENTAS]]+Tabla1[[#This Row],[FISICO]]-Tabla1[[#This Row],[SISTEMA]]</f>
        <v>0</v>
      </c>
    </row>
    <row r="7330" spans="1:9" hidden="1" x14ac:dyDescent="0.25">
      <c r="A7330">
        <v>30101</v>
      </c>
      <c r="B7330" s="1" t="s">
        <v>6</v>
      </c>
      <c r="C7330" s="1" t="s">
        <v>41</v>
      </c>
      <c r="D7330">
        <v>5973</v>
      </c>
      <c r="E7330" s="1" t="s">
        <v>7879</v>
      </c>
      <c r="F7330">
        <v>0</v>
      </c>
      <c r="H7330">
        <v>0</v>
      </c>
      <c r="I7330">
        <f>Tabla1[[#This Row],[VENTAS]]+Tabla1[[#This Row],[FISICO]]-Tabla1[[#This Row],[SISTEMA]]</f>
        <v>0</v>
      </c>
    </row>
    <row r="7331" spans="1:9" hidden="1" x14ac:dyDescent="0.25">
      <c r="A7331">
        <v>30101</v>
      </c>
      <c r="B7331" s="1" t="s">
        <v>6</v>
      </c>
      <c r="C7331" s="1" t="s">
        <v>41</v>
      </c>
      <c r="D7331">
        <v>6023</v>
      </c>
      <c r="E7331" s="1" t="s">
        <v>7880</v>
      </c>
      <c r="F7331">
        <v>0</v>
      </c>
      <c r="H7331">
        <v>0</v>
      </c>
      <c r="I7331">
        <f>Tabla1[[#This Row],[VENTAS]]+Tabla1[[#This Row],[FISICO]]-Tabla1[[#This Row],[SISTEMA]]</f>
        <v>0</v>
      </c>
    </row>
    <row r="7332" spans="1:9" hidden="1" x14ac:dyDescent="0.25">
      <c r="A7332">
        <v>30101</v>
      </c>
      <c r="B7332" s="1" t="s">
        <v>6</v>
      </c>
      <c r="C7332" s="1" t="s">
        <v>41</v>
      </c>
      <c r="D7332">
        <v>6036</v>
      </c>
      <c r="E7332" s="1" t="s">
        <v>7881</v>
      </c>
      <c r="F7332">
        <v>0</v>
      </c>
      <c r="H7332">
        <v>0</v>
      </c>
      <c r="I7332">
        <f>Tabla1[[#This Row],[VENTAS]]+Tabla1[[#This Row],[FISICO]]-Tabla1[[#This Row],[SISTEMA]]</f>
        <v>0</v>
      </c>
    </row>
    <row r="7333" spans="1:9" hidden="1" x14ac:dyDescent="0.25">
      <c r="A7333">
        <v>30101</v>
      </c>
      <c r="B7333" s="1" t="s">
        <v>6</v>
      </c>
      <c r="C7333" s="1" t="s">
        <v>41</v>
      </c>
      <c r="D7333">
        <v>6062</v>
      </c>
      <c r="E7333" s="1" t="s">
        <v>7882</v>
      </c>
      <c r="F7333">
        <v>1</v>
      </c>
      <c r="G7333">
        <v>1</v>
      </c>
      <c r="H7333">
        <v>0</v>
      </c>
      <c r="I7333">
        <f>Tabla1[[#This Row],[VENTAS]]+Tabla1[[#This Row],[FISICO]]-Tabla1[[#This Row],[SISTEMA]]</f>
        <v>0</v>
      </c>
    </row>
    <row r="7334" spans="1:9" hidden="1" x14ac:dyDescent="0.25">
      <c r="A7334">
        <v>30101</v>
      </c>
      <c r="B7334" s="1" t="s">
        <v>6</v>
      </c>
      <c r="C7334" s="1" t="s">
        <v>41</v>
      </c>
      <c r="D7334">
        <v>6064</v>
      </c>
      <c r="E7334" s="1" t="s">
        <v>7883</v>
      </c>
      <c r="F7334">
        <v>0</v>
      </c>
      <c r="H7334">
        <v>0</v>
      </c>
      <c r="I7334">
        <f>Tabla1[[#This Row],[VENTAS]]+Tabla1[[#This Row],[FISICO]]-Tabla1[[#This Row],[SISTEMA]]</f>
        <v>0</v>
      </c>
    </row>
    <row r="7335" spans="1:9" hidden="1" x14ac:dyDescent="0.25">
      <c r="A7335">
        <v>30101</v>
      </c>
      <c r="B7335" s="1" t="s">
        <v>6</v>
      </c>
      <c r="C7335" s="1" t="s">
        <v>41</v>
      </c>
      <c r="D7335">
        <v>6065</v>
      </c>
      <c r="E7335" s="1" t="s">
        <v>7884</v>
      </c>
      <c r="F7335">
        <v>0</v>
      </c>
      <c r="H7335">
        <v>0</v>
      </c>
      <c r="I7335">
        <f>Tabla1[[#This Row],[VENTAS]]+Tabla1[[#This Row],[FISICO]]-Tabla1[[#This Row],[SISTEMA]]</f>
        <v>0</v>
      </c>
    </row>
    <row r="7336" spans="1:9" hidden="1" x14ac:dyDescent="0.25">
      <c r="A7336">
        <v>30101</v>
      </c>
      <c r="B7336" s="1" t="s">
        <v>6</v>
      </c>
      <c r="C7336" s="1" t="s">
        <v>41</v>
      </c>
      <c r="D7336">
        <v>6080</v>
      </c>
      <c r="E7336" s="1" t="s">
        <v>7885</v>
      </c>
      <c r="F7336">
        <v>0</v>
      </c>
      <c r="H7336">
        <v>0</v>
      </c>
      <c r="I7336">
        <f>Tabla1[[#This Row],[VENTAS]]+Tabla1[[#This Row],[FISICO]]-Tabla1[[#This Row],[SISTEMA]]</f>
        <v>0</v>
      </c>
    </row>
    <row r="7337" spans="1:9" hidden="1" x14ac:dyDescent="0.25">
      <c r="A7337">
        <v>30101</v>
      </c>
      <c r="B7337" s="1" t="s">
        <v>6</v>
      </c>
      <c r="C7337" s="1" t="s">
        <v>41</v>
      </c>
      <c r="D7337">
        <v>6083</v>
      </c>
      <c r="E7337" s="1" t="s">
        <v>7886</v>
      </c>
      <c r="F7337">
        <v>0</v>
      </c>
      <c r="H7337">
        <v>0</v>
      </c>
      <c r="I7337">
        <f>Tabla1[[#This Row],[VENTAS]]+Tabla1[[#This Row],[FISICO]]-Tabla1[[#This Row],[SISTEMA]]</f>
        <v>0</v>
      </c>
    </row>
    <row r="7338" spans="1:9" hidden="1" x14ac:dyDescent="0.25">
      <c r="A7338">
        <v>30101</v>
      </c>
      <c r="B7338" s="1" t="s">
        <v>6</v>
      </c>
      <c r="C7338" s="1" t="s">
        <v>41</v>
      </c>
      <c r="D7338">
        <v>6086</v>
      </c>
      <c r="E7338" s="1" t="s">
        <v>7887</v>
      </c>
      <c r="F7338">
        <v>0</v>
      </c>
      <c r="H7338">
        <v>0</v>
      </c>
      <c r="I7338">
        <f>Tabla1[[#This Row],[VENTAS]]+Tabla1[[#This Row],[FISICO]]-Tabla1[[#This Row],[SISTEMA]]</f>
        <v>0</v>
      </c>
    </row>
    <row r="7339" spans="1:9" hidden="1" x14ac:dyDescent="0.25">
      <c r="A7339">
        <v>30101</v>
      </c>
      <c r="B7339" s="1" t="s">
        <v>6</v>
      </c>
      <c r="C7339" s="1" t="s">
        <v>41</v>
      </c>
      <c r="D7339">
        <v>6087</v>
      </c>
      <c r="E7339" s="1" t="s">
        <v>7888</v>
      </c>
      <c r="F7339">
        <v>1</v>
      </c>
      <c r="G7339">
        <v>1</v>
      </c>
      <c r="H7339">
        <v>0</v>
      </c>
      <c r="I7339">
        <f>Tabla1[[#This Row],[VENTAS]]+Tabla1[[#This Row],[FISICO]]-Tabla1[[#This Row],[SISTEMA]]</f>
        <v>0</v>
      </c>
    </row>
    <row r="7340" spans="1:9" hidden="1" x14ac:dyDescent="0.25">
      <c r="A7340">
        <v>30101</v>
      </c>
      <c r="B7340" s="1" t="s">
        <v>6</v>
      </c>
      <c r="C7340" s="1" t="s">
        <v>41</v>
      </c>
      <c r="D7340">
        <v>6113</v>
      </c>
      <c r="E7340" s="1" t="s">
        <v>7889</v>
      </c>
      <c r="F7340">
        <v>0</v>
      </c>
      <c r="H7340">
        <v>0</v>
      </c>
      <c r="I7340">
        <f>Tabla1[[#This Row],[VENTAS]]+Tabla1[[#This Row],[FISICO]]-Tabla1[[#This Row],[SISTEMA]]</f>
        <v>0</v>
      </c>
    </row>
    <row r="7341" spans="1:9" hidden="1" x14ac:dyDescent="0.25">
      <c r="A7341">
        <v>30101</v>
      </c>
      <c r="B7341" s="1" t="s">
        <v>6</v>
      </c>
      <c r="C7341" s="1" t="s">
        <v>41</v>
      </c>
      <c r="D7341">
        <v>6230</v>
      </c>
      <c r="E7341" s="1" t="s">
        <v>7890</v>
      </c>
      <c r="F7341">
        <v>0</v>
      </c>
      <c r="H7341">
        <v>0</v>
      </c>
      <c r="I7341">
        <f>Tabla1[[#This Row],[VENTAS]]+Tabla1[[#This Row],[FISICO]]-Tabla1[[#This Row],[SISTEMA]]</f>
        <v>0</v>
      </c>
    </row>
    <row r="7342" spans="1:9" hidden="1" x14ac:dyDescent="0.25">
      <c r="A7342">
        <v>30101</v>
      </c>
      <c r="B7342" s="1" t="s">
        <v>6</v>
      </c>
      <c r="C7342" s="1" t="s">
        <v>41</v>
      </c>
      <c r="D7342">
        <v>6431</v>
      </c>
      <c r="E7342" s="1" t="s">
        <v>7891</v>
      </c>
      <c r="F7342">
        <v>0</v>
      </c>
      <c r="H7342">
        <v>0</v>
      </c>
      <c r="I7342">
        <f>Tabla1[[#This Row],[VENTAS]]+Tabla1[[#This Row],[FISICO]]-Tabla1[[#This Row],[SISTEMA]]</f>
        <v>0</v>
      </c>
    </row>
    <row r="7343" spans="1:9" hidden="1" x14ac:dyDescent="0.25">
      <c r="A7343">
        <v>30101</v>
      </c>
      <c r="B7343" s="1" t="s">
        <v>6</v>
      </c>
      <c r="C7343" s="1" t="s">
        <v>41</v>
      </c>
      <c r="D7343">
        <v>6432</v>
      </c>
      <c r="E7343" s="1" t="s">
        <v>7892</v>
      </c>
      <c r="F7343">
        <v>0</v>
      </c>
      <c r="H7343">
        <v>0</v>
      </c>
      <c r="I7343">
        <f>Tabla1[[#This Row],[VENTAS]]+Tabla1[[#This Row],[FISICO]]-Tabla1[[#This Row],[SISTEMA]]</f>
        <v>0</v>
      </c>
    </row>
    <row r="7344" spans="1:9" hidden="1" x14ac:dyDescent="0.25">
      <c r="A7344">
        <v>30101</v>
      </c>
      <c r="B7344" s="1" t="s">
        <v>6</v>
      </c>
      <c r="C7344" s="1" t="s">
        <v>41</v>
      </c>
      <c r="D7344">
        <v>6435</v>
      </c>
      <c r="E7344" s="1" t="s">
        <v>7893</v>
      </c>
      <c r="F7344">
        <v>6</v>
      </c>
      <c r="G7344">
        <v>6</v>
      </c>
      <c r="H7344">
        <v>0</v>
      </c>
      <c r="I7344">
        <f>Tabla1[[#This Row],[VENTAS]]+Tabla1[[#This Row],[FISICO]]-Tabla1[[#This Row],[SISTEMA]]</f>
        <v>0</v>
      </c>
    </row>
    <row r="7345" spans="1:9" hidden="1" x14ac:dyDescent="0.25">
      <c r="A7345">
        <v>30101</v>
      </c>
      <c r="B7345" s="1" t="s">
        <v>6</v>
      </c>
      <c r="C7345" s="1" t="s">
        <v>41</v>
      </c>
      <c r="D7345">
        <v>6436</v>
      </c>
      <c r="E7345" s="1" t="s">
        <v>7894</v>
      </c>
      <c r="F7345">
        <v>0</v>
      </c>
      <c r="H7345">
        <v>0</v>
      </c>
      <c r="I7345">
        <f>Tabla1[[#This Row],[VENTAS]]+Tabla1[[#This Row],[FISICO]]-Tabla1[[#This Row],[SISTEMA]]</f>
        <v>0</v>
      </c>
    </row>
    <row r="7346" spans="1:9" hidden="1" x14ac:dyDescent="0.25">
      <c r="A7346">
        <v>30101</v>
      </c>
      <c r="B7346" s="1" t="s">
        <v>6</v>
      </c>
      <c r="C7346" s="1" t="s">
        <v>41</v>
      </c>
      <c r="D7346">
        <v>6437</v>
      </c>
      <c r="E7346" s="1" t="s">
        <v>7895</v>
      </c>
      <c r="F7346">
        <v>0</v>
      </c>
      <c r="H7346">
        <v>0</v>
      </c>
      <c r="I7346">
        <f>Tabla1[[#This Row],[VENTAS]]+Tabla1[[#This Row],[FISICO]]-Tabla1[[#This Row],[SISTEMA]]</f>
        <v>0</v>
      </c>
    </row>
    <row r="7347" spans="1:9" hidden="1" x14ac:dyDescent="0.25">
      <c r="A7347">
        <v>30101</v>
      </c>
      <c r="B7347" s="1" t="s">
        <v>6</v>
      </c>
      <c r="C7347" s="1" t="s">
        <v>41</v>
      </c>
      <c r="D7347">
        <v>6455</v>
      </c>
      <c r="E7347" s="1" t="s">
        <v>7896</v>
      </c>
      <c r="F7347">
        <v>0</v>
      </c>
      <c r="H7347">
        <v>0</v>
      </c>
      <c r="I7347">
        <f>Tabla1[[#This Row],[VENTAS]]+Tabla1[[#This Row],[FISICO]]-Tabla1[[#This Row],[SISTEMA]]</f>
        <v>0</v>
      </c>
    </row>
    <row r="7348" spans="1:9" hidden="1" x14ac:dyDescent="0.25">
      <c r="A7348">
        <v>30101</v>
      </c>
      <c r="B7348" s="1" t="s">
        <v>6</v>
      </c>
      <c r="C7348" s="1" t="s">
        <v>41</v>
      </c>
      <c r="D7348">
        <v>6456</v>
      </c>
      <c r="E7348" s="1" t="s">
        <v>7897</v>
      </c>
      <c r="F7348">
        <v>0</v>
      </c>
      <c r="H7348">
        <v>0</v>
      </c>
      <c r="I7348">
        <f>Tabla1[[#This Row],[VENTAS]]+Tabla1[[#This Row],[FISICO]]-Tabla1[[#This Row],[SISTEMA]]</f>
        <v>0</v>
      </c>
    </row>
    <row r="7349" spans="1:9" hidden="1" x14ac:dyDescent="0.25">
      <c r="A7349">
        <v>30101</v>
      </c>
      <c r="B7349" s="1" t="s">
        <v>6</v>
      </c>
      <c r="C7349" s="1" t="s">
        <v>41</v>
      </c>
      <c r="D7349">
        <v>6464</v>
      </c>
      <c r="E7349" s="1" t="s">
        <v>7898</v>
      </c>
      <c r="F7349">
        <v>0</v>
      </c>
      <c r="H7349">
        <v>0</v>
      </c>
      <c r="I7349">
        <f>Tabla1[[#This Row],[VENTAS]]+Tabla1[[#This Row],[FISICO]]-Tabla1[[#This Row],[SISTEMA]]</f>
        <v>0</v>
      </c>
    </row>
    <row r="7350" spans="1:9" hidden="1" x14ac:dyDescent="0.25">
      <c r="A7350">
        <v>30101</v>
      </c>
      <c r="B7350" s="1" t="s">
        <v>6</v>
      </c>
      <c r="C7350" s="1" t="s">
        <v>41</v>
      </c>
      <c r="D7350">
        <v>6465</v>
      </c>
      <c r="E7350" s="1" t="s">
        <v>7899</v>
      </c>
      <c r="F7350">
        <v>0</v>
      </c>
      <c r="G7350">
        <v>0</v>
      </c>
      <c r="H7350">
        <v>0</v>
      </c>
      <c r="I7350">
        <f>Tabla1[[#This Row],[VENTAS]]+Tabla1[[#This Row],[FISICO]]-Tabla1[[#This Row],[SISTEMA]]</f>
        <v>0</v>
      </c>
    </row>
    <row r="7351" spans="1:9" hidden="1" x14ac:dyDescent="0.25">
      <c r="A7351">
        <v>30101</v>
      </c>
      <c r="B7351" s="1" t="s">
        <v>6</v>
      </c>
      <c r="C7351" s="1" t="s">
        <v>41</v>
      </c>
      <c r="D7351">
        <v>6466</v>
      </c>
      <c r="E7351" s="1" t="s">
        <v>7900</v>
      </c>
      <c r="F7351">
        <v>0</v>
      </c>
      <c r="H7351">
        <v>0</v>
      </c>
      <c r="I7351">
        <f>Tabla1[[#This Row],[VENTAS]]+Tabla1[[#This Row],[FISICO]]-Tabla1[[#This Row],[SISTEMA]]</f>
        <v>0</v>
      </c>
    </row>
    <row r="7352" spans="1:9" hidden="1" x14ac:dyDescent="0.25">
      <c r="A7352">
        <v>30101</v>
      </c>
      <c r="B7352" s="1" t="s">
        <v>6</v>
      </c>
      <c r="C7352" s="1" t="s">
        <v>41</v>
      </c>
      <c r="D7352">
        <v>6472</v>
      </c>
      <c r="E7352" s="1" t="s">
        <v>7901</v>
      </c>
      <c r="F7352">
        <v>0</v>
      </c>
      <c r="H7352">
        <v>0</v>
      </c>
      <c r="I7352">
        <f>Tabla1[[#This Row],[VENTAS]]+Tabla1[[#This Row],[FISICO]]-Tabla1[[#This Row],[SISTEMA]]</f>
        <v>0</v>
      </c>
    </row>
    <row r="7353" spans="1:9" hidden="1" x14ac:dyDescent="0.25">
      <c r="A7353">
        <v>30101</v>
      </c>
      <c r="B7353" s="1" t="s">
        <v>6</v>
      </c>
      <c r="C7353" s="1" t="s">
        <v>41</v>
      </c>
      <c r="D7353">
        <v>6473</v>
      </c>
      <c r="E7353" s="1" t="s">
        <v>7902</v>
      </c>
      <c r="F7353">
        <v>0</v>
      </c>
      <c r="H7353">
        <v>0</v>
      </c>
      <c r="I7353">
        <f>Tabla1[[#This Row],[VENTAS]]+Tabla1[[#This Row],[FISICO]]-Tabla1[[#This Row],[SISTEMA]]</f>
        <v>0</v>
      </c>
    </row>
    <row r="7354" spans="1:9" hidden="1" x14ac:dyDescent="0.25">
      <c r="A7354">
        <v>30101</v>
      </c>
      <c r="B7354" s="1" t="s">
        <v>6</v>
      </c>
      <c r="C7354" s="1" t="s">
        <v>41</v>
      </c>
      <c r="D7354">
        <v>6474</v>
      </c>
      <c r="E7354" s="1" t="s">
        <v>7903</v>
      </c>
      <c r="F7354">
        <v>0</v>
      </c>
      <c r="H7354">
        <v>0</v>
      </c>
      <c r="I7354">
        <f>Tabla1[[#This Row],[VENTAS]]+Tabla1[[#This Row],[FISICO]]-Tabla1[[#This Row],[SISTEMA]]</f>
        <v>0</v>
      </c>
    </row>
    <row r="7355" spans="1:9" hidden="1" x14ac:dyDescent="0.25">
      <c r="A7355">
        <v>30101</v>
      </c>
      <c r="B7355" s="1" t="s">
        <v>6</v>
      </c>
      <c r="C7355" s="1" t="s">
        <v>41</v>
      </c>
      <c r="D7355">
        <v>6475</v>
      </c>
      <c r="E7355" s="1" t="s">
        <v>7904</v>
      </c>
      <c r="F7355">
        <v>0</v>
      </c>
      <c r="H7355">
        <v>0</v>
      </c>
      <c r="I7355">
        <f>Tabla1[[#This Row],[VENTAS]]+Tabla1[[#This Row],[FISICO]]-Tabla1[[#This Row],[SISTEMA]]</f>
        <v>0</v>
      </c>
    </row>
    <row r="7356" spans="1:9" hidden="1" x14ac:dyDescent="0.25">
      <c r="A7356">
        <v>30101</v>
      </c>
      <c r="B7356" s="1" t="s">
        <v>6</v>
      </c>
      <c r="C7356" s="1" t="s">
        <v>41</v>
      </c>
      <c r="D7356">
        <v>6477</v>
      </c>
      <c r="E7356" s="1" t="s">
        <v>7905</v>
      </c>
      <c r="F7356">
        <v>0</v>
      </c>
      <c r="H7356">
        <v>0</v>
      </c>
      <c r="I7356">
        <f>Tabla1[[#This Row],[VENTAS]]+Tabla1[[#This Row],[FISICO]]-Tabla1[[#This Row],[SISTEMA]]</f>
        <v>0</v>
      </c>
    </row>
    <row r="7357" spans="1:9" hidden="1" x14ac:dyDescent="0.25">
      <c r="A7357">
        <v>30101</v>
      </c>
      <c r="B7357" s="1" t="s">
        <v>6</v>
      </c>
      <c r="C7357" s="1" t="s">
        <v>41</v>
      </c>
      <c r="D7357">
        <v>6478</v>
      </c>
      <c r="E7357" s="1" t="s">
        <v>7906</v>
      </c>
      <c r="F7357">
        <v>0</v>
      </c>
      <c r="H7357">
        <v>0</v>
      </c>
      <c r="I7357">
        <f>Tabla1[[#This Row],[VENTAS]]+Tabla1[[#This Row],[FISICO]]-Tabla1[[#This Row],[SISTEMA]]</f>
        <v>0</v>
      </c>
    </row>
    <row r="7358" spans="1:9" hidden="1" x14ac:dyDescent="0.25">
      <c r="A7358">
        <v>30101</v>
      </c>
      <c r="B7358" s="1" t="s">
        <v>6</v>
      </c>
      <c r="C7358" s="1" t="s">
        <v>41</v>
      </c>
      <c r="D7358">
        <v>6479</v>
      </c>
      <c r="E7358" s="1" t="s">
        <v>7907</v>
      </c>
      <c r="F7358">
        <v>0</v>
      </c>
      <c r="H7358">
        <v>0</v>
      </c>
      <c r="I7358">
        <f>Tabla1[[#This Row],[VENTAS]]+Tabla1[[#This Row],[FISICO]]-Tabla1[[#This Row],[SISTEMA]]</f>
        <v>0</v>
      </c>
    </row>
    <row r="7359" spans="1:9" hidden="1" x14ac:dyDescent="0.25">
      <c r="A7359">
        <v>30101</v>
      </c>
      <c r="B7359" s="1" t="s">
        <v>6</v>
      </c>
      <c r="C7359" s="1" t="s">
        <v>41</v>
      </c>
      <c r="D7359">
        <v>6480</v>
      </c>
      <c r="E7359" s="1" t="s">
        <v>7908</v>
      </c>
      <c r="F7359">
        <v>0</v>
      </c>
      <c r="H7359">
        <v>0</v>
      </c>
      <c r="I7359">
        <f>Tabla1[[#This Row],[VENTAS]]+Tabla1[[#This Row],[FISICO]]-Tabla1[[#This Row],[SISTEMA]]</f>
        <v>0</v>
      </c>
    </row>
    <row r="7360" spans="1:9" hidden="1" x14ac:dyDescent="0.25">
      <c r="A7360">
        <v>30101</v>
      </c>
      <c r="B7360" s="1" t="s">
        <v>6</v>
      </c>
      <c r="C7360" s="1" t="s">
        <v>41</v>
      </c>
      <c r="D7360">
        <v>6482</v>
      </c>
      <c r="E7360" s="1" t="s">
        <v>7909</v>
      </c>
      <c r="F7360">
        <v>4</v>
      </c>
      <c r="G7360">
        <v>4</v>
      </c>
      <c r="H7360">
        <v>0</v>
      </c>
      <c r="I7360">
        <f>Tabla1[[#This Row],[VENTAS]]+Tabla1[[#This Row],[FISICO]]-Tabla1[[#This Row],[SISTEMA]]</f>
        <v>0</v>
      </c>
    </row>
    <row r="7361" spans="1:9" hidden="1" x14ac:dyDescent="0.25">
      <c r="A7361">
        <v>30101</v>
      </c>
      <c r="B7361" s="1" t="s">
        <v>6</v>
      </c>
      <c r="C7361" s="1" t="s">
        <v>41</v>
      </c>
      <c r="D7361">
        <v>6483</v>
      </c>
      <c r="E7361" s="1" t="s">
        <v>7910</v>
      </c>
      <c r="F7361">
        <v>0</v>
      </c>
      <c r="H7361">
        <v>0</v>
      </c>
      <c r="I7361">
        <f>Tabla1[[#This Row],[VENTAS]]+Tabla1[[#This Row],[FISICO]]-Tabla1[[#This Row],[SISTEMA]]</f>
        <v>0</v>
      </c>
    </row>
    <row r="7362" spans="1:9" hidden="1" x14ac:dyDescent="0.25">
      <c r="A7362">
        <v>30101</v>
      </c>
      <c r="B7362" s="1" t="s">
        <v>6</v>
      </c>
      <c r="C7362" s="1" t="s">
        <v>41</v>
      </c>
      <c r="D7362">
        <v>6514</v>
      </c>
      <c r="E7362" s="1" t="s">
        <v>7911</v>
      </c>
      <c r="F7362">
        <v>0</v>
      </c>
      <c r="H7362">
        <v>0</v>
      </c>
      <c r="I7362">
        <f>Tabla1[[#This Row],[VENTAS]]+Tabla1[[#This Row],[FISICO]]-Tabla1[[#This Row],[SISTEMA]]</f>
        <v>0</v>
      </c>
    </row>
    <row r="7363" spans="1:9" hidden="1" x14ac:dyDescent="0.25">
      <c r="A7363">
        <v>30101</v>
      </c>
      <c r="B7363" s="1" t="s">
        <v>6</v>
      </c>
      <c r="C7363" s="1" t="s">
        <v>41</v>
      </c>
      <c r="D7363">
        <v>6515</v>
      </c>
      <c r="E7363" s="1" t="s">
        <v>7912</v>
      </c>
      <c r="F7363">
        <v>0</v>
      </c>
      <c r="H7363">
        <v>0</v>
      </c>
      <c r="I7363">
        <f>Tabla1[[#This Row],[VENTAS]]+Tabla1[[#This Row],[FISICO]]-Tabla1[[#This Row],[SISTEMA]]</f>
        <v>0</v>
      </c>
    </row>
    <row r="7364" spans="1:9" hidden="1" x14ac:dyDescent="0.25">
      <c r="A7364">
        <v>30101</v>
      </c>
      <c r="B7364" s="1" t="s">
        <v>6</v>
      </c>
      <c r="C7364" s="1" t="s">
        <v>41</v>
      </c>
      <c r="D7364">
        <v>6517</v>
      </c>
      <c r="E7364" s="1" t="s">
        <v>7913</v>
      </c>
      <c r="F7364">
        <v>0</v>
      </c>
      <c r="H7364">
        <v>0</v>
      </c>
      <c r="I7364">
        <f>Tabla1[[#This Row],[VENTAS]]+Tabla1[[#This Row],[FISICO]]-Tabla1[[#This Row],[SISTEMA]]</f>
        <v>0</v>
      </c>
    </row>
    <row r="7365" spans="1:9" hidden="1" x14ac:dyDescent="0.25">
      <c r="A7365">
        <v>30101</v>
      </c>
      <c r="B7365" s="1" t="s">
        <v>6</v>
      </c>
      <c r="C7365" s="1" t="s">
        <v>41</v>
      </c>
      <c r="D7365">
        <v>6518</v>
      </c>
      <c r="E7365" s="1" t="s">
        <v>7914</v>
      </c>
      <c r="F7365">
        <v>0</v>
      </c>
      <c r="H7365">
        <v>0</v>
      </c>
      <c r="I7365">
        <f>Tabla1[[#This Row],[VENTAS]]+Tabla1[[#This Row],[FISICO]]-Tabla1[[#This Row],[SISTEMA]]</f>
        <v>0</v>
      </c>
    </row>
    <row r="7366" spans="1:9" hidden="1" x14ac:dyDescent="0.25">
      <c r="A7366">
        <v>30101</v>
      </c>
      <c r="B7366" s="1" t="s">
        <v>6</v>
      </c>
      <c r="C7366" s="1" t="s">
        <v>41</v>
      </c>
      <c r="D7366">
        <v>6800</v>
      </c>
      <c r="E7366" s="1" t="s">
        <v>7915</v>
      </c>
      <c r="F7366">
        <v>0</v>
      </c>
      <c r="H7366">
        <v>0</v>
      </c>
      <c r="I7366">
        <f>Tabla1[[#This Row],[VENTAS]]+Tabla1[[#This Row],[FISICO]]-Tabla1[[#This Row],[SISTEMA]]</f>
        <v>0</v>
      </c>
    </row>
    <row r="7367" spans="1:9" hidden="1" x14ac:dyDescent="0.25">
      <c r="A7367">
        <v>30101</v>
      </c>
      <c r="B7367" s="1" t="s">
        <v>6</v>
      </c>
      <c r="C7367" s="1" t="s">
        <v>41</v>
      </c>
      <c r="D7367">
        <v>6801</v>
      </c>
      <c r="E7367" s="1" t="s">
        <v>7916</v>
      </c>
      <c r="F7367">
        <v>1</v>
      </c>
      <c r="G7367">
        <v>1</v>
      </c>
      <c r="H7367">
        <v>0</v>
      </c>
      <c r="I7367">
        <f>Tabla1[[#This Row],[VENTAS]]+Tabla1[[#This Row],[FISICO]]-Tabla1[[#This Row],[SISTEMA]]</f>
        <v>0</v>
      </c>
    </row>
    <row r="7368" spans="1:9" hidden="1" x14ac:dyDescent="0.25">
      <c r="A7368">
        <v>30101</v>
      </c>
      <c r="B7368" s="1" t="s">
        <v>6</v>
      </c>
      <c r="C7368" s="1" t="s">
        <v>41</v>
      </c>
      <c r="D7368">
        <v>6802</v>
      </c>
      <c r="E7368" s="1" t="s">
        <v>7917</v>
      </c>
      <c r="F7368">
        <v>0</v>
      </c>
      <c r="H7368">
        <v>0</v>
      </c>
      <c r="I7368">
        <f>Tabla1[[#This Row],[VENTAS]]+Tabla1[[#This Row],[FISICO]]-Tabla1[[#This Row],[SISTEMA]]</f>
        <v>0</v>
      </c>
    </row>
    <row r="7369" spans="1:9" hidden="1" x14ac:dyDescent="0.25">
      <c r="A7369">
        <v>30101</v>
      </c>
      <c r="B7369" s="1" t="s">
        <v>6</v>
      </c>
      <c r="C7369" s="1" t="s">
        <v>41</v>
      </c>
      <c r="D7369">
        <v>6825</v>
      </c>
      <c r="E7369" s="1" t="s">
        <v>7918</v>
      </c>
      <c r="F7369">
        <v>0</v>
      </c>
      <c r="H7369">
        <v>0</v>
      </c>
      <c r="I7369">
        <f>Tabla1[[#This Row],[VENTAS]]+Tabla1[[#This Row],[FISICO]]-Tabla1[[#This Row],[SISTEMA]]</f>
        <v>0</v>
      </c>
    </row>
    <row r="7370" spans="1:9" hidden="1" x14ac:dyDescent="0.25">
      <c r="A7370">
        <v>30101</v>
      </c>
      <c r="B7370" s="1" t="s">
        <v>6</v>
      </c>
      <c r="C7370" s="1" t="s">
        <v>41</v>
      </c>
      <c r="D7370">
        <v>7010</v>
      </c>
      <c r="E7370" s="1" t="s">
        <v>7919</v>
      </c>
      <c r="F7370">
        <v>0</v>
      </c>
      <c r="H7370">
        <v>0</v>
      </c>
      <c r="I7370">
        <f>Tabla1[[#This Row],[VENTAS]]+Tabla1[[#This Row],[FISICO]]-Tabla1[[#This Row],[SISTEMA]]</f>
        <v>0</v>
      </c>
    </row>
    <row r="7371" spans="1:9" hidden="1" x14ac:dyDescent="0.25">
      <c r="A7371">
        <v>30101</v>
      </c>
      <c r="B7371" s="1" t="s">
        <v>6</v>
      </c>
      <c r="C7371" s="1" t="s">
        <v>41</v>
      </c>
      <c r="D7371">
        <v>7012</v>
      </c>
      <c r="E7371" s="1" t="s">
        <v>7920</v>
      </c>
      <c r="F7371">
        <v>0</v>
      </c>
      <c r="H7371">
        <v>0</v>
      </c>
      <c r="I7371">
        <f>Tabla1[[#This Row],[VENTAS]]+Tabla1[[#This Row],[FISICO]]-Tabla1[[#This Row],[SISTEMA]]</f>
        <v>0</v>
      </c>
    </row>
    <row r="7372" spans="1:9" hidden="1" x14ac:dyDescent="0.25">
      <c r="A7372">
        <v>30101</v>
      </c>
      <c r="B7372" s="1" t="s">
        <v>6</v>
      </c>
      <c r="C7372" s="1" t="s">
        <v>41</v>
      </c>
      <c r="D7372">
        <v>7014</v>
      </c>
      <c r="E7372" s="1" t="s">
        <v>7921</v>
      </c>
      <c r="F7372">
        <v>0</v>
      </c>
      <c r="H7372">
        <v>0</v>
      </c>
      <c r="I7372">
        <f>Tabla1[[#This Row],[VENTAS]]+Tabla1[[#This Row],[FISICO]]-Tabla1[[#This Row],[SISTEMA]]</f>
        <v>0</v>
      </c>
    </row>
    <row r="7373" spans="1:9" hidden="1" x14ac:dyDescent="0.25">
      <c r="A7373">
        <v>30101</v>
      </c>
      <c r="B7373" s="1" t="s">
        <v>6</v>
      </c>
      <c r="C7373" s="1" t="s">
        <v>41</v>
      </c>
      <c r="D7373">
        <v>7016</v>
      </c>
      <c r="E7373" s="1" t="s">
        <v>7922</v>
      </c>
      <c r="F7373">
        <v>0</v>
      </c>
      <c r="H7373">
        <v>0</v>
      </c>
      <c r="I7373">
        <f>Tabla1[[#This Row],[VENTAS]]+Tabla1[[#This Row],[FISICO]]-Tabla1[[#This Row],[SISTEMA]]</f>
        <v>0</v>
      </c>
    </row>
    <row r="7374" spans="1:9" hidden="1" x14ac:dyDescent="0.25">
      <c r="A7374">
        <v>30101</v>
      </c>
      <c r="B7374" s="1" t="s">
        <v>6</v>
      </c>
      <c r="C7374" s="1" t="s">
        <v>41</v>
      </c>
      <c r="D7374">
        <v>7019</v>
      </c>
      <c r="E7374" s="1" t="s">
        <v>7923</v>
      </c>
      <c r="F7374">
        <v>0</v>
      </c>
      <c r="H7374">
        <v>0</v>
      </c>
      <c r="I7374">
        <f>Tabla1[[#This Row],[VENTAS]]+Tabla1[[#This Row],[FISICO]]-Tabla1[[#This Row],[SISTEMA]]</f>
        <v>0</v>
      </c>
    </row>
    <row r="7375" spans="1:9" hidden="1" x14ac:dyDescent="0.25">
      <c r="A7375">
        <v>30101</v>
      </c>
      <c r="B7375" s="1" t="s">
        <v>6</v>
      </c>
      <c r="C7375" s="1" t="s">
        <v>41</v>
      </c>
      <c r="D7375">
        <v>7021</v>
      </c>
      <c r="E7375" s="1" t="s">
        <v>7924</v>
      </c>
      <c r="F7375">
        <v>0</v>
      </c>
      <c r="H7375">
        <v>0</v>
      </c>
      <c r="I7375">
        <f>Tabla1[[#This Row],[VENTAS]]+Tabla1[[#This Row],[FISICO]]-Tabla1[[#This Row],[SISTEMA]]</f>
        <v>0</v>
      </c>
    </row>
    <row r="7376" spans="1:9" hidden="1" x14ac:dyDescent="0.25">
      <c r="A7376">
        <v>30101</v>
      </c>
      <c r="B7376" s="1" t="s">
        <v>6</v>
      </c>
      <c r="C7376" s="1" t="s">
        <v>41</v>
      </c>
      <c r="D7376">
        <v>7022</v>
      </c>
      <c r="E7376" s="1" t="s">
        <v>7925</v>
      </c>
      <c r="F7376">
        <v>0</v>
      </c>
      <c r="H7376">
        <v>0</v>
      </c>
      <c r="I7376">
        <f>Tabla1[[#This Row],[VENTAS]]+Tabla1[[#This Row],[FISICO]]-Tabla1[[#This Row],[SISTEMA]]</f>
        <v>0</v>
      </c>
    </row>
    <row r="7377" spans="1:10" hidden="1" x14ac:dyDescent="0.25">
      <c r="A7377">
        <v>30101</v>
      </c>
      <c r="B7377" s="1" t="s">
        <v>6</v>
      </c>
      <c r="C7377" s="1" t="s">
        <v>41</v>
      </c>
      <c r="D7377">
        <v>7026</v>
      </c>
      <c r="E7377" s="1" t="s">
        <v>7926</v>
      </c>
      <c r="F7377">
        <v>0</v>
      </c>
      <c r="H7377">
        <v>0</v>
      </c>
      <c r="I7377">
        <f>Tabla1[[#This Row],[VENTAS]]+Tabla1[[#This Row],[FISICO]]-Tabla1[[#This Row],[SISTEMA]]</f>
        <v>0</v>
      </c>
    </row>
    <row r="7378" spans="1:10" hidden="1" x14ac:dyDescent="0.25">
      <c r="A7378" s="30">
        <v>30101</v>
      </c>
      <c r="B7378" s="31" t="s">
        <v>6</v>
      </c>
      <c r="C7378" s="31" t="s">
        <v>41</v>
      </c>
      <c r="D7378" s="30">
        <v>7029</v>
      </c>
      <c r="E7378" s="31" t="s">
        <v>7927</v>
      </c>
      <c r="F7378" s="30">
        <v>7</v>
      </c>
      <c r="G7378" s="30">
        <v>8</v>
      </c>
      <c r="H7378" s="30">
        <v>0</v>
      </c>
      <c r="I7378" s="30">
        <f>Tabla1[[#This Row],[VENTAS]]+Tabla1[[#This Row],[FISICO]]-Tabla1[[#This Row],[SISTEMA]]</f>
        <v>1</v>
      </c>
      <c r="J7378" s="30"/>
    </row>
    <row r="7379" spans="1:10" hidden="1" x14ac:dyDescent="0.25">
      <c r="A7379">
        <v>30101</v>
      </c>
      <c r="B7379" s="1" t="s">
        <v>6</v>
      </c>
      <c r="C7379" s="1" t="s">
        <v>41</v>
      </c>
      <c r="D7379">
        <v>7030</v>
      </c>
      <c r="E7379" s="1" t="s">
        <v>7928</v>
      </c>
      <c r="F7379">
        <v>0</v>
      </c>
      <c r="H7379">
        <v>0</v>
      </c>
      <c r="I7379">
        <f>Tabla1[[#This Row],[VENTAS]]+Tabla1[[#This Row],[FISICO]]-Tabla1[[#This Row],[SISTEMA]]</f>
        <v>0</v>
      </c>
    </row>
    <row r="7380" spans="1:10" hidden="1" x14ac:dyDescent="0.25">
      <c r="A7380">
        <v>30101</v>
      </c>
      <c r="B7380" s="1" t="s">
        <v>6</v>
      </c>
      <c r="C7380" s="1" t="s">
        <v>41</v>
      </c>
      <c r="D7380">
        <v>7034</v>
      </c>
      <c r="E7380" s="1" t="s">
        <v>7929</v>
      </c>
      <c r="F7380">
        <v>1</v>
      </c>
      <c r="G7380">
        <v>1</v>
      </c>
      <c r="H7380">
        <v>0</v>
      </c>
      <c r="I7380">
        <f>Tabla1[[#This Row],[VENTAS]]+Tabla1[[#This Row],[FISICO]]-Tabla1[[#This Row],[SISTEMA]]</f>
        <v>0</v>
      </c>
    </row>
    <row r="7381" spans="1:10" hidden="1" x14ac:dyDescent="0.25">
      <c r="A7381">
        <v>30101</v>
      </c>
      <c r="B7381" s="1" t="s">
        <v>6</v>
      </c>
      <c r="C7381" s="1" t="s">
        <v>41</v>
      </c>
      <c r="D7381">
        <v>7174</v>
      </c>
      <c r="E7381" s="1" t="s">
        <v>7930</v>
      </c>
      <c r="F7381">
        <v>0</v>
      </c>
      <c r="H7381">
        <v>0</v>
      </c>
      <c r="I7381">
        <f>Tabla1[[#This Row],[VENTAS]]+Tabla1[[#This Row],[FISICO]]-Tabla1[[#This Row],[SISTEMA]]</f>
        <v>0</v>
      </c>
    </row>
    <row r="7382" spans="1:10" hidden="1" x14ac:dyDescent="0.25">
      <c r="A7382">
        <v>30101</v>
      </c>
      <c r="B7382" s="1" t="s">
        <v>6</v>
      </c>
      <c r="C7382" s="1" t="s">
        <v>41</v>
      </c>
      <c r="D7382">
        <v>7202</v>
      </c>
      <c r="E7382" s="1" t="s">
        <v>7931</v>
      </c>
      <c r="F7382">
        <v>0</v>
      </c>
      <c r="H7382">
        <v>0</v>
      </c>
      <c r="I7382">
        <f>Tabla1[[#This Row],[VENTAS]]+Tabla1[[#This Row],[FISICO]]-Tabla1[[#This Row],[SISTEMA]]</f>
        <v>0</v>
      </c>
    </row>
    <row r="7383" spans="1:10" hidden="1" x14ac:dyDescent="0.25">
      <c r="A7383">
        <v>30101</v>
      </c>
      <c r="B7383" s="1" t="s">
        <v>6</v>
      </c>
      <c r="C7383" s="1" t="s">
        <v>41</v>
      </c>
      <c r="D7383">
        <v>7203</v>
      </c>
      <c r="E7383" s="1" t="s">
        <v>7932</v>
      </c>
      <c r="F7383">
        <v>0</v>
      </c>
      <c r="H7383">
        <v>0</v>
      </c>
      <c r="I7383">
        <f>Tabla1[[#This Row],[VENTAS]]+Tabla1[[#This Row],[FISICO]]-Tabla1[[#This Row],[SISTEMA]]</f>
        <v>0</v>
      </c>
    </row>
    <row r="7384" spans="1:10" hidden="1" x14ac:dyDescent="0.25">
      <c r="A7384">
        <v>30101</v>
      </c>
      <c r="B7384" s="1" t="s">
        <v>6</v>
      </c>
      <c r="C7384" s="1" t="s">
        <v>41</v>
      </c>
      <c r="D7384">
        <v>7204</v>
      </c>
      <c r="E7384" s="1" t="s">
        <v>7933</v>
      </c>
      <c r="F7384">
        <v>0</v>
      </c>
      <c r="H7384">
        <v>0</v>
      </c>
      <c r="I7384">
        <f>Tabla1[[#This Row],[VENTAS]]+Tabla1[[#This Row],[FISICO]]-Tabla1[[#This Row],[SISTEMA]]</f>
        <v>0</v>
      </c>
    </row>
    <row r="7385" spans="1:10" hidden="1" x14ac:dyDescent="0.25">
      <c r="A7385">
        <v>30101</v>
      </c>
      <c r="B7385" s="1" t="s">
        <v>6</v>
      </c>
      <c r="C7385" s="1" t="s">
        <v>41</v>
      </c>
      <c r="D7385">
        <v>7205</v>
      </c>
      <c r="E7385" s="1" t="s">
        <v>7934</v>
      </c>
      <c r="F7385">
        <v>0</v>
      </c>
      <c r="H7385">
        <v>0</v>
      </c>
      <c r="I7385">
        <f>Tabla1[[#This Row],[VENTAS]]+Tabla1[[#This Row],[FISICO]]-Tabla1[[#This Row],[SISTEMA]]</f>
        <v>0</v>
      </c>
    </row>
    <row r="7386" spans="1:10" hidden="1" x14ac:dyDescent="0.25">
      <c r="A7386">
        <v>30101</v>
      </c>
      <c r="B7386" s="1" t="s">
        <v>6</v>
      </c>
      <c r="C7386" s="1" t="s">
        <v>41</v>
      </c>
      <c r="D7386">
        <v>7206</v>
      </c>
      <c r="E7386" s="1" t="s">
        <v>7935</v>
      </c>
      <c r="F7386">
        <v>0</v>
      </c>
      <c r="H7386">
        <v>0</v>
      </c>
      <c r="I7386">
        <f>Tabla1[[#This Row],[VENTAS]]+Tabla1[[#This Row],[FISICO]]-Tabla1[[#This Row],[SISTEMA]]</f>
        <v>0</v>
      </c>
    </row>
    <row r="7387" spans="1:10" hidden="1" x14ac:dyDescent="0.25">
      <c r="A7387">
        <v>30101</v>
      </c>
      <c r="B7387" s="1" t="s">
        <v>6</v>
      </c>
      <c r="C7387" s="1" t="s">
        <v>41</v>
      </c>
      <c r="D7387">
        <v>7207</v>
      </c>
      <c r="E7387" s="1" t="s">
        <v>7936</v>
      </c>
      <c r="F7387">
        <v>0</v>
      </c>
      <c r="H7387">
        <v>0</v>
      </c>
      <c r="I7387">
        <f>Tabla1[[#This Row],[VENTAS]]+Tabla1[[#This Row],[FISICO]]-Tabla1[[#This Row],[SISTEMA]]</f>
        <v>0</v>
      </c>
    </row>
    <row r="7388" spans="1:10" hidden="1" x14ac:dyDescent="0.25">
      <c r="A7388">
        <v>30101</v>
      </c>
      <c r="B7388" s="1" t="s">
        <v>6</v>
      </c>
      <c r="C7388" s="1" t="s">
        <v>41</v>
      </c>
      <c r="D7388">
        <v>7208</v>
      </c>
      <c r="E7388" s="1" t="s">
        <v>7937</v>
      </c>
      <c r="F7388">
        <v>0</v>
      </c>
      <c r="H7388">
        <v>0</v>
      </c>
      <c r="I7388">
        <f>Tabla1[[#This Row],[VENTAS]]+Tabla1[[#This Row],[FISICO]]-Tabla1[[#This Row],[SISTEMA]]</f>
        <v>0</v>
      </c>
    </row>
    <row r="7389" spans="1:10" hidden="1" x14ac:dyDescent="0.25">
      <c r="A7389">
        <v>30101</v>
      </c>
      <c r="B7389" s="1" t="s">
        <v>6</v>
      </c>
      <c r="C7389" s="1" t="s">
        <v>41</v>
      </c>
      <c r="D7389">
        <v>7209</v>
      </c>
      <c r="E7389" s="1" t="s">
        <v>7938</v>
      </c>
      <c r="F7389">
        <v>0</v>
      </c>
      <c r="H7389">
        <v>0</v>
      </c>
      <c r="I7389">
        <f>Tabla1[[#This Row],[VENTAS]]+Tabla1[[#This Row],[FISICO]]-Tabla1[[#This Row],[SISTEMA]]</f>
        <v>0</v>
      </c>
    </row>
    <row r="7390" spans="1:10" hidden="1" x14ac:dyDescent="0.25">
      <c r="A7390">
        <v>30101</v>
      </c>
      <c r="B7390" s="1" t="s">
        <v>6</v>
      </c>
      <c r="C7390" s="1" t="s">
        <v>41</v>
      </c>
      <c r="D7390">
        <v>7245</v>
      </c>
      <c r="E7390" s="1" t="s">
        <v>7939</v>
      </c>
      <c r="F7390">
        <v>0</v>
      </c>
      <c r="H7390">
        <v>0</v>
      </c>
      <c r="I7390">
        <f>Tabla1[[#This Row],[VENTAS]]+Tabla1[[#This Row],[FISICO]]-Tabla1[[#This Row],[SISTEMA]]</f>
        <v>0</v>
      </c>
    </row>
    <row r="7391" spans="1:10" hidden="1" x14ac:dyDescent="0.25">
      <c r="A7391">
        <v>30101</v>
      </c>
      <c r="B7391" s="1" t="s">
        <v>6</v>
      </c>
      <c r="C7391" s="1" t="s">
        <v>41</v>
      </c>
      <c r="D7391">
        <v>7285</v>
      </c>
      <c r="E7391" s="1" t="s">
        <v>7940</v>
      </c>
      <c r="F7391">
        <v>0</v>
      </c>
      <c r="H7391">
        <v>0</v>
      </c>
      <c r="I7391">
        <f>Tabla1[[#This Row],[VENTAS]]+Tabla1[[#This Row],[FISICO]]-Tabla1[[#This Row],[SISTEMA]]</f>
        <v>0</v>
      </c>
    </row>
    <row r="7392" spans="1:10" hidden="1" x14ac:dyDescent="0.25">
      <c r="A7392">
        <v>30101</v>
      </c>
      <c r="B7392" s="1" t="s">
        <v>6</v>
      </c>
      <c r="C7392" s="1" t="s">
        <v>41</v>
      </c>
      <c r="D7392">
        <v>7318</v>
      </c>
      <c r="E7392" s="1" t="s">
        <v>7941</v>
      </c>
      <c r="F7392">
        <v>0</v>
      </c>
      <c r="H7392">
        <v>0</v>
      </c>
      <c r="I7392">
        <f>Tabla1[[#This Row],[VENTAS]]+Tabla1[[#This Row],[FISICO]]-Tabla1[[#This Row],[SISTEMA]]</f>
        <v>0</v>
      </c>
    </row>
    <row r="7393" spans="1:10" hidden="1" x14ac:dyDescent="0.25">
      <c r="A7393">
        <v>30101</v>
      </c>
      <c r="B7393" s="1" t="s">
        <v>6</v>
      </c>
      <c r="C7393" s="1" t="s">
        <v>41</v>
      </c>
      <c r="D7393">
        <v>7319</v>
      </c>
      <c r="E7393" s="1" t="s">
        <v>7942</v>
      </c>
      <c r="F7393">
        <v>0</v>
      </c>
      <c r="H7393">
        <v>0</v>
      </c>
      <c r="I7393">
        <f>Tabla1[[#This Row],[VENTAS]]+Tabla1[[#This Row],[FISICO]]-Tabla1[[#This Row],[SISTEMA]]</f>
        <v>0</v>
      </c>
    </row>
    <row r="7394" spans="1:10" hidden="1" x14ac:dyDescent="0.25">
      <c r="A7394">
        <v>30101</v>
      </c>
      <c r="B7394" s="1" t="s">
        <v>6</v>
      </c>
      <c r="C7394" s="1" t="s">
        <v>41</v>
      </c>
      <c r="D7394">
        <v>7322</v>
      </c>
      <c r="E7394" s="1" t="s">
        <v>7943</v>
      </c>
      <c r="F7394">
        <v>0</v>
      </c>
      <c r="G7394">
        <v>0</v>
      </c>
      <c r="H7394">
        <v>0</v>
      </c>
      <c r="I7394">
        <f>Tabla1[[#This Row],[VENTAS]]+Tabla1[[#This Row],[FISICO]]-Tabla1[[#This Row],[SISTEMA]]</f>
        <v>0</v>
      </c>
    </row>
    <row r="7395" spans="1:10" hidden="1" x14ac:dyDescent="0.25">
      <c r="A7395">
        <v>30101</v>
      </c>
      <c r="B7395" s="1" t="s">
        <v>6</v>
      </c>
      <c r="C7395" s="1" t="s">
        <v>41</v>
      </c>
      <c r="D7395">
        <v>7327</v>
      </c>
      <c r="E7395" s="1" t="s">
        <v>7944</v>
      </c>
      <c r="F7395">
        <v>2</v>
      </c>
      <c r="G7395">
        <v>2</v>
      </c>
      <c r="H7395">
        <v>0</v>
      </c>
      <c r="I7395">
        <f>Tabla1[[#This Row],[VENTAS]]+Tabla1[[#This Row],[FISICO]]-Tabla1[[#This Row],[SISTEMA]]</f>
        <v>0</v>
      </c>
    </row>
    <row r="7396" spans="1:10" hidden="1" x14ac:dyDescent="0.25">
      <c r="A7396">
        <v>30101</v>
      </c>
      <c r="B7396" s="1" t="s">
        <v>6</v>
      </c>
      <c r="C7396" s="1" t="s">
        <v>41</v>
      </c>
      <c r="D7396">
        <v>7336</v>
      </c>
      <c r="E7396" s="1" t="s">
        <v>7945</v>
      </c>
      <c r="F7396">
        <v>0</v>
      </c>
      <c r="H7396">
        <v>0</v>
      </c>
      <c r="I7396">
        <f>Tabla1[[#This Row],[VENTAS]]+Tabla1[[#This Row],[FISICO]]-Tabla1[[#This Row],[SISTEMA]]</f>
        <v>0</v>
      </c>
    </row>
    <row r="7397" spans="1:10" hidden="1" x14ac:dyDescent="0.25">
      <c r="A7397">
        <v>30101</v>
      </c>
      <c r="B7397" s="1" t="s">
        <v>6</v>
      </c>
      <c r="C7397" s="1" t="s">
        <v>41</v>
      </c>
      <c r="D7397" s="18">
        <v>7338</v>
      </c>
      <c r="E7397" s="19" t="s">
        <v>7946</v>
      </c>
      <c r="F7397">
        <v>3</v>
      </c>
      <c r="H7397">
        <v>0</v>
      </c>
      <c r="I7397">
        <f>Tabla1[[#This Row],[VENTAS]]+Tabla1[[#This Row],[FISICO]]-Tabla1[[#This Row],[SISTEMA]]</f>
        <v>-3</v>
      </c>
      <c r="J7397" s="18" t="s">
        <v>8349</v>
      </c>
    </row>
    <row r="7398" spans="1:10" hidden="1" x14ac:dyDescent="0.25">
      <c r="A7398">
        <v>30101</v>
      </c>
      <c r="B7398" s="1" t="s">
        <v>6</v>
      </c>
      <c r="C7398" s="1" t="s">
        <v>41</v>
      </c>
      <c r="D7398">
        <v>7339</v>
      </c>
      <c r="E7398" s="1" t="s">
        <v>7947</v>
      </c>
      <c r="F7398">
        <v>1</v>
      </c>
      <c r="G7398">
        <v>1</v>
      </c>
      <c r="H7398">
        <v>0</v>
      </c>
      <c r="I7398">
        <f>Tabla1[[#This Row],[VENTAS]]+Tabla1[[#This Row],[FISICO]]-Tabla1[[#This Row],[SISTEMA]]</f>
        <v>0</v>
      </c>
    </row>
    <row r="7399" spans="1:10" hidden="1" x14ac:dyDescent="0.25">
      <c r="A7399">
        <v>30101</v>
      </c>
      <c r="B7399" s="1" t="s">
        <v>6</v>
      </c>
      <c r="C7399" s="1" t="s">
        <v>41</v>
      </c>
      <c r="D7399">
        <v>7358</v>
      </c>
      <c r="E7399" s="1" t="s">
        <v>7948</v>
      </c>
      <c r="F7399">
        <v>0</v>
      </c>
      <c r="H7399">
        <v>0</v>
      </c>
      <c r="I7399">
        <f>Tabla1[[#This Row],[VENTAS]]+Tabla1[[#This Row],[FISICO]]-Tabla1[[#This Row],[SISTEMA]]</f>
        <v>0</v>
      </c>
    </row>
    <row r="7400" spans="1:10" hidden="1" x14ac:dyDescent="0.25">
      <c r="A7400">
        <v>30101</v>
      </c>
      <c r="B7400" s="1" t="s">
        <v>6</v>
      </c>
      <c r="C7400" s="1" t="s">
        <v>41</v>
      </c>
      <c r="D7400">
        <v>7359</v>
      </c>
      <c r="E7400" s="1" t="s">
        <v>7949</v>
      </c>
      <c r="F7400">
        <v>0</v>
      </c>
      <c r="H7400">
        <v>0</v>
      </c>
      <c r="I7400">
        <f>Tabla1[[#This Row],[VENTAS]]+Tabla1[[#This Row],[FISICO]]-Tabla1[[#This Row],[SISTEMA]]</f>
        <v>0</v>
      </c>
    </row>
    <row r="7401" spans="1:10" hidden="1" x14ac:dyDescent="0.25">
      <c r="A7401">
        <v>30101</v>
      </c>
      <c r="B7401" s="1" t="s">
        <v>6</v>
      </c>
      <c r="C7401" s="1" t="s">
        <v>41</v>
      </c>
      <c r="D7401">
        <v>7362</v>
      </c>
      <c r="E7401" s="1" t="s">
        <v>7950</v>
      </c>
      <c r="F7401">
        <v>0</v>
      </c>
      <c r="H7401">
        <v>0</v>
      </c>
      <c r="I7401">
        <f>Tabla1[[#This Row],[VENTAS]]+Tabla1[[#This Row],[FISICO]]-Tabla1[[#This Row],[SISTEMA]]</f>
        <v>0</v>
      </c>
    </row>
    <row r="7402" spans="1:10" hidden="1" x14ac:dyDescent="0.25">
      <c r="A7402">
        <v>30101</v>
      </c>
      <c r="B7402" s="1" t="s">
        <v>6</v>
      </c>
      <c r="C7402" s="1" t="s">
        <v>41</v>
      </c>
      <c r="D7402">
        <v>7365</v>
      </c>
      <c r="E7402" s="1" t="s">
        <v>7951</v>
      </c>
      <c r="F7402">
        <v>0</v>
      </c>
      <c r="H7402">
        <v>0</v>
      </c>
      <c r="I7402">
        <f>Tabla1[[#This Row],[VENTAS]]+Tabla1[[#This Row],[FISICO]]-Tabla1[[#This Row],[SISTEMA]]</f>
        <v>0</v>
      </c>
    </row>
    <row r="7403" spans="1:10" hidden="1" x14ac:dyDescent="0.25">
      <c r="A7403">
        <v>30101</v>
      </c>
      <c r="B7403" s="1" t="s">
        <v>6</v>
      </c>
      <c r="C7403" s="1" t="s">
        <v>41</v>
      </c>
      <c r="D7403">
        <v>7367</v>
      </c>
      <c r="E7403" s="1" t="s">
        <v>7952</v>
      </c>
      <c r="F7403">
        <v>8</v>
      </c>
      <c r="G7403">
        <v>7</v>
      </c>
      <c r="H7403">
        <v>1</v>
      </c>
      <c r="I7403">
        <f>Tabla1[[#This Row],[VENTAS]]+Tabla1[[#This Row],[FISICO]]-Tabla1[[#This Row],[SISTEMA]]</f>
        <v>0</v>
      </c>
    </row>
    <row r="7404" spans="1:10" hidden="1" x14ac:dyDescent="0.25">
      <c r="A7404">
        <v>30101</v>
      </c>
      <c r="B7404" s="1" t="s">
        <v>6</v>
      </c>
      <c r="C7404" s="1" t="s">
        <v>41</v>
      </c>
      <c r="D7404">
        <v>7382</v>
      </c>
      <c r="E7404" s="1" t="s">
        <v>7770</v>
      </c>
      <c r="F7404">
        <v>0</v>
      </c>
      <c r="H7404">
        <v>0</v>
      </c>
      <c r="I7404">
        <f>Tabla1[[#This Row],[VENTAS]]+Tabla1[[#This Row],[FISICO]]-Tabla1[[#This Row],[SISTEMA]]</f>
        <v>0</v>
      </c>
    </row>
    <row r="7405" spans="1:10" hidden="1" x14ac:dyDescent="0.25">
      <c r="A7405">
        <v>30101</v>
      </c>
      <c r="B7405" s="1" t="s">
        <v>6</v>
      </c>
      <c r="C7405" s="1" t="s">
        <v>41</v>
      </c>
      <c r="D7405">
        <v>7383</v>
      </c>
      <c r="E7405" s="1" t="s">
        <v>7953</v>
      </c>
      <c r="F7405">
        <v>0</v>
      </c>
      <c r="H7405">
        <v>0</v>
      </c>
      <c r="I7405">
        <f>Tabla1[[#This Row],[VENTAS]]+Tabla1[[#This Row],[FISICO]]-Tabla1[[#This Row],[SISTEMA]]</f>
        <v>0</v>
      </c>
    </row>
    <row r="7406" spans="1:10" hidden="1" x14ac:dyDescent="0.25">
      <c r="A7406">
        <v>30101</v>
      </c>
      <c r="B7406" s="1" t="s">
        <v>6</v>
      </c>
      <c r="C7406" s="1" t="s">
        <v>41</v>
      </c>
      <c r="D7406">
        <v>7384</v>
      </c>
      <c r="E7406" s="1" t="s">
        <v>7954</v>
      </c>
      <c r="F7406">
        <v>0</v>
      </c>
      <c r="H7406">
        <v>0</v>
      </c>
      <c r="I7406">
        <f>Tabla1[[#This Row],[VENTAS]]+Tabla1[[#This Row],[FISICO]]-Tabla1[[#This Row],[SISTEMA]]</f>
        <v>0</v>
      </c>
    </row>
    <row r="7407" spans="1:10" hidden="1" x14ac:dyDescent="0.25">
      <c r="A7407">
        <v>30101</v>
      </c>
      <c r="B7407" s="1" t="s">
        <v>6</v>
      </c>
      <c r="C7407" s="1" t="s">
        <v>41</v>
      </c>
      <c r="D7407">
        <v>7390</v>
      </c>
      <c r="E7407" s="1" t="s">
        <v>7955</v>
      </c>
      <c r="F7407">
        <v>0</v>
      </c>
      <c r="H7407">
        <v>0</v>
      </c>
      <c r="I7407">
        <f>Tabla1[[#This Row],[VENTAS]]+Tabla1[[#This Row],[FISICO]]-Tabla1[[#This Row],[SISTEMA]]</f>
        <v>0</v>
      </c>
    </row>
    <row r="7408" spans="1:10" hidden="1" x14ac:dyDescent="0.25">
      <c r="A7408">
        <v>30101</v>
      </c>
      <c r="B7408" s="1" t="s">
        <v>6</v>
      </c>
      <c r="C7408" s="1" t="s">
        <v>41</v>
      </c>
      <c r="D7408">
        <v>7391</v>
      </c>
      <c r="E7408" s="1" t="s">
        <v>7956</v>
      </c>
      <c r="F7408">
        <v>1</v>
      </c>
      <c r="G7408">
        <v>1</v>
      </c>
      <c r="H7408">
        <v>0</v>
      </c>
      <c r="I7408">
        <f>Tabla1[[#This Row],[VENTAS]]+Tabla1[[#This Row],[FISICO]]-Tabla1[[#This Row],[SISTEMA]]</f>
        <v>0</v>
      </c>
    </row>
    <row r="7409" spans="1:9" hidden="1" x14ac:dyDescent="0.25">
      <c r="A7409">
        <v>30101</v>
      </c>
      <c r="B7409" s="1" t="s">
        <v>6</v>
      </c>
      <c r="C7409" s="1" t="s">
        <v>41</v>
      </c>
      <c r="D7409">
        <v>7392</v>
      </c>
      <c r="E7409" s="1" t="s">
        <v>7957</v>
      </c>
      <c r="F7409">
        <v>3</v>
      </c>
      <c r="G7409">
        <v>3</v>
      </c>
      <c r="H7409">
        <v>0</v>
      </c>
      <c r="I7409">
        <f>Tabla1[[#This Row],[VENTAS]]+Tabla1[[#This Row],[FISICO]]-Tabla1[[#This Row],[SISTEMA]]</f>
        <v>0</v>
      </c>
    </row>
    <row r="7410" spans="1:9" hidden="1" x14ac:dyDescent="0.25">
      <c r="A7410">
        <v>30101</v>
      </c>
      <c r="B7410" s="1" t="s">
        <v>6</v>
      </c>
      <c r="C7410" s="1" t="s">
        <v>41</v>
      </c>
      <c r="D7410">
        <v>7499</v>
      </c>
      <c r="E7410" s="1" t="s">
        <v>7958</v>
      </c>
      <c r="F7410">
        <v>4</v>
      </c>
      <c r="G7410">
        <v>4</v>
      </c>
      <c r="H7410">
        <v>0</v>
      </c>
      <c r="I7410">
        <f>Tabla1[[#This Row],[VENTAS]]+Tabla1[[#This Row],[FISICO]]-Tabla1[[#This Row],[SISTEMA]]</f>
        <v>0</v>
      </c>
    </row>
    <row r="7411" spans="1:9" hidden="1" x14ac:dyDescent="0.25">
      <c r="A7411">
        <v>30101</v>
      </c>
      <c r="B7411" s="1" t="s">
        <v>6</v>
      </c>
      <c r="C7411" s="1" t="s">
        <v>41</v>
      </c>
      <c r="D7411">
        <v>7500</v>
      </c>
      <c r="E7411" s="1" t="s">
        <v>7959</v>
      </c>
      <c r="F7411">
        <v>5</v>
      </c>
      <c r="G7411">
        <v>5</v>
      </c>
      <c r="H7411">
        <v>0</v>
      </c>
      <c r="I7411">
        <f>Tabla1[[#This Row],[VENTAS]]+Tabla1[[#This Row],[FISICO]]-Tabla1[[#This Row],[SISTEMA]]</f>
        <v>0</v>
      </c>
    </row>
    <row r="7412" spans="1:9" hidden="1" x14ac:dyDescent="0.25">
      <c r="A7412">
        <v>30101</v>
      </c>
      <c r="B7412" s="1" t="s">
        <v>6</v>
      </c>
      <c r="C7412" s="1" t="s">
        <v>41</v>
      </c>
      <c r="D7412">
        <v>7596</v>
      </c>
      <c r="E7412" s="1" t="s">
        <v>7960</v>
      </c>
      <c r="F7412">
        <v>0</v>
      </c>
      <c r="H7412">
        <v>0</v>
      </c>
      <c r="I7412">
        <f>Tabla1[[#This Row],[VENTAS]]+Tabla1[[#This Row],[FISICO]]-Tabla1[[#This Row],[SISTEMA]]</f>
        <v>0</v>
      </c>
    </row>
    <row r="7413" spans="1:9" hidden="1" x14ac:dyDescent="0.25">
      <c r="A7413">
        <v>30101</v>
      </c>
      <c r="B7413" s="1" t="s">
        <v>6</v>
      </c>
      <c r="C7413" s="1" t="s">
        <v>41</v>
      </c>
      <c r="D7413">
        <v>7624</v>
      </c>
      <c r="E7413" s="1" t="s">
        <v>7961</v>
      </c>
      <c r="F7413">
        <v>1</v>
      </c>
      <c r="G7413">
        <v>1</v>
      </c>
      <c r="H7413">
        <v>0</v>
      </c>
      <c r="I7413">
        <f>Tabla1[[#This Row],[VENTAS]]+Tabla1[[#This Row],[FISICO]]-Tabla1[[#This Row],[SISTEMA]]</f>
        <v>0</v>
      </c>
    </row>
    <row r="7414" spans="1:9" hidden="1" x14ac:dyDescent="0.25">
      <c r="A7414">
        <v>30101</v>
      </c>
      <c r="B7414" s="1" t="s">
        <v>6</v>
      </c>
      <c r="C7414" s="1" t="s">
        <v>41</v>
      </c>
      <c r="D7414">
        <v>7625</v>
      </c>
      <c r="E7414" s="1" t="s">
        <v>7962</v>
      </c>
      <c r="F7414">
        <v>0</v>
      </c>
      <c r="H7414">
        <v>0</v>
      </c>
      <c r="I7414">
        <f>Tabla1[[#This Row],[VENTAS]]+Tabla1[[#This Row],[FISICO]]-Tabla1[[#This Row],[SISTEMA]]</f>
        <v>0</v>
      </c>
    </row>
    <row r="7415" spans="1:9" hidden="1" x14ac:dyDescent="0.25">
      <c r="A7415">
        <v>30101</v>
      </c>
      <c r="B7415" s="1" t="s">
        <v>6</v>
      </c>
      <c r="C7415" s="1" t="s">
        <v>41</v>
      </c>
      <c r="D7415">
        <v>7663</v>
      </c>
      <c r="E7415" s="1" t="s">
        <v>7963</v>
      </c>
      <c r="F7415">
        <v>0</v>
      </c>
      <c r="H7415">
        <v>0</v>
      </c>
      <c r="I7415">
        <f>Tabla1[[#This Row],[VENTAS]]+Tabla1[[#This Row],[FISICO]]-Tabla1[[#This Row],[SISTEMA]]</f>
        <v>0</v>
      </c>
    </row>
    <row r="7416" spans="1:9" hidden="1" x14ac:dyDescent="0.25">
      <c r="A7416">
        <v>30101</v>
      </c>
      <c r="B7416" s="1" t="s">
        <v>6</v>
      </c>
      <c r="C7416" s="1" t="s">
        <v>41</v>
      </c>
      <c r="D7416">
        <v>7664</v>
      </c>
      <c r="E7416" s="1" t="s">
        <v>7964</v>
      </c>
      <c r="F7416">
        <v>0</v>
      </c>
      <c r="H7416">
        <v>0</v>
      </c>
      <c r="I7416">
        <f>Tabla1[[#This Row],[VENTAS]]+Tabla1[[#This Row],[FISICO]]-Tabla1[[#This Row],[SISTEMA]]</f>
        <v>0</v>
      </c>
    </row>
    <row r="7417" spans="1:9" hidden="1" x14ac:dyDescent="0.25">
      <c r="A7417">
        <v>30101</v>
      </c>
      <c r="B7417" s="1" t="s">
        <v>6</v>
      </c>
      <c r="C7417" s="1" t="s">
        <v>41</v>
      </c>
      <c r="D7417">
        <v>7689</v>
      </c>
      <c r="E7417" s="1" t="s">
        <v>7965</v>
      </c>
      <c r="F7417">
        <v>0</v>
      </c>
      <c r="H7417">
        <v>0</v>
      </c>
      <c r="I7417">
        <f>Tabla1[[#This Row],[VENTAS]]+Tabla1[[#This Row],[FISICO]]-Tabla1[[#This Row],[SISTEMA]]</f>
        <v>0</v>
      </c>
    </row>
    <row r="7418" spans="1:9" hidden="1" x14ac:dyDescent="0.25">
      <c r="A7418">
        <v>30101</v>
      </c>
      <c r="B7418" s="1" t="s">
        <v>6</v>
      </c>
      <c r="C7418" s="1" t="s">
        <v>41</v>
      </c>
      <c r="D7418">
        <v>7692</v>
      </c>
      <c r="E7418" s="1" t="s">
        <v>7966</v>
      </c>
      <c r="F7418">
        <v>0</v>
      </c>
      <c r="H7418">
        <v>0</v>
      </c>
      <c r="I7418">
        <f>Tabla1[[#This Row],[VENTAS]]+Tabla1[[#This Row],[FISICO]]-Tabla1[[#This Row],[SISTEMA]]</f>
        <v>0</v>
      </c>
    </row>
    <row r="7419" spans="1:9" hidden="1" x14ac:dyDescent="0.25">
      <c r="A7419">
        <v>30101</v>
      </c>
      <c r="B7419" s="1" t="s">
        <v>6</v>
      </c>
      <c r="C7419" s="1" t="s">
        <v>41</v>
      </c>
      <c r="D7419">
        <v>7694</v>
      </c>
      <c r="E7419" s="1" t="s">
        <v>7967</v>
      </c>
      <c r="F7419">
        <v>0</v>
      </c>
      <c r="H7419">
        <v>0</v>
      </c>
      <c r="I7419">
        <f>Tabla1[[#This Row],[VENTAS]]+Tabla1[[#This Row],[FISICO]]-Tabla1[[#This Row],[SISTEMA]]</f>
        <v>0</v>
      </c>
    </row>
    <row r="7420" spans="1:9" hidden="1" x14ac:dyDescent="0.25">
      <c r="A7420">
        <v>30101</v>
      </c>
      <c r="B7420" s="1" t="s">
        <v>6</v>
      </c>
      <c r="C7420" s="1" t="s">
        <v>41</v>
      </c>
      <c r="D7420">
        <v>7695</v>
      </c>
      <c r="E7420" s="1" t="s">
        <v>7968</v>
      </c>
      <c r="F7420">
        <v>0</v>
      </c>
      <c r="H7420">
        <v>0</v>
      </c>
      <c r="I7420">
        <f>Tabla1[[#This Row],[VENTAS]]+Tabla1[[#This Row],[FISICO]]-Tabla1[[#This Row],[SISTEMA]]</f>
        <v>0</v>
      </c>
    </row>
    <row r="7421" spans="1:9" hidden="1" x14ac:dyDescent="0.25">
      <c r="A7421">
        <v>30101</v>
      </c>
      <c r="B7421" s="1" t="s">
        <v>6</v>
      </c>
      <c r="C7421" s="1" t="s">
        <v>41</v>
      </c>
      <c r="D7421">
        <v>7696</v>
      </c>
      <c r="E7421" s="1" t="s">
        <v>7969</v>
      </c>
      <c r="F7421">
        <v>0</v>
      </c>
      <c r="H7421">
        <v>0</v>
      </c>
      <c r="I7421">
        <f>Tabla1[[#This Row],[VENTAS]]+Tabla1[[#This Row],[FISICO]]-Tabla1[[#This Row],[SISTEMA]]</f>
        <v>0</v>
      </c>
    </row>
    <row r="7422" spans="1:9" hidden="1" x14ac:dyDescent="0.25">
      <c r="A7422">
        <v>30101</v>
      </c>
      <c r="B7422" s="1" t="s">
        <v>6</v>
      </c>
      <c r="C7422" s="1" t="s">
        <v>41</v>
      </c>
      <c r="D7422">
        <v>7697</v>
      </c>
      <c r="E7422" s="1" t="s">
        <v>7970</v>
      </c>
      <c r="F7422">
        <v>0</v>
      </c>
      <c r="H7422">
        <v>0</v>
      </c>
      <c r="I7422">
        <f>Tabla1[[#This Row],[VENTAS]]+Tabla1[[#This Row],[FISICO]]-Tabla1[[#This Row],[SISTEMA]]</f>
        <v>0</v>
      </c>
    </row>
    <row r="7423" spans="1:9" hidden="1" x14ac:dyDescent="0.25">
      <c r="A7423">
        <v>30101</v>
      </c>
      <c r="B7423" s="1" t="s">
        <v>6</v>
      </c>
      <c r="C7423" s="1" t="s">
        <v>41</v>
      </c>
      <c r="D7423">
        <v>7701</v>
      </c>
      <c r="E7423" s="1" t="s">
        <v>7971</v>
      </c>
      <c r="F7423">
        <v>0</v>
      </c>
      <c r="H7423">
        <v>0</v>
      </c>
      <c r="I7423">
        <f>Tabla1[[#This Row],[VENTAS]]+Tabla1[[#This Row],[FISICO]]-Tabla1[[#This Row],[SISTEMA]]</f>
        <v>0</v>
      </c>
    </row>
    <row r="7424" spans="1:9" hidden="1" x14ac:dyDescent="0.25">
      <c r="A7424">
        <v>30101</v>
      </c>
      <c r="B7424" s="1" t="s">
        <v>6</v>
      </c>
      <c r="C7424" s="1" t="s">
        <v>41</v>
      </c>
      <c r="D7424">
        <v>7704</v>
      </c>
      <c r="E7424" s="1" t="s">
        <v>7972</v>
      </c>
      <c r="F7424">
        <v>0</v>
      </c>
      <c r="H7424">
        <v>0</v>
      </c>
      <c r="I7424">
        <f>Tabla1[[#This Row],[VENTAS]]+Tabla1[[#This Row],[FISICO]]-Tabla1[[#This Row],[SISTEMA]]</f>
        <v>0</v>
      </c>
    </row>
    <row r="7425" spans="1:9" hidden="1" x14ac:dyDescent="0.25">
      <c r="A7425">
        <v>30101</v>
      </c>
      <c r="B7425" s="1" t="s">
        <v>6</v>
      </c>
      <c r="C7425" s="1" t="s">
        <v>41</v>
      </c>
      <c r="D7425">
        <v>7706</v>
      </c>
      <c r="E7425" s="1" t="s">
        <v>7973</v>
      </c>
      <c r="F7425">
        <v>0</v>
      </c>
      <c r="H7425">
        <v>0</v>
      </c>
      <c r="I7425">
        <f>Tabla1[[#This Row],[VENTAS]]+Tabla1[[#This Row],[FISICO]]-Tabla1[[#This Row],[SISTEMA]]</f>
        <v>0</v>
      </c>
    </row>
    <row r="7426" spans="1:9" hidden="1" x14ac:dyDescent="0.25">
      <c r="A7426">
        <v>30101</v>
      </c>
      <c r="B7426" s="1" t="s">
        <v>6</v>
      </c>
      <c r="C7426" s="1" t="s">
        <v>41</v>
      </c>
      <c r="D7426">
        <v>7710</v>
      </c>
      <c r="E7426" s="1" t="s">
        <v>7974</v>
      </c>
      <c r="F7426">
        <v>16</v>
      </c>
      <c r="G7426">
        <v>16</v>
      </c>
      <c r="H7426">
        <v>0</v>
      </c>
      <c r="I7426">
        <f>Tabla1[[#This Row],[VENTAS]]+Tabla1[[#This Row],[FISICO]]-Tabla1[[#This Row],[SISTEMA]]</f>
        <v>0</v>
      </c>
    </row>
    <row r="7427" spans="1:9" hidden="1" x14ac:dyDescent="0.25">
      <c r="A7427">
        <v>30101</v>
      </c>
      <c r="B7427" s="1" t="s">
        <v>6</v>
      </c>
      <c r="C7427" s="1" t="s">
        <v>41</v>
      </c>
      <c r="D7427">
        <v>7711</v>
      </c>
      <c r="E7427" s="1" t="s">
        <v>7975</v>
      </c>
      <c r="F7427">
        <v>2</v>
      </c>
      <c r="G7427">
        <v>2</v>
      </c>
      <c r="H7427">
        <v>0</v>
      </c>
      <c r="I7427">
        <f>Tabla1[[#This Row],[VENTAS]]+Tabla1[[#This Row],[FISICO]]-Tabla1[[#This Row],[SISTEMA]]</f>
        <v>0</v>
      </c>
    </row>
    <row r="7428" spans="1:9" hidden="1" x14ac:dyDescent="0.25">
      <c r="A7428">
        <v>30101</v>
      </c>
      <c r="B7428" s="1" t="s">
        <v>6</v>
      </c>
      <c r="C7428" s="1" t="s">
        <v>41</v>
      </c>
      <c r="D7428">
        <v>7722</v>
      </c>
      <c r="E7428" s="1" t="s">
        <v>7976</v>
      </c>
      <c r="F7428">
        <v>1</v>
      </c>
      <c r="G7428">
        <v>1</v>
      </c>
      <c r="H7428">
        <v>0</v>
      </c>
      <c r="I7428">
        <f>Tabla1[[#This Row],[VENTAS]]+Tabla1[[#This Row],[FISICO]]-Tabla1[[#This Row],[SISTEMA]]</f>
        <v>0</v>
      </c>
    </row>
    <row r="7429" spans="1:9" hidden="1" x14ac:dyDescent="0.25">
      <c r="A7429">
        <v>30101</v>
      </c>
      <c r="B7429" s="1" t="s">
        <v>6</v>
      </c>
      <c r="C7429" s="1" t="s">
        <v>41</v>
      </c>
      <c r="D7429">
        <v>7723</v>
      </c>
      <c r="E7429" s="1" t="s">
        <v>7977</v>
      </c>
      <c r="F7429">
        <v>3</v>
      </c>
      <c r="G7429">
        <v>3</v>
      </c>
      <c r="H7429">
        <v>0</v>
      </c>
      <c r="I7429">
        <f>Tabla1[[#This Row],[VENTAS]]+Tabla1[[#This Row],[FISICO]]-Tabla1[[#This Row],[SISTEMA]]</f>
        <v>0</v>
      </c>
    </row>
    <row r="7430" spans="1:9" hidden="1" x14ac:dyDescent="0.25">
      <c r="A7430">
        <v>30101</v>
      </c>
      <c r="B7430" s="1" t="s">
        <v>6</v>
      </c>
      <c r="C7430" s="1" t="s">
        <v>41</v>
      </c>
      <c r="D7430">
        <v>7787</v>
      </c>
      <c r="E7430" s="1" t="s">
        <v>7978</v>
      </c>
      <c r="F7430">
        <v>0</v>
      </c>
      <c r="H7430">
        <v>0</v>
      </c>
      <c r="I7430">
        <f>Tabla1[[#This Row],[VENTAS]]+Tabla1[[#This Row],[FISICO]]-Tabla1[[#This Row],[SISTEMA]]</f>
        <v>0</v>
      </c>
    </row>
    <row r="7431" spans="1:9" hidden="1" x14ac:dyDescent="0.25">
      <c r="A7431">
        <v>30101</v>
      </c>
      <c r="B7431" s="1" t="s">
        <v>6</v>
      </c>
      <c r="C7431" s="1" t="s">
        <v>41</v>
      </c>
      <c r="D7431">
        <v>7808</v>
      </c>
      <c r="E7431" s="1" t="s">
        <v>7979</v>
      </c>
      <c r="F7431">
        <v>0</v>
      </c>
      <c r="H7431">
        <v>0</v>
      </c>
      <c r="I7431">
        <f>Tabla1[[#This Row],[VENTAS]]+Tabla1[[#This Row],[FISICO]]-Tabla1[[#This Row],[SISTEMA]]</f>
        <v>0</v>
      </c>
    </row>
    <row r="7432" spans="1:9" hidden="1" x14ac:dyDescent="0.25">
      <c r="A7432">
        <v>30101</v>
      </c>
      <c r="B7432" s="1" t="s">
        <v>6</v>
      </c>
      <c r="C7432" s="1" t="s">
        <v>41</v>
      </c>
      <c r="D7432">
        <v>7811</v>
      </c>
      <c r="E7432" s="1" t="s">
        <v>7980</v>
      </c>
      <c r="F7432">
        <v>0</v>
      </c>
      <c r="H7432">
        <v>0</v>
      </c>
      <c r="I7432">
        <f>Tabla1[[#This Row],[VENTAS]]+Tabla1[[#This Row],[FISICO]]-Tabla1[[#This Row],[SISTEMA]]</f>
        <v>0</v>
      </c>
    </row>
    <row r="7433" spans="1:9" hidden="1" x14ac:dyDescent="0.25">
      <c r="A7433">
        <v>30101</v>
      </c>
      <c r="B7433" s="1" t="s">
        <v>6</v>
      </c>
      <c r="C7433" s="1" t="s">
        <v>41</v>
      </c>
      <c r="D7433">
        <v>7818</v>
      </c>
      <c r="E7433" s="1" t="s">
        <v>7981</v>
      </c>
      <c r="F7433">
        <v>1</v>
      </c>
      <c r="G7433">
        <v>1</v>
      </c>
      <c r="H7433">
        <v>0</v>
      </c>
      <c r="I7433">
        <f>Tabla1[[#This Row],[VENTAS]]+Tabla1[[#This Row],[FISICO]]-Tabla1[[#This Row],[SISTEMA]]</f>
        <v>0</v>
      </c>
    </row>
    <row r="7434" spans="1:9" hidden="1" x14ac:dyDescent="0.25">
      <c r="A7434">
        <v>30101</v>
      </c>
      <c r="B7434" s="1" t="s">
        <v>6</v>
      </c>
      <c r="C7434" s="1" t="s">
        <v>41</v>
      </c>
      <c r="D7434">
        <v>7820</v>
      </c>
      <c r="E7434" s="1" t="s">
        <v>7982</v>
      </c>
      <c r="F7434">
        <v>0</v>
      </c>
      <c r="H7434">
        <v>0</v>
      </c>
      <c r="I7434">
        <f>Tabla1[[#This Row],[VENTAS]]+Tabla1[[#This Row],[FISICO]]-Tabla1[[#This Row],[SISTEMA]]</f>
        <v>0</v>
      </c>
    </row>
    <row r="7435" spans="1:9" hidden="1" x14ac:dyDescent="0.25">
      <c r="A7435">
        <v>30101</v>
      </c>
      <c r="B7435" s="1" t="s">
        <v>6</v>
      </c>
      <c r="C7435" s="1" t="s">
        <v>41</v>
      </c>
      <c r="D7435">
        <v>7821</v>
      </c>
      <c r="E7435" s="1" t="s">
        <v>7983</v>
      </c>
      <c r="F7435">
        <v>0</v>
      </c>
      <c r="H7435">
        <v>0</v>
      </c>
      <c r="I7435">
        <f>Tabla1[[#This Row],[VENTAS]]+Tabla1[[#This Row],[FISICO]]-Tabla1[[#This Row],[SISTEMA]]</f>
        <v>0</v>
      </c>
    </row>
    <row r="7436" spans="1:9" hidden="1" x14ac:dyDescent="0.25">
      <c r="A7436">
        <v>30101</v>
      </c>
      <c r="B7436" s="1" t="s">
        <v>6</v>
      </c>
      <c r="C7436" s="1" t="s">
        <v>41</v>
      </c>
      <c r="D7436">
        <v>7864</v>
      </c>
      <c r="E7436" s="1" t="s">
        <v>7984</v>
      </c>
      <c r="F7436">
        <v>0</v>
      </c>
      <c r="H7436">
        <v>0</v>
      </c>
      <c r="I7436">
        <f>Tabla1[[#This Row],[VENTAS]]+Tabla1[[#This Row],[FISICO]]-Tabla1[[#This Row],[SISTEMA]]</f>
        <v>0</v>
      </c>
    </row>
    <row r="7437" spans="1:9" hidden="1" x14ac:dyDescent="0.25">
      <c r="A7437">
        <v>30101</v>
      </c>
      <c r="B7437" s="1" t="s">
        <v>6</v>
      </c>
      <c r="C7437" s="1" t="s">
        <v>41</v>
      </c>
      <c r="D7437">
        <v>7892</v>
      </c>
      <c r="E7437" s="1" t="s">
        <v>7985</v>
      </c>
      <c r="F7437">
        <v>0</v>
      </c>
      <c r="H7437">
        <v>0</v>
      </c>
      <c r="I7437">
        <f>Tabla1[[#This Row],[VENTAS]]+Tabla1[[#This Row],[FISICO]]-Tabla1[[#This Row],[SISTEMA]]</f>
        <v>0</v>
      </c>
    </row>
    <row r="7438" spans="1:9" hidden="1" x14ac:dyDescent="0.25">
      <c r="A7438">
        <v>30101</v>
      </c>
      <c r="B7438" s="1" t="s">
        <v>6</v>
      </c>
      <c r="C7438" s="1" t="s">
        <v>41</v>
      </c>
      <c r="D7438">
        <v>7893</v>
      </c>
      <c r="E7438" s="1" t="s">
        <v>7986</v>
      </c>
      <c r="F7438">
        <v>0</v>
      </c>
      <c r="H7438">
        <v>0</v>
      </c>
      <c r="I7438">
        <f>Tabla1[[#This Row],[VENTAS]]+Tabla1[[#This Row],[FISICO]]-Tabla1[[#This Row],[SISTEMA]]</f>
        <v>0</v>
      </c>
    </row>
    <row r="7439" spans="1:9" hidden="1" x14ac:dyDescent="0.25">
      <c r="A7439">
        <v>30101</v>
      </c>
      <c r="B7439" s="1" t="s">
        <v>6</v>
      </c>
      <c r="C7439" s="1" t="s">
        <v>41</v>
      </c>
      <c r="D7439">
        <v>7894</v>
      </c>
      <c r="E7439" s="1" t="s">
        <v>7987</v>
      </c>
      <c r="F7439">
        <v>0</v>
      </c>
      <c r="H7439">
        <v>0</v>
      </c>
      <c r="I7439">
        <f>Tabla1[[#This Row],[VENTAS]]+Tabla1[[#This Row],[FISICO]]-Tabla1[[#This Row],[SISTEMA]]</f>
        <v>0</v>
      </c>
    </row>
    <row r="7440" spans="1:9" hidden="1" x14ac:dyDescent="0.25">
      <c r="A7440">
        <v>30101</v>
      </c>
      <c r="B7440" s="1" t="s">
        <v>6</v>
      </c>
      <c r="C7440" s="1" t="s">
        <v>41</v>
      </c>
      <c r="D7440">
        <v>7902</v>
      </c>
      <c r="E7440" s="1" t="s">
        <v>7988</v>
      </c>
      <c r="F7440">
        <v>1</v>
      </c>
      <c r="G7440">
        <v>1</v>
      </c>
      <c r="H7440">
        <v>0</v>
      </c>
      <c r="I7440">
        <f>Tabla1[[#This Row],[VENTAS]]+Tabla1[[#This Row],[FISICO]]-Tabla1[[#This Row],[SISTEMA]]</f>
        <v>0</v>
      </c>
    </row>
    <row r="7441" spans="1:9" hidden="1" x14ac:dyDescent="0.25">
      <c r="A7441">
        <v>30101</v>
      </c>
      <c r="B7441" s="1" t="s">
        <v>6</v>
      </c>
      <c r="C7441" s="1" t="s">
        <v>41</v>
      </c>
      <c r="D7441">
        <v>7903</v>
      </c>
      <c r="E7441" s="1" t="s">
        <v>7989</v>
      </c>
      <c r="F7441">
        <v>1</v>
      </c>
      <c r="G7441">
        <v>1</v>
      </c>
      <c r="H7441">
        <v>0</v>
      </c>
      <c r="I7441">
        <f>Tabla1[[#This Row],[VENTAS]]+Tabla1[[#This Row],[FISICO]]-Tabla1[[#This Row],[SISTEMA]]</f>
        <v>0</v>
      </c>
    </row>
    <row r="7442" spans="1:9" hidden="1" x14ac:dyDescent="0.25">
      <c r="A7442">
        <v>30101</v>
      </c>
      <c r="B7442" s="1" t="s">
        <v>6</v>
      </c>
      <c r="C7442" s="1" t="s">
        <v>41</v>
      </c>
      <c r="D7442">
        <v>7904</v>
      </c>
      <c r="E7442" s="1" t="s">
        <v>7990</v>
      </c>
      <c r="F7442">
        <v>0</v>
      </c>
      <c r="H7442">
        <v>0</v>
      </c>
      <c r="I7442">
        <f>Tabla1[[#This Row],[VENTAS]]+Tabla1[[#This Row],[FISICO]]-Tabla1[[#This Row],[SISTEMA]]</f>
        <v>0</v>
      </c>
    </row>
    <row r="7443" spans="1:9" hidden="1" x14ac:dyDescent="0.25">
      <c r="A7443">
        <v>30101</v>
      </c>
      <c r="B7443" s="1" t="s">
        <v>6</v>
      </c>
      <c r="C7443" s="1" t="s">
        <v>41</v>
      </c>
      <c r="D7443">
        <v>7905</v>
      </c>
      <c r="E7443" s="1" t="s">
        <v>7991</v>
      </c>
      <c r="F7443">
        <v>0</v>
      </c>
      <c r="H7443">
        <v>0</v>
      </c>
      <c r="I7443">
        <f>Tabla1[[#This Row],[VENTAS]]+Tabla1[[#This Row],[FISICO]]-Tabla1[[#This Row],[SISTEMA]]</f>
        <v>0</v>
      </c>
    </row>
    <row r="7444" spans="1:9" hidden="1" x14ac:dyDescent="0.25">
      <c r="A7444">
        <v>30101</v>
      </c>
      <c r="B7444" s="1" t="s">
        <v>6</v>
      </c>
      <c r="C7444" s="1" t="s">
        <v>41</v>
      </c>
      <c r="D7444">
        <v>7906</v>
      </c>
      <c r="E7444" s="1" t="s">
        <v>7992</v>
      </c>
      <c r="F7444">
        <v>0</v>
      </c>
      <c r="H7444">
        <v>0</v>
      </c>
      <c r="I7444">
        <f>Tabla1[[#This Row],[VENTAS]]+Tabla1[[#This Row],[FISICO]]-Tabla1[[#This Row],[SISTEMA]]</f>
        <v>0</v>
      </c>
    </row>
    <row r="7445" spans="1:9" hidden="1" x14ac:dyDescent="0.25">
      <c r="A7445">
        <v>30101</v>
      </c>
      <c r="B7445" s="1" t="s">
        <v>6</v>
      </c>
      <c r="C7445" s="1" t="s">
        <v>41</v>
      </c>
      <c r="D7445">
        <v>7907</v>
      </c>
      <c r="E7445" s="1" t="s">
        <v>7993</v>
      </c>
      <c r="F7445">
        <v>0</v>
      </c>
      <c r="H7445">
        <v>0</v>
      </c>
      <c r="I7445">
        <f>Tabla1[[#This Row],[VENTAS]]+Tabla1[[#This Row],[FISICO]]-Tabla1[[#This Row],[SISTEMA]]</f>
        <v>0</v>
      </c>
    </row>
    <row r="7446" spans="1:9" hidden="1" x14ac:dyDescent="0.25">
      <c r="A7446">
        <v>30101</v>
      </c>
      <c r="B7446" s="1" t="s">
        <v>6</v>
      </c>
      <c r="C7446" s="1" t="s">
        <v>41</v>
      </c>
      <c r="D7446">
        <v>8009</v>
      </c>
      <c r="E7446" s="1" t="s">
        <v>7994</v>
      </c>
      <c r="F7446">
        <v>2</v>
      </c>
      <c r="G7446">
        <v>2</v>
      </c>
      <c r="H7446">
        <v>0</v>
      </c>
      <c r="I7446">
        <f>Tabla1[[#This Row],[VENTAS]]+Tabla1[[#This Row],[FISICO]]-Tabla1[[#This Row],[SISTEMA]]</f>
        <v>0</v>
      </c>
    </row>
    <row r="7447" spans="1:9" hidden="1" x14ac:dyDescent="0.25">
      <c r="A7447">
        <v>30101</v>
      </c>
      <c r="B7447" s="1" t="s">
        <v>6</v>
      </c>
      <c r="C7447" s="1" t="s">
        <v>41</v>
      </c>
      <c r="D7447">
        <v>8010</v>
      </c>
      <c r="E7447" s="1" t="s">
        <v>7995</v>
      </c>
      <c r="F7447">
        <v>0</v>
      </c>
      <c r="H7447">
        <v>0</v>
      </c>
      <c r="I7447">
        <f>Tabla1[[#This Row],[VENTAS]]+Tabla1[[#This Row],[FISICO]]-Tabla1[[#This Row],[SISTEMA]]</f>
        <v>0</v>
      </c>
    </row>
    <row r="7448" spans="1:9" hidden="1" x14ac:dyDescent="0.25">
      <c r="A7448">
        <v>30101</v>
      </c>
      <c r="B7448" s="1" t="s">
        <v>6</v>
      </c>
      <c r="C7448" s="1" t="s">
        <v>41</v>
      </c>
      <c r="D7448">
        <v>8018</v>
      </c>
      <c r="E7448" s="1" t="s">
        <v>7996</v>
      </c>
      <c r="F7448">
        <v>0</v>
      </c>
      <c r="H7448">
        <v>0</v>
      </c>
      <c r="I7448">
        <f>Tabla1[[#This Row],[VENTAS]]+Tabla1[[#This Row],[FISICO]]-Tabla1[[#This Row],[SISTEMA]]</f>
        <v>0</v>
      </c>
    </row>
    <row r="7449" spans="1:9" hidden="1" x14ac:dyDescent="0.25">
      <c r="A7449">
        <v>30101</v>
      </c>
      <c r="B7449" s="1" t="s">
        <v>6</v>
      </c>
      <c r="C7449" s="1" t="s">
        <v>41</v>
      </c>
      <c r="D7449">
        <v>8114</v>
      </c>
      <c r="E7449" s="1" t="s">
        <v>7997</v>
      </c>
      <c r="F7449">
        <v>0</v>
      </c>
      <c r="H7449">
        <v>0</v>
      </c>
      <c r="I7449">
        <f>Tabla1[[#This Row],[VENTAS]]+Tabla1[[#This Row],[FISICO]]-Tabla1[[#This Row],[SISTEMA]]</f>
        <v>0</v>
      </c>
    </row>
    <row r="7450" spans="1:9" hidden="1" x14ac:dyDescent="0.25">
      <c r="A7450">
        <v>30101</v>
      </c>
      <c r="B7450" s="1" t="s">
        <v>6</v>
      </c>
      <c r="C7450" s="1" t="s">
        <v>41</v>
      </c>
      <c r="D7450">
        <v>8184</v>
      </c>
      <c r="E7450" s="1" t="s">
        <v>7998</v>
      </c>
      <c r="F7450">
        <v>0</v>
      </c>
      <c r="H7450">
        <v>0</v>
      </c>
      <c r="I7450">
        <f>Tabla1[[#This Row],[VENTAS]]+Tabla1[[#This Row],[FISICO]]-Tabla1[[#This Row],[SISTEMA]]</f>
        <v>0</v>
      </c>
    </row>
    <row r="7451" spans="1:9" hidden="1" x14ac:dyDescent="0.25">
      <c r="A7451">
        <v>30101</v>
      </c>
      <c r="B7451" s="1" t="s">
        <v>6</v>
      </c>
      <c r="C7451" s="1" t="s">
        <v>41</v>
      </c>
      <c r="D7451">
        <v>8362</v>
      </c>
      <c r="E7451" s="1" t="s">
        <v>7999</v>
      </c>
      <c r="F7451">
        <v>1</v>
      </c>
      <c r="G7451">
        <v>1</v>
      </c>
      <c r="H7451">
        <v>0</v>
      </c>
      <c r="I7451">
        <f>Tabla1[[#This Row],[VENTAS]]+Tabla1[[#This Row],[FISICO]]-Tabla1[[#This Row],[SISTEMA]]</f>
        <v>0</v>
      </c>
    </row>
    <row r="7452" spans="1:9" hidden="1" x14ac:dyDescent="0.25">
      <c r="A7452">
        <v>30101</v>
      </c>
      <c r="B7452" s="1" t="s">
        <v>6</v>
      </c>
      <c r="C7452" s="1" t="s">
        <v>41</v>
      </c>
      <c r="D7452">
        <v>8363</v>
      </c>
      <c r="E7452" s="1" t="s">
        <v>8000</v>
      </c>
      <c r="F7452">
        <v>3</v>
      </c>
      <c r="G7452">
        <v>3</v>
      </c>
      <c r="H7452">
        <v>0</v>
      </c>
      <c r="I7452">
        <f>Tabla1[[#This Row],[VENTAS]]+Tabla1[[#This Row],[FISICO]]-Tabla1[[#This Row],[SISTEMA]]</f>
        <v>0</v>
      </c>
    </row>
    <row r="7453" spans="1:9" hidden="1" x14ac:dyDescent="0.25">
      <c r="A7453">
        <v>30101</v>
      </c>
      <c r="B7453" s="1" t="s">
        <v>6</v>
      </c>
      <c r="C7453" s="1" t="s">
        <v>41</v>
      </c>
      <c r="D7453">
        <v>8364</v>
      </c>
      <c r="E7453" s="1" t="s">
        <v>8001</v>
      </c>
      <c r="F7453">
        <v>1</v>
      </c>
      <c r="G7453">
        <v>1</v>
      </c>
      <c r="H7453">
        <v>0</v>
      </c>
      <c r="I7453">
        <f>Tabla1[[#This Row],[VENTAS]]+Tabla1[[#This Row],[FISICO]]-Tabla1[[#This Row],[SISTEMA]]</f>
        <v>0</v>
      </c>
    </row>
    <row r="7454" spans="1:9" hidden="1" x14ac:dyDescent="0.25">
      <c r="A7454">
        <v>30101</v>
      </c>
      <c r="B7454" s="1" t="s">
        <v>6</v>
      </c>
      <c r="C7454" s="1" t="s">
        <v>41</v>
      </c>
      <c r="D7454">
        <v>8366</v>
      </c>
      <c r="E7454" s="1" t="s">
        <v>8002</v>
      </c>
      <c r="F7454">
        <v>0</v>
      </c>
      <c r="H7454">
        <v>0</v>
      </c>
      <c r="I7454">
        <f>Tabla1[[#This Row],[VENTAS]]+Tabla1[[#This Row],[FISICO]]-Tabla1[[#This Row],[SISTEMA]]</f>
        <v>0</v>
      </c>
    </row>
    <row r="7455" spans="1:9" hidden="1" x14ac:dyDescent="0.25">
      <c r="A7455">
        <v>30101</v>
      </c>
      <c r="B7455" s="1" t="s">
        <v>6</v>
      </c>
      <c r="C7455" s="1" t="s">
        <v>41</v>
      </c>
      <c r="D7455">
        <v>8367</v>
      </c>
      <c r="E7455" s="1" t="s">
        <v>8003</v>
      </c>
      <c r="F7455">
        <v>0</v>
      </c>
      <c r="H7455">
        <v>0</v>
      </c>
      <c r="I7455">
        <f>Tabla1[[#This Row],[VENTAS]]+Tabla1[[#This Row],[FISICO]]-Tabla1[[#This Row],[SISTEMA]]</f>
        <v>0</v>
      </c>
    </row>
    <row r="7456" spans="1:9" hidden="1" x14ac:dyDescent="0.25">
      <c r="A7456">
        <v>30101</v>
      </c>
      <c r="B7456" s="1" t="s">
        <v>6</v>
      </c>
      <c r="C7456" s="1" t="s">
        <v>41</v>
      </c>
      <c r="D7456">
        <v>8368</v>
      </c>
      <c r="E7456" s="1" t="s">
        <v>8004</v>
      </c>
      <c r="F7456">
        <v>0</v>
      </c>
      <c r="H7456">
        <v>0</v>
      </c>
      <c r="I7456">
        <f>Tabla1[[#This Row],[VENTAS]]+Tabla1[[#This Row],[FISICO]]-Tabla1[[#This Row],[SISTEMA]]</f>
        <v>0</v>
      </c>
    </row>
    <row r="7457" spans="1:9" hidden="1" x14ac:dyDescent="0.25">
      <c r="A7457">
        <v>30101</v>
      </c>
      <c r="B7457" s="1" t="s">
        <v>6</v>
      </c>
      <c r="C7457" s="1" t="s">
        <v>41</v>
      </c>
      <c r="D7457">
        <v>8371</v>
      </c>
      <c r="E7457" s="1" t="s">
        <v>8005</v>
      </c>
      <c r="F7457">
        <v>0</v>
      </c>
      <c r="H7457">
        <v>0</v>
      </c>
      <c r="I7457">
        <f>Tabla1[[#This Row],[VENTAS]]+Tabla1[[#This Row],[FISICO]]-Tabla1[[#This Row],[SISTEMA]]</f>
        <v>0</v>
      </c>
    </row>
    <row r="7458" spans="1:9" hidden="1" x14ac:dyDescent="0.25">
      <c r="A7458">
        <v>30101</v>
      </c>
      <c r="B7458" s="1" t="s">
        <v>6</v>
      </c>
      <c r="C7458" s="1" t="s">
        <v>41</v>
      </c>
      <c r="D7458">
        <v>8375</v>
      </c>
      <c r="E7458" s="1" t="s">
        <v>8006</v>
      </c>
      <c r="F7458">
        <v>0</v>
      </c>
      <c r="H7458">
        <v>0</v>
      </c>
      <c r="I7458">
        <f>Tabla1[[#This Row],[VENTAS]]+Tabla1[[#This Row],[FISICO]]-Tabla1[[#This Row],[SISTEMA]]</f>
        <v>0</v>
      </c>
    </row>
    <row r="7459" spans="1:9" hidden="1" x14ac:dyDescent="0.25">
      <c r="A7459">
        <v>30101</v>
      </c>
      <c r="B7459" s="1" t="s">
        <v>6</v>
      </c>
      <c r="C7459" s="1" t="s">
        <v>41</v>
      </c>
      <c r="D7459">
        <v>8376</v>
      </c>
      <c r="E7459" s="1" t="s">
        <v>8007</v>
      </c>
      <c r="F7459">
        <v>1</v>
      </c>
      <c r="G7459">
        <v>1</v>
      </c>
      <c r="H7459">
        <v>0</v>
      </c>
      <c r="I7459">
        <f>Tabla1[[#This Row],[VENTAS]]+Tabla1[[#This Row],[FISICO]]-Tabla1[[#This Row],[SISTEMA]]</f>
        <v>0</v>
      </c>
    </row>
    <row r="7460" spans="1:9" hidden="1" x14ac:dyDescent="0.25">
      <c r="A7460">
        <v>30101</v>
      </c>
      <c r="B7460" s="1" t="s">
        <v>6</v>
      </c>
      <c r="C7460" s="1" t="s">
        <v>41</v>
      </c>
      <c r="D7460">
        <v>8476</v>
      </c>
      <c r="E7460" s="1" t="s">
        <v>8008</v>
      </c>
      <c r="F7460">
        <v>1</v>
      </c>
      <c r="G7460">
        <v>1</v>
      </c>
      <c r="H7460">
        <v>0</v>
      </c>
      <c r="I7460">
        <f>Tabla1[[#This Row],[VENTAS]]+Tabla1[[#This Row],[FISICO]]-Tabla1[[#This Row],[SISTEMA]]</f>
        <v>0</v>
      </c>
    </row>
    <row r="7461" spans="1:9" hidden="1" x14ac:dyDescent="0.25">
      <c r="A7461">
        <v>30101</v>
      </c>
      <c r="B7461" s="1" t="s">
        <v>6</v>
      </c>
      <c r="C7461" s="1" t="s">
        <v>41</v>
      </c>
      <c r="D7461">
        <v>8522</v>
      </c>
      <c r="E7461" s="1" t="s">
        <v>8009</v>
      </c>
      <c r="F7461">
        <v>0</v>
      </c>
      <c r="H7461">
        <v>0</v>
      </c>
      <c r="I7461">
        <f>Tabla1[[#This Row],[VENTAS]]+Tabla1[[#This Row],[FISICO]]-Tabla1[[#This Row],[SISTEMA]]</f>
        <v>0</v>
      </c>
    </row>
    <row r="7462" spans="1:9" hidden="1" x14ac:dyDescent="0.25">
      <c r="A7462">
        <v>30101</v>
      </c>
      <c r="B7462" s="1" t="s">
        <v>6</v>
      </c>
      <c r="C7462" s="1" t="s">
        <v>41</v>
      </c>
      <c r="D7462">
        <v>8525</v>
      </c>
      <c r="E7462" s="1" t="s">
        <v>8010</v>
      </c>
      <c r="F7462">
        <v>7</v>
      </c>
      <c r="G7462">
        <f>3+4</f>
        <v>7</v>
      </c>
      <c r="H7462">
        <v>0</v>
      </c>
      <c r="I7462">
        <f>Tabla1[[#This Row],[VENTAS]]+Tabla1[[#This Row],[FISICO]]-Tabla1[[#This Row],[SISTEMA]]</f>
        <v>0</v>
      </c>
    </row>
    <row r="7463" spans="1:9" hidden="1" x14ac:dyDescent="0.25">
      <c r="A7463">
        <v>30101</v>
      </c>
      <c r="B7463" s="1" t="s">
        <v>6</v>
      </c>
      <c r="C7463" s="1" t="s">
        <v>41</v>
      </c>
      <c r="D7463">
        <v>8526</v>
      </c>
      <c r="E7463" s="1" t="s">
        <v>8011</v>
      </c>
      <c r="F7463">
        <v>0</v>
      </c>
      <c r="H7463">
        <v>0</v>
      </c>
      <c r="I7463">
        <f>Tabla1[[#This Row],[VENTAS]]+Tabla1[[#This Row],[FISICO]]-Tabla1[[#This Row],[SISTEMA]]</f>
        <v>0</v>
      </c>
    </row>
    <row r="7464" spans="1:9" hidden="1" x14ac:dyDescent="0.25">
      <c r="A7464">
        <v>30101</v>
      </c>
      <c r="B7464" s="1" t="s">
        <v>6</v>
      </c>
      <c r="C7464" s="1" t="s">
        <v>41</v>
      </c>
      <c r="D7464">
        <v>8527</v>
      </c>
      <c r="E7464" s="1" t="s">
        <v>8012</v>
      </c>
      <c r="F7464">
        <v>1</v>
      </c>
      <c r="G7464">
        <v>1</v>
      </c>
      <c r="H7464">
        <v>0</v>
      </c>
      <c r="I7464">
        <f>Tabla1[[#This Row],[VENTAS]]+Tabla1[[#This Row],[FISICO]]-Tabla1[[#This Row],[SISTEMA]]</f>
        <v>0</v>
      </c>
    </row>
    <row r="7465" spans="1:9" hidden="1" x14ac:dyDescent="0.25">
      <c r="A7465">
        <v>30101</v>
      </c>
      <c r="B7465" s="1" t="s">
        <v>6</v>
      </c>
      <c r="C7465" s="1" t="s">
        <v>41</v>
      </c>
      <c r="D7465">
        <v>8532</v>
      </c>
      <c r="E7465" s="1" t="s">
        <v>8013</v>
      </c>
      <c r="F7465">
        <v>0</v>
      </c>
      <c r="H7465">
        <v>0</v>
      </c>
      <c r="I7465">
        <f>Tabla1[[#This Row],[VENTAS]]+Tabla1[[#This Row],[FISICO]]-Tabla1[[#This Row],[SISTEMA]]</f>
        <v>0</v>
      </c>
    </row>
    <row r="7466" spans="1:9" hidden="1" x14ac:dyDescent="0.25">
      <c r="A7466">
        <v>30101</v>
      </c>
      <c r="B7466" s="1" t="s">
        <v>6</v>
      </c>
      <c r="C7466" s="1" t="s">
        <v>41</v>
      </c>
      <c r="D7466">
        <v>8581</v>
      </c>
      <c r="E7466" s="1" t="s">
        <v>8014</v>
      </c>
      <c r="F7466">
        <v>0</v>
      </c>
      <c r="H7466">
        <v>0</v>
      </c>
      <c r="I7466">
        <f>Tabla1[[#This Row],[VENTAS]]+Tabla1[[#This Row],[FISICO]]-Tabla1[[#This Row],[SISTEMA]]</f>
        <v>0</v>
      </c>
    </row>
    <row r="7467" spans="1:9" hidden="1" x14ac:dyDescent="0.25">
      <c r="A7467">
        <v>30101</v>
      </c>
      <c r="B7467" s="1" t="s">
        <v>6</v>
      </c>
      <c r="C7467" s="1" t="s">
        <v>41</v>
      </c>
      <c r="D7467">
        <v>8769</v>
      </c>
      <c r="E7467" s="1" t="s">
        <v>8015</v>
      </c>
      <c r="F7467">
        <v>0</v>
      </c>
      <c r="H7467">
        <v>0</v>
      </c>
      <c r="I7467">
        <f>Tabla1[[#This Row],[VENTAS]]+Tabla1[[#This Row],[FISICO]]-Tabla1[[#This Row],[SISTEMA]]</f>
        <v>0</v>
      </c>
    </row>
    <row r="7468" spans="1:9" hidden="1" x14ac:dyDescent="0.25">
      <c r="A7468">
        <v>30101</v>
      </c>
      <c r="B7468" s="1" t="s">
        <v>6</v>
      </c>
      <c r="C7468" s="1" t="s">
        <v>41</v>
      </c>
      <c r="D7468">
        <v>8772</v>
      </c>
      <c r="E7468" s="1" t="s">
        <v>8016</v>
      </c>
      <c r="F7468">
        <v>0</v>
      </c>
      <c r="H7468">
        <v>0</v>
      </c>
      <c r="I7468">
        <f>Tabla1[[#This Row],[VENTAS]]+Tabla1[[#This Row],[FISICO]]-Tabla1[[#This Row],[SISTEMA]]</f>
        <v>0</v>
      </c>
    </row>
    <row r="7469" spans="1:9" hidden="1" x14ac:dyDescent="0.25">
      <c r="A7469">
        <v>30101</v>
      </c>
      <c r="B7469" s="1" t="s">
        <v>6</v>
      </c>
      <c r="C7469" s="1" t="s">
        <v>41</v>
      </c>
      <c r="D7469">
        <v>8776</v>
      </c>
      <c r="E7469" s="1" t="s">
        <v>8017</v>
      </c>
      <c r="F7469">
        <v>3</v>
      </c>
      <c r="G7469">
        <v>3</v>
      </c>
      <c r="H7469">
        <v>0</v>
      </c>
      <c r="I7469">
        <f>Tabla1[[#This Row],[VENTAS]]+Tabla1[[#This Row],[FISICO]]-Tabla1[[#This Row],[SISTEMA]]</f>
        <v>0</v>
      </c>
    </row>
    <row r="7470" spans="1:9" hidden="1" x14ac:dyDescent="0.25">
      <c r="A7470">
        <v>30101</v>
      </c>
      <c r="B7470" s="1" t="s">
        <v>6</v>
      </c>
      <c r="C7470" s="1" t="s">
        <v>41</v>
      </c>
      <c r="D7470">
        <v>8807</v>
      </c>
      <c r="E7470" s="1" t="s">
        <v>8018</v>
      </c>
      <c r="F7470">
        <v>0</v>
      </c>
      <c r="H7470">
        <v>0</v>
      </c>
      <c r="I7470">
        <f>Tabla1[[#This Row],[VENTAS]]+Tabla1[[#This Row],[FISICO]]-Tabla1[[#This Row],[SISTEMA]]</f>
        <v>0</v>
      </c>
    </row>
    <row r="7471" spans="1:9" hidden="1" x14ac:dyDescent="0.25">
      <c r="A7471">
        <v>30101</v>
      </c>
      <c r="B7471" s="1" t="s">
        <v>6</v>
      </c>
      <c r="C7471" s="1" t="s">
        <v>41</v>
      </c>
      <c r="D7471">
        <v>8808</v>
      </c>
      <c r="E7471" s="1" t="s">
        <v>8019</v>
      </c>
      <c r="F7471">
        <v>0</v>
      </c>
      <c r="H7471">
        <v>0</v>
      </c>
      <c r="I7471">
        <f>Tabla1[[#This Row],[VENTAS]]+Tabla1[[#This Row],[FISICO]]-Tabla1[[#This Row],[SISTEMA]]</f>
        <v>0</v>
      </c>
    </row>
    <row r="7472" spans="1:9" hidden="1" x14ac:dyDescent="0.25">
      <c r="A7472">
        <v>30101</v>
      </c>
      <c r="B7472" s="1" t="s">
        <v>6</v>
      </c>
      <c r="C7472" s="1" t="s">
        <v>41</v>
      </c>
      <c r="D7472">
        <v>8849</v>
      </c>
      <c r="E7472" s="1" t="s">
        <v>8020</v>
      </c>
      <c r="F7472">
        <v>6</v>
      </c>
      <c r="G7472">
        <v>6</v>
      </c>
      <c r="H7472">
        <v>0</v>
      </c>
      <c r="I7472">
        <f>Tabla1[[#This Row],[VENTAS]]+Tabla1[[#This Row],[FISICO]]-Tabla1[[#This Row],[SISTEMA]]</f>
        <v>0</v>
      </c>
    </row>
    <row r="7473" spans="1:10" hidden="1" x14ac:dyDescent="0.25">
      <c r="A7473">
        <v>30101</v>
      </c>
      <c r="B7473" s="1" t="s">
        <v>6</v>
      </c>
      <c r="C7473" s="1" t="s">
        <v>41</v>
      </c>
      <c r="D7473">
        <v>8940</v>
      </c>
      <c r="E7473" s="1" t="s">
        <v>8021</v>
      </c>
      <c r="F7473">
        <v>0</v>
      </c>
      <c r="H7473">
        <v>0</v>
      </c>
      <c r="I7473">
        <f>Tabla1[[#This Row],[VENTAS]]+Tabla1[[#This Row],[FISICO]]-Tabla1[[#This Row],[SISTEMA]]</f>
        <v>0</v>
      </c>
    </row>
    <row r="7474" spans="1:10" hidden="1" x14ac:dyDescent="0.25">
      <c r="A7474">
        <v>30101</v>
      </c>
      <c r="B7474" s="1" t="s">
        <v>6</v>
      </c>
      <c r="C7474" s="1" t="s">
        <v>41</v>
      </c>
      <c r="D7474">
        <v>9278</v>
      </c>
      <c r="E7474" s="1" t="s">
        <v>8022</v>
      </c>
      <c r="F7474">
        <v>0</v>
      </c>
      <c r="H7474">
        <v>0</v>
      </c>
      <c r="I7474">
        <f>Tabla1[[#This Row],[VENTAS]]+Tabla1[[#This Row],[FISICO]]-Tabla1[[#This Row],[SISTEMA]]</f>
        <v>0</v>
      </c>
    </row>
    <row r="7475" spans="1:10" hidden="1" x14ac:dyDescent="0.25">
      <c r="A7475">
        <v>30101</v>
      </c>
      <c r="B7475" s="1" t="s">
        <v>6</v>
      </c>
      <c r="C7475" s="1" t="s">
        <v>41</v>
      </c>
      <c r="D7475">
        <v>9279</v>
      </c>
      <c r="E7475" s="1" t="s">
        <v>8023</v>
      </c>
      <c r="F7475">
        <v>1</v>
      </c>
      <c r="G7475">
        <v>1</v>
      </c>
      <c r="H7475">
        <v>0</v>
      </c>
      <c r="I7475">
        <f>Tabla1[[#This Row],[VENTAS]]+Tabla1[[#This Row],[FISICO]]-Tabla1[[#This Row],[SISTEMA]]</f>
        <v>0</v>
      </c>
    </row>
    <row r="7476" spans="1:10" hidden="1" x14ac:dyDescent="0.25">
      <c r="A7476">
        <v>30101</v>
      </c>
      <c r="B7476" s="1" t="s">
        <v>6</v>
      </c>
      <c r="C7476" s="1" t="s">
        <v>41</v>
      </c>
      <c r="D7476">
        <v>9282</v>
      </c>
      <c r="E7476" s="1" t="s">
        <v>8024</v>
      </c>
      <c r="F7476">
        <v>0</v>
      </c>
      <c r="H7476">
        <v>0</v>
      </c>
      <c r="I7476">
        <f>Tabla1[[#This Row],[VENTAS]]+Tabla1[[#This Row],[FISICO]]-Tabla1[[#This Row],[SISTEMA]]</f>
        <v>0</v>
      </c>
    </row>
    <row r="7477" spans="1:10" hidden="1" x14ac:dyDescent="0.25">
      <c r="A7477">
        <v>30101</v>
      </c>
      <c r="B7477" s="1" t="s">
        <v>6</v>
      </c>
      <c r="C7477" s="1" t="s">
        <v>41</v>
      </c>
      <c r="D7477">
        <v>9283</v>
      </c>
      <c r="E7477" s="1" t="s">
        <v>8025</v>
      </c>
      <c r="F7477">
        <v>0</v>
      </c>
      <c r="H7477">
        <v>0</v>
      </c>
      <c r="I7477">
        <f>Tabla1[[#This Row],[VENTAS]]+Tabla1[[#This Row],[FISICO]]-Tabla1[[#This Row],[SISTEMA]]</f>
        <v>0</v>
      </c>
    </row>
    <row r="7478" spans="1:10" hidden="1" x14ac:dyDescent="0.25">
      <c r="A7478">
        <v>30101</v>
      </c>
      <c r="B7478" s="1" t="s">
        <v>6</v>
      </c>
      <c r="C7478" s="1" t="s">
        <v>41</v>
      </c>
      <c r="D7478">
        <v>9284</v>
      </c>
      <c r="E7478" s="1" t="s">
        <v>8026</v>
      </c>
      <c r="F7478">
        <v>0</v>
      </c>
      <c r="H7478">
        <v>0</v>
      </c>
      <c r="I7478">
        <f>Tabla1[[#This Row],[VENTAS]]+Tabla1[[#This Row],[FISICO]]-Tabla1[[#This Row],[SISTEMA]]</f>
        <v>0</v>
      </c>
    </row>
    <row r="7479" spans="1:10" hidden="1" x14ac:dyDescent="0.25">
      <c r="A7479">
        <v>30101</v>
      </c>
      <c r="B7479" s="1" t="s">
        <v>6</v>
      </c>
      <c r="C7479" s="1" t="s">
        <v>41</v>
      </c>
      <c r="D7479">
        <v>9289</v>
      </c>
      <c r="E7479" s="1" t="s">
        <v>8027</v>
      </c>
      <c r="F7479">
        <v>0</v>
      </c>
      <c r="H7479">
        <v>0</v>
      </c>
      <c r="I7479">
        <f>Tabla1[[#This Row],[VENTAS]]+Tabla1[[#This Row],[FISICO]]-Tabla1[[#This Row],[SISTEMA]]</f>
        <v>0</v>
      </c>
    </row>
    <row r="7480" spans="1:10" hidden="1" x14ac:dyDescent="0.25">
      <c r="A7480">
        <v>30101</v>
      </c>
      <c r="B7480" s="1" t="s">
        <v>6</v>
      </c>
      <c r="C7480" s="1" t="s">
        <v>41</v>
      </c>
      <c r="D7480">
        <v>9290</v>
      </c>
      <c r="E7480" s="1" t="s">
        <v>8028</v>
      </c>
      <c r="F7480">
        <v>0</v>
      </c>
      <c r="H7480">
        <v>0</v>
      </c>
      <c r="I7480">
        <f>Tabla1[[#This Row],[VENTAS]]+Tabla1[[#This Row],[FISICO]]-Tabla1[[#This Row],[SISTEMA]]</f>
        <v>0</v>
      </c>
    </row>
    <row r="7481" spans="1:10" hidden="1" x14ac:dyDescent="0.25">
      <c r="A7481">
        <v>30101</v>
      </c>
      <c r="B7481" s="1" t="s">
        <v>6</v>
      </c>
      <c r="C7481" s="1" t="s">
        <v>41</v>
      </c>
      <c r="D7481">
        <v>9397</v>
      </c>
      <c r="E7481" s="1" t="s">
        <v>8029</v>
      </c>
      <c r="F7481">
        <v>0</v>
      </c>
      <c r="H7481">
        <v>0</v>
      </c>
      <c r="I7481">
        <f>Tabla1[[#This Row],[VENTAS]]+Tabla1[[#This Row],[FISICO]]-Tabla1[[#This Row],[SISTEMA]]</f>
        <v>0</v>
      </c>
    </row>
    <row r="7482" spans="1:10" hidden="1" x14ac:dyDescent="0.25">
      <c r="A7482">
        <v>30101</v>
      </c>
      <c r="B7482" s="1" t="s">
        <v>6</v>
      </c>
      <c r="C7482" s="1" t="s">
        <v>41</v>
      </c>
      <c r="D7482" s="18">
        <v>9398</v>
      </c>
      <c r="E7482" s="19" t="s">
        <v>8030</v>
      </c>
      <c r="F7482">
        <v>0</v>
      </c>
      <c r="G7482">
        <v>0</v>
      </c>
      <c r="H7482">
        <v>0</v>
      </c>
      <c r="I7482">
        <f>Tabla1[[#This Row],[VENTAS]]+Tabla1[[#This Row],[FISICO]]-Tabla1[[#This Row],[SISTEMA]]</f>
        <v>0</v>
      </c>
      <c r="J7482" s="18"/>
    </row>
    <row r="7483" spans="1:10" hidden="1" x14ac:dyDescent="0.25">
      <c r="A7483">
        <v>30101</v>
      </c>
      <c r="B7483" s="1" t="s">
        <v>6</v>
      </c>
      <c r="C7483" s="1" t="s">
        <v>41</v>
      </c>
      <c r="D7483">
        <v>9400</v>
      </c>
      <c r="E7483" s="1" t="s">
        <v>8031</v>
      </c>
      <c r="F7483">
        <v>1</v>
      </c>
      <c r="G7483">
        <v>1</v>
      </c>
      <c r="H7483">
        <v>0</v>
      </c>
      <c r="I7483">
        <f>Tabla1[[#This Row],[VENTAS]]+Tabla1[[#This Row],[FISICO]]-Tabla1[[#This Row],[SISTEMA]]</f>
        <v>0</v>
      </c>
    </row>
    <row r="7484" spans="1:10" hidden="1" x14ac:dyDescent="0.25">
      <c r="A7484">
        <v>30101</v>
      </c>
      <c r="B7484" s="1" t="s">
        <v>6</v>
      </c>
      <c r="C7484" s="1" t="s">
        <v>41</v>
      </c>
      <c r="D7484">
        <v>9402</v>
      </c>
      <c r="E7484" s="1" t="s">
        <v>8032</v>
      </c>
      <c r="F7484">
        <v>0</v>
      </c>
      <c r="H7484">
        <v>0</v>
      </c>
      <c r="I7484">
        <f>Tabla1[[#This Row],[VENTAS]]+Tabla1[[#This Row],[FISICO]]-Tabla1[[#This Row],[SISTEMA]]</f>
        <v>0</v>
      </c>
    </row>
    <row r="7485" spans="1:10" hidden="1" x14ac:dyDescent="0.25">
      <c r="A7485">
        <v>30101</v>
      </c>
      <c r="B7485" s="1" t="s">
        <v>6</v>
      </c>
      <c r="C7485" s="1" t="s">
        <v>41</v>
      </c>
      <c r="D7485">
        <v>9403</v>
      </c>
      <c r="E7485" s="1" t="s">
        <v>8033</v>
      </c>
      <c r="F7485">
        <v>6</v>
      </c>
      <c r="G7485">
        <v>6</v>
      </c>
      <c r="H7485">
        <v>0</v>
      </c>
      <c r="I7485">
        <f>Tabla1[[#This Row],[VENTAS]]+Tabla1[[#This Row],[FISICO]]-Tabla1[[#This Row],[SISTEMA]]</f>
        <v>0</v>
      </c>
    </row>
    <row r="7486" spans="1:10" hidden="1" x14ac:dyDescent="0.25">
      <c r="A7486">
        <v>30101</v>
      </c>
      <c r="B7486" s="1" t="s">
        <v>6</v>
      </c>
      <c r="C7486" s="1" t="s">
        <v>41</v>
      </c>
      <c r="D7486">
        <v>9407</v>
      </c>
      <c r="E7486" s="1" t="s">
        <v>8034</v>
      </c>
      <c r="F7486">
        <v>1</v>
      </c>
      <c r="G7486">
        <v>1</v>
      </c>
      <c r="H7486">
        <v>0</v>
      </c>
      <c r="I7486">
        <f>Tabla1[[#This Row],[VENTAS]]+Tabla1[[#This Row],[FISICO]]-Tabla1[[#This Row],[SISTEMA]]</f>
        <v>0</v>
      </c>
    </row>
    <row r="7487" spans="1:10" hidden="1" x14ac:dyDescent="0.25">
      <c r="A7487">
        <v>30101</v>
      </c>
      <c r="B7487" s="1" t="s">
        <v>6</v>
      </c>
      <c r="C7487" s="1" t="s">
        <v>41</v>
      </c>
      <c r="D7487">
        <v>9408</v>
      </c>
      <c r="E7487" s="1" t="s">
        <v>8035</v>
      </c>
      <c r="F7487">
        <v>0</v>
      </c>
      <c r="H7487">
        <v>0</v>
      </c>
      <c r="I7487">
        <f>Tabla1[[#This Row],[VENTAS]]+Tabla1[[#This Row],[FISICO]]-Tabla1[[#This Row],[SISTEMA]]</f>
        <v>0</v>
      </c>
    </row>
    <row r="7488" spans="1:10" hidden="1" x14ac:dyDescent="0.25">
      <c r="A7488">
        <v>30101</v>
      </c>
      <c r="B7488" s="1" t="s">
        <v>6</v>
      </c>
      <c r="C7488" s="1" t="s">
        <v>41</v>
      </c>
      <c r="D7488">
        <v>9410</v>
      </c>
      <c r="E7488" s="1" t="s">
        <v>8036</v>
      </c>
      <c r="F7488">
        <v>0</v>
      </c>
      <c r="H7488">
        <v>0</v>
      </c>
      <c r="I7488">
        <f>Tabla1[[#This Row],[VENTAS]]+Tabla1[[#This Row],[FISICO]]-Tabla1[[#This Row],[SISTEMA]]</f>
        <v>0</v>
      </c>
    </row>
    <row r="7489" spans="1:10" hidden="1" x14ac:dyDescent="0.25">
      <c r="A7489">
        <v>30101</v>
      </c>
      <c r="B7489" s="1" t="s">
        <v>6</v>
      </c>
      <c r="C7489" s="1" t="s">
        <v>41</v>
      </c>
      <c r="D7489">
        <v>9411</v>
      </c>
      <c r="E7489" s="1" t="s">
        <v>8037</v>
      </c>
      <c r="F7489">
        <v>1</v>
      </c>
      <c r="G7489">
        <v>1</v>
      </c>
      <c r="H7489">
        <v>0</v>
      </c>
      <c r="I7489">
        <f>Tabla1[[#This Row],[VENTAS]]+Tabla1[[#This Row],[FISICO]]-Tabla1[[#This Row],[SISTEMA]]</f>
        <v>0</v>
      </c>
    </row>
    <row r="7490" spans="1:10" hidden="1" x14ac:dyDescent="0.25">
      <c r="A7490">
        <v>30101</v>
      </c>
      <c r="B7490" s="1" t="s">
        <v>6</v>
      </c>
      <c r="C7490" s="1" t="s">
        <v>41</v>
      </c>
      <c r="D7490">
        <v>9412</v>
      </c>
      <c r="E7490" s="1" t="s">
        <v>8038</v>
      </c>
      <c r="F7490">
        <v>1</v>
      </c>
      <c r="G7490">
        <v>1</v>
      </c>
      <c r="H7490">
        <v>0</v>
      </c>
      <c r="I7490">
        <f>Tabla1[[#This Row],[VENTAS]]+Tabla1[[#This Row],[FISICO]]-Tabla1[[#This Row],[SISTEMA]]</f>
        <v>0</v>
      </c>
    </row>
    <row r="7491" spans="1:10" hidden="1" x14ac:dyDescent="0.25">
      <c r="A7491">
        <v>30101</v>
      </c>
      <c r="B7491" s="1" t="s">
        <v>6</v>
      </c>
      <c r="C7491" s="1" t="s">
        <v>41</v>
      </c>
      <c r="D7491">
        <v>9413</v>
      </c>
      <c r="E7491" s="1" t="s">
        <v>8039</v>
      </c>
      <c r="F7491">
        <v>8</v>
      </c>
      <c r="G7491">
        <v>8</v>
      </c>
      <c r="H7491">
        <v>0</v>
      </c>
      <c r="I7491">
        <f>Tabla1[[#This Row],[VENTAS]]+Tabla1[[#This Row],[FISICO]]-Tabla1[[#This Row],[SISTEMA]]</f>
        <v>0</v>
      </c>
    </row>
    <row r="7492" spans="1:10" hidden="1" x14ac:dyDescent="0.25">
      <c r="A7492">
        <v>30101</v>
      </c>
      <c r="B7492" s="1" t="s">
        <v>6</v>
      </c>
      <c r="C7492" s="1" t="s">
        <v>41</v>
      </c>
      <c r="D7492">
        <v>9454</v>
      </c>
      <c r="E7492" s="1" t="s">
        <v>8040</v>
      </c>
      <c r="F7492">
        <v>0</v>
      </c>
      <c r="H7492">
        <v>0</v>
      </c>
      <c r="I7492">
        <f>Tabla1[[#This Row],[VENTAS]]+Tabla1[[#This Row],[FISICO]]-Tabla1[[#This Row],[SISTEMA]]</f>
        <v>0</v>
      </c>
    </row>
    <row r="7493" spans="1:10" hidden="1" x14ac:dyDescent="0.25">
      <c r="A7493">
        <v>30101</v>
      </c>
      <c r="B7493" s="1" t="s">
        <v>6</v>
      </c>
      <c r="C7493" s="1" t="s">
        <v>41</v>
      </c>
      <c r="D7493">
        <v>9455</v>
      </c>
      <c r="E7493" s="1" t="s">
        <v>8041</v>
      </c>
      <c r="F7493">
        <v>0</v>
      </c>
      <c r="H7493">
        <v>0</v>
      </c>
      <c r="I7493">
        <f>Tabla1[[#This Row],[VENTAS]]+Tabla1[[#This Row],[FISICO]]-Tabla1[[#This Row],[SISTEMA]]</f>
        <v>0</v>
      </c>
    </row>
    <row r="7494" spans="1:10" hidden="1" x14ac:dyDescent="0.25">
      <c r="A7494">
        <v>30101</v>
      </c>
      <c r="B7494" s="1" t="s">
        <v>6</v>
      </c>
      <c r="C7494" s="1" t="s">
        <v>41</v>
      </c>
      <c r="D7494">
        <v>9459</v>
      </c>
      <c r="E7494" s="1" t="s">
        <v>8042</v>
      </c>
      <c r="F7494">
        <v>2</v>
      </c>
      <c r="G7494">
        <v>1</v>
      </c>
      <c r="H7494">
        <v>0</v>
      </c>
      <c r="I7494">
        <f>Tabla1[[#This Row],[VENTAS]]+Tabla1[[#This Row],[FISICO]]-Tabla1[[#This Row],[SISTEMA]]</f>
        <v>-1</v>
      </c>
    </row>
    <row r="7495" spans="1:10" hidden="1" x14ac:dyDescent="0.25">
      <c r="A7495">
        <v>30101</v>
      </c>
      <c r="B7495" s="1" t="s">
        <v>6</v>
      </c>
      <c r="C7495" s="1" t="s">
        <v>41</v>
      </c>
      <c r="D7495">
        <v>9559</v>
      </c>
      <c r="E7495" s="1" t="s">
        <v>8043</v>
      </c>
      <c r="F7495">
        <v>0</v>
      </c>
      <c r="H7495">
        <v>0</v>
      </c>
      <c r="I7495">
        <f>Tabla1[[#This Row],[VENTAS]]+Tabla1[[#This Row],[FISICO]]-Tabla1[[#This Row],[SISTEMA]]</f>
        <v>0</v>
      </c>
    </row>
    <row r="7496" spans="1:10" hidden="1" x14ac:dyDescent="0.25">
      <c r="A7496">
        <v>30101</v>
      </c>
      <c r="B7496" s="1" t="s">
        <v>6</v>
      </c>
      <c r="C7496" s="1" t="s">
        <v>41</v>
      </c>
      <c r="D7496">
        <v>9567</v>
      </c>
      <c r="E7496" s="1" t="s">
        <v>8044</v>
      </c>
      <c r="F7496">
        <v>0</v>
      </c>
      <c r="H7496">
        <v>0</v>
      </c>
      <c r="I7496">
        <f>Tabla1[[#This Row],[VENTAS]]+Tabla1[[#This Row],[FISICO]]-Tabla1[[#This Row],[SISTEMA]]</f>
        <v>0</v>
      </c>
    </row>
    <row r="7497" spans="1:10" hidden="1" x14ac:dyDescent="0.25">
      <c r="A7497" s="30">
        <v>30101</v>
      </c>
      <c r="B7497" s="31" t="s">
        <v>6</v>
      </c>
      <c r="C7497" s="31" t="s">
        <v>41</v>
      </c>
      <c r="D7497" s="30">
        <v>9611</v>
      </c>
      <c r="E7497" s="31" t="s">
        <v>8045</v>
      </c>
      <c r="F7497" s="30">
        <v>20</v>
      </c>
      <c r="G7497" s="30">
        <v>21</v>
      </c>
      <c r="H7497" s="30">
        <v>0</v>
      </c>
      <c r="I7497" s="30">
        <f>Tabla1[[#This Row],[VENTAS]]+Tabla1[[#This Row],[FISICO]]-Tabla1[[#This Row],[SISTEMA]]</f>
        <v>1</v>
      </c>
      <c r="J7497" s="30"/>
    </row>
    <row r="7498" spans="1:10" hidden="1" x14ac:dyDescent="0.25">
      <c r="A7498">
        <v>30101</v>
      </c>
      <c r="B7498" s="1" t="s">
        <v>6</v>
      </c>
      <c r="C7498" s="1" t="s">
        <v>41</v>
      </c>
      <c r="D7498">
        <v>9636</v>
      </c>
      <c r="E7498" s="1" t="s">
        <v>715</v>
      </c>
      <c r="F7498">
        <v>0</v>
      </c>
      <c r="H7498">
        <v>0</v>
      </c>
      <c r="I7498">
        <f>Tabla1[[#This Row],[VENTAS]]+Tabla1[[#This Row],[FISICO]]-Tabla1[[#This Row],[SISTEMA]]</f>
        <v>0</v>
      </c>
    </row>
    <row r="7499" spans="1:10" hidden="1" x14ac:dyDescent="0.25">
      <c r="A7499" s="30">
        <v>30101</v>
      </c>
      <c r="B7499" s="31" t="s">
        <v>6</v>
      </c>
      <c r="C7499" s="31" t="s">
        <v>41</v>
      </c>
      <c r="D7499" s="30">
        <v>9663</v>
      </c>
      <c r="E7499" s="31" t="s">
        <v>8046</v>
      </c>
      <c r="F7499" s="30">
        <v>0</v>
      </c>
      <c r="G7499" s="30">
        <v>1</v>
      </c>
      <c r="H7499" s="30">
        <v>0</v>
      </c>
      <c r="I7499" s="30">
        <f>Tabla1[[#This Row],[VENTAS]]+Tabla1[[#This Row],[FISICO]]-Tabla1[[#This Row],[SISTEMA]]</f>
        <v>1</v>
      </c>
      <c r="J7499" s="30"/>
    </row>
    <row r="7500" spans="1:10" hidden="1" x14ac:dyDescent="0.25">
      <c r="A7500">
        <v>30101</v>
      </c>
      <c r="B7500" s="1" t="s">
        <v>6</v>
      </c>
      <c r="C7500" s="1" t="s">
        <v>41</v>
      </c>
      <c r="D7500">
        <v>9664</v>
      </c>
      <c r="E7500" s="1" t="s">
        <v>8047</v>
      </c>
      <c r="F7500">
        <v>0</v>
      </c>
      <c r="H7500">
        <v>0</v>
      </c>
      <c r="I7500">
        <f>Tabla1[[#This Row],[VENTAS]]+Tabla1[[#This Row],[FISICO]]-Tabla1[[#This Row],[SISTEMA]]</f>
        <v>0</v>
      </c>
    </row>
    <row r="7501" spans="1:10" hidden="1" x14ac:dyDescent="0.25">
      <c r="A7501">
        <v>30101</v>
      </c>
      <c r="B7501" s="1" t="s">
        <v>6</v>
      </c>
      <c r="C7501" s="1" t="s">
        <v>41</v>
      </c>
      <c r="D7501">
        <v>9674</v>
      </c>
      <c r="E7501" s="1" t="s">
        <v>8048</v>
      </c>
      <c r="F7501">
        <v>0</v>
      </c>
      <c r="H7501">
        <v>0</v>
      </c>
      <c r="I7501">
        <f>Tabla1[[#This Row],[VENTAS]]+Tabla1[[#This Row],[FISICO]]-Tabla1[[#This Row],[SISTEMA]]</f>
        <v>0</v>
      </c>
    </row>
    <row r="7502" spans="1:10" hidden="1" x14ac:dyDescent="0.25">
      <c r="A7502">
        <v>30101</v>
      </c>
      <c r="B7502" s="1" t="s">
        <v>6</v>
      </c>
      <c r="C7502" s="1" t="s">
        <v>41</v>
      </c>
      <c r="D7502">
        <v>9742</v>
      </c>
      <c r="E7502" s="1" t="s">
        <v>8049</v>
      </c>
      <c r="F7502">
        <v>1</v>
      </c>
      <c r="G7502">
        <v>1</v>
      </c>
      <c r="H7502">
        <v>0</v>
      </c>
      <c r="I7502">
        <f>Tabla1[[#This Row],[VENTAS]]+Tabla1[[#This Row],[FISICO]]-Tabla1[[#This Row],[SISTEMA]]</f>
        <v>0</v>
      </c>
    </row>
    <row r="7503" spans="1:10" hidden="1" x14ac:dyDescent="0.25">
      <c r="A7503">
        <v>30101</v>
      </c>
      <c r="B7503" s="1" t="s">
        <v>6</v>
      </c>
      <c r="C7503" s="1" t="s">
        <v>41</v>
      </c>
      <c r="D7503">
        <v>9746</v>
      </c>
      <c r="E7503" s="1" t="s">
        <v>8050</v>
      </c>
      <c r="F7503">
        <v>0</v>
      </c>
      <c r="H7503">
        <v>0</v>
      </c>
      <c r="I7503">
        <f>Tabla1[[#This Row],[VENTAS]]+Tabla1[[#This Row],[FISICO]]-Tabla1[[#This Row],[SISTEMA]]</f>
        <v>0</v>
      </c>
    </row>
    <row r="7504" spans="1:10" hidden="1" x14ac:dyDescent="0.25">
      <c r="A7504">
        <v>30101</v>
      </c>
      <c r="B7504" s="1" t="s">
        <v>6</v>
      </c>
      <c r="C7504" s="1" t="s">
        <v>41</v>
      </c>
      <c r="D7504">
        <v>9747</v>
      </c>
      <c r="E7504" s="1" t="s">
        <v>8051</v>
      </c>
      <c r="F7504">
        <v>0</v>
      </c>
      <c r="H7504">
        <v>0</v>
      </c>
      <c r="I7504">
        <f>Tabla1[[#This Row],[VENTAS]]+Tabla1[[#This Row],[FISICO]]-Tabla1[[#This Row],[SISTEMA]]</f>
        <v>0</v>
      </c>
    </row>
    <row r="7505" spans="1:10" hidden="1" x14ac:dyDescent="0.25">
      <c r="A7505">
        <v>30101</v>
      </c>
      <c r="B7505" s="1" t="s">
        <v>6</v>
      </c>
      <c r="C7505" s="1" t="s">
        <v>41</v>
      </c>
      <c r="D7505">
        <v>9791</v>
      </c>
      <c r="E7505" s="1" t="s">
        <v>8052</v>
      </c>
      <c r="F7505">
        <v>1</v>
      </c>
      <c r="G7505">
        <v>1</v>
      </c>
      <c r="H7505">
        <v>0</v>
      </c>
      <c r="I7505">
        <f>Tabla1[[#This Row],[VENTAS]]+Tabla1[[#This Row],[FISICO]]-Tabla1[[#This Row],[SISTEMA]]</f>
        <v>0</v>
      </c>
    </row>
    <row r="7506" spans="1:10" hidden="1" x14ac:dyDescent="0.25">
      <c r="A7506" s="30">
        <v>30101</v>
      </c>
      <c r="B7506" s="31" t="s">
        <v>6</v>
      </c>
      <c r="C7506" s="31" t="s">
        <v>41</v>
      </c>
      <c r="D7506" s="30">
        <v>9795</v>
      </c>
      <c r="E7506" s="31" t="s">
        <v>8053</v>
      </c>
      <c r="F7506" s="30">
        <v>2</v>
      </c>
      <c r="G7506" s="30">
        <v>3</v>
      </c>
      <c r="H7506" s="30">
        <v>0</v>
      </c>
      <c r="I7506" s="30">
        <f>Tabla1[[#This Row],[VENTAS]]+Tabla1[[#This Row],[FISICO]]-Tabla1[[#This Row],[SISTEMA]]</f>
        <v>1</v>
      </c>
      <c r="J7506" s="30"/>
    </row>
    <row r="7507" spans="1:10" hidden="1" x14ac:dyDescent="0.25">
      <c r="A7507">
        <v>30101</v>
      </c>
      <c r="B7507" s="1" t="s">
        <v>6</v>
      </c>
      <c r="C7507" s="1" t="s">
        <v>41</v>
      </c>
      <c r="D7507">
        <v>9797</v>
      </c>
      <c r="E7507" s="1" t="s">
        <v>8054</v>
      </c>
      <c r="F7507">
        <v>3</v>
      </c>
      <c r="G7507">
        <v>3</v>
      </c>
      <c r="H7507">
        <v>0</v>
      </c>
      <c r="I7507">
        <f>Tabla1[[#This Row],[VENTAS]]+Tabla1[[#This Row],[FISICO]]-Tabla1[[#This Row],[SISTEMA]]</f>
        <v>0</v>
      </c>
    </row>
    <row r="7508" spans="1:10" hidden="1" x14ac:dyDescent="0.25">
      <c r="A7508">
        <v>30101</v>
      </c>
      <c r="B7508" s="1" t="s">
        <v>6</v>
      </c>
      <c r="C7508" s="1" t="s">
        <v>41</v>
      </c>
      <c r="D7508">
        <v>9798</v>
      </c>
      <c r="E7508" s="1" t="s">
        <v>8055</v>
      </c>
      <c r="F7508">
        <v>0</v>
      </c>
      <c r="H7508">
        <v>0</v>
      </c>
      <c r="I7508">
        <f>Tabla1[[#This Row],[VENTAS]]+Tabla1[[#This Row],[FISICO]]-Tabla1[[#This Row],[SISTEMA]]</f>
        <v>0</v>
      </c>
    </row>
    <row r="7509" spans="1:10" hidden="1" x14ac:dyDescent="0.25">
      <c r="A7509">
        <v>30101</v>
      </c>
      <c r="B7509" s="1" t="s">
        <v>6</v>
      </c>
      <c r="C7509" s="1" t="s">
        <v>41</v>
      </c>
      <c r="D7509">
        <v>9799</v>
      </c>
      <c r="E7509" s="1" t="s">
        <v>8056</v>
      </c>
      <c r="F7509">
        <v>11</v>
      </c>
      <c r="G7509">
        <v>11</v>
      </c>
      <c r="H7509">
        <v>0</v>
      </c>
      <c r="I7509">
        <f>Tabla1[[#This Row],[VENTAS]]+Tabla1[[#This Row],[FISICO]]-Tabla1[[#This Row],[SISTEMA]]</f>
        <v>0</v>
      </c>
    </row>
    <row r="7510" spans="1:10" hidden="1" x14ac:dyDescent="0.25">
      <c r="A7510">
        <v>30101</v>
      </c>
      <c r="B7510" s="1" t="s">
        <v>6</v>
      </c>
      <c r="C7510" s="1" t="s">
        <v>41</v>
      </c>
      <c r="D7510">
        <v>9800</v>
      </c>
      <c r="E7510" s="1" t="s">
        <v>8057</v>
      </c>
      <c r="F7510">
        <v>1</v>
      </c>
      <c r="G7510">
        <v>1</v>
      </c>
      <c r="H7510">
        <v>0</v>
      </c>
      <c r="I7510">
        <f>Tabla1[[#This Row],[VENTAS]]+Tabla1[[#This Row],[FISICO]]-Tabla1[[#This Row],[SISTEMA]]</f>
        <v>0</v>
      </c>
    </row>
    <row r="7511" spans="1:10" hidden="1" x14ac:dyDescent="0.25">
      <c r="A7511">
        <v>30101</v>
      </c>
      <c r="B7511" s="1" t="s">
        <v>6</v>
      </c>
      <c r="C7511" s="1" t="s">
        <v>41</v>
      </c>
      <c r="D7511">
        <v>9838</v>
      </c>
      <c r="E7511" s="1" t="s">
        <v>8058</v>
      </c>
      <c r="F7511">
        <v>5</v>
      </c>
      <c r="G7511">
        <v>5</v>
      </c>
      <c r="H7511">
        <v>0</v>
      </c>
      <c r="I7511">
        <f>Tabla1[[#This Row],[VENTAS]]+Tabla1[[#This Row],[FISICO]]-Tabla1[[#This Row],[SISTEMA]]</f>
        <v>0</v>
      </c>
    </row>
    <row r="7512" spans="1:10" hidden="1" x14ac:dyDescent="0.25">
      <c r="A7512">
        <v>30101</v>
      </c>
      <c r="B7512" s="1" t="s">
        <v>6</v>
      </c>
      <c r="C7512" s="1" t="s">
        <v>41</v>
      </c>
      <c r="D7512">
        <v>9839</v>
      </c>
      <c r="E7512" s="1" t="s">
        <v>8059</v>
      </c>
      <c r="F7512">
        <v>0</v>
      </c>
      <c r="H7512">
        <v>0</v>
      </c>
      <c r="I7512">
        <f>Tabla1[[#This Row],[VENTAS]]+Tabla1[[#This Row],[FISICO]]-Tabla1[[#This Row],[SISTEMA]]</f>
        <v>0</v>
      </c>
    </row>
    <row r="7513" spans="1:10" hidden="1" x14ac:dyDescent="0.25">
      <c r="A7513">
        <v>30101</v>
      </c>
      <c r="B7513" s="1" t="s">
        <v>6</v>
      </c>
      <c r="C7513" s="1" t="s">
        <v>41</v>
      </c>
      <c r="D7513">
        <v>9840</v>
      </c>
      <c r="E7513" s="1" t="s">
        <v>8060</v>
      </c>
      <c r="F7513">
        <v>0</v>
      </c>
      <c r="H7513">
        <v>0</v>
      </c>
      <c r="I7513">
        <f>Tabla1[[#This Row],[VENTAS]]+Tabla1[[#This Row],[FISICO]]-Tabla1[[#This Row],[SISTEMA]]</f>
        <v>0</v>
      </c>
    </row>
    <row r="7514" spans="1:10" hidden="1" x14ac:dyDescent="0.25">
      <c r="A7514">
        <v>30101</v>
      </c>
      <c r="B7514" s="1" t="s">
        <v>6</v>
      </c>
      <c r="C7514" s="1" t="s">
        <v>41</v>
      </c>
      <c r="D7514">
        <v>9879</v>
      </c>
      <c r="E7514" s="1" t="s">
        <v>8061</v>
      </c>
      <c r="F7514">
        <v>2</v>
      </c>
      <c r="G7514">
        <v>2</v>
      </c>
      <c r="H7514">
        <v>0</v>
      </c>
      <c r="I7514">
        <f>Tabla1[[#This Row],[VENTAS]]+Tabla1[[#This Row],[FISICO]]-Tabla1[[#This Row],[SISTEMA]]</f>
        <v>0</v>
      </c>
    </row>
    <row r="7515" spans="1:10" hidden="1" x14ac:dyDescent="0.25">
      <c r="A7515">
        <v>30101</v>
      </c>
      <c r="B7515" s="1" t="s">
        <v>6</v>
      </c>
      <c r="C7515" s="1" t="s">
        <v>41</v>
      </c>
      <c r="D7515">
        <v>9888</v>
      </c>
      <c r="E7515" s="1" t="s">
        <v>8062</v>
      </c>
      <c r="F7515">
        <v>0</v>
      </c>
      <c r="H7515">
        <v>0</v>
      </c>
      <c r="I7515">
        <f>Tabla1[[#This Row],[VENTAS]]+Tabla1[[#This Row],[FISICO]]-Tabla1[[#This Row],[SISTEMA]]</f>
        <v>0</v>
      </c>
    </row>
    <row r="7516" spans="1:10" hidden="1" x14ac:dyDescent="0.25">
      <c r="A7516">
        <v>30101</v>
      </c>
      <c r="B7516" s="1" t="s">
        <v>6</v>
      </c>
      <c r="C7516" s="1" t="s">
        <v>41</v>
      </c>
      <c r="D7516">
        <v>9932</v>
      </c>
      <c r="E7516" s="1" t="s">
        <v>8063</v>
      </c>
      <c r="F7516">
        <v>0</v>
      </c>
      <c r="H7516">
        <v>0</v>
      </c>
      <c r="I7516">
        <f>Tabla1[[#This Row],[VENTAS]]+Tabla1[[#This Row],[FISICO]]-Tabla1[[#This Row],[SISTEMA]]</f>
        <v>0</v>
      </c>
    </row>
    <row r="7517" spans="1:10" hidden="1" x14ac:dyDescent="0.25">
      <c r="A7517">
        <v>30101</v>
      </c>
      <c r="B7517" s="1" t="s">
        <v>6</v>
      </c>
      <c r="C7517" s="1" t="s">
        <v>41</v>
      </c>
      <c r="D7517">
        <v>9940</v>
      </c>
      <c r="E7517" s="1" t="s">
        <v>8064</v>
      </c>
      <c r="F7517">
        <v>0</v>
      </c>
      <c r="H7517">
        <v>0</v>
      </c>
      <c r="I7517">
        <f>Tabla1[[#This Row],[VENTAS]]+Tabla1[[#This Row],[FISICO]]-Tabla1[[#This Row],[SISTEMA]]</f>
        <v>0</v>
      </c>
    </row>
    <row r="7518" spans="1:10" hidden="1" x14ac:dyDescent="0.25">
      <c r="A7518">
        <v>30101</v>
      </c>
      <c r="B7518" s="1" t="s">
        <v>6</v>
      </c>
      <c r="C7518" s="1" t="s">
        <v>41</v>
      </c>
      <c r="D7518">
        <v>9977</v>
      </c>
      <c r="E7518" s="1" t="s">
        <v>8065</v>
      </c>
      <c r="F7518">
        <v>2</v>
      </c>
      <c r="G7518">
        <v>2</v>
      </c>
      <c r="H7518">
        <v>0</v>
      </c>
      <c r="I7518">
        <f>Tabla1[[#This Row],[VENTAS]]+Tabla1[[#This Row],[FISICO]]-Tabla1[[#This Row],[SISTEMA]]</f>
        <v>0</v>
      </c>
    </row>
    <row r="7519" spans="1:10" hidden="1" x14ac:dyDescent="0.25">
      <c r="A7519">
        <v>30101</v>
      </c>
      <c r="B7519" s="1" t="s">
        <v>6</v>
      </c>
      <c r="C7519" s="1" t="s">
        <v>41</v>
      </c>
      <c r="D7519" s="18">
        <v>10182</v>
      </c>
      <c r="E7519" s="19" t="s">
        <v>8066</v>
      </c>
      <c r="F7519">
        <v>0</v>
      </c>
      <c r="G7519">
        <v>0</v>
      </c>
      <c r="H7519">
        <v>0</v>
      </c>
      <c r="I7519">
        <f>Tabla1[[#This Row],[VENTAS]]+Tabla1[[#This Row],[FISICO]]-Tabla1[[#This Row],[SISTEMA]]</f>
        <v>0</v>
      </c>
      <c r="J7519" s="18"/>
    </row>
    <row r="7520" spans="1:10" hidden="1" x14ac:dyDescent="0.25">
      <c r="A7520">
        <v>30101</v>
      </c>
      <c r="B7520" s="1" t="s">
        <v>6</v>
      </c>
      <c r="C7520" s="1" t="s">
        <v>41</v>
      </c>
      <c r="D7520">
        <v>10189</v>
      </c>
      <c r="E7520" s="1" t="s">
        <v>8067</v>
      </c>
      <c r="F7520">
        <v>1</v>
      </c>
      <c r="G7520">
        <v>1</v>
      </c>
      <c r="H7520">
        <v>0</v>
      </c>
      <c r="I7520">
        <f>Tabla1[[#This Row],[VENTAS]]+Tabla1[[#This Row],[FISICO]]-Tabla1[[#This Row],[SISTEMA]]</f>
        <v>0</v>
      </c>
    </row>
    <row r="7521" spans="1:9" hidden="1" x14ac:dyDescent="0.25">
      <c r="A7521">
        <v>30101</v>
      </c>
      <c r="B7521" s="1" t="s">
        <v>6</v>
      </c>
      <c r="C7521" s="1" t="s">
        <v>41</v>
      </c>
      <c r="D7521">
        <v>10236</v>
      </c>
      <c r="E7521" s="1" t="s">
        <v>8068</v>
      </c>
      <c r="F7521">
        <v>4</v>
      </c>
      <c r="G7521">
        <v>4</v>
      </c>
      <c r="H7521">
        <v>0</v>
      </c>
      <c r="I7521">
        <f>Tabla1[[#This Row],[VENTAS]]+Tabla1[[#This Row],[FISICO]]-Tabla1[[#This Row],[SISTEMA]]</f>
        <v>0</v>
      </c>
    </row>
    <row r="7522" spans="1:9" hidden="1" x14ac:dyDescent="0.25">
      <c r="A7522">
        <v>30101</v>
      </c>
      <c r="B7522" s="1" t="s">
        <v>6</v>
      </c>
      <c r="C7522" s="1" t="s">
        <v>41</v>
      </c>
      <c r="D7522">
        <v>10481</v>
      </c>
      <c r="E7522" s="1" t="s">
        <v>8069</v>
      </c>
      <c r="F7522">
        <v>0</v>
      </c>
      <c r="H7522">
        <v>0</v>
      </c>
      <c r="I7522">
        <f>Tabla1[[#This Row],[VENTAS]]+Tabla1[[#This Row],[FISICO]]-Tabla1[[#This Row],[SISTEMA]]</f>
        <v>0</v>
      </c>
    </row>
    <row r="7523" spans="1:9" hidden="1" x14ac:dyDescent="0.25">
      <c r="A7523">
        <v>30101</v>
      </c>
      <c r="B7523" s="1" t="s">
        <v>6</v>
      </c>
      <c r="C7523" s="1" t="s">
        <v>41</v>
      </c>
      <c r="D7523">
        <v>10483</v>
      </c>
      <c r="E7523" s="1" t="s">
        <v>8070</v>
      </c>
      <c r="F7523">
        <v>1</v>
      </c>
      <c r="G7523">
        <v>1</v>
      </c>
      <c r="H7523">
        <v>0</v>
      </c>
      <c r="I7523">
        <f>Tabla1[[#This Row],[VENTAS]]+Tabla1[[#This Row],[FISICO]]-Tabla1[[#This Row],[SISTEMA]]</f>
        <v>0</v>
      </c>
    </row>
    <row r="7524" spans="1:9" hidden="1" x14ac:dyDescent="0.25">
      <c r="A7524">
        <v>30101</v>
      </c>
      <c r="B7524" s="1" t="s">
        <v>6</v>
      </c>
      <c r="C7524" s="1" t="s">
        <v>41</v>
      </c>
      <c r="D7524">
        <v>10485</v>
      </c>
      <c r="E7524" s="1" t="s">
        <v>8071</v>
      </c>
      <c r="F7524">
        <v>0</v>
      </c>
      <c r="H7524">
        <v>0</v>
      </c>
      <c r="I7524">
        <f>Tabla1[[#This Row],[VENTAS]]+Tabla1[[#This Row],[FISICO]]-Tabla1[[#This Row],[SISTEMA]]</f>
        <v>0</v>
      </c>
    </row>
    <row r="7525" spans="1:9" hidden="1" x14ac:dyDescent="0.25">
      <c r="A7525">
        <v>30101</v>
      </c>
      <c r="B7525" s="1" t="s">
        <v>6</v>
      </c>
      <c r="C7525" s="1" t="s">
        <v>41</v>
      </c>
      <c r="D7525">
        <v>10487</v>
      </c>
      <c r="E7525" s="1" t="s">
        <v>8072</v>
      </c>
      <c r="F7525">
        <v>6</v>
      </c>
      <c r="G7525">
        <v>6</v>
      </c>
      <c r="H7525">
        <v>0</v>
      </c>
      <c r="I7525">
        <f>Tabla1[[#This Row],[VENTAS]]+Tabla1[[#This Row],[FISICO]]-Tabla1[[#This Row],[SISTEMA]]</f>
        <v>0</v>
      </c>
    </row>
    <row r="7526" spans="1:9" hidden="1" x14ac:dyDescent="0.25">
      <c r="A7526">
        <v>30101</v>
      </c>
      <c r="B7526" s="1" t="s">
        <v>6</v>
      </c>
      <c r="C7526" s="1" t="s">
        <v>41</v>
      </c>
      <c r="D7526">
        <v>10489</v>
      </c>
      <c r="E7526" s="1" t="s">
        <v>8073</v>
      </c>
      <c r="F7526">
        <v>0</v>
      </c>
      <c r="H7526">
        <v>0</v>
      </c>
      <c r="I7526">
        <f>Tabla1[[#This Row],[VENTAS]]+Tabla1[[#This Row],[FISICO]]-Tabla1[[#This Row],[SISTEMA]]</f>
        <v>0</v>
      </c>
    </row>
    <row r="7527" spans="1:9" hidden="1" x14ac:dyDescent="0.25">
      <c r="A7527">
        <v>30101</v>
      </c>
      <c r="B7527" s="1" t="s">
        <v>6</v>
      </c>
      <c r="C7527" s="1" t="s">
        <v>41</v>
      </c>
      <c r="D7527">
        <v>10495</v>
      </c>
      <c r="E7527" s="1" t="s">
        <v>8074</v>
      </c>
      <c r="F7527">
        <v>5</v>
      </c>
      <c r="G7527">
        <v>5</v>
      </c>
      <c r="H7527">
        <v>0</v>
      </c>
      <c r="I7527">
        <f>Tabla1[[#This Row],[VENTAS]]+Tabla1[[#This Row],[FISICO]]-Tabla1[[#This Row],[SISTEMA]]</f>
        <v>0</v>
      </c>
    </row>
    <row r="7528" spans="1:9" hidden="1" x14ac:dyDescent="0.25">
      <c r="A7528">
        <v>30101</v>
      </c>
      <c r="B7528" s="1" t="s">
        <v>6</v>
      </c>
      <c r="C7528" s="1" t="s">
        <v>41</v>
      </c>
      <c r="D7528">
        <v>10498</v>
      </c>
      <c r="E7528" s="1" t="s">
        <v>8075</v>
      </c>
      <c r="F7528">
        <v>1</v>
      </c>
      <c r="G7528">
        <v>1</v>
      </c>
      <c r="H7528">
        <v>0</v>
      </c>
      <c r="I7528">
        <f>Tabla1[[#This Row],[VENTAS]]+Tabla1[[#This Row],[FISICO]]-Tabla1[[#This Row],[SISTEMA]]</f>
        <v>0</v>
      </c>
    </row>
    <row r="7529" spans="1:9" hidden="1" x14ac:dyDescent="0.25">
      <c r="A7529">
        <v>30101</v>
      </c>
      <c r="B7529" s="1" t="s">
        <v>6</v>
      </c>
      <c r="C7529" s="1" t="s">
        <v>41</v>
      </c>
      <c r="D7529">
        <v>10502</v>
      </c>
      <c r="E7529" s="1" t="s">
        <v>8076</v>
      </c>
      <c r="F7529">
        <v>0</v>
      </c>
      <c r="H7529">
        <v>0</v>
      </c>
      <c r="I7529">
        <f>Tabla1[[#This Row],[VENTAS]]+Tabla1[[#This Row],[FISICO]]-Tabla1[[#This Row],[SISTEMA]]</f>
        <v>0</v>
      </c>
    </row>
    <row r="7530" spans="1:9" hidden="1" x14ac:dyDescent="0.25">
      <c r="A7530">
        <v>30101</v>
      </c>
      <c r="B7530" s="1" t="s">
        <v>6</v>
      </c>
      <c r="C7530" s="1" t="s">
        <v>41</v>
      </c>
      <c r="D7530">
        <v>10553</v>
      </c>
      <c r="E7530" s="1" t="s">
        <v>8077</v>
      </c>
      <c r="F7530">
        <v>0</v>
      </c>
      <c r="H7530">
        <v>0</v>
      </c>
      <c r="I7530">
        <f>Tabla1[[#This Row],[VENTAS]]+Tabla1[[#This Row],[FISICO]]-Tabla1[[#This Row],[SISTEMA]]</f>
        <v>0</v>
      </c>
    </row>
    <row r="7531" spans="1:9" hidden="1" x14ac:dyDescent="0.25">
      <c r="A7531">
        <v>30101</v>
      </c>
      <c r="B7531" s="1" t="s">
        <v>6</v>
      </c>
      <c r="C7531" s="1" t="s">
        <v>41</v>
      </c>
      <c r="D7531">
        <v>10554</v>
      </c>
      <c r="E7531" s="1" t="s">
        <v>8078</v>
      </c>
      <c r="F7531">
        <v>0</v>
      </c>
      <c r="H7531">
        <v>0</v>
      </c>
      <c r="I7531">
        <f>Tabla1[[#This Row],[VENTAS]]+Tabla1[[#This Row],[FISICO]]-Tabla1[[#This Row],[SISTEMA]]</f>
        <v>0</v>
      </c>
    </row>
    <row r="7532" spans="1:9" hidden="1" x14ac:dyDescent="0.25">
      <c r="A7532">
        <v>30101</v>
      </c>
      <c r="B7532" s="1" t="s">
        <v>6</v>
      </c>
      <c r="C7532" s="1" t="s">
        <v>41</v>
      </c>
      <c r="D7532">
        <v>10555</v>
      </c>
      <c r="E7532" s="1" t="s">
        <v>8079</v>
      </c>
      <c r="F7532">
        <v>0</v>
      </c>
      <c r="H7532">
        <v>0</v>
      </c>
      <c r="I7532">
        <f>Tabla1[[#This Row],[VENTAS]]+Tabla1[[#This Row],[FISICO]]-Tabla1[[#This Row],[SISTEMA]]</f>
        <v>0</v>
      </c>
    </row>
    <row r="7533" spans="1:9" hidden="1" x14ac:dyDescent="0.25">
      <c r="A7533">
        <v>30101</v>
      </c>
      <c r="B7533" s="1" t="s">
        <v>6</v>
      </c>
      <c r="C7533" s="1" t="s">
        <v>41</v>
      </c>
      <c r="D7533">
        <v>10556</v>
      </c>
      <c r="E7533" s="1" t="s">
        <v>8080</v>
      </c>
      <c r="F7533">
        <v>0</v>
      </c>
      <c r="H7533">
        <v>0</v>
      </c>
      <c r="I7533">
        <f>Tabla1[[#This Row],[VENTAS]]+Tabla1[[#This Row],[FISICO]]-Tabla1[[#This Row],[SISTEMA]]</f>
        <v>0</v>
      </c>
    </row>
    <row r="7534" spans="1:9" hidden="1" x14ac:dyDescent="0.25">
      <c r="A7534">
        <v>30101</v>
      </c>
      <c r="B7534" s="1" t="s">
        <v>6</v>
      </c>
      <c r="C7534" s="1" t="s">
        <v>41</v>
      </c>
      <c r="D7534">
        <v>10557</v>
      </c>
      <c r="E7534" s="1" t="s">
        <v>8081</v>
      </c>
      <c r="F7534">
        <v>2</v>
      </c>
      <c r="G7534">
        <v>2</v>
      </c>
      <c r="H7534">
        <v>0</v>
      </c>
      <c r="I7534">
        <f>Tabla1[[#This Row],[VENTAS]]+Tabla1[[#This Row],[FISICO]]-Tabla1[[#This Row],[SISTEMA]]</f>
        <v>0</v>
      </c>
    </row>
    <row r="7535" spans="1:9" hidden="1" x14ac:dyDescent="0.25">
      <c r="A7535">
        <v>30101</v>
      </c>
      <c r="B7535" s="1" t="s">
        <v>6</v>
      </c>
      <c r="C7535" s="1" t="s">
        <v>41</v>
      </c>
      <c r="D7535">
        <v>10559</v>
      </c>
      <c r="E7535" s="1" t="s">
        <v>8082</v>
      </c>
      <c r="F7535">
        <v>0</v>
      </c>
      <c r="H7535">
        <v>0</v>
      </c>
      <c r="I7535">
        <f>Tabla1[[#This Row],[VENTAS]]+Tabla1[[#This Row],[FISICO]]-Tabla1[[#This Row],[SISTEMA]]</f>
        <v>0</v>
      </c>
    </row>
    <row r="7536" spans="1:9" hidden="1" x14ac:dyDescent="0.25">
      <c r="A7536">
        <v>30101</v>
      </c>
      <c r="B7536" s="1" t="s">
        <v>6</v>
      </c>
      <c r="C7536" s="1" t="s">
        <v>41</v>
      </c>
      <c r="D7536">
        <v>10560</v>
      </c>
      <c r="E7536" s="1" t="s">
        <v>8083</v>
      </c>
      <c r="F7536">
        <v>0</v>
      </c>
      <c r="H7536">
        <v>0</v>
      </c>
      <c r="I7536">
        <f>Tabla1[[#This Row],[VENTAS]]+Tabla1[[#This Row],[FISICO]]-Tabla1[[#This Row],[SISTEMA]]</f>
        <v>0</v>
      </c>
    </row>
    <row r="7537" spans="1:9" hidden="1" x14ac:dyDescent="0.25">
      <c r="A7537">
        <v>30101</v>
      </c>
      <c r="B7537" s="1" t="s">
        <v>6</v>
      </c>
      <c r="C7537" s="1" t="s">
        <v>41</v>
      </c>
      <c r="D7537">
        <v>10561</v>
      </c>
      <c r="E7537" s="1" t="s">
        <v>8084</v>
      </c>
      <c r="F7537">
        <v>1</v>
      </c>
      <c r="G7537">
        <v>1</v>
      </c>
      <c r="H7537">
        <v>0</v>
      </c>
      <c r="I7537">
        <f>Tabla1[[#This Row],[VENTAS]]+Tabla1[[#This Row],[FISICO]]-Tabla1[[#This Row],[SISTEMA]]</f>
        <v>0</v>
      </c>
    </row>
    <row r="7538" spans="1:9" hidden="1" x14ac:dyDescent="0.25">
      <c r="A7538">
        <v>30101</v>
      </c>
      <c r="B7538" s="1" t="s">
        <v>6</v>
      </c>
      <c r="C7538" s="1" t="s">
        <v>41</v>
      </c>
      <c r="D7538">
        <v>10562</v>
      </c>
      <c r="E7538" s="1" t="s">
        <v>8085</v>
      </c>
      <c r="F7538">
        <v>1</v>
      </c>
      <c r="G7538">
        <v>1</v>
      </c>
      <c r="H7538">
        <v>0</v>
      </c>
      <c r="I7538">
        <f>Tabla1[[#This Row],[VENTAS]]+Tabla1[[#This Row],[FISICO]]-Tabla1[[#This Row],[SISTEMA]]</f>
        <v>0</v>
      </c>
    </row>
    <row r="7539" spans="1:9" hidden="1" x14ac:dyDescent="0.25">
      <c r="A7539">
        <v>30101</v>
      </c>
      <c r="B7539" s="1" t="s">
        <v>6</v>
      </c>
      <c r="C7539" s="1" t="s">
        <v>41</v>
      </c>
      <c r="D7539">
        <v>10675</v>
      </c>
      <c r="E7539" s="1" t="s">
        <v>8086</v>
      </c>
      <c r="F7539">
        <v>9</v>
      </c>
      <c r="G7539">
        <v>9</v>
      </c>
      <c r="H7539">
        <v>0</v>
      </c>
      <c r="I7539">
        <f>Tabla1[[#This Row],[VENTAS]]+Tabla1[[#This Row],[FISICO]]-Tabla1[[#This Row],[SISTEMA]]</f>
        <v>0</v>
      </c>
    </row>
    <row r="7540" spans="1:9" hidden="1" x14ac:dyDescent="0.25">
      <c r="A7540">
        <v>30101</v>
      </c>
      <c r="B7540" s="1" t="s">
        <v>6</v>
      </c>
      <c r="C7540" s="1" t="s">
        <v>41</v>
      </c>
      <c r="D7540">
        <v>10676</v>
      </c>
      <c r="E7540" s="1" t="s">
        <v>8087</v>
      </c>
      <c r="F7540">
        <v>0</v>
      </c>
      <c r="H7540">
        <v>0</v>
      </c>
      <c r="I7540">
        <f>Tabla1[[#This Row],[VENTAS]]+Tabla1[[#This Row],[FISICO]]-Tabla1[[#This Row],[SISTEMA]]</f>
        <v>0</v>
      </c>
    </row>
    <row r="7541" spans="1:9" hidden="1" x14ac:dyDescent="0.25">
      <c r="A7541">
        <v>30101</v>
      </c>
      <c r="B7541" s="1" t="s">
        <v>6</v>
      </c>
      <c r="C7541" s="1" t="s">
        <v>41</v>
      </c>
      <c r="D7541">
        <v>10940</v>
      </c>
      <c r="E7541" s="1" t="s">
        <v>8088</v>
      </c>
      <c r="F7541">
        <v>0</v>
      </c>
      <c r="H7541">
        <v>0</v>
      </c>
      <c r="I7541">
        <f>Tabla1[[#This Row],[VENTAS]]+Tabla1[[#This Row],[FISICO]]-Tabla1[[#This Row],[SISTEMA]]</f>
        <v>0</v>
      </c>
    </row>
    <row r="7542" spans="1:9" hidden="1" x14ac:dyDescent="0.25">
      <c r="A7542">
        <v>30101</v>
      </c>
      <c r="B7542" s="1" t="s">
        <v>6</v>
      </c>
      <c r="C7542" s="1" t="s">
        <v>41</v>
      </c>
      <c r="D7542">
        <v>10941</v>
      </c>
      <c r="E7542" s="1" t="s">
        <v>8089</v>
      </c>
      <c r="F7542">
        <v>0</v>
      </c>
      <c r="H7542">
        <v>0</v>
      </c>
      <c r="I7542">
        <f>Tabla1[[#This Row],[VENTAS]]+Tabla1[[#This Row],[FISICO]]-Tabla1[[#This Row],[SISTEMA]]</f>
        <v>0</v>
      </c>
    </row>
    <row r="7543" spans="1:9" hidden="1" x14ac:dyDescent="0.25">
      <c r="A7543">
        <v>30101</v>
      </c>
      <c r="B7543" s="1" t="s">
        <v>6</v>
      </c>
      <c r="C7543" s="1" t="s">
        <v>41</v>
      </c>
      <c r="D7543">
        <v>10998</v>
      </c>
      <c r="E7543" s="1" t="s">
        <v>8090</v>
      </c>
      <c r="F7543">
        <v>0</v>
      </c>
      <c r="H7543">
        <v>0</v>
      </c>
      <c r="I7543">
        <f>Tabla1[[#This Row],[VENTAS]]+Tabla1[[#This Row],[FISICO]]-Tabla1[[#This Row],[SISTEMA]]</f>
        <v>0</v>
      </c>
    </row>
    <row r="7544" spans="1:9" hidden="1" x14ac:dyDescent="0.25">
      <c r="A7544">
        <v>30101</v>
      </c>
      <c r="B7544" s="1" t="s">
        <v>6</v>
      </c>
      <c r="C7544" s="1" t="s">
        <v>41</v>
      </c>
      <c r="D7544">
        <v>11377</v>
      </c>
      <c r="E7544" s="1" t="s">
        <v>8091</v>
      </c>
      <c r="F7544">
        <v>0</v>
      </c>
      <c r="H7544">
        <v>0</v>
      </c>
      <c r="I7544">
        <f>Tabla1[[#This Row],[VENTAS]]+Tabla1[[#This Row],[FISICO]]-Tabla1[[#This Row],[SISTEMA]]</f>
        <v>0</v>
      </c>
    </row>
    <row r="7545" spans="1:9" hidden="1" x14ac:dyDescent="0.25">
      <c r="A7545">
        <v>30101</v>
      </c>
      <c r="B7545" s="1" t="s">
        <v>6</v>
      </c>
      <c r="C7545" s="1" t="s">
        <v>41</v>
      </c>
      <c r="D7545">
        <v>12282</v>
      </c>
      <c r="E7545" s="1" t="s">
        <v>8092</v>
      </c>
      <c r="F7545">
        <v>10</v>
      </c>
      <c r="G7545">
        <f>3+7</f>
        <v>10</v>
      </c>
      <c r="H7545">
        <v>0</v>
      </c>
      <c r="I7545">
        <f>Tabla1[[#This Row],[VENTAS]]+Tabla1[[#This Row],[FISICO]]-Tabla1[[#This Row],[SISTEMA]]</f>
        <v>0</v>
      </c>
    </row>
    <row r="7546" spans="1:9" hidden="1" x14ac:dyDescent="0.25">
      <c r="A7546">
        <v>30101</v>
      </c>
      <c r="B7546" s="1" t="s">
        <v>6</v>
      </c>
      <c r="C7546" s="1" t="s">
        <v>41</v>
      </c>
      <c r="D7546">
        <v>12366</v>
      </c>
      <c r="E7546" s="1" t="s">
        <v>8093</v>
      </c>
      <c r="F7546">
        <v>1</v>
      </c>
      <c r="G7546">
        <v>1</v>
      </c>
      <c r="H7546">
        <v>0</v>
      </c>
      <c r="I7546">
        <f>Tabla1[[#This Row],[VENTAS]]+Tabla1[[#This Row],[FISICO]]-Tabla1[[#This Row],[SISTEMA]]</f>
        <v>0</v>
      </c>
    </row>
    <row r="7547" spans="1:9" hidden="1" x14ac:dyDescent="0.25">
      <c r="A7547">
        <v>30101</v>
      </c>
      <c r="B7547" s="1" t="s">
        <v>6</v>
      </c>
      <c r="C7547" s="1" t="s">
        <v>41</v>
      </c>
      <c r="D7547">
        <v>12633</v>
      </c>
      <c r="E7547" s="1" t="s">
        <v>8094</v>
      </c>
      <c r="F7547">
        <v>0</v>
      </c>
      <c r="H7547">
        <v>0</v>
      </c>
      <c r="I7547">
        <f>Tabla1[[#This Row],[VENTAS]]+Tabla1[[#This Row],[FISICO]]-Tabla1[[#This Row],[SISTEMA]]</f>
        <v>0</v>
      </c>
    </row>
    <row r="7548" spans="1:9" hidden="1" x14ac:dyDescent="0.25">
      <c r="A7548">
        <v>30101</v>
      </c>
      <c r="B7548" s="1" t="s">
        <v>6</v>
      </c>
      <c r="C7548" s="1" t="s">
        <v>41</v>
      </c>
      <c r="D7548">
        <v>12673</v>
      </c>
      <c r="E7548" s="1" t="s">
        <v>8095</v>
      </c>
      <c r="F7548">
        <v>1</v>
      </c>
      <c r="G7548">
        <v>1</v>
      </c>
      <c r="H7548">
        <v>0</v>
      </c>
      <c r="I7548">
        <f>Tabla1[[#This Row],[VENTAS]]+Tabla1[[#This Row],[FISICO]]-Tabla1[[#This Row],[SISTEMA]]</f>
        <v>0</v>
      </c>
    </row>
    <row r="7549" spans="1:9" hidden="1" x14ac:dyDescent="0.25">
      <c r="A7549">
        <v>30101</v>
      </c>
      <c r="B7549" s="1" t="s">
        <v>6</v>
      </c>
      <c r="C7549" s="1" t="s">
        <v>41</v>
      </c>
      <c r="D7549">
        <v>12796</v>
      </c>
      <c r="E7549" s="1" t="s">
        <v>8096</v>
      </c>
      <c r="F7549">
        <v>4</v>
      </c>
      <c r="G7549">
        <v>4</v>
      </c>
      <c r="H7549">
        <v>0</v>
      </c>
      <c r="I7549">
        <f>Tabla1[[#This Row],[VENTAS]]+Tabla1[[#This Row],[FISICO]]-Tabla1[[#This Row],[SISTEMA]]</f>
        <v>0</v>
      </c>
    </row>
    <row r="7550" spans="1:9" hidden="1" x14ac:dyDescent="0.25">
      <c r="A7550">
        <v>30101</v>
      </c>
      <c r="B7550" s="1" t="s">
        <v>6</v>
      </c>
      <c r="C7550" s="1" t="s">
        <v>41</v>
      </c>
      <c r="D7550">
        <v>12800</v>
      </c>
      <c r="E7550" s="1" t="s">
        <v>8097</v>
      </c>
      <c r="F7550">
        <v>0</v>
      </c>
      <c r="H7550">
        <v>0</v>
      </c>
      <c r="I7550">
        <f>Tabla1[[#This Row],[VENTAS]]+Tabla1[[#This Row],[FISICO]]-Tabla1[[#This Row],[SISTEMA]]</f>
        <v>0</v>
      </c>
    </row>
    <row r="7551" spans="1:9" hidden="1" x14ac:dyDescent="0.25">
      <c r="A7551">
        <v>30101</v>
      </c>
      <c r="B7551" s="1" t="s">
        <v>6</v>
      </c>
      <c r="C7551" s="1" t="s">
        <v>41</v>
      </c>
      <c r="D7551">
        <v>12802</v>
      </c>
      <c r="E7551" s="1" t="s">
        <v>8098</v>
      </c>
      <c r="F7551">
        <v>1</v>
      </c>
      <c r="G7551">
        <v>1</v>
      </c>
      <c r="H7551">
        <v>0</v>
      </c>
      <c r="I7551">
        <f>Tabla1[[#This Row],[VENTAS]]+Tabla1[[#This Row],[FISICO]]-Tabla1[[#This Row],[SISTEMA]]</f>
        <v>0</v>
      </c>
    </row>
    <row r="7552" spans="1:9" hidden="1" x14ac:dyDescent="0.25">
      <c r="A7552">
        <v>30101</v>
      </c>
      <c r="B7552" s="1" t="s">
        <v>6</v>
      </c>
      <c r="C7552" s="1" t="s">
        <v>41</v>
      </c>
      <c r="D7552">
        <v>12804</v>
      </c>
      <c r="E7552" s="1" t="s">
        <v>8099</v>
      </c>
      <c r="F7552">
        <v>0</v>
      </c>
      <c r="H7552">
        <v>0</v>
      </c>
      <c r="I7552">
        <f>Tabla1[[#This Row],[VENTAS]]+Tabla1[[#This Row],[FISICO]]-Tabla1[[#This Row],[SISTEMA]]</f>
        <v>0</v>
      </c>
    </row>
    <row r="7553" spans="1:10" hidden="1" x14ac:dyDescent="0.25">
      <c r="A7553">
        <v>30101</v>
      </c>
      <c r="B7553" s="1" t="s">
        <v>6</v>
      </c>
      <c r="C7553" s="1" t="s">
        <v>41</v>
      </c>
      <c r="D7553">
        <v>12852</v>
      </c>
      <c r="E7553" s="1" t="s">
        <v>8100</v>
      </c>
      <c r="F7553">
        <v>1</v>
      </c>
      <c r="G7553">
        <v>1</v>
      </c>
      <c r="H7553">
        <v>0</v>
      </c>
      <c r="I7553">
        <f>Tabla1[[#This Row],[VENTAS]]+Tabla1[[#This Row],[FISICO]]-Tabla1[[#This Row],[SISTEMA]]</f>
        <v>0</v>
      </c>
    </row>
    <row r="7554" spans="1:10" hidden="1" x14ac:dyDescent="0.25">
      <c r="A7554">
        <v>30101</v>
      </c>
      <c r="B7554" s="1" t="s">
        <v>6</v>
      </c>
      <c r="C7554" s="1" t="s">
        <v>41</v>
      </c>
      <c r="D7554">
        <v>12869</v>
      </c>
      <c r="E7554" s="1" t="s">
        <v>8101</v>
      </c>
      <c r="F7554">
        <v>0</v>
      </c>
      <c r="H7554">
        <v>0</v>
      </c>
      <c r="I7554">
        <f>Tabla1[[#This Row],[VENTAS]]+Tabla1[[#This Row],[FISICO]]-Tabla1[[#This Row],[SISTEMA]]</f>
        <v>0</v>
      </c>
    </row>
    <row r="7555" spans="1:10" hidden="1" x14ac:dyDescent="0.25">
      <c r="A7555">
        <v>30101</v>
      </c>
      <c r="B7555" s="1" t="s">
        <v>6</v>
      </c>
      <c r="C7555" s="1" t="s">
        <v>41</v>
      </c>
      <c r="D7555">
        <v>12987</v>
      </c>
      <c r="E7555" s="1" t="s">
        <v>8102</v>
      </c>
      <c r="F7555">
        <v>0</v>
      </c>
      <c r="G7555">
        <v>0</v>
      </c>
      <c r="H7555">
        <v>0</v>
      </c>
      <c r="I7555">
        <f>Tabla1[[#This Row],[VENTAS]]+Tabla1[[#This Row],[FISICO]]-Tabla1[[#This Row],[SISTEMA]]</f>
        <v>0</v>
      </c>
    </row>
    <row r="7556" spans="1:10" hidden="1" x14ac:dyDescent="0.25">
      <c r="A7556">
        <v>30101</v>
      </c>
      <c r="B7556" s="1" t="s">
        <v>6</v>
      </c>
      <c r="C7556" s="1" t="s">
        <v>41</v>
      </c>
      <c r="D7556">
        <v>12988</v>
      </c>
      <c r="E7556" s="1" t="s">
        <v>8103</v>
      </c>
      <c r="F7556">
        <v>0</v>
      </c>
      <c r="G7556">
        <v>0</v>
      </c>
      <c r="H7556">
        <v>0</v>
      </c>
      <c r="I7556">
        <f>Tabla1[[#This Row],[VENTAS]]+Tabla1[[#This Row],[FISICO]]-Tabla1[[#This Row],[SISTEMA]]</f>
        <v>0</v>
      </c>
    </row>
    <row r="7557" spans="1:10" hidden="1" x14ac:dyDescent="0.25">
      <c r="A7557">
        <v>30101</v>
      </c>
      <c r="B7557" s="1" t="s">
        <v>6</v>
      </c>
      <c r="C7557" s="1" t="s">
        <v>41</v>
      </c>
      <c r="D7557">
        <v>12990</v>
      </c>
      <c r="E7557" s="1" t="s">
        <v>8104</v>
      </c>
      <c r="F7557">
        <v>0</v>
      </c>
      <c r="H7557">
        <v>0</v>
      </c>
      <c r="I7557">
        <f>Tabla1[[#This Row],[VENTAS]]+Tabla1[[#This Row],[FISICO]]-Tabla1[[#This Row],[SISTEMA]]</f>
        <v>0</v>
      </c>
    </row>
    <row r="7558" spans="1:10" hidden="1" x14ac:dyDescent="0.25">
      <c r="A7558">
        <v>30101</v>
      </c>
      <c r="B7558" s="1" t="s">
        <v>6</v>
      </c>
      <c r="C7558" s="1" t="s">
        <v>41</v>
      </c>
      <c r="D7558">
        <v>13107</v>
      </c>
      <c r="E7558" s="1" t="s">
        <v>8105</v>
      </c>
      <c r="F7558">
        <v>0</v>
      </c>
      <c r="H7558">
        <v>0</v>
      </c>
      <c r="I7558">
        <f>Tabla1[[#This Row],[VENTAS]]+Tabla1[[#This Row],[FISICO]]-Tabla1[[#This Row],[SISTEMA]]</f>
        <v>0</v>
      </c>
    </row>
    <row r="7559" spans="1:10" hidden="1" x14ac:dyDescent="0.25">
      <c r="A7559">
        <v>30101</v>
      </c>
      <c r="B7559" s="1" t="s">
        <v>6</v>
      </c>
      <c r="C7559" s="1" t="s">
        <v>41</v>
      </c>
      <c r="D7559">
        <v>13109</v>
      </c>
      <c r="E7559" s="1" t="s">
        <v>8106</v>
      </c>
      <c r="F7559">
        <v>1</v>
      </c>
      <c r="G7559">
        <v>1</v>
      </c>
      <c r="H7559">
        <v>0</v>
      </c>
      <c r="I7559">
        <f>Tabla1[[#This Row],[VENTAS]]+Tabla1[[#This Row],[FISICO]]-Tabla1[[#This Row],[SISTEMA]]</f>
        <v>0</v>
      </c>
    </row>
    <row r="7560" spans="1:10" hidden="1" x14ac:dyDescent="0.25">
      <c r="A7560">
        <v>30101</v>
      </c>
      <c r="B7560" s="1" t="s">
        <v>6</v>
      </c>
      <c r="C7560" s="1" t="s">
        <v>41</v>
      </c>
      <c r="D7560" s="18">
        <v>13110</v>
      </c>
      <c r="E7560" s="19" t="s">
        <v>8107</v>
      </c>
      <c r="F7560">
        <v>4</v>
      </c>
      <c r="G7560">
        <v>4</v>
      </c>
      <c r="H7560">
        <v>0</v>
      </c>
      <c r="I7560">
        <f>Tabla1[[#This Row],[VENTAS]]+Tabla1[[#This Row],[FISICO]]-Tabla1[[#This Row],[SISTEMA]]</f>
        <v>0</v>
      </c>
      <c r="J7560" s="18"/>
    </row>
    <row r="7561" spans="1:10" hidden="1" x14ac:dyDescent="0.25">
      <c r="A7561">
        <v>30101</v>
      </c>
      <c r="B7561" s="1" t="s">
        <v>6</v>
      </c>
      <c r="C7561" s="1" t="s">
        <v>41</v>
      </c>
      <c r="D7561">
        <v>13125</v>
      </c>
      <c r="E7561" s="1" t="s">
        <v>8108</v>
      </c>
      <c r="F7561">
        <v>9</v>
      </c>
      <c r="G7561">
        <v>9</v>
      </c>
      <c r="H7561">
        <v>0</v>
      </c>
      <c r="I7561">
        <f>Tabla1[[#This Row],[VENTAS]]+Tabla1[[#This Row],[FISICO]]-Tabla1[[#This Row],[SISTEMA]]</f>
        <v>0</v>
      </c>
    </row>
    <row r="7562" spans="1:10" hidden="1" x14ac:dyDescent="0.25">
      <c r="A7562">
        <v>30101</v>
      </c>
      <c r="B7562" s="1" t="s">
        <v>6</v>
      </c>
      <c r="C7562" s="1" t="s">
        <v>41</v>
      </c>
      <c r="D7562">
        <v>13126</v>
      </c>
      <c r="E7562" s="1" t="s">
        <v>8109</v>
      </c>
      <c r="F7562">
        <v>1</v>
      </c>
      <c r="G7562">
        <v>1</v>
      </c>
      <c r="H7562">
        <v>0</v>
      </c>
      <c r="I7562">
        <f>Tabla1[[#This Row],[VENTAS]]+Tabla1[[#This Row],[FISICO]]-Tabla1[[#This Row],[SISTEMA]]</f>
        <v>0</v>
      </c>
    </row>
    <row r="7563" spans="1:10" hidden="1" x14ac:dyDescent="0.25">
      <c r="A7563">
        <v>30101</v>
      </c>
      <c r="B7563" s="1" t="s">
        <v>6</v>
      </c>
      <c r="C7563" s="1" t="s">
        <v>41</v>
      </c>
      <c r="D7563">
        <v>13127</v>
      </c>
      <c r="E7563" s="1" t="s">
        <v>8110</v>
      </c>
      <c r="F7563">
        <v>0</v>
      </c>
      <c r="H7563">
        <v>0</v>
      </c>
      <c r="I7563">
        <f>Tabla1[[#This Row],[VENTAS]]+Tabla1[[#This Row],[FISICO]]-Tabla1[[#This Row],[SISTEMA]]</f>
        <v>0</v>
      </c>
    </row>
    <row r="7564" spans="1:10" hidden="1" x14ac:dyDescent="0.25">
      <c r="A7564" s="30">
        <v>30101</v>
      </c>
      <c r="B7564" s="31" t="s">
        <v>6</v>
      </c>
      <c r="C7564" s="31" t="s">
        <v>41</v>
      </c>
      <c r="D7564" s="30">
        <v>13138</v>
      </c>
      <c r="E7564" s="31" t="s">
        <v>8111</v>
      </c>
      <c r="F7564" s="30">
        <v>3</v>
      </c>
      <c r="G7564" s="30">
        <v>4</v>
      </c>
      <c r="H7564" s="30">
        <v>0</v>
      </c>
      <c r="I7564" s="30">
        <f>Tabla1[[#This Row],[VENTAS]]+Tabla1[[#This Row],[FISICO]]-Tabla1[[#This Row],[SISTEMA]]</f>
        <v>1</v>
      </c>
      <c r="J7564" s="30"/>
    </row>
    <row r="7565" spans="1:10" hidden="1" x14ac:dyDescent="0.25">
      <c r="A7565" s="30">
        <v>30101</v>
      </c>
      <c r="B7565" s="31" t="s">
        <v>6</v>
      </c>
      <c r="C7565" s="31" t="s">
        <v>41</v>
      </c>
      <c r="D7565" s="32">
        <v>13329</v>
      </c>
      <c r="E7565" s="33" t="s">
        <v>8112</v>
      </c>
      <c r="F7565" s="30">
        <v>12</v>
      </c>
      <c r="G7565" s="30">
        <v>14</v>
      </c>
      <c r="H7565" s="30">
        <v>0</v>
      </c>
      <c r="I7565" s="30">
        <f>Tabla1[[#This Row],[VENTAS]]+Tabla1[[#This Row],[FISICO]]-Tabla1[[#This Row],[SISTEMA]]</f>
        <v>2</v>
      </c>
      <c r="J7565" s="32"/>
    </row>
    <row r="7566" spans="1:10" s="30" customFormat="1" x14ac:dyDescent="0.25">
      <c r="A7566" s="30">
        <v>30101</v>
      </c>
      <c r="B7566" s="31" t="s">
        <v>6</v>
      </c>
      <c r="C7566" s="31" t="s">
        <v>41</v>
      </c>
      <c r="D7566" s="30">
        <v>13631</v>
      </c>
      <c r="E7566" s="31" t="s">
        <v>8113</v>
      </c>
      <c r="F7566" s="30">
        <v>33</v>
      </c>
      <c r="G7566" s="30">
        <f>24+60</f>
        <v>84</v>
      </c>
      <c r="H7566" s="30">
        <v>0</v>
      </c>
      <c r="I7566" s="30">
        <f>Tabla1[[#This Row],[VENTAS]]+Tabla1[[#This Row],[FISICO]]-Tabla1[[#This Row],[SISTEMA]]</f>
        <v>51</v>
      </c>
      <c r="J7566" s="30" t="s">
        <v>8367</v>
      </c>
    </row>
    <row r="7567" spans="1:10" hidden="1" x14ac:dyDescent="0.25">
      <c r="A7567">
        <v>30101</v>
      </c>
      <c r="B7567" s="1" t="s">
        <v>6</v>
      </c>
      <c r="C7567" s="1" t="s">
        <v>41</v>
      </c>
      <c r="D7567">
        <v>14126</v>
      </c>
      <c r="E7567" s="1" t="s">
        <v>8114</v>
      </c>
      <c r="F7567">
        <v>3</v>
      </c>
      <c r="G7567">
        <v>3</v>
      </c>
      <c r="H7567">
        <v>0</v>
      </c>
      <c r="I7567">
        <f>Tabla1[[#This Row],[VENTAS]]+Tabla1[[#This Row],[FISICO]]-Tabla1[[#This Row],[SISTEMA]]</f>
        <v>0</v>
      </c>
    </row>
    <row r="7568" spans="1:10" hidden="1" x14ac:dyDescent="0.25">
      <c r="A7568">
        <v>30101</v>
      </c>
      <c r="B7568" s="1" t="s">
        <v>6</v>
      </c>
      <c r="C7568" s="1" t="s">
        <v>41</v>
      </c>
      <c r="D7568">
        <v>14190</v>
      </c>
      <c r="E7568" s="1" t="s">
        <v>8115</v>
      </c>
      <c r="F7568">
        <v>3</v>
      </c>
      <c r="G7568">
        <v>3</v>
      </c>
      <c r="H7568">
        <v>0</v>
      </c>
      <c r="I7568">
        <f>Tabla1[[#This Row],[VENTAS]]+Tabla1[[#This Row],[FISICO]]-Tabla1[[#This Row],[SISTEMA]]</f>
        <v>0</v>
      </c>
    </row>
    <row r="7569" spans="1:10" hidden="1" x14ac:dyDescent="0.25">
      <c r="A7569">
        <v>30101</v>
      </c>
      <c r="B7569" s="1" t="s">
        <v>6</v>
      </c>
      <c r="C7569" s="1" t="s">
        <v>41</v>
      </c>
      <c r="D7569">
        <v>14191</v>
      </c>
      <c r="E7569" s="1" t="s">
        <v>8116</v>
      </c>
      <c r="F7569">
        <v>19</v>
      </c>
      <c r="G7569">
        <v>19</v>
      </c>
      <c r="H7569">
        <v>0</v>
      </c>
      <c r="I7569">
        <f>Tabla1[[#This Row],[VENTAS]]+Tabla1[[#This Row],[FISICO]]-Tabla1[[#This Row],[SISTEMA]]</f>
        <v>0</v>
      </c>
    </row>
    <row r="7570" spans="1:10" hidden="1" x14ac:dyDescent="0.25">
      <c r="A7570">
        <v>30101</v>
      </c>
      <c r="B7570" s="1" t="s">
        <v>6</v>
      </c>
      <c r="C7570" s="1" t="s">
        <v>41</v>
      </c>
      <c r="D7570">
        <v>14195</v>
      </c>
      <c r="E7570" s="1" t="s">
        <v>8117</v>
      </c>
      <c r="F7570">
        <v>3</v>
      </c>
      <c r="G7570">
        <v>3</v>
      </c>
      <c r="H7570">
        <v>0</v>
      </c>
      <c r="I7570">
        <f>Tabla1[[#This Row],[VENTAS]]+Tabla1[[#This Row],[FISICO]]-Tabla1[[#This Row],[SISTEMA]]</f>
        <v>0</v>
      </c>
    </row>
    <row r="7571" spans="1:10" hidden="1" x14ac:dyDescent="0.25">
      <c r="A7571">
        <v>30101</v>
      </c>
      <c r="B7571" s="1" t="s">
        <v>6</v>
      </c>
      <c r="C7571" s="1" t="s">
        <v>41</v>
      </c>
      <c r="D7571">
        <v>14196</v>
      </c>
      <c r="E7571" s="1" t="s">
        <v>8118</v>
      </c>
      <c r="F7571">
        <v>3</v>
      </c>
      <c r="G7571">
        <v>3</v>
      </c>
      <c r="H7571">
        <v>0</v>
      </c>
      <c r="I7571">
        <f>Tabla1[[#This Row],[VENTAS]]+Tabla1[[#This Row],[FISICO]]-Tabla1[[#This Row],[SISTEMA]]</f>
        <v>0</v>
      </c>
    </row>
    <row r="7572" spans="1:10" hidden="1" x14ac:dyDescent="0.25">
      <c r="A7572">
        <v>30101</v>
      </c>
      <c r="B7572" s="1" t="s">
        <v>6</v>
      </c>
      <c r="C7572" s="1" t="s">
        <v>41</v>
      </c>
      <c r="D7572">
        <v>14660</v>
      </c>
      <c r="E7572" s="1" t="s">
        <v>8119</v>
      </c>
      <c r="F7572">
        <v>0</v>
      </c>
      <c r="H7572">
        <v>0</v>
      </c>
      <c r="I7572">
        <f>Tabla1[[#This Row],[VENTAS]]+Tabla1[[#This Row],[FISICO]]-Tabla1[[#This Row],[SISTEMA]]</f>
        <v>0</v>
      </c>
    </row>
    <row r="7573" spans="1:10" hidden="1" x14ac:dyDescent="0.25">
      <c r="A7573">
        <v>30101</v>
      </c>
      <c r="B7573" s="1" t="s">
        <v>6</v>
      </c>
      <c r="C7573" s="1" t="s">
        <v>41</v>
      </c>
      <c r="D7573" s="18">
        <v>14861</v>
      </c>
      <c r="E7573" s="19" t="s">
        <v>8120</v>
      </c>
      <c r="F7573">
        <v>3</v>
      </c>
      <c r="G7573">
        <v>3</v>
      </c>
      <c r="H7573">
        <v>0</v>
      </c>
      <c r="I7573">
        <f>Tabla1[[#This Row],[VENTAS]]+Tabla1[[#This Row],[FISICO]]-Tabla1[[#This Row],[SISTEMA]]</f>
        <v>0</v>
      </c>
      <c r="J7573" s="18"/>
    </row>
    <row r="7574" spans="1:10" hidden="1" x14ac:dyDescent="0.25">
      <c r="A7574">
        <v>30101</v>
      </c>
      <c r="B7574" s="1" t="s">
        <v>6</v>
      </c>
      <c r="C7574" s="1" t="s">
        <v>41</v>
      </c>
      <c r="D7574" s="18">
        <v>14862</v>
      </c>
      <c r="E7574" s="19" t="s">
        <v>8121</v>
      </c>
      <c r="F7574">
        <v>1</v>
      </c>
      <c r="G7574">
        <v>1</v>
      </c>
      <c r="H7574">
        <v>0</v>
      </c>
      <c r="I7574">
        <f>Tabla1[[#This Row],[VENTAS]]+Tabla1[[#This Row],[FISICO]]-Tabla1[[#This Row],[SISTEMA]]</f>
        <v>0</v>
      </c>
      <c r="J7574" s="18"/>
    </row>
    <row r="7575" spans="1:10" hidden="1" x14ac:dyDescent="0.25">
      <c r="A7575">
        <v>30101</v>
      </c>
      <c r="B7575" s="1" t="s">
        <v>6</v>
      </c>
      <c r="C7575" s="1" t="s">
        <v>41</v>
      </c>
      <c r="D7575" s="18">
        <v>14863</v>
      </c>
      <c r="E7575" s="19" t="s">
        <v>8122</v>
      </c>
      <c r="F7575">
        <v>0</v>
      </c>
      <c r="G7575">
        <v>0</v>
      </c>
      <c r="H7575">
        <v>0</v>
      </c>
      <c r="I7575">
        <f>Tabla1[[#This Row],[VENTAS]]+Tabla1[[#This Row],[FISICO]]-Tabla1[[#This Row],[SISTEMA]]</f>
        <v>0</v>
      </c>
      <c r="J7575" s="18"/>
    </row>
    <row r="7576" spans="1:10" hidden="1" x14ac:dyDescent="0.25">
      <c r="A7576">
        <v>30101</v>
      </c>
      <c r="B7576" s="1" t="s">
        <v>6</v>
      </c>
      <c r="C7576" s="1" t="s">
        <v>41</v>
      </c>
      <c r="D7576">
        <v>14938</v>
      </c>
      <c r="E7576" s="1" t="s">
        <v>8123</v>
      </c>
      <c r="F7576">
        <v>26</v>
      </c>
      <c r="G7576">
        <v>26</v>
      </c>
      <c r="H7576">
        <v>0</v>
      </c>
      <c r="I7576">
        <f>Tabla1[[#This Row],[VENTAS]]+Tabla1[[#This Row],[FISICO]]-Tabla1[[#This Row],[SISTEMA]]</f>
        <v>0</v>
      </c>
    </row>
    <row r="7577" spans="1:10" hidden="1" x14ac:dyDescent="0.25">
      <c r="A7577">
        <v>30101</v>
      </c>
      <c r="B7577" s="1" t="s">
        <v>6</v>
      </c>
      <c r="C7577" s="1" t="s">
        <v>41</v>
      </c>
      <c r="D7577">
        <v>14942</v>
      </c>
      <c r="E7577" s="1" t="s">
        <v>8124</v>
      </c>
      <c r="F7577">
        <v>2</v>
      </c>
      <c r="G7577">
        <v>2</v>
      </c>
      <c r="H7577">
        <v>0</v>
      </c>
      <c r="I7577">
        <f>Tabla1[[#This Row],[VENTAS]]+Tabla1[[#This Row],[FISICO]]-Tabla1[[#This Row],[SISTEMA]]</f>
        <v>0</v>
      </c>
    </row>
    <row r="7578" spans="1:10" hidden="1" x14ac:dyDescent="0.25">
      <c r="A7578">
        <v>30101</v>
      </c>
      <c r="B7578" s="1" t="s">
        <v>6</v>
      </c>
      <c r="C7578" s="1" t="s">
        <v>41</v>
      </c>
      <c r="D7578">
        <v>14944</v>
      </c>
      <c r="E7578" s="1" t="s">
        <v>8125</v>
      </c>
      <c r="F7578">
        <v>2</v>
      </c>
      <c r="G7578">
        <v>2</v>
      </c>
      <c r="H7578">
        <v>0</v>
      </c>
      <c r="I7578">
        <f>Tabla1[[#This Row],[VENTAS]]+Tabla1[[#This Row],[FISICO]]-Tabla1[[#This Row],[SISTEMA]]</f>
        <v>0</v>
      </c>
    </row>
    <row r="7579" spans="1:10" hidden="1" x14ac:dyDescent="0.25">
      <c r="A7579">
        <v>30101</v>
      </c>
      <c r="B7579" s="1" t="s">
        <v>6</v>
      </c>
      <c r="C7579" s="1" t="s">
        <v>42</v>
      </c>
      <c r="D7579">
        <v>43</v>
      </c>
      <c r="E7579" s="1" t="s">
        <v>8126</v>
      </c>
      <c r="F7579">
        <v>0</v>
      </c>
      <c r="H7579">
        <v>0</v>
      </c>
      <c r="I7579">
        <f>Tabla1[[#This Row],[VENTAS]]+Tabla1[[#This Row],[FISICO]]-Tabla1[[#This Row],[SISTEMA]]</f>
        <v>0</v>
      </c>
    </row>
    <row r="7580" spans="1:10" hidden="1" x14ac:dyDescent="0.25">
      <c r="A7580">
        <v>30101</v>
      </c>
      <c r="B7580" s="1" t="s">
        <v>6</v>
      </c>
      <c r="C7580" s="1" t="s">
        <v>42</v>
      </c>
      <c r="D7580">
        <v>942</v>
      </c>
      <c r="E7580" s="1" t="s">
        <v>8127</v>
      </c>
      <c r="F7580">
        <v>0</v>
      </c>
      <c r="H7580">
        <v>0</v>
      </c>
      <c r="I7580">
        <f>Tabla1[[#This Row],[VENTAS]]+Tabla1[[#This Row],[FISICO]]-Tabla1[[#This Row],[SISTEMA]]</f>
        <v>0</v>
      </c>
    </row>
    <row r="7581" spans="1:10" hidden="1" x14ac:dyDescent="0.25">
      <c r="A7581">
        <v>30101</v>
      </c>
      <c r="B7581" s="1" t="s">
        <v>6</v>
      </c>
      <c r="C7581" s="1" t="s">
        <v>42</v>
      </c>
      <c r="D7581">
        <v>946</v>
      </c>
      <c r="E7581" s="1" t="s">
        <v>8128</v>
      </c>
      <c r="F7581">
        <v>0</v>
      </c>
      <c r="H7581">
        <v>0</v>
      </c>
      <c r="I7581">
        <f>Tabla1[[#This Row],[VENTAS]]+Tabla1[[#This Row],[FISICO]]-Tabla1[[#This Row],[SISTEMA]]</f>
        <v>0</v>
      </c>
    </row>
    <row r="7582" spans="1:10" hidden="1" x14ac:dyDescent="0.25">
      <c r="A7582">
        <v>30101</v>
      </c>
      <c r="B7582" s="1" t="s">
        <v>6</v>
      </c>
      <c r="C7582" s="1" t="s">
        <v>42</v>
      </c>
      <c r="D7582" s="18">
        <v>950</v>
      </c>
      <c r="E7582" s="19" t="s">
        <v>8129</v>
      </c>
      <c r="F7582">
        <v>24</v>
      </c>
      <c r="G7582">
        <v>20</v>
      </c>
      <c r="H7582">
        <v>3</v>
      </c>
      <c r="I7582">
        <f>Tabla1[[#This Row],[VENTAS]]+Tabla1[[#This Row],[FISICO]]-Tabla1[[#This Row],[SISTEMA]]</f>
        <v>-1</v>
      </c>
      <c r="J7582" s="18"/>
    </row>
    <row r="7583" spans="1:10" hidden="1" x14ac:dyDescent="0.25">
      <c r="A7583">
        <v>30101</v>
      </c>
      <c r="B7583" s="1" t="s">
        <v>6</v>
      </c>
      <c r="C7583" s="1" t="s">
        <v>42</v>
      </c>
      <c r="D7583">
        <v>1000</v>
      </c>
      <c r="E7583" s="1" t="s">
        <v>8130</v>
      </c>
      <c r="F7583">
        <v>0</v>
      </c>
      <c r="H7583">
        <v>0</v>
      </c>
      <c r="I7583">
        <f>Tabla1[[#This Row],[VENTAS]]+Tabla1[[#This Row],[FISICO]]-Tabla1[[#This Row],[SISTEMA]]</f>
        <v>0</v>
      </c>
    </row>
    <row r="7584" spans="1:10" hidden="1" x14ac:dyDescent="0.25">
      <c r="A7584">
        <v>30101</v>
      </c>
      <c r="B7584" s="1" t="s">
        <v>6</v>
      </c>
      <c r="C7584" s="1" t="s">
        <v>42</v>
      </c>
      <c r="D7584">
        <v>1088</v>
      </c>
      <c r="E7584" s="1" t="s">
        <v>8131</v>
      </c>
      <c r="F7584">
        <v>6</v>
      </c>
      <c r="G7584">
        <v>6</v>
      </c>
      <c r="H7584">
        <v>0</v>
      </c>
      <c r="I7584">
        <f>Tabla1[[#This Row],[VENTAS]]+Tabla1[[#This Row],[FISICO]]-Tabla1[[#This Row],[SISTEMA]]</f>
        <v>0</v>
      </c>
    </row>
    <row r="7585" spans="1:9" hidden="1" x14ac:dyDescent="0.25">
      <c r="A7585">
        <v>30101</v>
      </c>
      <c r="B7585" s="1" t="s">
        <v>6</v>
      </c>
      <c r="C7585" s="1" t="s">
        <v>42</v>
      </c>
      <c r="D7585">
        <v>1152</v>
      </c>
      <c r="E7585" s="1" t="s">
        <v>8132</v>
      </c>
      <c r="F7585">
        <v>0</v>
      </c>
      <c r="H7585">
        <v>0</v>
      </c>
      <c r="I7585">
        <f>Tabla1[[#This Row],[VENTAS]]+Tabla1[[#This Row],[FISICO]]-Tabla1[[#This Row],[SISTEMA]]</f>
        <v>0</v>
      </c>
    </row>
    <row r="7586" spans="1:9" hidden="1" x14ac:dyDescent="0.25">
      <c r="A7586">
        <v>30101</v>
      </c>
      <c r="B7586" s="1" t="s">
        <v>6</v>
      </c>
      <c r="C7586" s="1" t="s">
        <v>42</v>
      </c>
      <c r="D7586">
        <v>1156</v>
      </c>
      <c r="E7586" s="1" t="s">
        <v>8133</v>
      </c>
      <c r="F7586">
        <v>0</v>
      </c>
      <c r="H7586">
        <v>0</v>
      </c>
      <c r="I7586">
        <f>Tabla1[[#This Row],[VENTAS]]+Tabla1[[#This Row],[FISICO]]-Tabla1[[#This Row],[SISTEMA]]</f>
        <v>0</v>
      </c>
    </row>
    <row r="7587" spans="1:9" hidden="1" x14ac:dyDescent="0.25">
      <c r="A7587">
        <v>30101</v>
      </c>
      <c r="B7587" s="1" t="s">
        <v>6</v>
      </c>
      <c r="C7587" s="1" t="s">
        <v>42</v>
      </c>
      <c r="D7587">
        <v>1159</v>
      </c>
      <c r="E7587" s="1" t="s">
        <v>8134</v>
      </c>
      <c r="F7587">
        <v>0</v>
      </c>
      <c r="H7587">
        <v>0</v>
      </c>
      <c r="I7587">
        <f>Tabla1[[#This Row],[VENTAS]]+Tabla1[[#This Row],[FISICO]]-Tabla1[[#This Row],[SISTEMA]]</f>
        <v>0</v>
      </c>
    </row>
    <row r="7588" spans="1:9" hidden="1" x14ac:dyDescent="0.25">
      <c r="A7588">
        <v>30101</v>
      </c>
      <c r="B7588" s="1" t="s">
        <v>6</v>
      </c>
      <c r="C7588" s="1" t="s">
        <v>42</v>
      </c>
      <c r="D7588">
        <v>1162</v>
      </c>
      <c r="E7588" s="1" t="s">
        <v>8135</v>
      </c>
      <c r="F7588">
        <v>0</v>
      </c>
      <c r="H7588">
        <v>0</v>
      </c>
      <c r="I7588">
        <f>Tabla1[[#This Row],[VENTAS]]+Tabla1[[#This Row],[FISICO]]-Tabla1[[#This Row],[SISTEMA]]</f>
        <v>0</v>
      </c>
    </row>
    <row r="7589" spans="1:9" hidden="1" x14ac:dyDescent="0.25">
      <c r="A7589">
        <v>30101</v>
      </c>
      <c r="B7589" s="1" t="s">
        <v>6</v>
      </c>
      <c r="C7589" s="1" t="s">
        <v>42</v>
      </c>
      <c r="D7589">
        <v>1166</v>
      </c>
      <c r="E7589" s="1" t="s">
        <v>8136</v>
      </c>
      <c r="F7589">
        <v>0</v>
      </c>
      <c r="H7589">
        <v>0</v>
      </c>
      <c r="I7589">
        <f>Tabla1[[#This Row],[VENTAS]]+Tabla1[[#This Row],[FISICO]]-Tabla1[[#This Row],[SISTEMA]]</f>
        <v>0</v>
      </c>
    </row>
    <row r="7590" spans="1:9" hidden="1" x14ac:dyDescent="0.25">
      <c r="A7590">
        <v>30101</v>
      </c>
      <c r="B7590" s="1" t="s">
        <v>6</v>
      </c>
      <c r="C7590" s="1" t="s">
        <v>42</v>
      </c>
      <c r="D7590">
        <v>1170</v>
      </c>
      <c r="E7590" s="1" t="s">
        <v>8137</v>
      </c>
      <c r="F7590">
        <v>0</v>
      </c>
      <c r="H7590">
        <v>0</v>
      </c>
      <c r="I7590">
        <f>Tabla1[[#This Row],[VENTAS]]+Tabla1[[#This Row],[FISICO]]-Tabla1[[#This Row],[SISTEMA]]</f>
        <v>0</v>
      </c>
    </row>
    <row r="7591" spans="1:9" hidden="1" x14ac:dyDescent="0.25">
      <c r="A7591">
        <v>30101</v>
      </c>
      <c r="B7591" s="1" t="s">
        <v>6</v>
      </c>
      <c r="C7591" s="1" t="s">
        <v>42</v>
      </c>
      <c r="D7591">
        <v>1174</v>
      </c>
      <c r="E7591" s="1" t="s">
        <v>8138</v>
      </c>
      <c r="F7591">
        <v>0</v>
      </c>
      <c r="H7591">
        <v>0</v>
      </c>
      <c r="I7591">
        <f>Tabla1[[#This Row],[VENTAS]]+Tabla1[[#This Row],[FISICO]]-Tabla1[[#This Row],[SISTEMA]]</f>
        <v>0</v>
      </c>
    </row>
    <row r="7592" spans="1:9" hidden="1" x14ac:dyDescent="0.25">
      <c r="A7592">
        <v>30101</v>
      </c>
      <c r="B7592" s="1" t="s">
        <v>6</v>
      </c>
      <c r="C7592" s="1" t="s">
        <v>42</v>
      </c>
      <c r="D7592">
        <v>1178</v>
      </c>
      <c r="E7592" s="1" t="s">
        <v>8139</v>
      </c>
      <c r="F7592">
        <v>0</v>
      </c>
      <c r="H7592">
        <v>0</v>
      </c>
      <c r="I7592">
        <f>Tabla1[[#This Row],[VENTAS]]+Tabla1[[#This Row],[FISICO]]-Tabla1[[#This Row],[SISTEMA]]</f>
        <v>0</v>
      </c>
    </row>
    <row r="7593" spans="1:9" hidden="1" x14ac:dyDescent="0.25">
      <c r="A7593">
        <v>30101</v>
      </c>
      <c r="B7593" s="1" t="s">
        <v>6</v>
      </c>
      <c r="C7593" s="1" t="s">
        <v>42</v>
      </c>
      <c r="D7593">
        <v>1180</v>
      </c>
      <c r="E7593" s="1" t="s">
        <v>8140</v>
      </c>
      <c r="F7593">
        <v>0</v>
      </c>
      <c r="H7593">
        <v>0</v>
      </c>
      <c r="I7593">
        <f>Tabla1[[#This Row],[VENTAS]]+Tabla1[[#This Row],[FISICO]]-Tabla1[[#This Row],[SISTEMA]]</f>
        <v>0</v>
      </c>
    </row>
    <row r="7594" spans="1:9" hidden="1" x14ac:dyDescent="0.25">
      <c r="A7594">
        <v>30101</v>
      </c>
      <c r="B7594" s="1" t="s">
        <v>6</v>
      </c>
      <c r="C7594" s="1" t="s">
        <v>42</v>
      </c>
      <c r="D7594">
        <v>1184</v>
      </c>
      <c r="E7594" s="1" t="s">
        <v>8141</v>
      </c>
      <c r="F7594">
        <v>0</v>
      </c>
      <c r="H7594">
        <v>0</v>
      </c>
      <c r="I7594">
        <f>Tabla1[[#This Row],[VENTAS]]+Tabla1[[#This Row],[FISICO]]-Tabla1[[#This Row],[SISTEMA]]</f>
        <v>0</v>
      </c>
    </row>
    <row r="7595" spans="1:9" hidden="1" x14ac:dyDescent="0.25">
      <c r="A7595">
        <v>30101</v>
      </c>
      <c r="B7595" s="1" t="s">
        <v>6</v>
      </c>
      <c r="C7595" s="1" t="s">
        <v>42</v>
      </c>
      <c r="D7595">
        <v>1186</v>
      </c>
      <c r="E7595" s="1" t="s">
        <v>8142</v>
      </c>
      <c r="F7595">
        <v>0</v>
      </c>
      <c r="H7595">
        <v>0</v>
      </c>
      <c r="I7595">
        <f>Tabla1[[#This Row],[VENTAS]]+Tabla1[[#This Row],[FISICO]]-Tabla1[[#This Row],[SISTEMA]]</f>
        <v>0</v>
      </c>
    </row>
    <row r="7596" spans="1:9" hidden="1" x14ac:dyDescent="0.25">
      <c r="A7596">
        <v>30101</v>
      </c>
      <c r="B7596" s="1" t="s">
        <v>6</v>
      </c>
      <c r="C7596" s="1" t="s">
        <v>42</v>
      </c>
      <c r="D7596">
        <v>1190</v>
      </c>
      <c r="E7596" s="1" t="s">
        <v>8143</v>
      </c>
      <c r="F7596">
        <v>0</v>
      </c>
      <c r="H7596">
        <v>0</v>
      </c>
      <c r="I7596">
        <f>Tabla1[[#This Row],[VENTAS]]+Tabla1[[#This Row],[FISICO]]-Tabla1[[#This Row],[SISTEMA]]</f>
        <v>0</v>
      </c>
    </row>
    <row r="7597" spans="1:9" hidden="1" x14ac:dyDescent="0.25">
      <c r="A7597">
        <v>30101</v>
      </c>
      <c r="B7597" s="1" t="s">
        <v>6</v>
      </c>
      <c r="C7597" s="1" t="s">
        <v>42</v>
      </c>
      <c r="D7597">
        <v>1193</v>
      </c>
      <c r="E7597" s="1" t="s">
        <v>8144</v>
      </c>
      <c r="F7597">
        <v>0</v>
      </c>
      <c r="H7597">
        <v>0</v>
      </c>
      <c r="I7597">
        <f>Tabla1[[#This Row],[VENTAS]]+Tabla1[[#This Row],[FISICO]]-Tabla1[[#This Row],[SISTEMA]]</f>
        <v>0</v>
      </c>
    </row>
    <row r="7598" spans="1:9" hidden="1" x14ac:dyDescent="0.25">
      <c r="A7598">
        <v>30101</v>
      </c>
      <c r="B7598" s="1" t="s">
        <v>6</v>
      </c>
      <c r="C7598" s="1" t="s">
        <v>42</v>
      </c>
      <c r="D7598">
        <v>1199</v>
      </c>
      <c r="E7598" s="1" t="s">
        <v>8145</v>
      </c>
      <c r="F7598">
        <v>0</v>
      </c>
      <c r="H7598">
        <v>0</v>
      </c>
      <c r="I7598">
        <f>Tabla1[[#This Row],[VENTAS]]+Tabla1[[#This Row],[FISICO]]-Tabla1[[#This Row],[SISTEMA]]</f>
        <v>0</v>
      </c>
    </row>
    <row r="7599" spans="1:9" hidden="1" x14ac:dyDescent="0.25">
      <c r="A7599">
        <v>30101</v>
      </c>
      <c r="B7599" s="1" t="s">
        <v>6</v>
      </c>
      <c r="C7599" s="1" t="s">
        <v>42</v>
      </c>
      <c r="D7599">
        <v>1202</v>
      </c>
      <c r="E7599" s="1" t="s">
        <v>8146</v>
      </c>
      <c r="F7599">
        <v>0</v>
      </c>
      <c r="H7599">
        <v>0</v>
      </c>
      <c r="I7599">
        <f>Tabla1[[#This Row],[VENTAS]]+Tabla1[[#This Row],[FISICO]]-Tabla1[[#This Row],[SISTEMA]]</f>
        <v>0</v>
      </c>
    </row>
    <row r="7600" spans="1:9" hidden="1" x14ac:dyDescent="0.25">
      <c r="A7600">
        <v>30101</v>
      </c>
      <c r="B7600" s="1" t="s">
        <v>6</v>
      </c>
      <c r="C7600" s="1" t="s">
        <v>42</v>
      </c>
      <c r="D7600">
        <v>1206</v>
      </c>
      <c r="E7600" s="1" t="s">
        <v>8147</v>
      </c>
      <c r="F7600">
        <v>0</v>
      </c>
      <c r="H7600">
        <v>0</v>
      </c>
      <c r="I7600">
        <f>Tabla1[[#This Row],[VENTAS]]+Tabla1[[#This Row],[FISICO]]-Tabla1[[#This Row],[SISTEMA]]</f>
        <v>0</v>
      </c>
    </row>
    <row r="7601" spans="1:9" hidden="1" x14ac:dyDescent="0.25">
      <c r="A7601">
        <v>30101</v>
      </c>
      <c r="B7601" s="1" t="s">
        <v>6</v>
      </c>
      <c r="C7601" s="1" t="s">
        <v>42</v>
      </c>
      <c r="D7601">
        <v>1213</v>
      </c>
      <c r="E7601" s="1" t="s">
        <v>8148</v>
      </c>
      <c r="F7601">
        <v>0</v>
      </c>
      <c r="H7601">
        <v>0</v>
      </c>
      <c r="I7601">
        <f>Tabla1[[#This Row],[VENTAS]]+Tabla1[[#This Row],[FISICO]]-Tabla1[[#This Row],[SISTEMA]]</f>
        <v>0</v>
      </c>
    </row>
    <row r="7602" spans="1:9" hidden="1" x14ac:dyDescent="0.25">
      <c r="A7602">
        <v>30101</v>
      </c>
      <c r="B7602" s="1" t="s">
        <v>6</v>
      </c>
      <c r="C7602" s="1" t="s">
        <v>42</v>
      </c>
      <c r="D7602">
        <v>1217</v>
      </c>
      <c r="E7602" s="1" t="s">
        <v>8149</v>
      </c>
      <c r="F7602">
        <v>0</v>
      </c>
      <c r="H7602">
        <v>0</v>
      </c>
      <c r="I7602">
        <f>Tabla1[[#This Row],[VENTAS]]+Tabla1[[#This Row],[FISICO]]-Tabla1[[#This Row],[SISTEMA]]</f>
        <v>0</v>
      </c>
    </row>
    <row r="7603" spans="1:9" hidden="1" x14ac:dyDescent="0.25">
      <c r="A7603">
        <v>30101</v>
      </c>
      <c r="B7603" s="1" t="s">
        <v>6</v>
      </c>
      <c r="C7603" s="1" t="s">
        <v>42</v>
      </c>
      <c r="D7603">
        <v>1220</v>
      </c>
      <c r="E7603" s="1" t="s">
        <v>8150</v>
      </c>
      <c r="F7603">
        <v>0</v>
      </c>
      <c r="H7603">
        <v>0</v>
      </c>
      <c r="I7603">
        <f>Tabla1[[#This Row],[VENTAS]]+Tabla1[[#This Row],[FISICO]]-Tabla1[[#This Row],[SISTEMA]]</f>
        <v>0</v>
      </c>
    </row>
    <row r="7604" spans="1:9" hidden="1" x14ac:dyDescent="0.25">
      <c r="A7604">
        <v>30101</v>
      </c>
      <c r="B7604" s="1" t="s">
        <v>6</v>
      </c>
      <c r="C7604" s="1" t="s">
        <v>42</v>
      </c>
      <c r="D7604">
        <v>1224</v>
      </c>
      <c r="E7604" s="1" t="s">
        <v>8151</v>
      </c>
      <c r="F7604">
        <v>0</v>
      </c>
      <c r="H7604">
        <v>0</v>
      </c>
      <c r="I7604">
        <f>Tabla1[[#This Row],[VENTAS]]+Tabla1[[#This Row],[FISICO]]-Tabla1[[#This Row],[SISTEMA]]</f>
        <v>0</v>
      </c>
    </row>
    <row r="7605" spans="1:9" hidden="1" x14ac:dyDescent="0.25">
      <c r="A7605">
        <v>30101</v>
      </c>
      <c r="B7605" s="1" t="s">
        <v>6</v>
      </c>
      <c r="C7605" s="1" t="s">
        <v>42</v>
      </c>
      <c r="D7605">
        <v>1227</v>
      </c>
      <c r="E7605" s="1" t="s">
        <v>8152</v>
      </c>
      <c r="F7605">
        <v>0</v>
      </c>
      <c r="H7605">
        <v>0</v>
      </c>
      <c r="I7605">
        <f>Tabla1[[#This Row],[VENTAS]]+Tabla1[[#This Row],[FISICO]]-Tabla1[[#This Row],[SISTEMA]]</f>
        <v>0</v>
      </c>
    </row>
    <row r="7606" spans="1:9" hidden="1" x14ac:dyDescent="0.25">
      <c r="A7606">
        <v>30101</v>
      </c>
      <c r="B7606" s="1" t="s">
        <v>6</v>
      </c>
      <c r="C7606" s="1" t="s">
        <v>42</v>
      </c>
      <c r="D7606">
        <v>1233</v>
      </c>
      <c r="E7606" s="1" t="s">
        <v>8153</v>
      </c>
      <c r="F7606">
        <v>0</v>
      </c>
      <c r="H7606">
        <v>0</v>
      </c>
      <c r="I7606">
        <f>Tabla1[[#This Row],[VENTAS]]+Tabla1[[#This Row],[FISICO]]-Tabla1[[#This Row],[SISTEMA]]</f>
        <v>0</v>
      </c>
    </row>
    <row r="7607" spans="1:9" hidden="1" x14ac:dyDescent="0.25">
      <c r="A7607">
        <v>30101</v>
      </c>
      <c r="B7607" s="1" t="s">
        <v>6</v>
      </c>
      <c r="C7607" s="1" t="s">
        <v>42</v>
      </c>
      <c r="D7607">
        <v>1237</v>
      </c>
      <c r="E7607" s="1" t="s">
        <v>8154</v>
      </c>
      <c r="F7607">
        <v>0</v>
      </c>
      <c r="H7607">
        <v>0</v>
      </c>
      <c r="I7607">
        <f>Tabla1[[#This Row],[VENTAS]]+Tabla1[[#This Row],[FISICO]]-Tabla1[[#This Row],[SISTEMA]]</f>
        <v>0</v>
      </c>
    </row>
    <row r="7608" spans="1:9" hidden="1" x14ac:dyDescent="0.25">
      <c r="A7608">
        <v>30101</v>
      </c>
      <c r="B7608" s="1" t="s">
        <v>6</v>
      </c>
      <c r="C7608" s="1" t="s">
        <v>42</v>
      </c>
      <c r="D7608">
        <v>1241</v>
      </c>
      <c r="E7608" s="1" t="s">
        <v>8155</v>
      </c>
      <c r="F7608">
        <v>0</v>
      </c>
      <c r="H7608">
        <v>0</v>
      </c>
      <c r="I7608">
        <f>Tabla1[[#This Row],[VENTAS]]+Tabla1[[#This Row],[FISICO]]-Tabla1[[#This Row],[SISTEMA]]</f>
        <v>0</v>
      </c>
    </row>
    <row r="7609" spans="1:9" hidden="1" x14ac:dyDescent="0.25">
      <c r="A7609">
        <v>30101</v>
      </c>
      <c r="B7609" s="1" t="s">
        <v>6</v>
      </c>
      <c r="C7609" s="1" t="s">
        <v>42</v>
      </c>
      <c r="D7609">
        <v>1244</v>
      </c>
      <c r="E7609" s="1" t="s">
        <v>8156</v>
      </c>
      <c r="F7609">
        <v>0</v>
      </c>
      <c r="H7609">
        <v>0</v>
      </c>
      <c r="I7609">
        <f>Tabla1[[#This Row],[VENTAS]]+Tabla1[[#This Row],[FISICO]]-Tabla1[[#This Row],[SISTEMA]]</f>
        <v>0</v>
      </c>
    </row>
    <row r="7610" spans="1:9" hidden="1" x14ac:dyDescent="0.25">
      <c r="A7610">
        <v>30101</v>
      </c>
      <c r="B7610" s="1" t="s">
        <v>6</v>
      </c>
      <c r="C7610" s="1" t="s">
        <v>42</v>
      </c>
      <c r="D7610">
        <v>1249</v>
      </c>
      <c r="E7610" s="1" t="s">
        <v>8157</v>
      </c>
      <c r="F7610">
        <v>0</v>
      </c>
      <c r="H7610">
        <v>0</v>
      </c>
      <c r="I7610">
        <f>Tabla1[[#This Row],[VENTAS]]+Tabla1[[#This Row],[FISICO]]-Tabla1[[#This Row],[SISTEMA]]</f>
        <v>0</v>
      </c>
    </row>
    <row r="7611" spans="1:9" hidden="1" x14ac:dyDescent="0.25">
      <c r="A7611">
        <v>30101</v>
      </c>
      <c r="B7611" s="1" t="s">
        <v>6</v>
      </c>
      <c r="C7611" s="1" t="s">
        <v>42</v>
      </c>
      <c r="D7611">
        <v>1252</v>
      </c>
      <c r="E7611" s="1" t="s">
        <v>8158</v>
      </c>
      <c r="F7611">
        <v>0</v>
      </c>
      <c r="H7611">
        <v>0</v>
      </c>
      <c r="I7611">
        <f>Tabla1[[#This Row],[VENTAS]]+Tabla1[[#This Row],[FISICO]]-Tabla1[[#This Row],[SISTEMA]]</f>
        <v>0</v>
      </c>
    </row>
    <row r="7612" spans="1:9" hidden="1" x14ac:dyDescent="0.25">
      <c r="A7612">
        <v>30101</v>
      </c>
      <c r="B7612" s="1" t="s">
        <v>6</v>
      </c>
      <c r="C7612" s="1" t="s">
        <v>42</v>
      </c>
      <c r="D7612">
        <v>1263</v>
      </c>
      <c r="E7612" s="1" t="s">
        <v>8159</v>
      </c>
      <c r="F7612">
        <v>0</v>
      </c>
      <c r="H7612">
        <v>0</v>
      </c>
      <c r="I7612">
        <f>Tabla1[[#This Row],[VENTAS]]+Tabla1[[#This Row],[FISICO]]-Tabla1[[#This Row],[SISTEMA]]</f>
        <v>0</v>
      </c>
    </row>
    <row r="7613" spans="1:9" hidden="1" x14ac:dyDescent="0.25">
      <c r="A7613">
        <v>30101</v>
      </c>
      <c r="B7613" s="1" t="s">
        <v>6</v>
      </c>
      <c r="C7613" s="1" t="s">
        <v>42</v>
      </c>
      <c r="D7613">
        <v>1513</v>
      </c>
      <c r="E7613" s="1" t="s">
        <v>8160</v>
      </c>
      <c r="F7613">
        <v>0</v>
      </c>
      <c r="H7613">
        <v>0</v>
      </c>
      <c r="I7613">
        <f>Tabla1[[#This Row],[VENTAS]]+Tabla1[[#This Row],[FISICO]]-Tabla1[[#This Row],[SISTEMA]]</f>
        <v>0</v>
      </c>
    </row>
    <row r="7614" spans="1:9" hidden="1" x14ac:dyDescent="0.25">
      <c r="A7614">
        <v>30101</v>
      </c>
      <c r="B7614" s="1" t="s">
        <v>6</v>
      </c>
      <c r="C7614" s="1" t="s">
        <v>42</v>
      </c>
      <c r="D7614">
        <v>1514</v>
      </c>
      <c r="E7614" s="1" t="s">
        <v>8161</v>
      </c>
      <c r="F7614">
        <v>0</v>
      </c>
      <c r="H7614">
        <v>0</v>
      </c>
      <c r="I7614">
        <f>Tabla1[[#This Row],[VENTAS]]+Tabla1[[#This Row],[FISICO]]-Tabla1[[#This Row],[SISTEMA]]</f>
        <v>0</v>
      </c>
    </row>
    <row r="7615" spans="1:9" hidden="1" x14ac:dyDescent="0.25">
      <c r="A7615">
        <v>30101</v>
      </c>
      <c r="B7615" s="1" t="s">
        <v>6</v>
      </c>
      <c r="C7615" s="1" t="s">
        <v>42</v>
      </c>
      <c r="D7615">
        <v>1515</v>
      </c>
      <c r="E7615" s="1" t="s">
        <v>8162</v>
      </c>
      <c r="F7615">
        <v>0</v>
      </c>
      <c r="H7615">
        <v>0</v>
      </c>
      <c r="I7615">
        <f>Tabla1[[#This Row],[VENTAS]]+Tabla1[[#This Row],[FISICO]]-Tabla1[[#This Row],[SISTEMA]]</f>
        <v>0</v>
      </c>
    </row>
    <row r="7616" spans="1:9" hidden="1" x14ac:dyDescent="0.25">
      <c r="A7616">
        <v>30101</v>
      </c>
      <c r="B7616" s="1" t="s">
        <v>6</v>
      </c>
      <c r="C7616" s="1" t="s">
        <v>42</v>
      </c>
      <c r="D7616">
        <v>1516</v>
      </c>
      <c r="E7616" s="1" t="s">
        <v>8163</v>
      </c>
      <c r="F7616">
        <v>0</v>
      </c>
      <c r="H7616">
        <v>0</v>
      </c>
      <c r="I7616">
        <f>Tabla1[[#This Row],[VENTAS]]+Tabla1[[#This Row],[FISICO]]-Tabla1[[#This Row],[SISTEMA]]</f>
        <v>0</v>
      </c>
    </row>
    <row r="7617" spans="1:9" hidden="1" x14ac:dyDescent="0.25">
      <c r="A7617">
        <v>30101</v>
      </c>
      <c r="B7617" s="1" t="s">
        <v>6</v>
      </c>
      <c r="C7617" s="1" t="s">
        <v>42</v>
      </c>
      <c r="D7617">
        <v>1517</v>
      </c>
      <c r="E7617" s="1" t="s">
        <v>8164</v>
      </c>
      <c r="F7617">
        <v>0</v>
      </c>
      <c r="H7617">
        <v>0</v>
      </c>
      <c r="I7617">
        <f>Tabla1[[#This Row],[VENTAS]]+Tabla1[[#This Row],[FISICO]]-Tabla1[[#This Row],[SISTEMA]]</f>
        <v>0</v>
      </c>
    </row>
    <row r="7618" spans="1:9" hidden="1" x14ac:dyDescent="0.25">
      <c r="A7618">
        <v>30101</v>
      </c>
      <c r="B7618" s="1" t="s">
        <v>6</v>
      </c>
      <c r="C7618" s="1" t="s">
        <v>42</v>
      </c>
      <c r="D7618">
        <v>1518</v>
      </c>
      <c r="E7618" s="1" t="s">
        <v>8165</v>
      </c>
      <c r="F7618">
        <v>0</v>
      </c>
      <c r="H7618">
        <v>0</v>
      </c>
      <c r="I7618">
        <f>Tabla1[[#This Row],[VENTAS]]+Tabla1[[#This Row],[FISICO]]-Tabla1[[#This Row],[SISTEMA]]</f>
        <v>0</v>
      </c>
    </row>
    <row r="7619" spans="1:9" hidden="1" x14ac:dyDescent="0.25">
      <c r="A7619">
        <v>30101</v>
      </c>
      <c r="B7619" s="1" t="s">
        <v>6</v>
      </c>
      <c r="C7619" s="1" t="s">
        <v>42</v>
      </c>
      <c r="D7619">
        <v>2003</v>
      </c>
      <c r="E7619" s="1" t="s">
        <v>8166</v>
      </c>
      <c r="F7619">
        <v>0</v>
      </c>
      <c r="H7619">
        <v>0</v>
      </c>
      <c r="I7619">
        <f>Tabla1[[#This Row],[VENTAS]]+Tabla1[[#This Row],[FISICO]]-Tabla1[[#This Row],[SISTEMA]]</f>
        <v>0</v>
      </c>
    </row>
    <row r="7620" spans="1:9" hidden="1" x14ac:dyDescent="0.25">
      <c r="A7620">
        <v>30101</v>
      </c>
      <c r="B7620" s="1" t="s">
        <v>6</v>
      </c>
      <c r="C7620" s="1" t="s">
        <v>42</v>
      </c>
      <c r="D7620">
        <v>2004</v>
      </c>
      <c r="E7620" s="1" t="s">
        <v>8167</v>
      </c>
      <c r="F7620">
        <v>0</v>
      </c>
      <c r="H7620">
        <v>0</v>
      </c>
      <c r="I7620">
        <f>Tabla1[[#This Row],[VENTAS]]+Tabla1[[#This Row],[FISICO]]-Tabla1[[#This Row],[SISTEMA]]</f>
        <v>0</v>
      </c>
    </row>
    <row r="7621" spans="1:9" hidden="1" x14ac:dyDescent="0.25">
      <c r="A7621">
        <v>30101</v>
      </c>
      <c r="B7621" s="1" t="s">
        <v>6</v>
      </c>
      <c r="C7621" s="1" t="s">
        <v>42</v>
      </c>
      <c r="D7621">
        <v>2218</v>
      </c>
      <c r="E7621" s="1" t="s">
        <v>8168</v>
      </c>
      <c r="F7621">
        <v>0</v>
      </c>
      <c r="H7621">
        <v>0</v>
      </c>
      <c r="I7621">
        <f>Tabla1[[#This Row],[VENTAS]]+Tabla1[[#This Row],[FISICO]]-Tabla1[[#This Row],[SISTEMA]]</f>
        <v>0</v>
      </c>
    </row>
    <row r="7622" spans="1:9" hidden="1" x14ac:dyDescent="0.25">
      <c r="A7622">
        <v>30101</v>
      </c>
      <c r="B7622" s="1" t="s">
        <v>6</v>
      </c>
      <c r="C7622" s="1" t="s">
        <v>42</v>
      </c>
      <c r="D7622">
        <v>2221</v>
      </c>
      <c r="E7622" s="1" t="s">
        <v>8169</v>
      </c>
      <c r="F7622">
        <v>0</v>
      </c>
      <c r="H7622">
        <v>0</v>
      </c>
      <c r="I7622">
        <f>Tabla1[[#This Row],[VENTAS]]+Tabla1[[#This Row],[FISICO]]-Tabla1[[#This Row],[SISTEMA]]</f>
        <v>0</v>
      </c>
    </row>
    <row r="7623" spans="1:9" hidden="1" x14ac:dyDescent="0.25">
      <c r="A7623">
        <v>30101</v>
      </c>
      <c r="B7623" s="1" t="s">
        <v>6</v>
      </c>
      <c r="C7623" s="1" t="s">
        <v>42</v>
      </c>
      <c r="D7623">
        <v>2222</v>
      </c>
      <c r="E7623" s="1" t="s">
        <v>8170</v>
      </c>
      <c r="F7623">
        <v>0</v>
      </c>
      <c r="H7623">
        <v>0</v>
      </c>
      <c r="I7623">
        <f>Tabla1[[#This Row],[VENTAS]]+Tabla1[[#This Row],[FISICO]]-Tabla1[[#This Row],[SISTEMA]]</f>
        <v>0</v>
      </c>
    </row>
    <row r="7624" spans="1:9" hidden="1" x14ac:dyDescent="0.25">
      <c r="A7624">
        <v>30101</v>
      </c>
      <c r="B7624" s="1" t="s">
        <v>6</v>
      </c>
      <c r="C7624" s="1" t="s">
        <v>42</v>
      </c>
      <c r="D7624">
        <v>2224</v>
      </c>
      <c r="E7624" s="1" t="s">
        <v>8171</v>
      </c>
      <c r="F7624">
        <v>0</v>
      </c>
      <c r="H7624">
        <v>0</v>
      </c>
      <c r="I7624">
        <f>Tabla1[[#This Row],[VENTAS]]+Tabla1[[#This Row],[FISICO]]-Tabla1[[#This Row],[SISTEMA]]</f>
        <v>0</v>
      </c>
    </row>
    <row r="7625" spans="1:9" hidden="1" x14ac:dyDescent="0.25">
      <c r="A7625">
        <v>30101</v>
      </c>
      <c r="B7625" s="1" t="s">
        <v>6</v>
      </c>
      <c r="C7625" s="1" t="s">
        <v>42</v>
      </c>
      <c r="D7625">
        <v>2226</v>
      </c>
      <c r="E7625" s="1" t="s">
        <v>8172</v>
      </c>
      <c r="F7625">
        <v>0</v>
      </c>
      <c r="H7625">
        <v>0</v>
      </c>
      <c r="I7625">
        <f>Tabla1[[#This Row],[VENTAS]]+Tabla1[[#This Row],[FISICO]]-Tabla1[[#This Row],[SISTEMA]]</f>
        <v>0</v>
      </c>
    </row>
    <row r="7626" spans="1:9" hidden="1" x14ac:dyDescent="0.25">
      <c r="A7626">
        <v>30101</v>
      </c>
      <c r="B7626" s="1" t="s">
        <v>6</v>
      </c>
      <c r="C7626" s="1" t="s">
        <v>42</v>
      </c>
      <c r="D7626">
        <v>2228</v>
      </c>
      <c r="E7626" s="1" t="s">
        <v>8173</v>
      </c>
      <c r="F7626">
        <v>0</v>
      </c>
      <c r="H7626">
        <v>0</v>
      </c>
      <c r="I7626">
        <f>Tabla1[[#This Row],[VENTAS]]+Tabla1[[#This Row],[FISICO]]-Tabla1[[#This Row],[SISTEMA]]</f>
        <v>0</v>
      </c>
    </row>
    <row r="7627" spans="1:9" hidden="1" x14ac:dyDescent="0.25">
      <c r="A7627">
        <v>30101</v>
      </c>
      <c r="B7627" s="1" t="s">
        <v>6</v>
      </c>
      <c r="C7627" s="1" t="s">
        <v>42</v>
      </c>
      <c r="D7627">
        <v>2229</v>
      </c>
      <c r="E7627" s="1" t="s">
        <v>8174</v>
      </c>
      <c r="F7627">
        <v>0</v>
      </c>
      <c r="H7627">
        <v>0</v>
      </c>
      <c r="I7627">
        <f>Tabla1[[#This Row],[VENTAS]]+Tabla1[[#This Row],[FISICO]]-Tabla1[[#This Row],[SISTEMA]]</f>
        <v>0</v>
      </c>
    </row>
    <row r="7628" spans="1:9" hidden="1" x14ac:dyDescent="0.25">
      <c r="A7628">
        <v>30101</v>
      </c>
      <c r="B7628" s="1" t="s">
        <v>6</v>
      </c>
      <c r="C7628" s="1" t="s">
        <v>42</v>
      </c>
      <c r="D7628">
        <v>2230</v>
      </c>
      <c r="E7628" s="1" t="s">
        <v>8175</v>
      </c>
      <c r="F7628">
        <v>0</v>
      </c>
      <c r="H7628">
        <v>0</v>
      </c>
      <c r="I7628">
        <f>Tabla1[[#This Row],[VENTAS]]+Tabla1[[#This Row],[FISICO]]-Tabla1[[#This Row],[SISTEMA]]</f>
        <v>0</v>
      </c>
    </row>
    <row r="7629" spans="1:9" hidden="1" x14ac:dyDescent="0.25">
      <c r="A7629">
        <v>30101</v>
      </c>
      <c r="B7629" s="1" t="s">
        <v>6</v>
      </c>
      <c r="C7629" s="1" t="s">
        <v>42</v>
      </c>
      <c r="D7629">
        <v>2254</v>
      </c>
      <c r="E7629" s="1" t="s">
        <v>8176</v>
      </c>
      <c r="F7629">
        <v>0</v>
      </c>
      <c r="H7629">
        <v>0</v>
      </c>
      <c r="I7629">
        <f>Tabla1[[#This Row],[VENTAS]]+Tabla1[[#This Row],[FISICO]]-Tabla1[[#This Row],[SISTEMA]]</f>
        <v>0</v>
      </c>
    </row>
    <row r="7630" spans="1:9" hidden="1" x14ac:dyDescent="0.25">
      <c r="A7630">
        <v>30101</v>
      </c>
      <c r="B7630" s="1" t="s">
        <v>6</v>
      </c>
      <c r="C7630" s="1" t="s">
        <v>42</v>
      </c>
      <c r="D7630">
        <v>2263</v>
      </c>
      <c r="E7630" s="1" t="s">
        <v>8177</v>
      </c>
      <c r="F7630">
        <v>0</v>
      </c>
      <c r="H7630">
        <v>0</v>
      </c>
      <c r="I7630">
        <f>Tabla1[[#This Row],[VENTAS]]+Tabla1[[#This Row],[FISICO]]-Tabla1[[#This Row],[SISTEMA]]</f>
        <v>0</v>
      </c>
    </row>
    <row r="7631" spans="1:9" hidden="1" x14ac:dyDescent="0.25">
      <c r="A7631">
        <v>30101</v>
      </c>
      <c r="B7631" s="1" t="s">
        <v>6</v>
      </c>
      <c r="C7631" s="1" t="s">
        <v>42</v>
      </c>
      <c r="D7631">
        <v>2270</v>
      </c>
      <c r="E7631" s="1" t="s">
        <v>8178</v>
      </c>
      <c r="F7631">
        <v>0</v>
      </c>
      <c r="H7631">
        <v>0</v>
      </c>
      <c r="I7631">
        <f>Tabla1[[#This Row],[VENTAS]]+Tabla1[[#This Row],[FISICO]]-Tabla1[[#This Row],[SISTEMA]]</f>
        <v>0</v>
      </c>
    </row>
    <row r="7632" spans="1:9" hidden="1" x14ac:dyDescent="0.25">
      <c r="A7632">
        <v>30101</v>
      </c>
      <c r="B7632" s="1" t="s">
        <v>6</v>
      </c>
      <c r="C7632" s="1" t="s">
        <v>42</v>
      </c>
      <c r="D7632">
        <v>2271</v>
      </c>
      <c r="E7632" s="1" t="s">
        <v>8179</v>
      </c>
      <c r="F7632">
        <v>0</v>
      </c>
      <c r="H7632">
        <v>0</v>
      </c>
      <c r="I7632">
        <f>Tabla1[[#This Row],[VENTAS]]+Tabla1[[#This Row],[FISICO]]-Tabla1[[#This Row],[SISTEMA]]</f>
        <v>0</v>
      </c>
    </row>
    <row r="7633" spans="1:9" hidden="1" x14ac:dyDescent="0.25">
      <c r="A7633">
        <v>30101</v>
      </c>
      <c r="B7633" s="1" t="s">
        <v>6</v>
      </c>
      <c r="C7633" s="1" t="s">
        <v>42</v>
      </c>
      <c r="D7633">
        <v>2272</v>
      </c>
      <c r="E7633" s="1" t="s">
        <v>8180</v>
      </c>
      <c r="F7633">
        <v>0</v>
      </c>
      <c r="H7633">
        <v>0</v>
      </c>
      <c r="I7633">
        <f>Tabla1[[#This Row],[VENTAS]]+Tabla1[[#This Row],[FISICO]]-Tabla1[[#This Row],[SISTEMA]]</f>
        <v>0</v>
      </c>
    </row>
    <row r="7634" spans="1:9" hidden="1" x14ac:dyDescent="0.25">
      <c r="A7634">
        <v>30101</v>
      </c>
      <c r="B7634" s="1" t="s">
        <v>6</v>
      </c>
      <c r="C7634" s="1" t="s">
        <v>42</v>
      </c>
      <c r="D7634">
        <v>2282</v>
      </c>
      <c r="E7634" s="1" t="s">
        <v>8181</v>
      </c>
      <c r="F7634">
        <v>0</v>
      </c>
      <c r="H7634">
        <v>0</v>
      </c>
      <c r="I7634">
        <f>Tabla1[[#This Row],[VENTAS]]+Tabla1[[#This Row],[FISICO]]-Tabla1[[#This Row],[SISTEMA]]</f>
        <v>0</v>
      </c>
    </row>
    <row r="7635" spans="1:9" hidden="1" x14ac:dyDescent="0.25">
      <c r="A7635">
        <v>30101</v>
      </c>
      <c r="B7635" s="1" t="s">
        <v>6</v>
      </c>
      <c r="C7635" s="1" t="s">
        <v>42</v>
      </c>
      <c r="D7635">
        <v>2284</v>
      </c>
      <c r="E7635" s="1" t="s">
        <v>8182</v>
      </c>
      <c r="F7635">
        <v>0</v>
      </c>
      <c r="H7635">
        <v>0</v>
      </c>
      <c r="I7635">
        <f>Tabla1[[#This Row],[VENTAS]]+Tabla1[[#This Row],[FISICO]]-Tabla1[[#This Row],[SISTEMA]]</f>
        <v>0</v>
      </c>
    </row>
    <row r="7636" spans="1:9" hidden="1" x14ac:dyDescent="0.25">
      <c r="A7636">
        <v>30101</v>
      </c>
      <c r="B7636" s="1" t="s">
        <v>6</v>
      </c>
      <c r="C7636" s="1" t="s">
        <v>42</v>
      </c>
      <c r="D7636">
        <v>2288</v>
      </c>
      <c r="E7636" s="1" t="s">
        <v>8183</v>
      </c>
      <c r="F7636">
        <v>0</v>
      </c>
      <c r="H7636">
        <v>0</v>
      </c>
      <c r="I7636">
        <f>Tabla1[[#This Row],[VENTAS]]+Tabla1[[#This Row],[FISICO]]-Tabla1[[#This Row],[SISTEMA]]</f>
        <v>0</v>
      </c>
    </row>
    <row r="7637" spans="1:9" hidden="1" x14ac:dyDescent="0.25">
      <c r="A7637">
        <v>30101</v>
      </c>
      <c r="B7637" s="1" t="s">
        <v>6</v>
      </c>
      <c r="C7637" s="1" t="s">
        <v>42</v>
      </c>
      <c r="D7637">
        <v>2290</v>
      </c>
      <c r="E7637" s="1" t="s">
        <v>8184</v>
      </c>
      <c r="F7637">
        <v>0</v>
      </c>
      <c r="H7637">
        <v>0</v>
      </c>
      <c r="I7637">
        <f>Tabla1[[#This Row],[VENTAS]]+Tabla1[[#This Row],[FISICO]]-Tabla1[[#This Row],[SISTEMA]]</f>
        <v>0</v>
      </c>
    </row>
    <row r="7638" spans="1:9" hidden="1" x14ac:dyDescent="0.25">
      <c r="A7638">
        <v>30101</v>
      </c>
      <c r="B7638" s="1" t="s">
        <v>6</v>
      </c>
      <c r="C7638" s="1" t="s">
        <v>42</v>
      </c>
      <c r="D7638">
        <v>2292</v>
      </c>
      <c r="E7638" s="1" t="s">
        <v>8185</v>
      </c>
      <c r="F7638">
        <v>0</v>
      </c>
      <c r="H7638">
        <v>0</v>
      </c>
      <c r="I7638">
        <f>Tabla1[[#This Row],[VENTAS]]+Tabla1[[#This Row],[FISICO]]-Tabla1[[#This Row],[SISTEMA]]</f>
        <v>0</v>
      </c>
    </row>
    <row r="7639" spans="1:9" hidden="1" x14ac:dyDescent="0.25">
      <c r="A7639">
        <v>30101</v>
      </c>
      <c r="B7639" s="1" t="s">
        <v>6</v>
      </c>
      <c r="C7639" s="1" t="s">
        <v>42</v>
      </c>
      <c r="D7639">
        <v>2293</v>
      </c>
      <c r="E7639" s="1" t="s">
        <v>8186</v>
      </c>
      <c r="F7639">
        <v>0</v>
      </c>
      <c r="H7639">
        <v>0</v>
      </c>
      <c r="I7639">
        <f>Tabla1[[#This Row],[VENTAS]]+Tabla1[[#This Row],[FISICO]]-Tabla1[[#This Row],[SISTEMA]]</f>
        <v>0</v>
      </c>
    </row>
    <row r="7640" spans="1:9" hidden="1" x14ac:dyDescent="0.25">
      <c r="A7640">
        <v>30101</v>
      </c>
      <c r="B7640" s="1" t="s">
        <v>6</v>
      </c>
      <c r="C7640" s="1" t="s">
        <v>42</v>
      </c>
      <c r="D7640">
        <v>2294</v>
      </c>
      <c r="E7640" s="1" t="s">
        <v>8187</v>
      </c>
      <c r="F7640">
        <v>0</v>
      </c>
      <c r="H7640">
        <v>0</v>
      </c>
      <c r="I7640">
        <f>Tabla1[[#This Row],[VENTAS]]+Tabla1[[#This Row],[FISICO]]-Tabla1[[#This Row],[SISTEMA]]</f>
        <v>0</v>
      </c>
    </row>
    <row r="7641" spans="1:9" hidden="1" x14ac:dyDescent="0.25">
      <c r="A7641">
        <v>30101</v>
      </c>
      <c r="B7641" s="1" t="s">
        <v>6</v>
      </c>
      <c r="C7641" s="1" t="s">
        <v>42</v>
      </c>
      <c r="D7641">
        <v>2295</v>
      </c>
      <c r="E7641" s="1" t="s">
        <v>8188</v>
      </c>
      <c r="F7641">
        <v>0</v>
      </c>
      <c r="H7641">
        <v>0</v>
      </c>
      <c r="I7641">
        <f>Tabla1[[#This Row],[VENTAS]]+Tabla1[[#This Row],[FISICO]]-Tabla1[[#This Row],[SISTEMA]]</f>
        <v>0</v>
      </c>
    </row>
    <row r="7642" spans="1:9" hidden="1" x14ac:dyDescent="0.25">
      <c r="A7642">
        <v>30101</v>
      </c>
      <c r="B7642" s="1" t="s">
        <v>6</v>
      </c>
      <c r="C7642" s="1" t="s">
        <v>42</v>
      </c>
      <c r="D7642">
        <v>2406</v>
      </c>
      <c r="E7642" s="1" t="s">
        <v>8189</v>
      </c>
      <c r="F7642">
        <v>0</v>
      </c>
      <c r="H7642">
        <v>0</v>
      </c>
      <c r="I7642">
        <f>Tabla1[[#This Row],[VENTAS]]+Tabla1[[#This Row],[FISICO]]-Tabla1[[#This Row],[SISTEMA]]</f>
        <v>0</v>
      </c>
    </row>
    <row r="7643" spans="1:9" hidden="1" x14ac:dyDescent="0.25">
      <c r="A7643">
        <v>30101</v>
      </c>
      <c r="B7643" s="1" t="s">
        <v>6</v>
      </c>
      <c r="C7643" s="1" t="s">
        <v>42</v>
      </c>
      <c r="D7643">
        <v>2423</v>
      </c>
      <c r="E7643" s="1" t="s">
        <v>8190</v>
      </c>
      <c r="F7643">
        <v>0</v>
      </c>
      <c r="H7643">
        <v>0</v>
      </c>
      <c r="I7643">
        <f>Tabla1[[#This Row],[VENTAS]]+Tabla1[[#This Row],[FISICO]]-Tabla1[[#This Row],[SISTEMA]]</f>
        <v>0</v>
      </c>
    </row>
    <row r="7644" spans="1:9" hidden="1" x14ac:dyDescent="0.25">
      <c r="A7644">
        <v>30101</v>
      </c>
      <c r="B7644" s="1" t="s">
        <v>6</v>
      </c>
      <c r="C7644" s="1" t="s">
        <v>42</v>
      </c>
      <c r="D7644">
        <v>2425</v>
      </c>
      <c r="E7644" s="1" t="s">
        <v>8191</v>
      </c>
      <c r="F7644">
        <v>0</v>
      </c>
      <c r="H7644">
        <v>0</v>
      </c>
      <c r="I7644">
        <f>Tabla1[[#This Row],[VENTAS]]+Tabla1[[#This Row],[FISICO]]-Tabla1[[#This Row],[SISTEMA]]</f>
        <v>0</v>
      </c>
    </row>
    <row r="7645" spans="1:9" hidden="1" x14ac:dyDescent="0.25">
      <c r="A7645">
        <v>30101</v>
      </c>
      <c r="B7645" s="1" t="s">
        <v>6</v>
      </c>
      <c r="C7645" s="1" t="s">
        <v>42</v>
      </c>
      <c r="D7645">
        <v>2496</v>
      </c>
      <c r="E7645" s="1" t="s">
        <v>8192</v>
      </c>
      <c r="F7645">
        <v>0</v>
      </c>
      <c r="H7645">
        <v>0</v>
      </c>
      <c r="I7645">
        <f>Tabla1[[#This Row],[VENTAS]]+Tabla1[[#This Row],[FISICO]]-Tabla1[[#This Row],[SISTEMA]]</f>
        <v>0</v>
      </c>
    </row>
    <row r="7646" spans="1:9" hidden="1" x14ac:dyDescent="0.25">
      <c r="A7646">
        <v>30101</v>
      </c>
      <c r="B7646" s="1" t="s">
        <v>6</v>
      </c>
      <c r="C7646" s="1" t="s">
        <v>42</v>
      </c>
      <c r="D7646">
        <v>2521</v>
      </c>
      <c r="E7646" s="1" t="s">
        <v>8193</v>
      </c>
      <c r="F7646">
        <v>0</v>
      </c>
      <c r="H7646">
        <v>0</v>
      </c>
      <c r="I7646">
        <f>Tabla1[[#This Row],[VENTAS]]+Tabla1[[#This Row],[FISICO]]-Tabla1[[#This Row],[SISTEMA]]</f>
        <v>0</v>
      </c>
    </row>
    <row r="7647" spans="1:9" hidden="1" x14ac:dyDescent="0.25">
      <c r="A7647">
        <v>30101</v>
      </c>
      <c r="B7647" s="1" t="s">
        <v>6</v>
      </c>
      <c r="C7647" s="1" t="s">
        <v>42</v>
      </c>
      <c r="D7647">
        <v>2522</v>
      </c>
      <c r="E7647" s="1" t="s">
        <v>8194</v>
      </c>
      <c r="F7647">
        <v>0</v>
      </c>
      <c r="H7647">
        <v>0</v>
      </c>
      <c r="I7647">
        <f>Tabla1[[#This Row],[VENTAS]]+Tabla1[[#This Row],[FISICO]]-Tabla1[[#This Row],[SISTEMA]]</f>
        <v>0</v>
      </c>
    </row>
    <row r="7648" spans="1:9" hidden="1" x14ac:dyDescent="0.25">
      <c r="A7648">
        <v>30101</v>
      </c>
      <c r="B7648" s="1" t="s">
        <v>6</v>
      </c>
      <c r="C7648" s="1" t="s">
        <v>42</v>
      </c>
      <c r="D7648">
        <v>3018</v>
      </c>
      <c r="E7648" s="1" t="s">
        <v>8195</v>
      </c>
      <c r="F7648">
        <v>0</v>
      </c>
      <c r="H7648">
        <v>0</v>
      </c>
      <c r="I7648">
        <f>Tabla1[[#This Row],[VENTAS]]+Tabla1[[#This Row],[FISICO]]-Tabla1[[#This Row],[SISTEMA]]</f>
        <v>0</v>
      </c>
    </row>
    <row r="7649" spans="1:10" hidden="1" x14ac:dyDescent="0.25">
      <c r="A7649">
        <v>30101</v>
      </c>
      <c r="B7649" s="1" t="s">
        <v>6</v>
      </c>
      <c r="C7649" s="1" t="s">
        <v>42</v>
      </c>
      <c r="D7649" s="18">
        <v>3066</v>
      </c>
      <c r="E7649" s="19" t="s">
        <v>8196</v>
      </c>
      <c r="F7649">
        <v>24</v>
      </c>
      <c r="G7649">
        <v>20</v>
      </c>
      <c r="H7649">
        <v>0</v>
      </c>
      <c r="I7649">
        <f>Tabla1[[#This Row],[VENTAS]]+Tabla1[[#This Row],[FISICO]]-Tabla1[[#This Row],[SISTEMA]]</f>
        <v>-4</v>
      </c>
      <c r="J7649" s="18"/>
    </row>
    <row r="7650" spans="1:10" hidden="1" x14ac:dyDescent="0.25">
      <c r="A7650">
        <v>30101</v>
      </c>
      <c r="B7650" s="1" t="s">
        <v>6</v>
      </c>
      <c r="C7650" s="1" t="s">
        <v>42</v>
      </c>
      <c r="D7650" s="18">
        <v>3067</v>
      </c>
      <c r="E7650" s="19" t="s">
        <v>8197</v>
      </c>
      <c r="F7650">
        <v>41</v>
      </c>
      <c r="G7650">
        <v>41</v>
      </c>
      <c r="H7650">
        <v>0</v>
      </c>
      <c r="I7650">
        <f>Tabla1[[#This Row],[VENTAS]]+Tabla1[[#This Row],[FISICO]]-Tabla1[[#This Row],[SISTEMA]]</f>
        <v>0</v>
      </c>
      <c r="J7650" s="18"/>
    </row>
    <row r="7651" spans="1:10" hidden="1" x14ac:dyDescent="0.25">
      <c r="A7651">
        <v>30101</v>
      </c>
      <c r="B7651" s="1" t="s">
        <v>6</v>
      </c>
      <c r="C7651" s="1" t="s">
        <v>42</v>
      </c>
      <c r="D7651">
        <v>3284</v>
      </c>
      <c r="E7651" s="1" t="s">
        <v>8198</v>
      </c>
      <c r="F7651">
        <v>23</v>
      </c>
      <c r="G7651">
        <v>23</v>
      </c>
      <c r="H7651">
        <v>0</v>
      </c>
      <c r="I7651">
        <f>Tabla1[[#This Row],[VENTAS]]+Tabla1[[#This Row],[FISICO]]-Tabla1[[#This Row],[SISTEMA]]</f>
        <v>0</v>
      </c>
    </row>
    <row r="7652" spans="1:10" hidden="1" x14ac:dyDescent="0.25">
      <c r="A7652">
        <v>30101</v>
      </c>
      <c r="B7652" s="1" t="s">
        <v>6</v>
      </c>
      <c r="C7652" s="1" t="s">
        <v>42</v>
      </c>
      <c r="D7652">
        <v>3522</v>
      </c>
      <c r="E7652" s="1" t="s">
        <v>8199</v>
      </c>
      <c r="F7652">
        <v>0</v>
      </c>
      <c r="H7652">
        <v>0</v>
      </c>
      <c r="I7652">
        <f>Tabla1[[#This Row],[VENTAS]]+Tabla1[[#This Row],[FISICO]]-Tabla1[[#This Row],[SISTEMA]]</f>
        <v>0</v>
      </c>
    </row>
    <row r="7653" spans="1:10" hidden="1" x14ac:dyDescent="0.25">
      <c r="A7653">
        <v>30101</v>
      </c>
      <c r="B7653" s="1" t="s">
        <v>6</v>
      </c>
      <c r="C7653" s="1" t="s">
        <v>42</v>
      </c>
      <c r="D7653">
        <v>3797</v>
      </c>
      <c r="E7653" s="1" t="s">
        <v>8200</v>
      </c>
      <c r="F7653">
        <v>0</v>
      </c>
      <c r="H7653">
        <v>0</v>
      </c>
      <c r="I7653">
        <f>Tabla1[[#This Row],[VENTAS]]+Tabla1[[#This Row],[FISICO]]-Tabla1[[#This Row],[SISTEMA]]</f>
        <v>0</v>
      </c>
    </row>
    <row r="7654" spans="1:10" hidden="1" x14ac:dyDescent="0.25">
      <c r="A7654">
        <v>30101</v>
      </c>
      <c r="B7654" s="1" t="s">
        <v>6</v>
      </c>
      <c r="C7654" s="1" t="s">
        <v>42</v>
      </c>
      <c r="D7654">
        <v>4003</v>
      </c>
      <c r="E7654" s="1" t="s">
        <v>8201</v>
      </c>
      <c r="F7654">
        <v>0</v>
      </c>
      <c r="H7654">
        <v>0</v>
      </c>
      <c r="I7654">
        <f>Tabla1[[#This Row],[VENTAS]]+Tabla1[[#This Row],[FISICO]]-Tabla1[[#This Row],[SISTEMA]]</f>
        <v>0</v>
      </c>
    </row>
    <row r="7655" spans="1:10" hidden="1" x14ac:dyDescent="0.25">
      <c r="A7655">
        <v>30101</v>
      </c>
      <c r="B7655" s="1" t="s">
        <v>6</v>
      </c>
      <c r="C7655" s="1" t="s">
        <v>42</v>
      </c>
      <c r="D7655">
        <v>4004</v>
      </c>
      <c r="E7655" s="1" t="s">
        <v>8202</v>
      </c>
      <c r="F7655">
        <v>0</v>
      </c>
      <c r="H7655">
        <v>0</v>
      </c>
      <c r="I7655">
        <f>Tabla1[[#This Row],[VENTAS]]+Tabla1[[#This Row],[FISICO]]-Tabla1[[#This Row],[SISTEMA]]</f>
        <v>0</v>
      </c>
    </row>
    <row r="7656" spans="1:10" hidden="1" x14ac:dyDescent="0.25">
      <c r="A7656">
        <v>30101</v>
      </c>
      <c r="B7656" s="1" t="s">
        <v>6</v>
      </c>
      <c r="C7656" s="1" t="s">
        <v>42</v>
      </c>
      <c r="D7656">
        <v>4030</v>
      </c>
      <c r="E7656" s="1" t="s">
        <v>8203</v>
      </c>
      <c r="F7656">
        <v>0</v>
      </c>
      <c r="H7656">
        <v>0</v>
      </c>
      <c r="I7656">
        <f>Tabla1[[#This Row],[VENTAS]]+Tabla1[[#This Row],[FISICO]]-Tabla1[[#This Row],[SISTEMA]]</f>
        <v>0</v>
      </c>
    </row>
    <row r="7657" spans="1:10" hidden="1" x14ac:dyDescent="0.25">
      <c r="A7657">
        <v>30101</v>
      </c>
      <c r="B7657" s="1" t="s">
        <v>6</v>
      </c>
      <c r="C7657" s="1" t="s">
        <v>42</v>
      </c>
      <c r="D7657">
        <v>4743</v>
      </c>
      <c r="E7657" s="1" t="s">
        <v>8204</v>
      </c>
      <c r="F7657">
        <v>0</v>
      </c>
      <c r="H7657">
        <v>0</v>
      </c>
      <c r="I7657">
        <f>Tabla1[[#This Row],[VENTAS]]+Tabla1[[#This Row],[FISICO]]-Tabla1[[#This Row],[SISTEMA]]</f>
        <v>0</v>
      </c>
    </row>
    <row r="7658" spans="1:10" hidden="1" x14ac:dyDescent="0.25">
      <c r="A7658">
        <v>30101</v>
      </c>
      <c r="B7658" s="1" t="s">
        <v>6</v>
      </c>
      <c r="C7658" s="1" t="s">
        <v>42</v>
      </c>
      <c r="D7658">
        <v>5362</v>
      </c>
      <c r="E7658" s="1" t="s">
        <v>8205</v>
      </c>
      <c r="F7658">
        <v>0</v>
      </c>
      <c r="H7658">
        <v>0</v>
      </c>
      <c r="I7658">
        <f>Tabla1[[#This Row],[VENTAS]]+Tabla1[[#This Row],[FISICO]]-Tabla1[[#This Row],[SISTEMA]]</f>
        <v>0</v>
      </c>
    </row>
    <row r="7659" spans="1:10" hidden="1" x14ac:dyDescent="0.25">
      <c r="A7659">
        <v>30101</v>
      </c>
      <c r="B7659" s="1" t="s">
        <v>6</v>
      </c>
      <c r="C7659" s="1" t="s">
        <v>42</v>
      </c>
      <c r="D7659">
        <v>5364</v>
      </c>
      <c r="E7659" s="1" t="s">
        <v>8206</v>
      </c>
      <c r="F7659">
        <v>0</v>
      </c>
      <c r="H7659">
        <v>0</v>
      </c>
      <c r="I7659">
        <f>Tabla1[[#This Row],[VENTAS]]+Tabla1[[#This Row],[FISICO]]-Tabla1[[#This Row],[SISTEMA]]</f>
        <v>0</v>
      </c>
    </row>
    <row r="7660" spans="1:10" hidden="1" x14ac:dyDescent="0.25">
      <c r="A7660">
        <v>30101</v>
      </c>
      <c r="B7660" s="1" t="s">
        <v>6</v>
      </c>
      <c r="C7660" s="1" t="s">
        <v>42</v>
      </c>
      <c r="D7660">
        <v>5365</v>
      </c>
      <c r="E7660" s="1" t="s">
        <v>8207</v>
      </c>
      <c r="F7660">
        <v>0</v>
      </c>
      <c r="H7660">
        <v>0</v>
      </c>
      <c r="I7660">
        <f>Tabla1[[#This Row],[VENTAS]]+Tabla1[[#This Row],[FISICO]]-Tabla1[[#This Row],[SISTEMA]]</f>
        <v>0</v>
      </c>
    </row>
    <row r="7661" spans="1:10" hidden="1" x14ac:dyDescent="0.25">
      <c r="A7661">
        <v>30101</v>
      </c>
      <c r="B7661" s="1" t="s">
        <v>6</v>
      </c>
      <c r="C7661" s="1" t="s">
        <v>42</v>
      </c>
      <c r="D7661">
        <v>5366</v>
      </c>
      <c r="E7661" s="1" t="s">
        <v>8208</v>
      </c>
      <c r="F7661">
        <v>0</v>
      </c>
      <c r="H7661">
        <v>0</v>
      </c>
      <c r="I7661">
        <f>Tabla1[[#This Row],[VENTAS]]+Tabla1[[#This Row],[FISICO]]-Tabla1[[#This Row],[SISTEMA]]</f>
        <v>0</v>
      </c>
    </row>
    <row r="7662" spans="1:10" hidden="1" x14ac:dyDescent="0.25">
      <c r="A7662">
        <v>30101</v>
      </c>
      <c r="B7662" s="1" t="s">
        <v>6</v>
      </c>
      <c r="C7662" s="1" t="s">
        <v>42</v>
      </c>
      <c r="D7662">
        <v>6093</v>
      </c>
      <c r="E7662" s="1" t="s">
        <v>8209</v>
      </c>
      <c r="F7662">
        <v>0</v>
      </c>
      <c r="H7662">
        <v>0</v>
      </c>
      <c r="I7662">
        <f>Tabla1[[#This Row],[VENTAS]]+Tabla1[[#This Row],[FISICO]]-Tabla1[[#This Row],[SISTEMA]]</f>
        <v>0</v>
      </c>
    </row>
    <row r="7663" spans="1:10" hidden="1" x14ac:dyDescent="0.25">
      <c r="A7663">
        <v>30101</v>
      </c>
      <c r="B7663" s="1" t="s">
        <v>6</v>
      </c>
      <c r="C7663" s="1" t="s">
        <v>42</v>
      </c>
      <c r="D7663">
        <v>6330</v>
      </c>
      <c r="E7663" s="1" t="s">
        <v>8210</v>
      </c>
      <c r="F7663">
        <v>12</v>
      </c>
      <c r="G7663">
        <v>12</v>
      </c>
      <c r="H7663">
        <v>0</v>
      </c>
      <c r="I7663">
        <f>Tabla1[[#This Row],[VENTAS]]+Tabla1[[#This Row],[FISICO]]-Tabla1[[#This Row],[SISTEMA]]</f>
        <v>0</v>
      </c>
    </row>
    <row r="7664" spans="1:10" hidden="1" x14ac:dyDescent="0.25">
      <c r="A7664">
        <v>30101</v>
      </c>
      <c r="B7664" s="1" t="s">
        <v>6</v>
      </c>
      <c r="C7664" s="1" t="s">
        <v>42</v>
      </c>
      <c r="D7664">
        <v>6372</v>
      </c>
      <c r="E7664" s="1" t="s">
        <v>8211</v>
      </c>
      <c r="F7664">
        <v>0</v>
      </c>
      <c r="H7664">
        <v>0</v>
      </c>
      <c r="I7664">
        <f>Tabla1[[#This Row],[VENTAS]]+Tabla1[[#This Row],[FISICO]]-Tabla1[[#This Row],[SISTEMA]]</f>
        <v>0</v>
      </c>
    </row>
    <row r="7665" spans="1:10" hidden="1" x14ac:dyDescent="0.25">
      <c r="A7665">
        <v>30101</v>
      </c>
      <c r="B7665" s="1" t="s">
        <v>6</v>
      </c>
      <c r="C7665" s="1" t="s">
        <v>42</v>
      </c>
      <c r="D7665">
        <v>6413</v>
      </c>
      <c r="E7665" s="1" t="s">
        <v>8212</v>
      </c>
      <c r="F7665">
        <v>0</v>
      </c>
      <c r="H7665">
        <v>0</v>
      </c>
      <c r="I7665">
        <f>Tabla1[[#This Row],[VENTAS]]+Tabla1[[#This Row],[FISICO]]-Tabla1[[#This Row],[SISTEMA]]</f>
        <v>0</v>
      </c>
    </row>
    <row r="7666" spans="1:10" hidden="1" x14ac:dyDescent="0.25">
      <c r="A7666">
        <v>30101</v>
      </c>
      <c r="B7666" s="1" t="s">
        <v>6</v>
      </c>
      <c r="C7666" s="1" t="s">
        <v>42</v>
      </c>
      <c r="D7666">
        <v>6547</v>
      </c>
      <c r="E7666" s="1" t="s">
        <v>8213</v>
      </c>
      <c r="F7666">
        <v>0</v>
      </c>
      <c r="H7666">
        <v>0</v>
      </c>
      <c r="I7666">
        <f>Tabla1[[#This Row],[VENTAS]]+Tabla1[[#This Row],[FISICO]]-Tabla1[[#This Row],[SISTEMA]]</f>
        <v>0</v>
      </c>
    </row>
    <row r="7667" spans="1:10" hidden="1" x14ac:dyDescent="0.25">
      <c r="A7667">
        <v>30101</v>
      </c>
      <c r="B7667" s="1" t="s">
        <v>6</v>
      </c>
      <c r="C7667" s="1" t="s">
        <v>42</v>
      </c>
      <c r="D7667">
        <v>6564</v>
      </c>
      <c r="E7667" s="1" t="s">
        <v>8214</v>
      </c>
      <c r="F7667">
        <v>0</v>
      </c>
      <c r="H7667">
        <v>0</v>
      </c>
      <c r="I7667">
        <f>Tabla1[[#This Row],[VENTAS]]+Tabla1[[#This Row],[FISICO]]-Tabla1[[#This Row],[SISTEMA]]</f>
        <v>0</v>
      </c>
    </row>
    <row r="7668" spans="1:10" hidden="1" x14ac:dyDescent="0.25">
      <c r="A7668">
        <v>30101</v>
      </c>
      <c r="B7668" s="1" t="s">
        <v>6</v>
      </c>
      <c r="C7668" s="1" t="s">
        <v>42</v>
      </c>
      <c r="D7668">
        <v>6596</v>
      </c>
      <c r="E7668" s="1" t="s">
        <v>8215</v>
      </c>
      <c r="F7668">
        <v>0</v>
      </c>
      <c r="H7668">
        <v>0</v>
      </c>
      <c r="I7668">
        <f>Tabla1[[#This Row],[VENTAS]]+Tabla1[[#This Row],[FISICO]]-Tabla1[[#This Row],[SISTEMA]]</f>
        <v>0</v>
      </c>
    </row>
    <row r="7669" spans="1:10" hidden="1" x14ac:dyDescent="0.25">
      <c r="A7669">
        <v>30101</v>
      </c>
      <c r="B7669" s="1" t="s">
        <v>6</v>
      </c>
      <c r="C7669" s="1" t="s">
        <v>42</v>
      </c>
      <c r="D7669">
        <v>6652</v>
      </c>
      <c r="E7669" s="1" t="s">
        <v>8216</v>
      </c>
      <c r="F7669">
        <v>0</v>
      </c>
      <c r="H7669">
        <v>0</v>
      </c>
      <c r="I7669">
        <f>Tabla1[[#This Row],[VENTAS]]+Tabla1[[#This Row],[FISICO]]-Tabla1[[#This Row],[SISTEMA]]</f>
        <v>0</v>
      </c>
    </row>
    <row r="7670" spans="1:10" hidden="1" x14ac:dyDescent="0.25">
      <c r="A7670" s="30">
        <v>30101</v>
      </c>
      <c r="B7670" s="31" t="s">
        <v>6</v>
      </c>
      <c r="C7670" s="31" t="s">
        <v>42</v>
      </c>
      <c r="D7670" s="30">
        <v>6654</v>
      </c>
      <c r="E7670" s="31" t="s">
        <v>8217</v>
      </c>
      <c r="F7670" s="30">
        <v>2</v>
      </c>
      <c r="G7670" s="30">
        <v>7</v>
      </c>
      <c r="H7670" s="30">
        <v>0</v>
      </c>
      <c r="I7670" s="30">
        <f>Tabla1[[#This Row],[VENTAS]]+Tabla1[[#This Row],[FISICO]]-Tabla1[[#This Row],[SISTEMA]]</f>
        <v>5</v>
      </c>
      <c r="J7670" s="30"/>
    </row>
    <row r="7671" spans="1:10" hidden="1" x14ac:dyDescent="0.25">
      <c r="A7671" s="30">
        <v>30101</v>
      </c>
      <c r="B7671" s="31" t="s">
        <v>6</v>
      </c>
      <c r="C7671" s="31" t="s">
        <v>42</v>
      </c>
      <c r="D7671" s="32">
        <v>6659</v>
      </c>
      <c r="E7671" s="33" t="s">
        <v>8218</v>
      </c>
      <c r="F7671" s="30">
        <v>5</v>
      </c>
      <c r="G7671" s="30">
        <v>19</v>
      </c>
      <c r="H7671" s="30">
        <v>0</v>
      </c>
      <c r="I7671" s="30">
        <f>Tabla1[[#This Row],[VENTAS]]+Tabla1[[#This Row],[FISICO]]-Tabla1[[#This Row],[SISTEMA]]</f>
        <v>14</v>
      </c>
      <c r="J7671" s="32"/>
    </row>
    <row r="7672" spans="1:10" hidden="1" x14ac:dyDescent="0.25">
      <c r="A7672">
        <v>30101</v>
      </c>
      <c r="B7672" s="1" t="s">
        <v>6</v>
      </c>
      <c r="C7672" s="1" t="s">
        <v>42</v>
      </c>
      <c r="D7672">
        <v>6759</v>
      </c>
      <c r="E7672" s="1" t="s">
        <v>8219</v>
      </c>
      <c r="F7672">
        <v>0</v>
      </c>
      <c r="H7672">
        <v>0</v>
      </c>
      <c r="I7672">
        <f>Tabla1[[#This Row],[VENTAS]]+Tabla1[[#This Row],[FISICO]]-Tabla1[[#This Row],[SISTEMA]]</f>
        <v>0</v>
      </c>
    </row>
    <row r="7673" spans="1:10" hidden="1" x14ac:dyDescent="0.25">
      <c r="A7673">
        <v>30101</v>
      </c>
      <c r="B7673" s="1" t="s">
        <v>6</v>
      </c>
      <c r="C7673" s="1" t="s">
        <v>42</v>
      </c>
      <c r="D7673">
        <v>6771</v>
      </c>
      <c r="E7673" s="1" t="s">
        <v>8220</v>
      </c>
      <c r="F7673">
        <v>0</v>
      </c>
      <c r="H7673">
        <v>0</v>
      </c>
      <c r="I7673">
        <f>Tabla1[[#This Row],[VENTAS]]+Tabla1[[#This Row],[FISICO]]-Tabla1[[#This Row],[SISTEMA]]</f>
        <v>0</v>
      </c>
    </row>
    <row r="7674" spans="1:10" hidden="1" x14ac:dyDescent="0.25">
      <c r="A7674">
        <v>30101</v>
      </c>
      <c r="B7674" s="1" t="s">
        <v>6</v>
      </c>
      <c r="C7674" s="1" t="s">
        <v>42</v>
      </c>
      <c r="D7674">
        <v>6823</v>
      </c>
      <c r="E7674" s="1" t="s">
        <v>8221</v>
      </c>
      <c r="F7674">
        <v>0</v>
      </c>
      <c r="H7674">
        <v>0</v>
      </c>
      <c r="I7674">
        <f>Tabla1[[#This Row],[VENTAS]]+Tabla1[[#This Row],[FISICO]]-Tabla1[[#This Row],[SISTEMA]]</f>
        <v>0</v>
      </c>
    </row>
    <row r="7675" spans="1:10" hidden="1" x14ac:dyDescent="0.25">
      <c r="A7675">
        <v>30101</v>
      </c>
      <c r="B7675" s="1" t="s">
        <v>6</v>
      </c>
      <c r="C7675" s="1" t="s">
        <v>42</v>
      </c>
      <c r="D7675">
        <v>6879</v>
      </c>
      <c r="E7675" s="1" t="s">
        <v>8222</v>
      </c>
      <c r="F7675">
        <v>0</v>
      </c>
      <c r="H7675">
        <v>0</v>
      </c>
      <c r="I7675">
        <f>Tabla1[[#This Row],[VENTAS]]+Tabla1[[#This Row],[FISICO]]-Tabla1[[#This Row],[SISTEMA]]</f>
        <v>0</v>
      </c>
    </row>
    <row r="7676" spans="1:10" hidden="1" x14ac:dyDescent="0.25">
      <c r="A7676">
        <v>30101</v>
      </c>
      <c r="B7676" s="1" t="s">
        <v>6</v>
      </c>
      <c r="C7676" s="1" t="s">
        <v>42</v>
      </c>
      <c r="D7676">
        <v>6880</v>
      </c>
      <c r="E7676" s="1" t="s">
        <v>8223</v>
      </c>
      <c r="F7676">
        <v>0</v>
      </c>
      <c r="H7676">
        <v>0</v>
      </c>
      <c r="I7676">
        <f>Tabla1[[#This Row],[VENTAS]]+Tabla1[[#This Row],[FISICO]]-Tabla1[[#This Row],[SISTEMA]]</f>
        <v>0</v>
      </c>
    </row>
    <row r="7677" spans="1:10" hidden="1" x14ac:dyDescent="0.25">
      <c r="A7677">
        <v>30101</v>
      </c>
      <c r="B7677" s="1" t="s">
        <v>6</v>
      </c>
      <c r="C7677" s="1" t="s">
        <v>42</v>
      </c>
      <c r="D7677">
        <v>6881</v>
      </c>
      <c r="E7677" s="1" t="s">
        <v>8224</v>
      </c>
      <c r="F7677">
        <v>0</v>
      </c>
      <c r="H7677">
        <v>0</v>
      </c>
      <c r="I7677">
        <f>Tabla1[[#This Row],[VENTAS]]+Tabla1[[#This Row],[FISICO]]-Tabla1[[#This Row],[SISTEMA]]</f>
        <v>0</v>
      </c>
    </row>
    <row r="7678" spans="1:10" hidden="1" x14ac:dyDescent="0.25">
      <c r="A7678">
        <v>30101</v>
      </c>
      <c r="B7678" s="1" t="s">
        <v>6</v>
      </c>
      <c r="C7678" s="1" t="s">
        <v>42</v>
      </c>
      <c r="D7678">
        <v>6882</v>
      </c>
      <c r="E7678" s="1" t="s">
        <v>8225</v>
      </c>
      <c r="F7678">
        <v>0</v>
      </c>
      <c r="H7678">
        <v>0</v>
      </c>
      <c r="I7678">
        <f>Tabla1[[#This Row],[VENTAS]]+Tabla1[[#This Row],[FISICO]]-Tabla1[[#This Row],[SISTEMA]]</f>
        <v>0</v>
      </c>
    </row>
    <row r="7679" spans="1:10" hidden="1" x14ac:dyDescent="0.25">
      <c r="A7679">
        <v>30101</v>
      </c>
      <c r="B7679" s="1" t="s">
        <v>6</v>
      </c>
      <c r="C7679" s="1" t="s">
        <v>42</v>
      </c>
      <c r="D7679">
        <v>6887</v>
      </c>
      <c r="E7679" s="1" t="s">
        <v>8226</v>
      </c>
      <c r="F7679">
        <v>0</v>
      </c>
      <c r="H7679">
        <v>0</v>
      </c>
      <c r="I7679">
        <f>Tabla1[[#This Row],[VENTAS]]+Tabla1[[#This Row],[FISICO]]-Tabla1[[#This Row],[SISTEMA]]</f>
        <v>0</v>
      </c>
    </row>
    <row r="7680" spans="1:10" hidden="1" x14ac:dyDescent="0.25">
      <c r="A7680">
        <v>30101</v>
      </c>
      <c r="B7680" s="1" t="s">
        <v>6</v>
      </c>
      <c r="C7680" s="1" t="s">
        <v>42</v>
      </c>
      <c r="D7680">
        <v>7068</v>
      </c>
      <c r="E7680" s="1" t="s">
        <v>8227</v>
      </c>
      <c r="F7680">
        <v>0</v>
      </c>
      <c r="H7680">
        <v>0</v>
      </c>
      <c r="I7680">
        <f>Tabla1[[#This Row],[VENTAS]]+Tabla1[[#This Row],[FISICO]]-Tabla1[[#This Row],[SISTEMA]]</f>
        <v>0</v>
      </c>
    </row>
    <row r="7681" spans="1:10" hidden="1" x14ac:dyDescent="0.25">
      <c r="A7681">
        <v>30101</v>
      </c>
      <c r="B7681" s="1" t="s">
        <v>6</v>
      </c>
      <c r="C7681" s="1" t="s">
        <v>42</v>
      </c>
      <c r="D7681">
        <v>7069</v>
      </c>
      <c r="E7681" s="1" t="s">
        <v>8228</v>
      </c>
      <c r="F7681">
        <v>0</v>
      </c>
      <c r="H7681">
        <v>0</v>
      </c>
      <c r="I7681">
        <f>Tabla1[[#This Row],[VENTAS]]+Tabla1[[#This Row],[FISICO]]-Tabla1[[#This Row],[SISTEMA]]</f>
        <v>0</v>
      </c>
    </row>
    <row r="7682" spans="1:10" hidden="1" x14ac:dyDescent="0.25">
      <c r="A7682">
        <v>30101</v>
      </c>
      <c r="B7682" s="1" t="s">
        <v>6</v>
      </c>
      <c r="C7682" s="1" t="s">
        <v>42</v>
      </c>
      <c r="D7682">
        <v>7106</v>
      </c>
      <c r="E7682" s="1" t="s">
        <v>8229</v>
      </c>
      <c r="F7682">
        <v>0</v>
      </c>
      <c r="H7682">
        <v>0</v>
      </c>
      <c r="I7682">
        <f>Tabla1[[#This Row],[VENTAS]]+Tabla1[[#This Row],[FISICO]]-Tabla1[[#This Row],[SISTEMA]]</f>
        <v>0</v>
      </c>
    </row>
    <row r="7683" spans="1:10" hidden="1" x14ac:dyDescent="0.25">
      <c r="A7683">
        <v>30101</v>
      </c>
      <c r="B7683" s="1" t="s">
        <v>6</v>
      </c>
      <c r="C7683" s="1" t="s">
        <v>42</v>
      </c>
      <c r="D7683">
        <v>7129</v>
      </c>
      <c r="E7683" s="1" t="s">
        <v>8230</v>
      </c>
      <c r="F7683">
        <v>0</v>
      </c>
      <c r="H7683">
        <v>0</v>
      </c>
      <c r="I7683">
        <f>Tabla1[[#This Row],[VENTAS]]+Tabla1[[#This Row],[FISICO]]-Tabla1[[#This Row],[SISTEMA]]</f>
        <v>0</v>
      </c>
    </row>
    <row r="7684" spans="1:10" hidden="1" x14ac:dyDescent="0.25">
      <c r="A7684">
        <v>30101</v>
      </c>
      <c r="B7684" s="1" t="s">
        <v>6</v>
      </c>
      <c r="C7684" s="1" t="s">
        <v>42</v>
      </c>
      <c r="D7684">
        <v>7132</v>
      </c>
      <c r="E7684" s="1" t="s">
        <v>8231</v>
      </c>
      <c r="F7684">
        <v>0</v>
      </c>
      <c r="H7684">
        <v>0</v>
      </c>
      <c r="I7684">
        <f>Tabla1[[#This Row],[VENTAS]]+Tabla1[[#This Row],[FISICO]]-Tabla1[[#This Row],[SISTEMA]]</f>
        <v>0</v>
      </c>
    </row>
    <row r="7685" spans="1:10" hidden="1" x14ac:dyDescent="0.25">
      <c r="A7685">
        <v>30101</v>
      </c>
      <c r="B7685" s="1" t="s">
        <v>6</v>
      </c>
      <c r="C7685" s="1" t="s">
        <v>42</v>
      </c>
      <c r="D7685">
        <v>7168</v>
      </c>
      <c r="E7685" s="1" t="s">
        <v>8232</v>
      </c>
      <c r="F7685">
        <v>0</v>
      </c>
      <c r="H7685">
        <v>0</v>
      </c>
      <c r="I7685">
        <f>Tabla1[[#This Row],[VENTAS]]+Tabla1[[#This Row],[FISICO]]-Tabla1[[#This Row],[SISTEMA]]</f>
        <v>0</v>
      </c>
    </row>
    <row r="7686" spans="1:10" hidden="1" x14ac:dyDescent="0.25">
      <c r="A7686">
        <v>30101</v>
      </c>
      <c r="B7686" s="1" t="s">
        <v>6</v>
      </c>
      <c r="C7686" s="1" t="s">
        <v>42</v>
      </c>
      <c r="D7686">
        <v>7197</v>
      </c>
      <c r="E7686" s="1" t="s">
        <v>8233</v>
      </c>
      <c r="F7686">
        <v>0</v>
      </c>
      <c r="H7686">
        <v>0</v>
      </c>
      <c r="I7686">
        <f>Tabla1[[#This Row],[VENTAS]]+Tabla1[[#This Row],[FISICO]]-Tabla1[[#This Row],[SISTEMA]]</f>
        <v>0</v>
      </c>
    </row>
    <row r="7687" spans="1:10" hidden="1" x14ac:dyDescent="0.25">
      <c r="A7687">
        <v>30101</v>
      </c>
      <c r="B7687" s="1" t="s">
        <v>6</v>
      </c>
      <c r="C7687" s="1" t="s">
        <v>42</v>
      </c>
      <c r="D7687">
        <v>7225</v>
      </c>
      <c r="E7687" s="1" t="s">
        <v>8234</v>
      </c>
      <c r="F7687">
        <v>4</v>
      </c>
      <c r="G7687">
        <v>4</v>
      </c>
      <c r="H7687">
        <v>0</v>
      </c>
      <c r="I7687">
        <f>Tabla1[[#This Row],[VENTAS]]+Tabla1[[#This Row],[FISICO]]-Tabla1[[#This Row],[SISTEMA]]</f>
        <v>0</v>
      </c>
    </row>
    <row r="7688" spans="1:10" hidden="1" x14ac:dyDescent="0.25">
      <c r="A7688">
        <v>30101</v>
      </c>
      <c r="B7688" s="1" t="s">
        <v>6</v>
      </c>
      <c r="C7688" s="1" t="s">
        <v>42</v>
      </c>
      <c r="D7688">
        <v>7226</v>
      </c>
      <c r="E7688" s="1" t="s">
        <v>8235</v>
      </c>
      <c r="F7688">
        <v>0</v>
      </c>
      <c r="H7688">
        <v>0</v>
      </c>
      <c r="I7688">
        <f>Tabla1[[#This Row],[VENTAS]]+Tabla1[[#This Row],[FISICO]]-Tabla1[[#This Row],[SISTEMA]]</f>
        <v>0</v>
      </c>
    </row>
    <row r="7689" spans="1:10" hidden="1" x14ac:dyDescent="0.25">
      <c r="A7689">
        <v>30101</v>
      </c>
      <c r="B7689" s="1" t="s">
        <v>6</v>
      </c>
      <c r="C7689" s="1" t="s">
        <v>42</v>
      </c>
      <c r="D7689">
        <v>7268</v>
      </c>
      <c r="E7689" s="1" t="s">
        <v>8236</v>
      </c>
      <c r="F7689">
        <v>0</v>
      </c>
      <c r="H7689">
        <v>0</v>
      </c>
      <c r="I7689">
        <f>Tabla1[[#This Row],[VENTAS]]+Tabla1[[#This Row],[FISICO]]-Tabla1[[#This Row],[SISTEMA]]</f>
        <v>0</v>
      </c>
    </row>
    <row r="7690" spans="1:10" hidden="1" x14ac:dyDescent="0.25">
      <c r="A7690">
        <v>30101</v>
      </c>
      <c r="B7690" s="1" t="s">
        <v>6</v>
      </c>
      <c r="C7690" s="1" t="s">
        <v>42</v>
      </c>
      <c r="D7690">
        <v>7413</v>
      </c>
      <c r="E7690" s="1" t="s">
        <v>8237</v>
      </c>
      <c r="F7690">
        <v>0</v>
      </c>
      <c r="H7690">
        <v>0</v>
      </c>
      <c r="I7690">
        <f>Tabla1[[#This Row],[VENTAS]]+Tabla1[[#This Row],[FISICO]]-Tabla1[[#This Row],[SISTEMA]]</f>
        <v>0</v>
      </c>
    </row>
    <row r="7691" spans="1:10" hidden="1" x14ac:dyDescent="0.25">
      <c r="A7691">
        <v>30101</v>
      </c>
      <c r="B7691" s="1" t="s">
        <v>6</v>
      </c>
      <c r="C7691" s="1" t="s">
        <v>42</v>
      </c>
      <c r="D7691">
        <v>7414</v>
      </c>
      <c r="E7691" s="1" t="s">
        <v>8238</v>
      </c>
      <c r="F7691">
        <v>1</v>
      </c>
      <c r="G7691">
        <v>1</v>
      </c>
      <c r="H7691">
        <v>0</v>
      </c>
      <c r="I7691">
        <f>Tabla1[[#This Row],[VENTAS]]+Tabla1[[#This Row],[FISICO]]-Tabla1[[#This Row],[SISTEMA]]</f>
        <v>0</v>
      </c>
    </row>
    <row r="7692" spans="1:10" hidden="1" x14ac:dyDescent="0.25">
      <c r="A7692">
        <v>30101</v>
      </c>
      <c r="B7692" s="1" t="s">
        <v>6</v>
      </c>
      <c r="C7692" s="1" t="s">
        <v>42</v>
      </c>
      <c r="D7692">
        <v>7415</v>
      </c>
      <c r="E7692" s="1" t="s">
        <v>8239</v>
      </c>
      <c r="F7692">
        <v>4</v>
      </c>
      <c r="G7692">
        <v>4</v>
      </c>
      <c r="H7692">
        <v>0</v>
      </c>
      <c r="I7692">
        <f>Tabla1[[#This Row],[VENTAS]]+Tabla1[[#This Row],[FISICO]]-Tabla1[[#This Row],[SISTEMA]]</f>
        <v>0</v>
      </c>
    </row>
    <row r="7693" spans="1:10" hidden="1" x14ac:dyDescent="0.25">
      <c r="A7693">
        <v>30101</v>
      </c>
      <c r="B7693" s="1" t="s">
        <v>6</v>
      </c>
      <c r="C7693" s="1" t="s">
        <v>42</v>
      </c>
      <c r="D7693">
        <v>7528</v>
      </c>
      <c r="E7693" s="1" t="s">
        <v>8240</v>
      </c>
      <c r="F7693">
        <v>0</v>
      </c>
      <c r="H7693">
        <v>0</v>
      </c>
      <c r="I7693">
        <f>Tabla1[[#This Row],[VENTAS]]+Tabla1[[#This Row],[FISICO]]-Tabla1[[#This Row],[SISTEMA]]</f>
        <v>0</v>
      </c>
    </row>
    <row r="7694" spans="1:10" hidden="1" x14ac:dyDescent="0.25">
      <c r="A7694">
        <v>30101</v>
      </c>
      <c r="B7694" s="1" t="s">
        <v>6</v>
      </c>
      <c r="C7694" s="1" t="s">
        <v>42</v>
      </c>
      <c r="D7694" s="18">
        <v>7529</v>
      </c>
      <c r="E7694" s="19" t="s">
        <v>8241</v>
      </c>
      <c r="F7694">
        <v>1</v>
      </c>
      <c r="G7694">
        <v>0</v>
      </c>
      <c r="H7694">
        <v>0</v>
      </c>
      <c r="I7694">
        <f>Tabla1[[#This Row],[VENTAS]]+Tabla1[[#This Row],[FISICO]]-Tabla1[[#This Row],[SISTEMA]]</f>
        <v>-1</v>
      </c>
      <c r="J7694" s="18"/>
    </row>
    <row r="7695" spans="1:10" hidden="1" x14ac:dyDescent="0.25">
      <c r="A7695">
        <v>30101</v>
      </c>
      <c r="B7695" s="1" t="s">
        <v>6</v>
      </c>
      <c r="C7695" s="1" t="s">
        <v>42</v>
      </c>
      <c r="D7695">
        <v>7850</v>
      </c>
      <c r="E7695" s="1" t="s">
        <v>8242</v>
      </c>
      <c r="F7695">
        <v>1</v>
      </c>
      <c r="G7695">
        <v>1</v>
      </c>
      <c r="H7695">
        <v>0</v>
      </c>
      <c r="I7695">
        <f>Tabla1[[#This Row],[VENTAS]]+Tabla1[[#This Row],[FISICO]]-Tabla1[[#This Row],[SISTEMA]]</f>
        <v>0</v>
      </c>
    </row>
    <row r="7696" spans="1:10" hidden="1" x14ac:dyDescent="0.25">
      <c r="A7696">
        <v>30101</v>
      </c>
      <c r="B7696" s="1" t="s">
        <v>6</v>
      </c>
      <c r="C7696" s="1" t="s">
        <v>42</v>
      </c>
      <c r="D7696">
        <v>7852</v>
      </c>
      <c r="E7696" s="1" t="s">
        <v>8243</v>
      </c>
      <c r="F7696">
        <v>0</v>
      </c>
      <c r="H7696">
        <v>0</v>
      </c>
      <c r="I7696">
        <f>Tabla1[[#This Row],[VENTAS]]+Tabla1[[#This Row],[FISICO]]-Tabla1[[#This Row],[SISTEMA]]</f>
        <v>0</v>
      </c>
    </row>
    <row r="7697" spans="1:9" hidden="1" x14ac:dyDescent="0.25">
      <c r="A7697">
        <v>30101</v>
      </c>
      <c r="B7697" s="1" t="s">
        <v>6</v>
      </c>
      <c r="C7697" s="1" t="s">
        <v>42</v>
      </c>
      <c r="D7697">
        <v>7944</v>
      </c>
      <c r="E7697" s="1" t="s">
        <v>8244</v>
      </c>
      <c r="F7697">
        <v>0</v>
      </c>
      <c r="H7697">
        <v>0</v>
      </c>
      <c r="I7697">
        <f>Tabla1[[#This Row],[VENTAS]]+Tabla1[[#This Row],[FISICO]]-Tabla1[[#This Row],[SISTEMA]]</f>
        <v>0</v>
      </c>
    </row>
    <row r="7698" spans="1:9" hidden="1" x14ac:dyDescent="0.25">
      <c r="A7698">
        <v>30101</v>
      </c>
      <c r="B7698" s="1" t="s">
        <v>6</v>
      </c>
      <c r="C7698" s="1" t="s">
        <v>42</v>
      </c>
      <c r="D7698">
        <v>7945</v>
      </c>
      <c r="E7698" s="1" t="s">
        <v>8245</v>
      </c>
      <c r="F7698">
        <v>1</v>
      </c>
      <c r="G7698">
        <v>1</v>
      </c>
      <c r="H7698">
        <v>0</v>
      </c>
      <c r="I7698">
        <f>Tabla1[[#This Row],[VENTAS]]+Tabla1[[#This Row],[FISICO]]-Tabla1[[#This Row],[SISTEMA]]</f>
        <v>0</v>
      </c>
    </row>
    <row r="7699" spans="1:9" hidden="1" x14ac:dyDescent="0.25">
      <c r="A7699">
        <v>30101</v>
      </c>
      <c r="B7699" s="1" t="s">
        <v>6</v>
      </c>
      <c r="C7699" s="1" t="s">
        <v>42</v>
      </c>
      <c r="D7699">
        <v>7946</v>
      </c>
      <c r="E7699" s="1" t="s">
        <v>8246</v>
      </c>
      <c r="F7699">
        <v>5</v>
      </c>
      <c r="G7699">
        <f>3+2</f>
        <v>5</v>
      </c>
      <c r="H7699">
        <v>0</v>
      </c>
      <c r="I7699">
        <f>Tabla1[[#This Row],[VENTAS]]+Tabla1[[#This Row],[FISICO]]-Tabla1[[#This Row],[SISTEMA]]</f>
        <v>0</v>
      </c>
    </row>
    <row r="7700" spans="1:9" hidden="1" x14ac:dyDescent="0.25">
      <c r="A7700">
        <v>30101</v>
      </c>
      <c r="B7700" s="1" t="s">
        <v>6</v>
      </c>
      <c r="C7700" s="1" t="s">
        <v>42</v>
      </c>
      <c r="D7700">
        <v>8103</v>
      </c>
      <c r="E7700" s="1" t="s">
        <v>8247</v>
      </c>
      <c r="F7700">
        <v>0</v>
      </c>
      <c r="H7700">
        <v>0</v>
      </c>
      <c r="I7700">
        <f>Tabla1[[#This Row],[VENTAS]]+Tabla1[[#This Row],[FISICO]]-Tabla1[[#This Row],[SISTEMA]]</f>
        <v>0</v>
      </c>
    </row>
    <row r="7701" spans="1:9" hidden="1" x14ac:dyDescent="0.25">
      <c r="A7701">
        <v>30101</v>
      </c>
      <c r="B7701" s="1" t="s">
        <v>6</v>
      </c>
      <c r="C7701" s="1" t="s">
        <v>42</v>
      </c>
      <c r="D7701">
        <v>8346</v>
      </c>
      <c r="E7701" s="1" t="s">
        <v>8248</v>
      </c>
      <c r="F7701">
        <v>0</v>
      </c>
      <c r="H7701">
        <v>0</v>
      </c>
      <c r="I7701">
        <f>Tabla1[[#This Row],[VENTAS]]+Tabla1[[#This Row],[FISICO]]-Tabla1[[#This Row],[SISTEMA]]</f>
        <v>0</v>
      </c>
    </row>
    <row r="7702" spans="1:9" hidden="1" x14ac:dyDescent="0.25">
      <c r="A7702">
        <v>30101</v>
      </c>
      <c r="B7702" s="1" t="s">
        <v>6</v>
      </c>
      <c r="C7702" s="1" t="s">
        <v>42</v>
      </c>
      <c r="D7702">
        <v>8561</v>
      </c>
      <c r="E7702" s="1" t="s">
        <v>8249</v>
      </c>
      <c r="F7702">
        <v>0</v>
      </c>
      <c r="H7702">
        <v>0</v>
      </c>
      <c r="I7702">
        <f>Tabla1[[#This Row],[VENTAS]]+Tabla1[[#This Row],[FISICO]]-Tabla1[[#This Row],[SISTEMA]]</f>
        <v>0</v>
      </c>
    </row>
    <row r="7703" spans="1:9" hidden="1" x14ac:dyDescent="0.25">
      <c r="A7703">
        <v>30101</v>
      </c>
      <c r="B7703" s="1" t="s">
        <v>6</v>
      </c>
      <c r="C7703" s="1" t="s">
        <v>42</v>
      </c>
      <c r="D7703">
        <v>8610</v>
      </c>
      <c r="E7703" s="1" t="s">
        <v>8250</v>
      </c>
      <c r="F7703">
        <v>0</v>
      </c>
      <c r="H7703">
        <v>0</v>
      </c>
      <c r="I7703">
        <f>Tabla1[[#This Row],[VENTAS]]+Tabla1[[#This Row],[FISICO]]-Tabla1[[#This Row],[SISTEMA]]</f>
        <v>0</v>
      </c>
    </row>
    <row r="7704" spans="1:9" hidden="1" x14ac:dyDescent="0.25">
      <c r="A7704">
        <v>30101</v>
      </c>
      <c r="B7704" s="1" t="s">
        <v>6</v>
      </c>
      <c r="C7704" s="1" t="s">
        <v>42</v>
      </c>
      <c r="D7704">
        <v>8674</v>
      </c>
      <c r="E7704" s="1" t="s">
        <v>8251</v>
      </c>
      <c r="F7704">
        <v>0</v>
      </c>
      <c r="H7704">
        <v>0</v>
      </c>
      <c r="I7704">
        <f>Tabla1[[#This Row],[VENTAS]]+Tabla1[[#This Row],[FISICO]]-Tabla1[[#This Row],[SISTEMA]]</f>
        <v>0</v>
      </c>
    </row>
    <row r="7705" spans="1:9" hidden="1" x14ac:dyDescent="0.25">
      <c r="A7705">
        <v>30101</v>
      </c>
      <c r="B7705" s="1" t="s">
        <v>6</v>
      </c>
      <c r="C7705" s="1" t="s">
        <v>42</v>
      </c>
      <c r="D7705">
        <v>8675</v>
      </c>
      <c r="E7705" s="1" t="s">
        <v>8252</v>
      </c>
      <c r="F7705">
        <v>0</v>
      </c>
      <c r="H7705">
        <v>0</v>
      </c>
      <c r="I7705">
        <f>Tabla1[[#This Row],[VENTAS]]+Tabla1[[#This Row],[FISICO]]-Tabla1[[#This Row],[SISTEMA]]</f>
        <v>0</v>
      </c>
    </row>
    <row r="7706" spans="1:9" hidden="1" x14ac:dyDescent="0.25">
      <c r="A7706">
        <v>30101</v>
      </c>
      <c r="B7706" s="1" t="s">
        <v>6</v>
      </c>
      <c r="C7706" s="1" t="s">
        <v>42</v>
      </c>
      <c r="D7706">
        <v>8676</v>
      </c>
      <c r="E7706" s="1" t="s">
        <v>8253</v>
      </c>
      <c r="F7706">
        <v>0</v>
      </c>
      <c r="H7706">
        <v>0</v>
      </c>
      <c r="I7706">
        <f>Tabla1[[#This Row],[VENTAS]]+Tabla1[[#This Row],[FISICO]]-Tabla1[[#This Row],[SISTEMA]]</f>
        <v>0</v>
      </c>
    </row>
    <row r="7707" spans="1:9" hidden="1" x14ac:dyDescent="0.25">
      <c r="A7707">
        <v>30101</v>
      </c>
      <c r="B7707" s="1" t="s">
        <v>6</v>
      </c>
      <c r="C7707" s="1" t="s">
        <v>42</v>
      </c>
      <c r="D7707">
        <v>8707</v>
      </c>
      <c r="E7707" s="1" t="s">
        <v>8254</v>
      </c>
      <c r="F7707">
        <v>0</v>
      </c>
      <c r="H7707">
        <v>0</v>
      </c>
      <c r="I7707">
        <f>Tabla1[[#This Row],[VENTAS]]+Tabla1[[#This Row],[FISICO]]-Tabla1[[#This Row],[SISTEMA]]</f>
        <v>0</v>
      </c>
    </row>
    <row r="7708" spans="1:9" hidden="1" x14ac:dyDescent="0.25">
      <c r="A7708">
        <v>30101</v>
      </c>
      <c r="B7708" s="1" t="s">
        <v>6</v>
      </c>
      <c r="C7708" s="1" t="s">
        <v>42</v>
      </c>
      <c r="D7708">
        <v>8799</v>
      </c>
      <c r="E7708" s="1" t="s">
        <v>8255</v>
      </c>
      <c r="F7708">
        <v>6</v>
      </c>
      <c r="G7708">
        <v>6</v>
      </c>
      <c r="H7708">
        <v>0</v>
      </c>
      <c r="I7708">
        <f>Tabla1[[#This Row],[VENTAS]]+Tabla1[[#This Row],[FISICO]]-Tabla1[[#This Row],[SISTEMA]]</f>
        <v>0</v>
      </c>
    </row>
    <row r="7709" spans="1:9" hidden="1" x14ac:dyDescent="0.25">
      <c r="A7709">
        <v>30101</v>
      </c>
      <c r="B7709" s="1" t="s">
        <v>6</v>
      </c>
      <c r="C7709" s="1" t="s">
        <v>42</v>
      </c>
      <c r="D7709">
        <v>8844</v>
      </c>
      <c r="E7709" s="1" t="s">
        <v>8256</v>
      </c>
      <c r="F7709">
        <v>0</v>
      </c>
      <c r="H7709">
        <v>0</v>
      </c>
      <c r="I7709">
        <f>Tabla1[[#This Row],[VENTAS]]+Tabla1[[#This Row],[FISICO]]-Tabla1[[#This Row],[SISTEMA]]</f>
        <v>0</v>
      </c>
    </row>
    <row r="7710" spans="1:9" hidden="1" x14ac:dyDescent="0.25">
      <c r="A7710">
        <v>30101</v>
      </c>
      <c r="B7710" s="1" t="s">
        <v>6</v>
      </c>
      <c r="C7710" s="1" t="s">
        <v>42</v>
      </c>
      <c r="D7710">
        <v>8845</v>
      </c>
      <c r="E7710" s="1" t="s">
        <v>8257</v>
      </c>
      <c r="F7710">
        <v>0</v>
      </c>
      <c r="H7710">
        <v>0</v>
      </c>
      <c r="I7710">
        <f>Tabla1[[#This Row],[VENTAS]]+Tabla1[[#This Row],[FISICO]]-Tabla1[[#This Row],[SISTEMA]]</f>
        <v>0</v>
      </c>
    </row>
    <row r="7711" spans="1:9" hidden="1" x14ac:dyDescent="0.25">
      <c r="A7711">
        <v>30101</v>
      </c>
      <c r="B7711" s="1" t="s">
        <v>6</v>
      </c>
      <c r="C7711" s="1" t="s">
        <v>42</v>
      </c>
      <c r="D7711">
        <v>8901</v>
      </c>
      <c r="E7711" s="1" t="s">
        <v>8258</v>
      </c>
      <c r="F7711">
        <v>0</v>
      </c>
      <c r="H7711">
        <v>0</v>
      </c>
      <c r="I7711">
        <f>Tabla1[[#This Row],[VENTAS]]+Tabla1[[#This Row],[FISICO]]-Tabla1[[#This Row],[SISTEMA]]</f>
        <v>0</v>
      </c>
    </row>
    <row r="7712" spans="1:9" hidden="1" x14ac:dyDescent="0.25">
      <c r="A7712">
        <v>30101</v>
      </c>
      <c r="B7712" s="1" t="s">
        <v>6</v>
      </c>
      <c r="C7712" s="1" t="s">
        <v>42</v>
      </c>
      <c r="D7712">
        <v>9285</v>
      </c>
      <c r="E7712" s="1" t="s">
        <v>8259</v>
      </c>
      <c r="F7712">
        <v>0</v>
      </c>
      <c r="H7712">
        <v>0</v>
      </c>
      <c r="I7712">
        <f>Tabla1[[#This Row],[VENTAS]]+Tabla1[[#This Row],[FISICO]]-Tabla1[[#This Row],[SISTEMA]]</f>
        <v>0</v>
      </c>
    </row>
    <row r="7713" spans="1:10" hidden="1" x14ac:dyDescent="0.25">
      <c r="A7713">
        <v>30101</v>
      </c>
      <c r="B7713" s="1" t="s">
        <v>6</v>
      </c>
      <c r="C7713" s="1" t="s">
        <v>42</v>
      </c>
      <c r="D7713">
        <v>9286</v>
      </c>
      <c r="E7713" s="1" t="s">
        <v>8260</v>
      </c>
      <c r="F7713">
        <v>0</v>
      </c>
      <c r="H7713">
        <v>0</v>
      </c>
      <c r="I7713">
        <f>Tabla1[[#This Row],[VENTAS]]+Tabla1[[#This Row],[FISICO]]-Tabla1[[#This Row],[SISTEMA]]</f>
        <v>0</v>
      </c>
    </row>
    <row r="7714" spans="1:10" hidden="1" x14ac:dyDescent="0.25">
      <c r="A7714">
        <v>30101</v>
      </c>
      <c r="B7714" s="1" t="s">
        <v>6</v>
      </c>
      <c r="C7714" s="1" t="s">
        <v>42</v>
      </c>
      <c r="D7714">
        <v>9322</v>
      </c>
      <c r="E7714" s="1" t="s">
        <v>8261</v>
      </c>
      <c r="F7714">
        <v>0</v>
      </c>
      <c r="H7714">
        <v>0</v>
      </c>
      <c r="I7714">
        <f>Tabla1[[#This Row],[VENTAS]]+Tabla1[[#This Row],[FISICO]]-Tabla1[[#This Row],[SISTEMA]]</f>
        <v>0</v>
      </c>
    </row>
    <row r="7715" spans="1:10" hidden="1" x14ac:dyDescent="0.25">
      <c r="A7715">
        <v>30101</v>
      </c>
      <c r="B7715" s="1" t="s">
        <v>6</v>
      </c>
      <c r="C7715" s="1" t="s">
        <v>42</v>
      </c>
      <c r="D7715">
        <v>9638</v>
      </c>
      <c r="E7715" s="1" t="s">
        <v>8262</v>
      </c>
      <c r="F7715">
        <v>12</v>
      </c>
      <c r="G7715">
        <v>12</v>
      </c>
      <c r="H7715">
        <v>0</v>
      </c>
      <c r="I7715">
        <f>Tabla1[[#This Row],[VENTAS]]+Tabla1[[#This Row],[FISICO]]-Tabla1[[#This Row],[SISTEMA]]</f>
        <v>0</v>
      </c>
    </row>
    <row r="7716" spans="1:10" hidden="1" x14ac:dyDescent="0.25">
      <c r="A7716">
        <v>30101</v>
      </c>
      <c r="B7716" s="1" t="s">
        <v>6</v>
      </c>
      <c r="C7716" s="1" t="s">
        <v>42</v>
      </c>
      <c r="D7716">
        <v>9650</v>
      </c>
      <c r="E7716" s="1" t="s">
        <v>8263</v>
      </c>
      <c r="F7716">
        <v>0</v>
      </c>
      <c r="H7716">
        <v>0</v>
      </c>
      <c r="I7716">
        <f>Tabla1[[#This Row],[VENTAS]]+Tabla1[[#This Row],[FISICO]]-Tabla1[[#This Row],[SISTEMA]]</f>
        <v>0</v>
      </c>
    </row>
    <row r="7717" spans="1:10" hidden="1" x14ac:dyDescent="0.25">
      <c r="A7717">
        <v>30101</v>
      </c>
      <c r="B7717" s="1" t="s">
        <v>6</v>
      </c>
      <c r="C7717" s="1" t="s">
        <v>42</v>
      </c>
      <c r="D7717">
        <v>9651</v>
      </c>
      <c r="E7717" s="1" t="s">
        <v>8264</v>
      </c>
      <c r="F7717">
        <v>0</v>
      </c>
      <c r="H7717">
        <v>0</v>
      </c>
      <c r="I7717">
        <f>Tabla1[[#This Row],[VENTAS]]+Tabla1[[#This Row],[FISICO]]-Tabla1[[#This Row],[SISTEMA]]</f>
        <v>0</v>
      </c>
    </row>
    <row r="7718" spans="1:10" hidden="1" x14ac:dyDescent="0.25">
      <c r="A7718">
        <v>30101</v>
      </c>
      <c r="B7718" s="1" t="s">
        <v>6</v>
      </c>
      <c r="C7718" s="1" t="s">
        <v>42</v>
      </c>
      <c r="D7718">
        <v>9652</v>
      </c>
      <c r="E7718" s="1" t="s">
        <v>8265</v>
      </c>
      <c r="F7718">
        <v>0</v>
      </c>
      <c r="H7718">
        <v>0</v>
      </c>
      <c r="I7718">
        <f>Tabla1[[#This Row],[VENTAS]]+Tabla1[[#This Row],[FISICO]]-Tabla1[[#This Row],[SISTEMA]]</f>
        <v>0</v>
      </c>
    </row>
    <row r="7719" spans="1:10" hidden="1" x14ac:dyDescent="0.25">
      <c r="A7719">
        <v>30101</v>
      </c>
      <c r="B7719" s="1" t="s">
        <v>6</v>
      </c>
      <c r="C7719" s="1" t="s">
        <v>42</v>
      </c>
      <c r="D7719">
        <v>9653</v>
      </c>
      <c r="E7719" s="1" t="s">
        <v>8266</v>
      </c>
      <c r="F7719">
        <v>0</v>
      </c>
      <c r="H7719">
        <v>0</v>
      </c>
      <c r="I7719">
        <f>Tabla1[[#This Row],[VENTAS]]+Tabla1[[#This Row],[FISICO]]-Tabla1[[#This Row],[SISTEMA]]</f>
        <v>0</v>
      </c>
    </row>
    <row r="7720" spans="1:10" hidden="1" x14ac:dyDescent="0.25">
      <c r="A7720">
        <v>30101</v>
      </c>
      <c r="B7720" s="1" t="s">
        <v>6</v>
      </c>
      <c r="C7720" s="1" t="s">
        <v>42</v>
      </c>
      <c r="D7720">
        <v>9654</v>
      </c>
      <c r="E7720" s="1" t="s">
        <v>8267</v>
      </c>
      <c r="F7720">
        <v>0</v>
      </c>
      <c r="H7720">
        <v>0</v>
      </c>
      <c r="I7720">
        <f>Tabla1[[#This Row],[VENTAS]]+Tabla1[[#This Row],[FISICO]]-Tabla1[[#This Row],[SISTEMA]]</f>
        <v>0</v>
      </c>
    </row>
    <row r="7721" spans="1:10" hidden="1" x14ac:dyDescent="0.25">
      <c r="A7721">
        <v>30101</v>
      </c>
      <c r="B7721" s="1" t="s">
        <v>6</v>
      </c>
      <c r="C7721" s="1" t="s">
        <v>42</v>
      </c>
      <c r="D7721">
        <v>9655</v>
      </c>
      <c r="E7721" s="1" t="s">
        <v>8268</v>
      </c>
      <c r="F7721">
        <v>0</v>
      </c>
      <c r="H7721">
        <v>0</v>
      </c>
      <c r="I7721">
        <f>Tabla1[[#This Row],[VENTAS]]+Tabla1[[#This Row],[FISICO]]-Tabla1[[#This Row],[SISTEMA]]</f>
        <v>0</v>
      </c>
    </row>
    <row r="7722" spans="1:10" hidden="1" x14ac:dyDescent="0.25">
      <c r="A7722">
        <v>30101</v>
      </c>
      <c r="B7722" s="1" t="s">
        <v>6</v>
      </c>
      <c r="C7722" s="1" t="s">
        <v>42</v>
      </c>
      <c r="D7722">
        <v>9671</v>
      </c>
      <c r="E7722" s="1" t="s">
        <v>8269</v>
      </c>
      <c r="F7722">
        <v>0</v>
      </c>
      <c r="H7722">
        <v>0</v>
      </c>
      <c r="I7722">
        <f>Tabla1[[#This Row],[VENTAS]]+Tabla1[[#This Row],[FISICO]]-Tabla1[[#This Row],[SISTEMA]]</f>
        <v>0</v>
      </c>
    </row>
    <row r="7723" spans="1:10" hidden="1" x14ac:dyDescent="0.25">
      <c r="A7723">
        <v>30101</v>
      </c>
      <c r="B7723" s="1" t="s">
        <v>6</v>
      </c>
      <c r="C7723" s="1" t="s">
        <v>42</v>
      </c>
      <c r="D7723" s="18">
        <v>9673</v>
      </c>
      <c r="E7723" s="19" t="s">
        <v>8270</v>
      </c>
      <c r="F7723">
        <v>21</v>
      </c>
      <c r="G7723">
        <v>19</v>
      </c>
      <c r="H7723">
        <v>1</v>
      </c>
      <c r="I7723">
        <f>Tabla1[[#This Row],[VENTAS]]+Tabla1[[#This Row],[FISICO]]-Tabla1[[#This Row],[SISTEMA]]</f>
        <v>-1</v>
      </c>
      <c r="J7723" s="18"/>
    </row>
    <row r="7724" spans="1:10" hidden="1" x14ac:dyDescent="0.25">
      <c r="A7724">
        <v>30101</v>
      </c>
      <c r="B7724" s="1" t="s">
        <v>6</v>
      </c>
      <c r="C7724" s="1" t="s">
        <v>42</v>
      </c>
      <c r="D7724" s="18">
        <v>9763</v>
      </c>
      <c r="E7724" s="19" t="s">
        <v>8271</v>
      </c>
      <c r="F7724">
        <v>12</v>
      </c>
      <c r="G7724">
        <v>11</v>
      </c>
      <c r="H7724">
        <v>0</v>
      </c>
      <c r="I7724">
        <f>Tabla1[[#This Row],[VENTAS]]+Tabla1[[#This Row],[FISICO]]-Tabla1[[#This Row],[SISTEMA]]</f>
        <v>-1</v>
      </c>
      <c r="J7724" s="18"/>
    </row>
    <row r="7725" spans="1:10" hidden="1" x14ac:dyDescent="0.25">
      <c r="A7725">
        <v>30101</v>
      </c>
      <c r="B7725" s="1" t="s">
        <v>6</v>
      </c>
      <c r="C7725" s="1" t="s">
        <v>42</v>
      </c>
      <c r="D7725">
        <v>10375</v>
      </c>
      <c r="E7725" s="1" t="s">
        <v>8272</v>
      </c>
      <c r="F7725">
        <v>0</v>
      </c>
      <c r="H7725">
        <v>0</v>
      </c>
      <c r="I7725">
        <f>Tabla1[[#This Row],[VENTAS]]+Tabla1[[#This Row],[FISICO]]-Tabla1[[#This Row],[SISTEMA]]</f>
        <v>0</v>
      </c>
    </row>
    <row r="7726" spans="1:10" hidden="1" x14ac:dyDescent="0.25">
      <c r="A7726">
        <v>30101</v>
      </c>
      <c r="B7726" s="1" t="s">
        <v>6</v>
      </c>
      <c r="C7726" s="1" t="s">
        <v>42</v>
      </c>
      <c r="D7726">
        <v>10427</v>
      </c>
      <c r="E7726" s="1" t="s">
        <v>8273</v>
      </c>
      <c r="F7726">
        <v>7</v>
      </c>
      <c r="G7726">
        <v>7</v>
      </c>
      <c r="H7726">
        <v>0</v>
      </c>
      <c r="I7726">
        <f>Tabla1[[#This Row],[VENTAS]]+Tabla1[[#This Row],[FISICO]]-Tabla1[[#This Row],[SISTEMA]]</f>
        <v>0</v>
      </c>
    </row>
    <row r="7727" spans="1:10" hidden="1" x14ac:dyDescent="0.25">
      <c r="A7727">
        <v>30101</v>
      </c>
      <c r="B7727" s="1" t="s">
        <v>6</v>
      </c>
      <c r="C7727" s="1" t="s">
        <v>42</v>
      </c>
      <c r="D7727">
        <v>10535</v>
      </c>
      <c r="E7727" s="1" t="s">
        <v>8274</v>
      </c>
      <c r="F7727">
        <v>0</v>
      </c>
      <c r="H7727">
        <v>0</v>
      </c>
      <c r="I7727">
        <f>Tabla1[[#This Row],[VENTAS]]+Tabla1[[#This Row],[FISICO]]-Tabla1[[#This Row],[SISTEMA]]</f>
        <v>0</v>
      </c>
    </row>
    <row r="7728" spans="1:10" hidden="1" x14ac:dyDescent="0.25">
      <c r="A7728">
        <v>30101</v>
      </c>
      <c r="B7728" s="1" t="s">
        <v>6</v>
      </c>
      <c r="C7728" s="1" t="s">
        <v>42</v>
      </c>
      <c r="D7728">
        <v>10620</v>
      </c>
      <c r="E7728" s="1" t="s">
        <v>8275</v>
      </c>
      <c r="F7728">
        <v>0</v>
      </c>
      <c r="H7728">
        <v>0</v>
      </c>
      <c r="I7728">
        <f>Tabla1[[#This Row],[VENTAS]]+Tabla1[[#This Row],[FISICO]]-Tabla1[[#This Row],[SISTEMA]]</f>
        <v>0</v>
      </c>
    </row>
    <row r="7729" spans="1:9" hidden="1" x14ac:dyDescent="0.25">
      <c r="A7729">
        <v>30101</v>
      </c>
      <c r="B7729" s="1" t="s">
        <v>6</v>
      </c>
      <c r="C7729" s="1" t="s">
        <v>42</v>
      </c>
      <c r="D7729">
        <v>10701</v>
      </c>
      <c r="E7729" s="1" t="s">
        <v>8276</v>
      </c>
      <c r="F7729">
        <v>0</v>
      </c>
      <c r="H7729">
        <v>0</v>
      </c>
      <c r="I7729">
        <f>Tabla1[[#This Row],[VENTAS]]+Tabla1[[#This Row],[FISICO]]-Tabla1[[#This Row],[SISTEMA]]</f>
        <v>0</v>
      </c>
    </row>
    <row r="7730" spans="1:9" hidden="1" x14ac:dyDescent="0.25">
      <c r="A7730">
        <v>30101</v>
      </c>
      <c r="B7730" s="1" t="s">
        <v>6</v>
      </c>
      <c r="C7730" s="1" t="s">
        <v>42</v>
      </c>
      <c r="D7730">
        <v>12081</v>
      </c>
      <c r="E7730" s="1" t="s">
        <v>8277</v>
      </c>
      <c r="F7730">
        <v>6</v>
      </c>
      <c r="G7730">
        <v>6</v>
      </c>
      <c r="H7730">
        <v>0</v>
      </c>
      <c r="I7730">
        <f>Tabla1[[#This Row],[VENTAS]]+Tabla1[[#This Row],[FISICO]]-Tabla1[[#This Row],[SISTEMA]]</f>
        <v>0</v>
      </c>
    </row>
    <row r="7731" spans="1:9" hidden="1" x14ac:dyDescent="0.25">
      <c r="A7731">
        <v>30101</v>
      </c>
      <c r="B7731" s="1" t="s">
        <v>6</v>
      </c>
      <c r="C7731" s="1" t="s">
        <v>42</v>
      </c>
      <c r="D7731">
        <v>12085</v>
      </c>
      <c r="E7731" s="1" t="s">
        <v>8278</v>
      </c>
      <c r="F7731">
        <v>0</v>
      </c>
      <c r="H7731">
        <v>0</v>
      </c>
      <c r="I7731">
        <f>Tabla1[[#This Row],[VENTAS]]+Tabla1[[#This Row],[FISICO]]-Tabla1[[#This Row],[SISTEMA]]</f>
        <v>0</v>
      </c>
    </row>
    <row r="7732" spans="1:9" hidden="1" x14ac:dyDescent="0.25">
      <c r="A7732">
        <v>30101</v>
      </c>
      <c r="B7732" s="1" t="s">
        <v>6</v>
      </c>
      <c r="C7732" s="1" t="s">
        <v>42</v>
      </c>
      <c r="D7732">
        <v>12086</v>
      </c>
      <c r="E7732" s="1" t="s">
        <v>8279</v>
      </c>
      <c r="F7732">
        <v>0</v>
      </c>
      <c r="H7732">
        <v>0</v>
      </c>
      <c r="I7732">
        <f>Tabla1[[#This Row],[VENTAS]]+Tabla1[[#This Row],[FISICO]]-Tabla1[[#This Row],[SISTEMA]]</f>
        <v>0</v>
      </c>
    </row>
    <row r="7733" spans="1:9" hidden="1" x14ac:dyDescent="0.25">
      <c r="A7733">
        <v>30101</v>
      </c>
      <c r="B7733" s="1" t="s">
        <v>6</v>
      </c>
      <c r="C7733" s="1" t="s">
        <v>42</v>
      </c>
      <c r="D7733">
        <v>12127</v>
      </c>
      <c r="E7733" s="1" t="s">
        <v>8280</v>
      </c>
      <c r="F7733">
        <v>4</v>
      </c>
      <c r="G7733">
        <v>4</v>
      </c>
      <c r="H7733">
        <v>0</v>
      </c>
      <c r="I7733">
        <f>Tabla1[[#This Row],[VENTAS]]+Tabla1[[#This Row],[FISICO]]-Tabla1[[#This Row],[SISTEMA]]</f>
        <v>0</v>
      </c>
    </row>
    <row r="7734" spans="1:9" hidden="1" x14ac:dyDescent="0.25">
      <c r="A7734">
        <v>30101</v>
      </c>
      <c r="B7734" s="1" t="s">
        <v>6</v>
      </c>
      <c r="C7734" s="1" t="s">
        <v>42</v>
      </c>
      <c r="D7734">
        <v>12128</v>
      </c>
      <c r="E7734" s="1" t="s">
        <v>8281</v>
      </c>
      <c r="F7734">
        <v>4</v>
      </c>
      <c r="G7734">
        <v>4</v>
      </c>
      <c r="H7734">
        <v>0</v>
      </c>
      <c r="I7734">
        <f>Tabla1[[#This Row],[VENTAS]]+Tabla1[[#This Row],[FISICO]]-Tabla1[[#This Row],[SISTEMA]]</f>
        <v>0</v>
      </c>
    </row>
    <row r="7735" spans="1:9" hidden="1" x14ac:dyDescent="0.25">
      <c r="A7735">
        <v>30101</v>
      </c>
      <c r="B7735" s="1" t="s">
        <v>6</v>
      </c>
      <c r="C7735" s="1" t="s">
        <v>42</v>
      </c>
      <c r="D7735">
        <v>12129</v>
      </c>
      <c r="E7735" s="1" t="s">
        <v>8282</v>
      </c>
      <c r="F7735">
        <v>0</v>
      </c>
      <c r="H7735">
        <v>0</v>
      </c>
      <c r="I7735">
        <f>Tabla1[[#This Row],[VENTAS]]+Tabla1[[#This Row],[FISICO]]-Tabla1[[#This Row],[SISTEMA]]</f>
        <v>0</v>
      </c>
    </row>
    <row r="7736" spans="1:9" hidden="1" x14ac:dyDescent="0.25">
      <c r="A7736">
        <v>30101</v>
      </c>
      <c r="B7736" s="1" t="s">
        <v>6</v>
      </c>
      <c r="C7736" s="1" t="s">
        <v>42</v>
      </c>
      <c r="D7736">
        <v>12130</v>
      </c>
      <c r="E7736" s="1" t="s">
        <v>8283</v>
      </c>
      <c r="F7736">
        <v>0</v>
      </c>
      <c r="H7736">
        <v>0</v>
      </c>
      <c r="I7736">
        <f>Tabla1[[#This Row],[VENTAS]]+Tabla1[[#This Row],[FISICO]]-Tabla1[[#This Row],[SISTEMA]]</f>
        <v>0</v>
      </c>
    </row>
    <row r="7737" spans="1:9" hidden="1" x14ac:dyDescent="0.25">
      <c r="A7737">
        <v>30101</v>
      </c>
      <c r="B7737" s="1" t="s">
        <v>6</v>
      </c>
      <c r="C7737" s="1" t="s">
        <v>42</v>
      </c>
      <c r="D7737">
        <v>12362</v>
      </c>
      <c r="E7737" s="1" t="s">
        <v>8284</v>
      </c>
      <c r="F7737">
        <v>0</v>
      </c>
      <c r="H7737">
        <v>0</v>
      </c>
      <c r="I7737">
        <f>Tabla1[[#This Row],[VENTAS]]+Tabla1[[#This Row],[FISICO]]-Tabla1[[#This Row],[SISTEMA]]</f>
        <v>0</v>
      </c>
    </row>
    <row r="7738" spans="1:9" hidden="1" x14ac:dyDescent="0.25">
      <c r="A7738">
        <v>30101</v>
      </c>
      <c r="B7738" s="1" t="s">
        <v>6</v>
      </c>
      <c r="C7738" s="1" t="s">
        <v>42</v>
      </c>
      <c r="D7738">
        <v>12586</v>
      </c>
      <c r="E7738" s="1" t="s">
        <v>8285</v>
      </c>
      <c r="F7738">
        <v>0</v>
      </c>
      <c r="H7738">
        <v>0</v>
      </c>
      <c r="I7738">
        <f>Tabla1[[#This Row],[VENTAS]]+Tabla1[[#This Row],[FISICO]]-Tabla1[[#This Row],[SISTEMA]]</f>
        <v>0</v>
      </c>
    </row>
    <row r="7739" spans="1:9" hidden="1" x14ac:dyDescent="0.25">
      <c r="A7739">
        <v>30101</v>
      </c>
      <c r="B7739" s="1" t="s">
        <v>6</v>
      </c>
      <c r="C7739" s="1" t="s">
        <v>42</v>
      </c>
      <c r="D7739">
        <v>13143</v>
      </c>
      <c r="E7739" s="1" t="s">
        <v>8286</v>
      </c>
      <c r="F7739">
        <v>9</v>
      </c>
      <c r="G7739">
        <v>9</v>
      </c>
      <c r="H7739">
        <v>0</v>
      </c>
      <c r="I7739">
        <f>Tabla1[[#This Row],[VENTAS]]+Tabla1[[#This Row],[FISICO]]-Tabla1[[#This Row],[SISTEMA]]</f>
        <v>0</v>
      </c>
    </row>
    <row r="7740" spans="1:9" hidden="1" x14ac:dyDescent="0.25">
      <c r="A7740">
        <v>30101</v>
      </c>
      <c r="B7740" s="1" t="s">
        <v>6</v>
      </c>
      <c r="C7740" s="1" t="s">
        <v>42</v>
      </c>
      <c r="D7740">
        <v>13333</v>
      </c>
      <c r="E7740" s="1" t="s">
        <v>8287</v>
      </c>
      <c r="F7740">
        <v>0</v>
      </c>
      <c r="H7740">
        <v>0</v>
      </c>
      <c r="I7740">
        <f>Tabla1[[#This Row],[VENTAS]]+Tabla1[[#This Row],[FISICO]]-Tabla1[[#This Row],[SISTEMA]]</f>
        <v>0</v>
      </c>
    </row>
    <row r="7741" spans="1:9" hidden="1" x14ac:dyDescent="0.25">
      <c r="A7741">
        <v>30101</v>
      </c>
      <c r="B7741" s="1" t="s">
        <v>6</v>
      </c>
      <c r="C7741" s="1" t="s">
        <v>42</v>
      </c>
      <c r="D7741">
        <v>13839</v>
      </c>
      <c r="E7741" s="1" t="s">
        <v>8288</v>
      </c>
      <c r="F7741">
        <v>0</v>
      </c>
      <c r="H7741">
        <v>0</v>
      </c>
      <c r="I7741">
        <f>Tabla1[[#This Row],[VENTAS]]+Tabla1[[#This Row],[FISICO]]-Tabla1[[#This Row],[SISTEMA]]</f>
        <v>0</v>
      </c>
    </row>
    <row r="7742" spans="1:9" hidden="1" x14ac:dyDescent="0.25">
      <c r="A7742">
        <v>30101</v>
      </c>
      <c r="B7742" s="1" t="s">
        <v>6</v>
      </c>
      <c r="C7742" s="1" t="s">
        <v>42</v>
      </c>
      <c r="D7742">
        <v>13936</v>
      </c>
      <c r="E7742" s="1" t="s">
        <v>8289</v>
      </c>
      <c r="F7742">
        <v>29</v>
      </c>
      <c r="G7742">
        <v>29</v>
      </c>
      <c r="H7742">
        <v>0</v>
      </c>
      <c r="I7742">
        <f>Tabla1[[#This Row],[VENTAS]]+Tabla1[[#This Row],[FISICO]]-Tabla1[[#This Row],[SISTEMA]]</f>
        <v>0</v>
      </c>
    </row>
    <row r="7743" spans="1:9" hidden="1" x14ac:dyDescent="0.25">
      <c r="A7743">
        <v>30101</v>
      </c>
      <c r="B7743" s="1" t="s">
        <v>6</v>
      </c>
      <c r="C7743" s="1" t="s">
        <v>42</v>
      </c>
      <c r="D7743">
        <v>14274</v>
      </c>
      <c r="E7743" s="1" t="s">
        <v>8290</v>
      </c>
      <c r="F7743">
        <v>3</v>
      </c>
      <c r="G7743">
        <v>3</v>
      </c>
      <c r="H7743">
        <v>0</v>
      </c>
      <c r="I7743">
        <f>Tabla1[[#This Row],[VENTAS]]+Tabla1[[#This Row],[FISICO]]-Tabla1[[#This Row],[SISTEMA]]</f>
        <v>0</v>
      </c>
    </row>
    <row r="7744" spans="1:9" hidden="1" x14ac:dyDescent="0.25">
      <c r="A7744">
        <v>30101</v>
      </c>
      <c r="B7744" s="1" t="s">
        <v>6</v>
      </c>
      <c r="C7744" s="1" t="s">
        <v>42</v>
      </c>
      <c r="D7744">
        <v>14275</v>
      </c>
      <c r="E7744" s="1" t="s">
        <v>8291</v>
      </c>
      <c r="F7744">
        <v>0</v>
      </c>
      <c r="H7744">
        <v>0</v>
      </c>
      <c r="I7744">
        <f>Tabla1[[#This Row],[VENTAS]]+Tabla1[[#This Row],[FISICO]]-Tabla1[[#This Row],[SISTEMA]]</f>
        <v>0</v>
      </c>
    </row>
    <row r="7745" spans="1:10" hidden="1" x14ac:dyDescent="0.25">
      <c r="A7745">
        <v>30101</v>
      </c>
      <c r="B7745" s="1" t="s">
        <v>6</v>
      </c>
      <c r="C7745" s="1" t="s">
        <v>42</v>
      </c>
      <c r="D7745">
        <v>14278</v>
      </c>
      <c r="E7745" s="1" t="s">
        <v>8292</v>
      </c>
      <c r="F7745">
        <v>0</v>
      </c>
      <c r="H7745">
        <v>0</v>
      </c>
      <c r="I7745">
        <f>Tabla1[[#This Row],[VENTAS]]+Tabla1[[#This Row],[FISICO]]-Tabla1[[#This Row],[SISTEMA]]</f>
        <v>0</v>
      </c>
    </row>
    <row r="7746" spans="1:10" hidden="1" x14ac:dyDescent="0.25">
      <c r="A7746">
        <v>30101</v>
      </c>
      <c r="B7746" s="1" t="s">
        <v>6</v>
      </c>
      <c r="C7746" s="1" t="s">
        <v>42</v>
      </c>
      <c r="D7746">
        <v>14293</v>
      </c>
      <c r="E7746" s="1" t="s">
        <v>8293</v>
      </c>
      <c r="F7746">
        <v>0</v>
      </c>
      <c r="H7746">
        <v>0</v>
      </c>
      <c r="I7746">
        <f>Tabla1[[#This Row],[VENTAS]]+Tabla1[[#This Row],[FISICO]]-Tabla1[[#This Row],[SISTEMA]]</f>
        <v>0</v>
      </c>
    </row>
    <row r="7747" spans="1:10" hidden="1" x14ac:dyDescent="0.25">
      <c r="A7747">
        <v>30101</v>
      </c>
      <c r="B7747" s="1" t="s">
        <v>6</v>
      </c>
      <c r="C7747" s="1" t="s">
        <v>42</v>
      </c>
      <c r="D7747">
        <v>14563</v>
      </c>
      <c r="E7747" s="1" t="s">
        <v>8294</v>
      </c>
      <c r="F7747">
        <v>1</v>
      </c>
      <c r="G7747">
        <v>1</v>
      </c>
      <c r="H7747">
        <v>0</v>
      </c>
      <c r="I7747">
        <f>Tabla1[[#This Row],[VENTAS]]+Tabla1[[#This Row],[FISICO]]-Tabla1[[#This Row],[SISTEMA]]</f>
        <v>0</v>
      </c>
    </row>
    <row r="7748" spans="1:10" hidden="1" x14ac:dyDescent="0.25">
      <c r="A7748">
        <v>30101</v>
      </c>
      <c r="B7748" s="1" t="s">
        <v>6</v>
      </c>
      <c r="C7748" s="1" t="s">
        <v>42</v>
      </c>
      <c r="D7748">
        <v>14564</v>
      </c>
      <c r="E7748" s="1" t="s">
        <v>8295</v>
      </c>
      <c r="F7748">
        <v>1</v>
      </c>
      <c r="G7748">
        <v>1</v>
      </c>
      <c r="H7748">
        <v>0</v>
      </c>
      <c r="I7748">
        <f>Tabla1[[#This Row],[VENTAS]]+Tabla1[[#This Row],[FISICO]]-Tabla1[[#This Row],[SISTEMA]]</f>
        <v>0</v>
      </c>
    </row>
    <row r="7749" spans="1:10" hidden="1" x14ac:dyDescent="0.25">
      <c r="A7749">
        <v>30101</v>
      </c>
      <c r="B7749" s="1" t="s">
        <v>6</v>
      </c>
      <c r="C7749" s="1" t="s">
        <v>42</v>
      </c>
      <c r="D7749">
        <v>14565</v>
      </c>
      <c r="E7749" s="1" t="s">
        <v>8296</v>
      </c>
      <c r="F7749">
        <v>4</v>
      </c>
      <c r="G7749">
        <v>4</v>
      </c>
      <c r="H7749">
        <v>0</v>
      </c>
      <c r="I7749">
        <f>Tabla1[[#This Row],[VENTAS]]+Tabla1[[#This Row],[FISICO]]-Tabla1[[#This Row],[SISTEMA]]</f>
        <v>0</v>
      </c>
    </row>
    <row r="7750" spans="1:10" hidden="1" x14ac:dyDescent="0.25">
      <c r="A7750">
        <v>30101</v>
      </c>
      <c r="B7750" s="1" t="s">
        <v>6</v>
      </c>
      <c r="C7750" s="1" t="s">
        <v>42</v>
      </c>
      <c r="D7750">
        <v>14567</v>
      </c>
      <c r="E7750" s="1" t="s">
        <v>8297</v>
      </c>
      <c r="F7750">
        <v>1</v>
      </c>
      <c r="G7750">
        <v>1</v>
      </c>
      <c r="H7750">
        <v>0</v>
      </c>
      <c r="I7750">
        <f>Tabla1[[#This Row],[VENTAS]]+Tabla1[[#This Row],[FISICO]]-Tabla1[[#This Row],[SISTEMA]]</f>
        <v>0</v>
      </c>
    </row>
    <row r="7751" spans="1:10" hidden="1" x14ac:dyDescent="0.25">
      <c r="A7751">
        <v>30101</v>
      </c>
      <c r="B7751" s="1" t="s">
        <v>6</v>
      </c>
      <c r="C7751" s="1" t="s">
        <v>42</v>
      </c>
      <c r="D7751">
        <v>14568</v>
      </c>
      <c r="E7751" s="1" t="s">
        <v>8298</v>
      </c>
      <c r="F7751">
        <v>1</v>
      </c>
      <c r="G7751">
        <v>1</v>
      </c>
      <c r="H7751">
        <v>0</v>
      </c>
      <c r="I7751">
        <f>Tabla1[[#This Row],[VENTAS]]+Tabla1[[#This Row],[FISICO]]-Tabla1[[#This Row],[SISTEMA]]</f>
        <v>0</v>
      </c>
    </row>
    <row r="7752" spans="1:10" hidden="1" x14ac:dyDescent="0.25">
      <c r="A7752">
        <v>30101</v>
      </c>
      <c r="B7752" s="1" t="s">
        <v>6</v>
      </c>
      <c r="C7752" s="1" t="s">
        <v>42</v>
      </c>
      <c r="D7752">
        <v>14570</v>
      </c>
      <c r="E7752" s="1" t="s">
        <v>8299</v>
      </c>
      <c r="F7752">
        <v>0</v>
      </c>
      <c r="H7752">
        <v>0</v>
      </c>
      <c r="I7752">
        <f>Tabla1[[#This Row],[VENTAS]]+Tabla1[[#This Row],[FISICO]]-Tabla1[[#This Row],[SISTEMA]]</f>
        <v>0</v>
      </c>
    </row>
    <row r="7753" spans="1:10" hidden="1" x14ac:dyDescent="0.25">
      <c r="A7753">
        <v>30101</v>
      </c>
      <c r="B7753" s="1" t="s">
        <v>6</v>
      </c>
      <c r="C7753" s="1" t="s">
        <v>42</v>
      </c>
      <c r="D7753">
        <v>14571</v>
      </c>
      <c r="E7753" s="1" t="s">
        <v>8300</v>
      </c>
      <c r="F7753">
        <v>3</v>
      </c>
      <c r="G7753">
        <v>3</v>
      </c>
      <c r="H7753">
        <v>0</v>
      </c>
      <c r="I7753">
        <f>Tabla1[[#This Row],[VENTAS]]+Tabla1[[#This Row],[FISICO]]-Tabla1[[#This Row],[SISTEMA]]</f>
        <v>0</v>
      </c>
    </row>
    <row r="7754" spans="1:10" hidden="1" x14ac:dyDescent="0.25">
      <c r="A7754">
        <v>30101</v>
      </c>
      <c r="B7754" s="1" t="s">
        <v>6</v>
      </c>
      <c r="C7754" s="1" t="s">
        <v>42</v>
      </c>
      <c r="D7754">
        <v>15001</v>
      </c>
      <c r="E7754" s="1" t="s">
        <v>8301</v>
      </c>
      <c r="F7754">
        <v>11</v>
      </c>
      <c r="G7754">
        <v>11</v>
      </c>
      <c r="H7754">
        <v>0</v>
      </c>
      <c r="I7754">
        <f>Tabla1[[#This Row],[VENTAS]]+Tabla1[[#This Row],[FISICO]]-Tabla1[[#This Row],[SISTEMA]]</f>
        <v>0</v>
      </c>
    </row>
    <row r="7755" spans="1:10" hidden="1" x14ac:dyDescent="0.25">
      <c r="A7755" s="30">
        <v>30101</v>
      </c>
      <c r="B7755" s="31" t="s">
        <v>6</v>
      </c>
      <c r="C7755" s="31" t="s">
        <v>42</v>
      </c>
      <c r="D7755" s="32">
        <v>15106</v>
      </c>
      <c r="E7755" s="33" t="s">
        <v>8302</v>
      </c>
      <c r="F7755" s="30">
        <v>12</v>
      </c>
      <c r="G7755" s="30">
        <v>13</v>
      </c>
      <c r="H7755" s="30">
        <v>0</v>
      </c>
      <c r="I7755" s="30">
        <f>Tabla1[[#This Row],[VENTAS]]+Tabla1[[#This Row],[FISICO]]-Tabla1[[#This Row],[SISTEMA]]</f>
        <v>1</v>
      </c>
      <c r="J7755" s="32"/>
    </row>
    <row r="7756" spans="1:10" hidden="1" x14ac:dyDescent="0.25">
      <c r="A7756">
        <v>30101</v>
      </c>
      <c r="B7756" s="1" t="s">
        <v>6</v>
      </c>
      <c r="C7756" s="1" t="s">
        <v>42</v>
      </c>
      <c r="D7756" s="18">
        <v>15107</v>
      </c>
      <c r="E7756" s="19" t="s">
        <v>8303</v>
      </c>
      <c r="F7756">
        <v>12</v>
      </c>
      <c r="G7756">
        <v>8</v>
      </c>
      <c r="H7756">
        <v>0</v>
      </c>
      <c r="I7756">
        <f>Tabla1[[#This Row],[VENTAS]]+Tabla1[[#This Row],[FISICO]]-Tabla1[[#This Row],[SISTEMA]]</f>
        <v>-4</v>
      </c>
      <c r="J7756" s="18"/>
    </row>
    <row r="7757" spans="1:10" hidden="1" x14ac:dyDescent="0.25">
      <c r="A7757" s="30"/>
      <c r="B7757" s="30"/>
      <c r="C7757" s="30"/>
      <c r="D7757" s="30">
        <v>12587</v>
      </c>
      <c r="E7757" s="30" t="s">
        <v>8322</v>
      </c>
      <c r="F7757" s="30">
        <v>0</v>
      </c>
      <c r="G7757" s="30">
        <v>12</v>
      </c>
      <c r="H7757" s="30"/>
      <c r="I7757" s="30">
        <f>Tabla1[[#This Row],[VENTAS]]+Tabla1[[#This Row],[FISICO]]-Tabla1[[#This Row],[SISTEMA]]</f>
        <v>12</v>
      </c>
      <c r="J7757" s="30"/>
    </row>
  </sheetData>
  <pageMargins left="0.70866141732283472" right="0.70866141732283472" top="0.74803149606299213" bottom="0.74803149606299213" header="0.31496062992125984" footer="0.31496062992125984"/>
  <pageSetup paperSize="9" scale="85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6"/>
  <sheetViews>
    <sheetView workbookViewId="0">
      <selection activeCell="F13" sqref="F13"/>
    </sheetView>
  </sheetViews>
  <sheetFormatPr baseColWidth="10" defaultRowHeight="15" x14ac:dyDescent="0.25"/>
  <cols>
    <col min="1" max="1" width="24.85546875" bestFit="1" customWidth="1"/>
    <col min="2" max="2" width="18.42578125" bestFit="1" customWidth="1"/>
    <col min="3" max="3" width="11.28515625" bestFit="1" customWidth="1"/>
    <col min="4" max="4" width="41.85546875" bestFit="1" customWidth="1"/>
    <col min="5" max="5" width="13.7109375" bestFit="1" customWidth="1"/>
    <col min="6" max="6" width="12.140625" bestFit="1" customWidth="1"/>
    <col min="7" max="7" width="9.5703125" bestFit="1" customWidth="1"/>
    <col min="8" max="8" width="16.5703125" bestFit="1" customWidth="1"/>
    <col min="10" max="10" width="11.42578125" style="17"/>
  </cols>
  <sheetData>
    <row r="1" spans="1:12" x14ac:dyDescent="0.25">
      <c r="A1" s="3" t="s">
        <v>2</v>
      </c>
      <c r="B1" s="4" t="s">
        <v>3</v>
      </c>
      <c r="C1" s="4" t="s">
        <v>8315</v>
      </c>
      <c r="D1" s="4" t="s">
        <v>8317</v>
      </c>
      <c r="E1" s="4" t="s">
        <v>8304</v>
      </c>
      <c r="F1" s="4" t="s">
        <v>8305</v>
      </c>
      <c r="G1" s="4" t="s">
        <v>8306</v>
      </c>
      <c r="H1" s="4" t="s">
        <v>8312</v>
      </c>
      <c r="I1" s="4" t="s">
        <v>8318</v>
      </c>
      <c r="J1" s="15" t="s">
        <v>8313</v>
      </c>
      <c r="K1" s="5" t="s">
        <v>8314</v>
      </c>
      <c r="L1" s="4" t="s">
        <v>8319</v>
      </c>
    </row>
    <row r="2" spans="1:12" x14ac:dyDescent="0.25">
      <c r="A2" s="6" t="s">
        <v>6</v>
      </c>
      <c r="B2" s="7" t="s">
        <v>22</v>
      </c>
      <c r="C2" s="8">
        <v>17</v>
      </c>
      <c r="D2" s="7" t="s">
        <v>887</v>
      </c>
      <c r="E2" s="8">
        <v>2.5099999999999998</v>
      </c>
      <c r="F2" s="8">
        <v>0</v>
      </c>
      <c r="G2" s="8">
        <v>0</v>
      </c>
      <c r="H2" s="8">
        <f>Tabla13[[#This Row],[VENTAS]]+Tabla13[[#This Row],[FISICO]]-Tabla13[[#This Row],[SISTEMA]]</f>
        <v>-2.5099999999999998</v>
      </c>
      <c r="I2" s="8">
        <v>21.2</v>
      </c>
      <c r="J2" s="16">
        <f>Tabla13[[#This Row],[COMPROMETIDO]]/Tabla13[[#This Row],[RECEPCION ]]</f>
        <v>-0.11839622641509433</v>
      </c>
      <c r="K2" s="9"/>
      <c r="L2" s="14"/>
    </row>
    <row r="3" spans="1:12" x14ac:dyDescent="0.25">
      <c r="A3" s="6" t="s">
        <v>6</v>
      </c>
      <c r="B3" s="7" t="s">
        <v>22</v>
      </c>
      <c r="C3" s="8">
        <v>4</v>
      </c>
      <c r="D3" s="7" t="s">
        <v>874</v>
      </c>
      <c r="E3" s="8">
        <v>10.63</v>
      </c>
      <c r="F3" s="8">
        <f>10-2.6</f>
        <v>7.4</v>
      </c>
      <c r="G3" s="8">
        <v>1.18</v>
      </c>
      <c r="H3" s="8">
        <f>Tabla13[[#This Row],[VENTAS]]+Tabla13[[#This Row],[FISICO]]-Tabla13[[#This Row],[SISTEMA]]</f>
        <v>-2.0500000000000007</v>
      </c>
      <c r="I3" s="8">
        <v>14.8</v>
      </c>
      <c r="J3" s="16">
        <f>Tabla13[[#This Row],[COMPROMETIDO]]/Tabla13[[#This Row],[RECEPCION ]]</f>
        <v>-0.13851351351351354</v>
      </c>
      <c r="K3" s="9"/>
      <c r="L3" s="8"/>
    </row>
    <row r="4" spans="1:12" x14ac:dyDescent="0.25">
      <c r="A4" s="6" t="s">
        <v>6</v>
      </c>
      <c r="B4" s="7" t="s">
        <v>22</v>
      </c>
      <c r="C4" s="8">
        <v>5</v>
      </c>
      <c r="D4" s="7" t="s">
        <v>875</v>
      </c>
      <c r="E4" s="8">
        <v>1.2250000000000001</v>
      </c>
      <c r="F4" s="8">
        <v>0.2</v>
      </c>
      <c r="G4" s="8">
        <v>0.16</v>
      </c>
      <c r="H4" s="8">
        <f>Tabla13[[#This Row],[VENTAS]]+Tabla13[[#This Row],[FISICO]]-Tabla13[[#This Row],[SISTEMA]]</f>
        <v>-0.8650000000000001</v>
      </c>
      <c r="I4" s="8">
        <v>2</v>
      </c>
      <c r="J4" s="16">
        <f>Tabla13[[#This Row],[COMPROMETIDO]]/Tabla13[[#This Row],[RECEPCION ]]</f>
        <v>-0.43250000000000005</v>
      </c>
      <c r="K4" s="9"/>
      <c r="L4" s="8"/>
    </row>
    <row r="5" spans="1:12" x14ac:dyDescent="0.25">
      <c r="A5" s="6" t="s">
        <v>6</v>
      </c>
      <c r="B5" s="7" t="s">
        <v>22</v>
      </c>
      <c r="C5" s="8">
        <v>2</v>
      </c>
      <c r="D5" s="7" t="s">
        <v>872</v>
      </c>
      <c r="E5" s="8">
        <v>4.4400000000000004</v>
      </c>
      <c r="F5" s="8">
        <f>3.16-0.12</f>
        <v>3.04</v>
      </c>
      <c r="G5" s="8">
        <v>0.16</v>
      </c>
      <c r="H5" s="8">
        <f>Tabla13[[#This Row],[VENTAS]]+Tabla13[[#This Row],[FISICO]]-Tabla13[[#This Row],[SISTEMA]]</f>
        <v>-1.2400000000000002</v>
      </c>
      <c r="I5" s="8">
        <v>4.4000000000000004</v>
      </c>
      <c r="J5" s="16">
        <f>Tabla13[[#This Row],[COMPROMETIDO]]/Tabla13[[#This Row],[RECEPCION ]]</f>
        <v>-0.28181818181818186</v>
      </c>
      <c r="K5" s="9"/>
      <c r="L5" s="8"/>
    </row>
    <row r="6" spans="1:12" x14ac:dyDescent="0.25">
      <c r="A6" s="6" t="s">
        <v>6</v>
      </c>
      <c r="B6" s="7" t="s">
        <v>22</v>
      </c>
      <c r="C6" s="8">
        <v>3</v>
      </c>
      <c r="D6" s="7" t="s">
        <v>873</v>
      </c>
      <c r="E6" s="8">
        <v>0.89500000000000002</v>
      </c>
      <c r="F6" s="8">
        <v>0.6</v>
      </c>
      <c r="G6" s="8">
        <v>0.15</v>
      </c>
      <c r="H6" s="8">
        <f>Tabla13[[#This Row],[VENTAS]]+Tabla13[[#This Row],[FISICO]]-Tabla13[[#This Row],[SISTEMA]]</f>
        <v>-0.14500000000000002</v>
      </c>
      <c r="I6" s="8">
        <v>3.2</v>
      </c>
      <c r="J6" s="16">
        <f>Tabla13[[#This Row],[COMPROMETIDO]]/Tabla13[[#This Row],[RECEPCION ]]</f>
        <v>-4.5312500000000006E-2</v>
      </c>
      <c r="K6" s="9"/>
      <c r="L6" s="8"/>
    </row>
    <row r="7" spans="1:12" x14ac:dyDescent="0.25">
      <c r="A7" s="6" t="s">
        <v>6</v>
      </c>
      <c r="B7" s="7" t="s">
        <v>22</v>
      </c>
      <c r="C7" s="8">
        <v>6</v>
      </c>
      <c r="D7" s="7" t="s">
        <v>876</v>
      </c>
      <c r="E7" s="8">
        <v>1.415</v>
      </c>
      <c r="F7" s="8">
        <v>1.2</v>
      </c>
      <c r="G7" s="8">
        <v>0.11</v>
      </c>
      <c r="H7" s="8">
        <f>Tabla13[[#This Row],[VENTAS]]+Tabla13[[#This Row],[FISICO]]-Tabla13[[#This Row],[SISTEMA]]</f>
        <v>-0.10499999999999998</v>
      </c>
      <c r="I7" s="8">
        <v>2.4</v>
      </c>
      <c r="J7" s="16">
        <f>Tabla13[[#This Row],[COMPROMETIDO]]/Tabla13[[#This Row],[RECEPCION ]]</f>
        <v>-4.3749999999999997E-2</v>
      </c>
      <c r="K7" s="9"/>
      <c r="L7" s="8"/>
    </row>
    <row r="8" spans="1:12" x14ac:dyDescent="0.25">
      <c r="A8" s="6" t="s">
        <v>6</v>
      </c>
      <c r="B8" s="7" t="s">
        <v>22</v>
      </c>
      <c r="C8" s="8">
        <v>12</v>
      </c>
      <c r="D8" s="7" t="s">
        <v>882</v>
      </c>
      <c r="E8" s="8">
        <v>1.7749999999999999</v>
      </c>
      <c r="F8" s="8">
        <v>0</v>
      </c>
      <c r="G8" s="8">
        <v>0</v>
      </c>
      <c r="H8" s="8">
        <f>Tabla13[[#This Row],[VENTAS]]+Tabla13[[#This Row],[FISICO]]-Tabla13[[#This Row],[SISTEMA]]</f>
        <v>-1.7749999999999999</v>
      </c>
      <c r="I8" s="8">
        <v>12.4</v>
      </c>
      <c r="J8" s="16">
        <f>Tabla13[[#This Row],[COMPROMETIDO]]/Tabla13[[#This Row],[RECEPCION ]]</f>
        <v>-0.14314516129032256</v>
      </c>
      <c r="K8" s="9"/>
      <c r="L8" s="8"/>
    </row>
    <row r="9" spans="1:12" x14ac:dyDescent="0.25">
      <c r="A9" s="6" t="s">
        <v>6</v>
      </c>
      <c r="B9" s="7" t="s">
        <v>22</v>
      </c>
      <c r="C9" s="8">
        <v>8</v>
      </c>
      <c r="D9" s="7" t="s">
        <v>878</v>
      </c>
      <c r="E9" s="8">
        <v>4.6600999999999999</v>
      </c>
      <c r="F9" s="8">
        <v>1.6</v>
      </c>
      <c r="G9" s="8">
        <v>0.67</v>
      </c>
      <c r="H9" s="8">
        <f>Tabla13[[#This Row],[VENTAS]]+Tabla13[[#This Row],[FISICO]]-Tabla13[[#This Row],[SISTEMA]]</f>
        <v>-2.3900999999999999</v>
      </c>
      <c r="I9" s="8">
        <v>6.6</v>
      </c>
      <c r="J9" s="16">
        <f>Tabla13[[#This Row],[COMPROMETIDO]]/Tabla13[[#This Row],[RECEPCION ]]</f>
        <v>-0.36213636363636365</v>
      </c>
      <c r="K9" s="9"/>
      <c r="L9" s="8"/>
    </row>
    <row r="10" spans="1:12" x14ac:dyDescent="0.25">
      <c r="A10" s="6" t="s">
        <v>6</v>
      </c>
      <c r="B10" s="7" t="s">
        <v>22</v>
      </c>
      <c r="C10" s="8" t="s">
        <v>8316</v>
      </c>
      <c r="D10" s="7" t="s">
        <v>871</v>
      </c>
      <c r="E10" s="8">
        <v>24.865400000000001</v>
      </c>
      <c r="F10" s="8">
        <f>0.6+25.4-2.6</f>
        <v>23.4</v>
      </c>
      <c r="G10" s="8">
        <v>1.4</v>
      </c>
      <c r="H10" s="8">
        <f>Tabla13[[#This Row],[VENTAS]]+Tabla13[[#This Row],[FISICO]]-Tabla13[[#This Row],[SISTEMA]]</f>
        <v>-6.5400000000003899E-2</v>
      </c>
      <c r="I10" s="8">
        <v>19</v>
      </c>
      <c r="J10" s="16">
        <f>Tabla13[[#This Row],[COMPROMETIDO]]/Tabla13[[#This Row],[RECEPCION ]]</f>
        <v>-3.4421052631580999E-3</v>
      </c>
      <c r="K10" s="9"/>
      <c r="L10" s="8"/>
    </row>
    <row r="11" spans="1:12" hidden="1" x14ac:dyDescent="0.25">
      <c r="A11" s="6" t="s">
        <v>6</v>
      </c>
      <c r="B11" s="7" t="s">
        <v>22</v>
      </c>
      <c r="C11" s="8">
        <v>66</v>
      </c>
      <c r="D11" s="7" t="s">
        <v>922</v>
      </c>
      <c r="E11" s="8">
        <v>0</v>
      </c>
      <c r="F11" s="8"/>
      <c r="G11" s="8">
        <v>0</v>
      </c>
      <c r="H11" s="8">
        <f>Tabla13[[#This Row],[VENTAS]]+Tabla13[[#This Row],[FISICO]]-Tabla13[[#This Row],[SISTEMA]]</f>
        <v>0</v>
      </c>
      <c r="I11" s="8"/>
      <c r="J11" s="8"/>
      <c r="K11" s="9"/>
      <c r="L11" s="8"/>
    </row>
    <row r="12" spans="1:12" x14ac:dyDescent="0.25">
      <c r="A12" s="6" t="s">
        <v>6</v>
      </c>
      <c r="B12" s="7" t="s">
        <v>22</v>
      </c>
      <c r="C12" s="8">
        <v>2105</v>
      </c>
      <c r="D12" s="7" t="s">
        <v>977</v>
      </c>
      <c r="E12" s="8">
        <v>3.4649999999999999</v>
      </c>
      <c r="F12" s="8">
        <v>4</v>
      </c>
      <c r="G12" s="8">
        <v>0</v>
      </c>
      <c r="H12" s="8">
        <f>Tabla13[[#This Row],[VENTAS]]+Tabla13[[#This Row],[FISICO]]-Tabla13[[#This Row],[SISTEMA]]</f>
        <v>0.53500000000000014</v>
      </c>
      <c r="I12" s="8">
        <f>7+6+7</f>
        <v>20</v>
      </c>
      <c r="J12" s="16">
        <f>Tabla13[[#This Row],[COMPROMETIDO]]/Tabla13[[#This Row],[RECEPCION ]]</f>
        <v>2.6750000000000006E-2</v>
      </c>
      <c r="K12" s="9"/>
      <c r="L12" s="8"/>
    </row>
    <row r="13" spans="1:12" x14ac:dyDescent="0.25">
      <c r="A13" s="6" t="s">
        <v>6</v>
      </c>
      <c r="B13" s="7" t="s">
        <v>22</v>
      </c>
      <c r="C13" s="8">
        <v>15</v>
      </c>
      <c r="D13" s="7" t="s">
        <v>885</v>
      </c>
      <c r="E13" s="8">
        <v>20.41</v>
      </c>
      <c r="F13" s="8">
        <f>21.6-2.6</f>
        <v>19</v>
      </c>
      <c r="G13" s="8">
        <v>0</v>
      </c>
      <c r="H13" s="8">
        <f>Tabla13[[#This Row],[VENTAS]]+Tabla13[[#This Row],[FISICO]]-Tabla13[[#This Row],[SISTEMA]]</f>
        <v>-1.4100000000000001</v>
      </c>
      <c r="I13" s="8">
        <v>16.2</v>
      </c>
      <c r="J13" s="16">
        <f>Tabla13[[#This Row],[COMPROMETIDO]]/Tabla13[[#This Row],[RECEPCION ]]</f>
        <v>-8.7037037037037052E-2</v>
      </c>
      <c r="K13" s="9"/>
      <c r="L13" s="8"/>
    </row>
    <row r="14" spans="1:12" x14ac:dyDescent="0.25">
      <c r="A14" s="6" t="s">
        <v>6</v>
      </c>
      <c r="B14" s="7" t="s">
        <v>22</v>
      </c>
      <c r="C14" s="8">
        <v>23</v>
      </c>
      <c r="D14" s="7" t="s">
        <v>891</v>
      </c>
      <c r="E14" s="8">
        <v>7.67</v>
      </c>
      <c r="F14" s="8">
        <v>3</v>
      </c>
      <c r="G14" s="8">
        <v>0</v>
      </c>
      <c r="H14" s="8">
        <f>Tabla13[[#This Row],[VENTAS]]+Tabla13[[#This Row],[FISICO]]-Tabla13[[#This Row],[SISTEMA]]</f>
        <v>-4.67</v>
      </c>
      <c r="I14" s="8">
        <v>11.8</v>
      </c>
      <c r="J14" s="16">
        <f>Tabla13[[#This Row],[COMPROMETIDO]]/Tabla13[[#This Row],[RECEPCION ]]</f>
        <v>-0.39576271186440676</v>
      </c>
      <c r="K14" s="9"/>
      <c r="L14" s="8"/>
    </row>
    <row r="15" spans="1:12" x14ac:dyDescent="0.25">
      <c r="A15" s="6" t="s">
        <v>6</v>
      </c>
      <c r="B15" s="7" t="s">
        <v>22</v>
      </c>
      <c r="C15" s="8">
        <v>24</v>
      </c>
      <c r="D15" s="7" t="s">
        <v>892</v>
      </c>
      <c r="E15" s="8">
        <v>3.74</v>
      </c>
      <c r="F15" s="8">
        <v>1.4</v>
      </c>
      <c r="G15" s="8">
        <v>0.39</v>
      </c>
      <c r="H15" s="8">
        <f>Tabla13[[#This Row],[VENTAS]]+Tabla13[[#This Row],[FISICO]]-Tabla13[[#This Row],[SISTEMA]]</f>
        <v>-1.9500000000000002</v>
      </c>
      <c r="I15" s="8">
        <v>7.8</v>
      </c>
      <c r="J15" s="16">
        <f>Tabla13[[#This Row],[COMPROMETIDO]]/Tabla13[[#This Row],[RECEPCION ]]</f>
        <v>-0.25000000000000006</v>
      </c>
      <c r="K15" s="9"/>
      <c r="L15" s="8"/>
    </row>
    <row r="16" spans="1:12" x14ac:dyDescent="0.25">
      <c r="A16" s="6" t="s">
        <v>6</v>
      </c>
      <c r="B16" s="7" t="s">
        <v>22</v>
      </c>
      <c r="C16" s="8">
        <v>28</v>
      </c>
      <c r="D16" s="7" t="s">
        <v>896</v>
      </c>
      <c r="E16" s="8">
        <v>1.2949999999999999</v>
      </c>
      <c r="F16" s="8">
        <v>0</v>
      </c>
      <c r="G16" s="8">
        <v>0</v>
      </c>
      <c r="H16" s="8">
        <f>Tabla13[[#This Row],[VENTAS]]+Tabla13[[#This Row],[FISICO]]-Tabla13[[#This Row],[SISTEMA]]</f>
        <v>-1.2949999999999999</v>
      </c>
      <c r="I16" s="8">
        <v>6.4</v>
      </c>
      <c r="J16" s="16">
        <f>Tabla13[[#This Row],[COMPROMETIDO]]/Tabla13[[#This Row],[RECEPCION ]]</f>
        <v>-0.20234374999999999</v>
      </c>
      <c r="K16" s="9"/>
      <c r="L16" s="8"/>
    </row>
    <row r="17" spans="1:12" x14ac:dyDescent="0.25">
      <c r="A17" s="6" t="s">
        <v>6</v>
      </c>
      <c r="B17" s="7" t="s">
        <v>22</v>
      </c>
      <c r="C17" s="8">
        <v>26</v>
      </c>
      <c r="D17" s="7" t="s">
        <v>894</v>
      </c>
      <c r="E17" s="8">
        <v>74.7</v>
      </c>
      <c r="F17" s="8">
        <f>33.8-2.6</f>
        <v>31.199999999999996</v>
      </c>
      <c r="G17" s="8">
        <v>21.44</v>
      </c>
      <c r="H17" s="8">
        <f>Tabla13[[#This Row],[VENTAS]]+Tabla13[[#This Row],[FISICO]]-Tabla13[[#This Row],[SISTEMA]]</f>
        <v>-22.060000000000002</v>
      </c>
      <c r="I17" s="8">
        <v>157.1</v>
      </c>
      <c r="J17" s="16">
        <f>Tabla13[[#This Row],[COMPROMETIDO]]/Tabla13[[#This Row],[RECEPCION ]]</f>
        <v>-0.14042011457670275</v>
      </c>
      <c r="K17" s="9"/>
      <c r="L17" s="8"/>
    </row>
    <row r="18" spans="1:12" x14ac:dyDescent="0.25">
      <c r="A18" s="6" t="s">
        <v>6</v>
      </c>
      <c r="B18" s="7" t="s">
        <v>22</v>
      </c>
      <c r="C18" s="8">
        <v>9</v>
      </c>
      <c r="D18" s="7" t="s">
        <v>879</v>
      </c>
      <c r="E18" s="8">
        <v>29.664999999999999</v>
      </c>
      <c r="F18" s="8">
        <f>21.8-2.6</f>
        <v>19.2</v>
      </c>
      <c r="G18" s="8">
        <v>7.57</v>
      </c>
      <c r="H18" s="8">
        <f>Tabla13[[#This Row],[VENTAS]]+Tabla13[[#This Row],[FISICO]]-Tabla13[[#This Row],[SISTEMA]]</f>
        <v>-2.8949999999999996</v>
      </c>
      <c r="I18" s="8">
        <v>89.6</v>
      </c>
      <c r="J18" s="16">
        <f>Tabla13[[#This Row],[COMPROMETIDO]]/Tabla13[[#This Row],[RECEPCION ]]</f>
        <v>-3.2310267857142853E-2</v>
      </c>
      <c r="K18" s="9"/>
      <c r="L18" s="8"/>
    </row>
    <row r="19" spans="1:12" x14ac:dyDescent="0.25">
      <c r="A19" s="6" t="s">
        <v>6</v>
      </c>
      <c r="B19" s="7" t="s">
        <v>22</v>
      </c>
      <c r="C19" s="8">
        <v>10</v>
      </c>
      <c r="D19" s="7" t="s">
        <v>880</v>
      </c>
      <c r="E19" s="8">
        <v>-4.4999999999999998E-2</v>
      </c>
      <c r="F19" s="8">
        <v>2.6</v>
      </c>
      <c r="G19" s="8">
        <v>0</v>
      </c>
      <c r="H19" s="8">
        <f>Tabla13[[#This Row],[VENTAS]]+Tabla13[[#This Row],[FISICO]]-Tabla13[[#This Row],[SISTEMA]]</f>
        <v>2.645</v>
      </c>
      <c r="I19" s="8">
        <v>19</v>
      </c>
      <c r="J19" s="16">
        <f>Tabla13[[#This Row],[COMPROMETIDO]]/Tabla13[[#This Row],[RECEPCION ]]</f>
        <v>0.13921052631578948</v>
      </c>
      <c r="K19" s="9"/>
      <c r="L19" s="8"/>
    </row>
    <row r="20" spans="1:12" x14ac:dyDescent="0.25">
      <c r="A20" s="6" t="s">
        <v>6</v>
      </c>
      <c r="B20" s="7" t="s">
        <v>22</v>
      </c>
      <c r="C20" s="8">
        <v>7</v>
      </c>
      <c r="D20" s="7" t="s">
        <v>877</v>
      </c>
      <c r="E20" s="8">
        <v>4.63</v>
      </c>
      <c r="F20" s="8">
        <v>1.2</v>
      </c>
      <c r="G20" s="8">
        <v>1.45</v>
      </c>
      <c r="H20" s="8">
        <f>Tabla13[[#This Row],[VENTAS]]+Tabla13[[#This Row],[FISICO]]-Tabla13[[#This Row],[SISTEMA]]</f>
        <v>-1.98</v>
      </c>
      <c r="I20" s="8">
        <v>23</v>
      </c>
      <c r="J20" s="16">
        <f>Tabla13[[#This Row],[COMPROMETIDO]]/Tabla13[[#This Row],[RECEPCION ]]</f>
        <v>-8.608695652173913E-2</v>
      </c>
      <c r="K20" s="9"/>
      <c r="L20" s="8"/>
    </row>
    <row r="21" spans="1:12" x14ac:dyDescent="0.25">
      <c r="A21" s="6" t="s">
        <v>6</v>
      </c>
      <c r="B21" s="7" t="s">
        <v>22</v>
      </c>
      <c r="C21" s="8">
        <v>31</v>
      </c>
      <c r="D21" s="7" t="s">
        <v>897</v>
      </c>
      <c r="E21" s="8">
        <v>4.2350000000000003</v>
      </c>
      <c r="F21" s="8">
        <v>1.4</v>
      </c>
      <c r="G21" s="8">
        <v>0.85</v>
      </c>
      <c r="H21" s="8">
        <f>Tabla13[[#This Row],[VENTAS]]+Tabla13[[#This Row],[FISICO]]-Tabla13[[#This Row],[SISTEMA]]</f>
        <v>-1.9850000000000003</v>
      </c>
      <c r="I21" s="8">
        <v>16.399999999999999</v>
      </c>
      <c r="J21" s="16">
        <f>Tabla13[[#This Row],[COMPROMETIDO]]/Tabla13[[#This Row],[RECEPCION ]]</f>
        <v>-0.12103658536585368</v>
      </c>
      <c r="K21" s="9"/>
      <c r="L21" s="8"/>
    </row>
    <row r="22" spans="1:12" x14ac:dyDescent="0.25">
      <c r="A22" s="6" t="s">
        <v>6</v>
      </c>
      <c r="B22" s="7" t="s">
        <v>22</v>
      </c>
      <c r="C22" s="8">
        <v>32</v>
      </c>
      <c r="D22" s="7" t="s">
        <v>898</v>
      </c>
      <c r="E22" s="8">
        <v>7.4349999999999996</v>
      </c>
      <c r="F22" s="8">
        <v>4.4000000000000004</v>
      </c>
      <c r="G22" s="8">
        <v>0</v>
      </c>
      <c r="H22" s="8">
        <f>Tabla13[[#This Row],[VENTAS]]+Tabla13[[#This Row],[FISICO]]-Tabla13[[#This Row],[SISTEMA]]</f>
        <v>-3.0349999999999993</v>
      </c>
      <c r="I22" s="8">
        <v>8.4</v>
      </c>
      <c r="J22" s="16">
        <f>Tabla13[[#This Row],[COMPROMETIDO]]/Tabla13[[#This Row],[RECEPCION ]]</f>
        <v>-0.36130952380952369</v>
      </c>
      <c r="K22" s="9"/>
      <c r="L22" s="8"/>
    </row>
    <row r="23" spans="1:12" x14ac:dyDescent="0.25">
      <c r="A23" s="6" t="s">
        <v>6</v>
      </c>
      <c r="B23" s="7" t="s">
        <v>22</v>
      </c>
      <c r="C23" s="8">
        <v>33</v>
      </c>
      <c r="D23" s="7" t="s">
        <v>899</v>
      </c>
      <c r="E23" s="8">
        <v>3.855</v>
      </c>
      <c r="F23" s="8">
        <v>1.4</v>
      </c>
      <c r="G23" s="8">
        <v>0.98</v>
      </c>
      <c r="H23" s="8">
        <f>Tabla13[[#This Row],[VENTAS]]+Tabla13[[#This Row],[FISICO]]-Tabla13[[#This Row],[SISTEMA]]</f>
        <v>-1.4750000000000001</v>
      </c>
      <c r="I23" s="8">
        <v>3.2</v>
      </c>
      <c r="J23" s="16">
        <f>Tabla13[[#This Row],[COMPROMETIDO]]/Tabla13[[#This Row],[RECEPCION ]]</f>
        <v>-0.4609375</v>
      </c>
      <c r="K23" s="9"/>
      <c r="L23" s="8"/>
    </row>
    <row r="24" spans="1:12" x14ac:dyDescent="0.25">
      <c r="A24" s="6" t="s">
        <v>6</v>
      </c>
      <c r="B24" s="7" t="s">
        <v>22</v>
      </c>
      <c r="C24" s="8">
        <v>2763</v>
      </c>
      <c r="D24" s="7" t="s">
        <v>982</v>
      </c>
      <c r="E24" s="8">
        <v>1.04</v>
      </c>
      <c r="F24" s="8">
        <v>0.4</v>
      </c>
      <c r="G24" s="8">
        <v>0</v>
      </c>
      <c r="H24" s="8">
        <f>Tabla13[[#This Row],[VENTAS]]+Tabla13[[#This Row],[FISICO]]-Tabla13[[#This Row],[SISTEMA]]</f>
        <v>-0.64</v>
      </c>
      <c r="I24" s="8">
        <v>0.8</v>
      </c>
      <c r="J24" s="16">
        <f>Tabla13[[#This Row],[COMPROMETIDO]]/Tabla13[[#This Row],[RECEPCION ]]</f>
        <v>-0.79999999999999993</v>
      </c>
      <c r="K24" s="9"/>
      <c r="L24" s="8"/>
    </row>
    <row r="25" spans="1:12" x14ac:dyDescent="0.25">
      <c r="A25" s="6" t="s">
        <v>6</v>
      </c>
      <c r="B25" s="7" t="s">
        <v>22</v>
      </c>
      <c r="C25" s="8">
        <v>40</v>
      </c>
      <c r="D25" s="7" t="s">
        <v>903</v>
      </c>
      <c r="E25" s="8">
        <v>7.66</v>
      </c>
      <c r="F25" s="8">
        <f>5.8-2.2</f>
        <v>3.5999999999999996</v>
      </c>
      <c r="G25" s="8">
        <v>1.1499999999999999</v>
      </c>
      <c r="H25" s="8">
        <f>Tabla13[[#This Row],[VENTAS]]+Tabla13[[#This Row],[FISICO]]-Tabla13[[#This Row],[SISTEMA]]</f>
        <v>-2.91</v>
      </c>
      <c r="I25" s="8">
        <v>32.200000000000003</v>
      </c>
      <c r="J25" s="16">
        <f>Tabla13[[#This Row],[COMPROMETIDO]]/Tabla13[[#This Row],[RECEPCION ]]</f>
        <v>-9.0372670807453412E-2</v>
      </c>
      <c r="K25" s="9"/>
      <c r="L25" s="8"/>
    </row>
    <row r="26" spans="1:12" x14ac:dyDescent="0.25">
      <c r="A26" s="6" t="s">
        <v>6</v>
      </c>
      <c r="B26" s="7" t="s">
        <v>22</v>
      </c>
      <c r="C26" s="8">
        <v>44</v>
      </c>
      <c r="D26" s="7" t="s">
        <v>905</v>
      </c>
      <c r="E26" s="8">
        <v>5.125</v>
      </c>
      <c r="F26" s="8">
        <v>0</v>
      </c>
      <c r="G26" s="8">
        <v>0</v>
      </c>
      <c r="H26" s="8">
        <f>Tabla13[[#This Row],[VENTAS]]+Tabla13[[#This Row],[FISICO]]-Tabla13[[#This Row],[SISTEMA]]</f>
        <v>-5.125</v>
      </c>
      <c r="I26" s="8">
        <f>19.6+16</f>
        <v>35.6</v>
      </c>
      <c r="J26" s="16">
        <f>Tabla13[[#This Row],[COMPROMETIDO]]/Tabla13[[#This Row],[RECEPCION ]]</f>
        <v>-0.14396067415730338</v>
      </c>
      <c r="K26" s="9"/>
      <c r="L26" s="8"/>
    </row>
    <row r="27" spans="1:12" x14ac:dyDescent="0.25">
      <c r="A27" s="6" t="s">
        <v>6</v>
      </c>
      <c r="B27" s="7" t="s">
        <v>22</v>
      </c>
      <c r="C27" s="8">
        <v>45</v>
      </c>
      <c r="D27" s="7" t="s">
        <v>906</v>
      </c>
      <c r="E27" s="8">
        <v>17.175000000000001</v>
      </c>
      <c r="F27" s="8">
        <v>0.4</v>
      </c>
      <c r="G27" s="8">
        <v>0</v>
      </c>
      <c r="H27" s="8">
        <f>Tabla13[[#This Row],[VENTAS]]+Tabla13[[#This Row],[FISICO]]-Tabla13[[#This Row],[SISTEMA]]</f>
        <v>-16.775000000000002</v>
      </c>
      <c r="I27" s="8">
        <v>33.6</v>
      </c>
      <c r="J27" s="16">
        <f>Tabla13[[#This Row],[COMPROMETIDO]]/Tabla13[[#This Row],[RECEPCION ]]</f>
        <v>-0.49925595238095244</v>
      </c>
      <c r="K27" s="9"/>
      <c r="L27" s="8"/>
    </row>
    <row r="28" spans="1:12" x14ac:dyDescent="0.25">
      <c r="A28" s="6" t="s">
        <v>6</v>
      </c>
      <c r="B28" s="7" t="s">
        <v>22</v>
      </c>
      <c r="C28" s="8">
        <v>46</v>
      </c>
      <c r="D28" s="7" t="s">
        <v>907</v>
      </c>
      <c r="E28" s="8">
        <v>2.08</v>
      </c>
      <c r="F28" s="8">
        <v>0.4</v>
      </c>
      <c r="G28" s="8">
        <v>1.0900000000000001</v>
      </c>
      <c r="H28" s="8">
        <f>Tabla13[[#This Row],[VENTAS]]+Tabla13[[#This Row],[FISICO]]-Tabla13[[#This Row],[SISTEMA]]</f>
        <v>-0.58999999999999986</v>
      </c>
      <c r="I28" s="8">
        <v>3</v>
      </c>
      <c r="J28" s="16">
        <f>Tabla13[[#This Row],[COMPROMETIDO]]/Tabla13[[#This Row],[RECEPCION ]]</f>
        <v>-0.19666666666666663</v>
      </c>
      <c r="K28" s="9"/>
      <c r="L28" s="8"/>
    </row>
    <row r="29" spans="1:12" x14ac:dyDescent="0.25">
      <c r="A29" s="6" t="s">
        <v>6</v>
      </c>
      <c r="B29" s="7" t="s">
        <v>22</v>
      </c>
      <c r="C29" s="8">
        <v>18</v>
      </c>
      <c r="D29" s="7" t="s">
        <v>888</v>
      </c>
      <c r="E29" s="8">
        <v>31.515000000000001</v>
      </c>
      <c r="F29" s="8">
        <v>20.8</v>
      </c>
      <c r="G29" s="8">
        <v>5.85</v>
      </c>
      <c r="H29" s="8">
        <f>Tabla13[[#This Row],[VENTAS]]+Tabla13[[#This Row],[FISICO]]-Tabla13[[#This Row],[SISTEMA]]</f>
        <v>-4.865000000000002</v>
      </c>
      <c r="I29" s="8">
        <v>75.400000000000006</v>
      </c>
      <c r="J29" s="16">
        <f>Tabla13[[#This Row],[COMPROMETIDO]]/Tabla13[[#This Row],[RECEPCION ]]</f>
        <v>-6.4522546419098159E-2</v>
      </c>
      <c r="K29" s="9"/>
      <c r="L29" s="8"/>
    </row>
    <row r="30" spans="1:12" x14ac:dyDescent="0.25">
      <c r="A30" s="6" t="s">
        <v>6</v>
      </c>
      <c r="B30" s="7" t="s">
        <v>22</v>
      </c>
      <c r="C30" s="8">
        <v>49</v>
      </c>
      <c r="D30" s="7" t="s">
        <v>909</v>
      </c>
      <c r="E30" s="8">
        <v>3.8450000000000002</v>
      </c>
      <c r="F30" s="8">
        <v>1.4</v>
      </c>
      <c r="G30" s="8">
        <v>0.82</v>
      </c>
      <c r="H30" s="8">
        <f>Tabla13[[#This Row],[VENTAS]]+Tabla13[[#This Row],[FISICO]]-Tabla13[[#This Row],[SISTEMA]]</f>
        <v>-1.6250000000000004</v>
      </c>
      <c r="I30" s="8">
        <v>5.6</v>
      </c>
      <c r="J30" s="16">
        <f>Tabla13[[#This Row],[COMPROMETIDO]]/Tabla13[[#This Row],[RECEPCION ]]</f>
        <v>-0.29017857142857151</v>
      </c>
      <c r="K30" s="9"/>
      <c r="L30" s="8"/>
    </row>
    <row r="31" spans="1:12" x14ac:dyDescent="0.25">
      <c r="A31" s="6" t="s">
        <v>6</v>
      </c>
      <c r="B31" s="7" t="s">
        <v>22</v>
      </c>
      <c r="C31" s="8">
        <v>50</v>
      </c>
      <c r="D31" s="7" t="s">
        <v>910</v>
      </c>
      <c r="E31" s="8">
        <v>5.33</v>
      </c>
      <c r="F31" s="8">
        <v>1.2</v>
      </c>
      <c r="G31" s="8">
        <v>1.64</v>
      </c>
      <c r="H31" s="8">
        <f>Tabla13[[#This Row],[VENTAS]]+Tabla13[[#This Row],[FISICO]]-Tabla13[[#This Row],[SISTEMA]]</f>
        <v>-2.4900000000000002</v>
      </c>
      <c r="I31" s="8">
        <v>17.399999999999999</v>
      </c>
      <c r="J31" s="16">
        <f>Tabla13[[#This Row],[COMPROMETIDO]]/Tabla13[[#This Row],[RECEPCION ]]</f>
        <v>-0.14310344827586211</v>
      </c>
      <c r="K31" s="9"/>
      <c r="L31" s="8"/>
    </row>
    <row r="32" spans="1:12" hidden="1" x14ac:dyDescent="0.25">
      <c r="A32" s="6" t="s">
        <v>6</v>
      </c>
      <c r="B32" s="7" t="s">
        <v>22</v>
      </c>
      <c r="C32" s="8">
        <v>65</v>
      </c>
      <c r="D32" s="7" t="s">
        <v>921</v>
      </c>
      <c r="E32" s="8">
        <v>0</v>
      </c>
      <c r="F32" s="8"/>
      <c r="G32" s="8">
        <v>0</v>
      </c>
      <c r="H32" s="8">
        <f>Tabla13[[#This Row],[VENTAS]]+Tabla13[[#This Row],[FISICO]]-Tabla13[[#This Row],[SISTEMA]]</f>
        <v>0</v>
      </c>
      <c r="I32" s="8"/>
      <c r="J32" s="8"/>
      <c r="K32" s="9"/>
      <c r="L32" s="8"/>
    </row>
    <row r="33" spans="1:12" x14ac:dyDescent="0.25">
      <c r="A33" s="6" t="s">
        <v>6</v>
      </c>
      <c r="B33" s="7" t="s">
        <v>22</v>
      </c>
      <c r="C33" s="8">
        <v>2079</v>
      </c>
      <c r="D33" s="7" t="s">
        <v>973</v>
      </c>
      <c r="E33" s="8">
        <v>1.19</v>
      </c>
      <c r="F33" s="8">
        <v>0.6</v>
      </c>
      <c r="G33" s="8">
        <v>0</v>
      </c>
      <c r="H33" s="8">
        <f>Tabla13[[#This Row],[VENTAS]]+Tabla13[[#This Row],[FISICO]]-Tabla13[[#This Row],[SISTEMA]]</f>
        <v>-0.59</v>
      </c>
      <c r="I33" s="8">
        <v>2.6</v>
      </c>
      <c r="J33" s="16">
        <f>Tabla13[[#This Row],[COMPROMETIDO]]/Tabla13[[#This Row],[RECEPCION ]]</f>
        <v>-0.22692307692307689</v>
      </c>
      <c r="K33" s="9"/>
      <c r="L33" s="8"/>
    </row>
    <row r="34" spans="1:12" x14ac:dyDescent="0.25">
      <c r="A34" s="6" t="s">
        <v>6</v>
      </c>
      <c r="B34" s="7" t="s">
        <v>22</v>
      </c>
      <c r="C34" s="8">
        <v>51</v>
      </c>
      <c r="D34" s="7" t="s">
        <v>911</v>
      </c>
      <c r="E34" s="8">
        <v>13.43</v>
      </c>
      <c r="F34" s="8">
        <v>5.4</v>
      </c>
      <c r="G34" s="8">
        <v>5.58</v>
      </c>
      <c r="H34" s="8">
        <f>Tabla13[[#This Row],[VENTAS]]+Tabla13[[#This Row],[FISICO]]-Tabla13[[#This Row],[SISTEMA]]</f>
        <v>-2.4499999999999993</v>
      </c>
      <c r="I34" s="8">
        <v>37.6</v>
      </c>
      <c r="J34" s="16">
        <f>Tabla13[[#This Row],[COMPROMETIDO]]/Tabla13[[#This Row],[RECEPCION ]]</f>
        <v>-6.5159574468085082E-2</v>
      </c>
      <c r="K34" s="9"/>
      <c r="L34" s="8"/>
    </row>
    <row r="35" spans="1:12" x14ac:dyDescent="0.25">
      <c r="A35" s="6" t="s">
        <v>6</v>
      </c>
      <c r="B35" s="7" t="s">
        <v>22</v>
      </c>
      <c r="C35" s="8">
        <v>55</v>
      </c>
      <c r="D35" s="7" t="s">
        <v>913</v>
      </c>
      <c r="E35" s="8">
        <v>35.134999999999998</v>
      </c>
      <c r="F35" s="8">
        <f>25.4-2.6</f>
        <v>22.799999999999997</v>
      </c>
      <c r="G35" s="8">
        <v>2.58</v>
      </c>
      <c r="H35" s="8">
        <f>Tabla13[[#This Row],[VENTAS]]+Tabla13[[#This Row],[FISICO]]-Tabla13[[#This Row],[SISTEMA]]</f>
        <v>-9.7550000000000026</v>
      </c>
      <c r="I35" s="8">
        <v>42.8</v>
      </c>
      <c r="J35" s="16">
        <f>Tabla13[[#This Row],[COMPROMETIDO]]/Tabla13[[#This Row],[RECEPCION ]]</f>
        <v>-0.22792056074766362</v>
      </c>
      <c r="K35" s="9"/>
      <c r="L35" s="8"/>
    </row>
    <row r="36" spans="1:12" x14ac:dyDescent="0.25">
      <c r="A36" s="6" t="s">
        <v>6</v>
      </c>
      <c r="B36" s="7" t="s">
        <v>22</v>
      </c>
      <c r="C36" s="8">
        <v>58</v>
      </c>
      <c r="D36" s="7" t="s">
        <v>915</v>
      </c>
      <c r="E36" s="8">
        <v>15.935</v>
      </c>
      <c r="F36" s="8">
        <f>17.4-2.6</f>
        <v>14.799999999999999</v>
      </c>
      <c r="G36" s="8">
        <v>0</v>
      </c>
      <c r="H36" s="8">
        <f>Tabla13[[#This Row],[VENTAS]]+Tabla13[[#This Row],[FISICO]]-Tabla13[[#This Row],[SISTEMA]]</f>
        <v>-1.1350000000000016</v>
      </c>
      <c r="I36" s="8">
        <v>28.39</v>
      </c>
      <c r="J36" s="16">
        <f>Tabla13[[#This Row],[COMPROMETIDO]]/Tabla13[[#This Row],[RECEPCION ]]</f>
        <v>-3.9978865797816183E-2</v>
      </c>
      <c r="K36" s="9"/>
      <c r="L36" s="8"/>
    </row>
    <row r="37" spans="1:12" hidden="1" x14ac:dyDescent="0.25">
      <c r="A37" s="6" t="s">
        <v>6</v>
      </c>
      <c r="B37" s="7" t="s">
        <v>22</v>
      </c>
      <c r="C37" s="8">
        <v>48</v>
      </c>
      <c r="D37" s="7" t="s">
        <v>908</v>
      </c>
      <c r="E37" s="8">
        <v>0</v>
      </c>
      <c r="F37" s="8"/>
      <c r="G37" s="8">
        <v>0</v>
      </c>
      <c r="H37" s="8">
        <f>Tabla13[[#This Row],[VENTAS]]+Tabla13[[#This Row],[FISICO]]-Tabla13[[#This Row],[SISTEMA]]</f>
        <v>0</v>
      </c>
      <c r="I37" s="8"/>
      <c r="J37" s="8"/>
      <c r="K37" s="9"/>
      <c r="L37" s="8"/>
    </row>
    <row r="38" spans="1:12" x14ac:dyDescent="0.25">
      <c r="A38" s="6" t="s">
        <v>6</v>
      </c>
      <c r="B38" s="7" t="s">
        <v>22</v>
      </c>
      <c r="C38" s="8">
        <v>14</v>
      </c>
      <c r="D38" s="7" t="s">
        <v>884</v>
      </c>
      <c r="E38" s="8">
        <v>13.535</v>
      </c>
      <c r="F38" s="8">
        <f>11-2.6</f>
        <v>8.4</v>
      </c>
      <c r="G38" s="8">
        <v>0</v>
      </c>
      <c r="H38" s="8">
        <f>Tabla13[[#This Row],[VENTAS]]+Tabla13[[#This Row],[FISICO]]-Tabla13[[#This Row],[SISTEMA]]</f>
        <v>-5.1349999999999998</v>
      </c>
      <c r="I38" s="8">
        <v>12</v>
      </c>
      <c r="J38" s="16">
        <f>Tabla13[[#This Row],[COMPROMETIDO]]/Tabla13[[#This Row],[RECEPCION ]]</f>
        <v>-0.42791666666666667</v>
      </c>
      <c r="K38" s="9"/>
      <c r="L38" s="8"/>
    </row>
    <row r="39" spans="1:12" x14ac:dyDescent="0.25">
      <c r="A39" s="6" t="s">
        <v>6</v>
      </c>
      <c r="B39" s="7" t="s">
        <v>22</v>
      </c>
      <c r="C39" s="8">
        <v>13</v>
      </c>
      <c r="D39" s="7" t="s">
        <v>883</v>
      </c>
      <c r="E39" s="8">
        <v>3.93</v>
      </c>
      <c r="F39" s="8">
        <v>3.2</v>
      </c>
      <c r="G39" s="8">
        <v>0.91</v>
      </c>
      <c r="H39" s="8">
        <f>Tabla13[[#This Row],[VENTAS]]+Tabla13[[#This Row],[FISICO]]-Tabla13[[#This Row],[SISTEMA]]</f>
        <v>0.18000000000000016</v>
      </c>
      <c r="I39" s="8">
        <f>5.2+6.2</f>
        <v>11.4</v>
      </c>
      <c r="J39" s="16">
        <f>Tabla13[[#This Row],[COMPROMETIDO]]/Tabla13[[#This Row],[RECEPCION ]]</f>
        <v>1.5789473684210541E-2</v>
      </c>
      <c r="K39" s="9"/>
      <c r="L39" s="8"/>
    </row>
    <row r="40" spans="1:12" x14ac:dyDescent="0.25">
      <c r="A40" s="6" t="s">
        <v>6</v>
      </c>
      <c r="B40" s="7" t="s">
        <v>22</v>
      </c>
      <c r="C40" s="8">
        <v>59</v>
      </c>
      <c r="D40" s="7" t="s">
        <v>916</v>
      </c>
      <c r="E40" s="8">
        <v>1.06</v>
      </c>
      <c r="F40" s="8">
        <v>0.4</v>
      </c>
      <c r="G40" s="8">
        <v>0</v>
      </c>
      <c r="H40" s="8">
        <f>Tabla13[[#This Row],[VENTAS]]+Tabla13[[#This Row],[FISICO]]-Tabla13[[#This Row],[SISTEMA]]</f>
        <v>-0.66</v>
      </c>
      <c r="I40" s="8">
        <v>1.8</v>
      </c>
      <c r="J40" s="16">
        <f>Tabla13[[#This Row],[COMPROMETIDO]]/Tabla13[[#This Row],[RECEPCION ]]</f>
        <v>-0.3666666666666667</v>
      </c>
      <c r="K40" s="9"/>
      <c r="L40" s="8"/>
    </row>
    <row r="41" spans="1:12" x14ac:dyDescent="0.25">
      <c r="A41" s="6" t="s">
        <v>6</v>
      </c>
      <c r="B41" s="7" t="s">
        <v>22</v>
      </c>
      <c r="C41" s="8">
        <v>11</v>
      </c>
      <c r="D41" s="7" t="s">
        <v>881</v>
      </c>
      <c r="E41" s="8">
        <v>46.356499999999997</v>
      </c>
      <c r="F41" s="8">
        <f>36-2.6</f>
        <v>33.4</v>
      </c>
      <c r="G41" s="8">
        <v>8.8000000000000007</v>
      </c>
      <c r="H41" s="8">
        <f>Tabla13[[#This Row],[VENTAS]]+Tabla13[[#This Row],[FISICO]]-Tabla13[[#This Row],[SISTEMA]]</f>
        <v>-4.1564999999999941</v>
      </c>
      <c r="I41" s="8">
        <v>113.6</v>
      </c>
      <c r="J41" s="16">
        <f>Tabla13[[#This Row],[COMPROMETIDO]]/Tabla13[[#This Row],[RECEPCION ]]</f>
        <v>-3.6588908450704172E-2</v>
      </c>
      <c r="K41" s="9"/>
      <c r="L41" s="8"/>
    </row>
    <row r="42" spans="1:12" x14ac:dyDescent="0.25">
      <c r="A42" s="6" t="s">
        <v>6</v>
      </c>
      <c r="B42" s="7" t="s">
        <v>22</v>
      </c>
      <c r="C42" s="8">
        <v>60</v>
      </c>
      <c r="D42" s="7" t="s">
        <v>917</v>
      </c>
      <c r="E42" s="8">
        <v>2.63</v>
      </c>
      <c r="F42" s="8">
        <v>2.4</v>
      </c>
      <c r="G42" s="8">
        <v>0.71</v>
      </c>
      <c r="H42" s="8">
        <f>Tabla13[[#This Row],[VENTAS]]+Tabla13[[#This Row],[FISICO]]-Tabla13[[#This Row],[SISTEMA]]</f>
        <v>0.48</v>
      </c>
      <c r="I42" s="8">
        <v>5.4</v>
      </c>
      <c r="J42" s="16">
        <f>Tabla13[[#This Row],[COMPROMETIDO]]/Tabla13[[#This Row],[RECEPCION ]]</f>
        <v>8.8888888888888878E-2</v>
      </c>
      <c r="K42" s="9"/>
      <c r="L42" s="8"/>
    </row>
    <row r="43" spans="1:12" hidden="1" x14ac:dyDescent="0.25">
      <c r="A43" s="6" t="s">
        <v>6</v>
      </c>
      <c r="B43" s="7" t="s">
        <v>22</v>
      </c>
      <c r="C43" s="8">
        <v>39</v>
      </c>
      <c r="D43" s="7" t="s">
        <v>902</v>
      </c>
      <c r="E43" s="8">
        <v>0</v>
      </c>
      <c r="F43" s="8"/>
      <c r="G43" s="8">
        <v>0</v>
      </c>
      <c r="H43" s="8">
        <f>Tabla13[[#This Row],[VENTAS]]+Tabla13[[#This Row],[FISICO]]-Tabla13[[#This Row],[SISTEMA]]</f>
        <v>0</v>
      </c>
      <c r="I43" s="8"/>
      <c r="J43" s="8"/>
      <c r="K43" s="9"/>
      <c r="L43" s="8"/>
    </row>
    <row r="44" spans="1:12" x14ac:dyDescent="0.25">
      <c r="A44" s="6" t="s">
        <v>6</v>
      </c>
      <c r="B44" s="7" t="s">
        <v>22</v>
      </c>
      <c r="C44" s="8">
        <v>61</v>
      </c>
      <c r="D44" s="7" t="s">
        <v>918</v>
      </c>
      <c r="E44" s="8">
        <v>31.94</v>
      </c>
      <c r="F44" s="8">
        <f>19.6-2.6</f>
        <v>17</v>
      </c>
      <c r="G44" s="8">
        <v>0</v>
      </c>
      <c r="H44" s="8">
        <f>Tabla13[[#This Row],[VENTAS]]+Tabla13[[#This Row],[FISICO]]-Tabla13[[#This Row],[SISTEMA]]</f>
        <v>-14.940000000000001</v>
      </c>
      <c r="I44" s="8">
        <f>14.6+21.8</f>
        <v>36.4</v>
      </c>
      <c r="J44" s="16">
        <f>Tabla13[[#This Row],[COMPROMETIDO]]/Tabla13[[#This Row],[RECEPCION ]]</f>
        <v>-0.41043956043956048</v>
      </c>
      <c r="K44" s="9"/>
      <c r="L44" s="8"/>
    </row>
    <row r="45" spans="1:12" x14ac:dyDescent="0.25">
      <c r="A45" s="6" t="s">
        <v>6</v>
      </c>
      <c r="B45" s="7" t="s">
        <v>22</v>
      </c>
      <c r="C45" s="8">
        <v>63</v>
      </c>
      <c r="D45" s="7" t="s">
        <v>919</v>
      </c>
      <c r="E45" s="8">
        <v>3.6150000000000002</v>
      </c>
      <c r="F45" s="8">
        <v>1.2</v>
      </c>
      <c r="G45" s="8">
        <v>1.3</v>
      </c>
      <c r="H45" s="8">
        <f>Tabla13[[#This Row],[VENTAS]]+Tabla13[[#This Row],[FISICO]]-Tabla13[[#This Row],[SISTEMA]]</f>
        <v>-1.1150000000000002</v>
      </c>
      <c r="I45" s="8">
        <f>7.2+5.6</f>
        <v>12.8</v>
      </c>
      <c r="J45" s="16">
        <f>Tabla13[[#This Row],[COMPROMETIDO]]/Tabla13[[#This Row],[RECEPCION ]]</f>
        <v>-8.7109375000000017E-2</v>
      </c>
      <c r="K45" s="9"/>
      <c r="L45" s="8"/>
    </row>
    <row r="46" spans="1:12" hidden="1" x14ac:dyDescent="0.25">
      <c r="A46" s="6" t="s">
        <v>6</v>
      </c>
      <c r="B46" s="7" t="s">
        <v>22</v>
      </c>
      <c r="C46" s="8">
        <v>90</v>
      </c>
      <c r="D46" s="7" t="s">
        <v>938</v>
      </c>
      <c r="E46" s="8">
        <v>0</v>
      </c>
      <c r="F46" s="8"/>
      <c r="G46" s="8">
        <v>0</v>
      </c>
      <c r="H46" s="8">
        <f>Tabla13[[#This Row],[VENTAS]]+Tabla13[[#This Row],[FISICO]]-Tabla13[[#This Row],[SISTEMA]]</f>
        <v>0</v>
      </c>
      <c r="I46" s="8"/>
      <c r="J46" s="8"/>
      <c r="K46" s="9"/>
      <c r="L46" s="8"/>
    </row>
    <row r="47" spans="1:12" hidden="1" x14ac:dyDescent="0.25">
      <c r="A47" s="6" t="s">
        <v>6</v>
      </c>
      <c r="B47" s="7" t="s">
        <v>22</v>
      </c>
      <c r="C47" s="8">
        <v>1775</v>
      </c>
      <c r="D47" s="7" t="s">
        <v>956</v>
      </c>
      <c r="E47" s="8">
        <v>0</v>
      </c>
      <c r="F47" s="8"/>
      <c r="G47" s="8">
        <v>0</v>
      </c>
      <c r="H47" s="8">
        <f>Tabla13[[#This Row],[VENTAS]]+Tabla13[[#This Row],[FISICO]]-Tabla13[[#This Row],[SISTEMA]]</f>
        <v>0</v>
      </c>
      <c r="I47" s="8"/>
      <c r="J47" s="8"/>
      <c r="K47" s="9"/>
      <c r="L47" s="8"/>
    </row>
    <row r="48" spans="1:12" hidden="1" x14ac:dyDescent="0.25">
      <c r="A48" s="6" t="s">
        <v>6</v>
      </c>
      <c r="B48" s="7" t="s">
        <v>22</v>
      </c>
      <c r="C48" s="8">
        <v>88</v>
      </c>
      <c r="D48" s="7" t="s">
        <v>937</v>
      </c>
      <c r="E48" s="8">
        <v>0</v>
      </c>
      <c r="F48" s="8"/>
      <c r="G48" s="8">
        <v>0</v>
      </c>
      <c r="H48" s="8">
        <f>Tabla13[[#This Row],[VENTAS]]+Tabla13[[#This Row],[FISICO]]-Tabla13[[#This Row],[SISTEMA]]</f>
        <v>0</v>
      </c>
      <c r="I48" s="8"/>
      <c r="J48" s="8"/>
      <c r="K48" s="9"/>
      <c r="L48" s="8"/>
    </row>
    <row r="49" spans="1:12" x14ac:dyDescent="0.25">
      <c r="A49" s="6" t="s">
        <v>6</v>
      </c>
      <c r="B49" s="7" t="s">
        <v>22</v>
      </c>
      <c r="C49" s="8">
        <v>67</v>
      </c>
      <c r="D49" s="7" t="s">
        <v>923</v>
      </c>
      <c r="E49" s="8">
        <v>3.65</v>
      </c>
      <c r="F49" s="8">
        <v>0.4</v>
      </c>
      <c r="G49" s="8">
        <v>1.67</v>
      </c>
      <c r="H49" s="8">
        <f>Tabla13[[#This Row],[VENTAS]]+Tabla13[[#This Row],[FISICO]]-Tabla13[[#This Row],[SISTEMA]]</f>
        <v>-1.58</v>
      </c>
      <c r="I49" s="8">
        <v>28.6</v>
      </c>
      <c r="J49" s="16">
        <f>Tabla13[[#This Row],[COMPROMETIDO]]/Tabla13[[#This Row],[RECEPCION ]]</f>
        <v>-5.5244755244755243E-2</v>
      </c>
      <c r="K49" s="9"/>
      <c r="L49" s="8"/>
    </row>
    <row r="50" spans="1:12" x14ac:dyDescent="0.25">
      <c r="A50" s="6" t="s">
        <v>6</v>
      </c>
      <c r="B50" s="7" t="s">
        <v>22</v>
      </c>
      <c r="C50" s="8">
        <v>2078</v>
      </c>
      <c r="D50" s="7" t="s">
        <v>972</v>
      </c>
      <c r="E50" s="8">
        <v>1</v>
      </c>
      <c r="F50" s="8">
        <v>0</v>
      </c>
      <c r="G50" s="8">
        <v>0</v>
      </c>
      <c r="H50" s="8">
        <f>Tabla13[[#This Row],[VENTAS]]+Tabla13[[#This Row],[FISICO]]-Tabla13[[#This Row],[SISTEMA]]</f>
        <v>-1</v>
      </c>
      <c r="I50" s="8">
        <v>8</v>
      </c>
      <c r="J50" s="16">
        <f>Tabla13[[#This Row],[COMPROMETIDO]]/Tabla13[[#This Row],[RECEPCION ]]</f>
        <v>-0.125</v>
      </c>
      <c r="K50" s="9"/>
      <c r="L50" s="8"/>
    </row>
    <row r="51" spans="1:12" hidden="1" x14ac:dyDescent="0.25">
      <c r="A51" s="6" t="s">
        <v>6</v>
      </c>
      <c r="B51" s="7" t="s">
        <v>22</v>
      </c>
      <c r="C51" s="8">
        <v>91</v>
      </c>
      <c r="D51" s="7" t="s">
        <v>939</v>
      </c>
      <c r="E51" s="8">
        <v>0</v>
      </c>
      <c r="F51" s="8"/>
      <c r="G51" s="8">
        <v>0</v>
      </c>
      <c r="H51" s="8">
        <f>Tabla13[[#This Row],[VENTAS]]+Tabla13[[#This Row],[FISICO]]-Tabla13[[#This Row],[SISTEMA]]</f>
        <v>0</v>
      </c>
      <c r="I51" s="8"/>
      <c r="J51" s="8"/>
      <c r="K51" s="9"/>
      <c r="L51" s="8"/>
    </row>
    <row r="52" spans="1:12" x14ac:dyDescent="0.25">
      <c r="A52" s="6" t="s">
        <v>6</v>
      </c>
      <c r="B52" s="7" t="s">
        <v>22</v>
      </c>
      <c r="C52" s="8">
        <v>19</v>
      </c>
      <c r="D52" s="7" t="s">
        <v>889</v>
      </c>
      <c r="E52" s="8">
        <v>76.3</v>
      </c>
      <c r="F52" s="8">
        <f>38.6-2.6</f>
        <v>36</v>
      </c>
      <c r="G52" s="8">
        <v>17.649999999999999</v>
      </c>
      <c r="H52" s="8">
        <f>Tabla13[[#This Row],[VENTAS]]+Tabla13[[#This Row],[FISICO]]-Tabla13[[#This Row],[SISTEMA]]</f>
        <v>-22.65</v>
      </c>
      <c r="I52" s="8">
        <v>263</v>
      </c>
      <c r="J52" s="16">
        <f>Tabla13[[#This Row],[COMPROMETIDO]]/Tabla13[[#This Row],[RECEPCION ]]</f>
        <v>-8.6121673003802274E-2</v>
      </c>
      <c r="K52" s="9"/>
      <c r="L52" s="8"/>
    </row>
    <row r="53" spans="1:12" x14ac:dyDescent="0.25">
      <c r="A53" s="6" t="s">
        <v>6</v>
      </c>
      <c r="B53" s="7" t="s">
        <v>22</v>
      </c>
      <c r="C53" s="8">
        <v>70</v>
      </c>
      <c r="D53" s="7" t="s">
        <v>926</v>
      </c>
      <c r="E53" s="8">
        <v>2.5649999999999999</v>
      </c>
      <c r="F53" s="8">
        <v>1.6</v>
      </c>
      <c r="G53" s="8">
        <v>0</v>
      </c>
      <c r="H53" s="8">
        <f>Tabla13[[#This Row],[VENTAS]]+Tabla13[[#This Row],[FISICO]]-Tabla13[[#This Row],[SISTEMA]]</f>
        <v>-0.96499999999999986</v>
      </c>
      <c r="I53" s="8">
        <v>4.5999999999999996</v>
      </c>
      <c r="J53" s="16">
        <f>Tabla13[[#This Row],[COMPROMETIDO]]/Tabla13[[#This Row],[RECEPCION ]]</f>
        <v>-0.20978260869565216</v>
      </c>
      <c r="K53" s="9"/>
      <c r="L53" s="8"/>
    </row>
    <row r="54" spans="1:12" x14ac:dyDescent="0.25">
      <c r="A54" s="6" t="s">
        <v>6</v>
      </c>
      <c r="B54" s="7" t="s">
        <v>22</v>
      </c>
      <c r="C54" s="8">
        <v>71</v>
      </c>
      <c r="D54" s="7" t="s">
        <v>927</v>
      </c>
      <c r="E54" s="8">
        <v>17.38</v>
      </c>
      <c r="F54" s="8">
        <f>12.8-2.6</f>
        <v>10.200000000000001</v>
      </c>
      <c r="G54" s="8">
        <v>2.35</v>
      </c>
      <c r="H54" s="8">
        <f>Tabla13[[#This Row],[VENTAS]]+Tabla13[[#This Row],[FISICO]]-Tabla13[[#This Row],[SISTEMA]]</f>
        <v>-4.8299999999999983</v>
      </c>
      <c r="I54" s="8">
        <v>36.4</v>
      </c>
      <c r="J54" s="16">
        <f>Tabla13[[#This Row],[COMPROMETIDO]]/Tabla13[[#This Row],[RECEPCION ]]</f>
        <v>-0.13269230769230764</v>
      </c>
      <c r="K54" s="9"/>
      <c r="L54" s="8"/>
    </row>
    <row r="55" spans="1:12" hidden="1" x14ac:dyDescent="0.25">
      <c r="A55" s="6" t="s">
        <v>6</v>
      </c>
      <c r="B55" s="7" t="s">
        <v>22</v>
      </c>
      <c r="C55" s="8">
        <v>2062</v>
      </c>
      <c r="D55" s="7" t="s">
        <v>965</v>
      </c>
      <c r="E55" s="8">
        <v>0</v>
      </c>
      <c r="F55" s="8"/>
      <c r="G55" s="8">
        <v>0</v>
      </c>
      <c r="H55" s="8">
        <f>Tabla13[[#This Row],[VENTAS]]+Tabla13[[#This Row],[FISICO]]-Tabla13[[#This Row],[SISTEMA]]</f>
        <v>0</v>
      </c>
      <c r="I55" s="8"/>
      <c r="J55" s="8"/>
      <c r="K55" s="9"/>
      <c r="L55" s="8"/>
    </row>
    <row r="56" spans="1:12" hidden="1" x14ac:dyDescent="0.25">
      <c r="A56" s="6" t="s">
        <v>6</v>
      </c>
      <c r="B56" s="7" t="s">
        <v>22</v>
      </c>
      <c r="C56" s="8">
        <v>2104</v>
      </c>
      <c r="D56" s="7" t="s">
        <v>976</v>
      </c>
      <c r="E56" s="8">
        <v>0</v>
      </c>
      <c r="F56" s="8"/>
      <c r="G56" s="8">
        <v>0</v>
      </c>
      <c r="H56" s="8">
        <f>Tabla13[[#This Row],[VENTAS]]+Tabla13[[#This Row],[FISICO]]-Tabla13[[#This Row],[SISTEMA]]</f>
        <v>0</v>
      </c>
      <c r="I56" s="8"/>
      <c r="J56" s="8"/>
      <c r="K56" s="9"/>
      <c r="L56" s="8"/>
    </row>
    <row r="57" spans="1:12" hidden="1" x14ac:dyDescent="0.25">
      <c r="A57" s="6" t="s">
        <v>6</v>
      </c>
      <c r="B57" s="7" t="s">
        <v>22</v>
      </c>
      <c r="C57" s="8">
        <v>95</v>
      </c>
      <c r="D57" s="7" t="s">
        <v>942</v>
      </c>
      <c r="E57" s="8">
        <v>0</v>
      </c>
      <c r="F57" s="8"/>
      <c r="G57" s="8">
        <v>0</v>
      </c>
      <c r="H57" s="8">
        <f>Tabla13[[#This Row],[VENTAS]]+Tabla13[[#This Row],[FISICO]]-Tabla13[[#This Row],[SISTEMA]]</f>
        <v>0</v>
      </c>
      <c r="I57" s="8"/>
      <c r="J57" s="8"/>
      <c r="K57" s="9"/>
      <c r="L57" s="8"/>
    </row>
    <row r="58" spans="1:12" hidden="1" x14ac:dyDescent="0.25">
      <c r="A58" s="6" t="s">
        <v>6</v>
      </c>
      <c r="B58" s="7" t="s">
        <v>22</v>
      </c>
      <c r="C58" s="8">
        <v>2063</v>
      </c>
      <c r="D58" s="7" t="s">
        <v>966</v>
      </c>
      <c r="E58" s="8">
        <v>0</v>
      </c>
      <c r="F58" s="8"/>
      <c r="G58" s="8">
        <v>0</v>
      </c>
      <c r="H58" s="8">
        <f>Tabla13[[#This Row],[VENTAS]]+Tabla13[[#This Row],[FISICO]]-Tabla13[[#This Row],[SISTEMA]]</f>
        <v>0</v>
      </c>
      <c r="I58" s="8"/>
      <c r="J58" s="8"/>
      <c r="K58" s="9"/>
      <c r="L58" s="8"/>
    </row>
    <row r="59" spans="1:12" hidden="1" x14ac:dyDescent="0.25">
      <c r="A59" s="6" t="s">
        <v>6</v>
      </c>
      <c r="B59" s="7" t="s">
        <v>22</v>
      </c>
      <c r="C59" s="8">
        <v>38</v>
      </c>
      <c r="D59" s="7" t="s">
        <v>901</v>
      </c>
      <c r="E59" s="8">
        <v>0</v>
      </c>
      <c r="F59" s="8"/>
      <c r="G59" s="8">
        <v>0</v>
      </c>
      <c r="H59" s="8">
        <f>Tabla13[[#This Row],[VENTAS]]+Tabla13[[#This Row],[FISICO]]-Tabla13[[#This Row],[SISTEMA]]</f>
        <v>0</v>
      </c>
      <c r="I59" s="8"/>
      <c r="J59" s="8"/>
      <c r="K59" s="9"/>
      <c r="L59" s="8"/>
    </row>
    <row r="60" spans="1:12" hidden="1" x14ac:dyDescent="0.25">
      <c r="A60" s="6" t="s">
        <v>6</v>
      </c>
      <c r="B60" s="7" t="s">
        <v>22</v>
      </c>
      <c r="C60" s="8">
        <v>57</v>
      </c>
      <c r="D60" s="7" t="s">
        <v>914</v>
      </c>
      <c r="E60" s="8">
        <v>0</v>
      </c>
      <c r="F60" s="8"/>
      <c r="G60" s="8">
        <v>0</v>
      </c>
      <c r="H60" s="8">
        <f>Tabla13[[#This Row],[VENTAS]]+Tabla13[[#This Row],[FISICO]]-Tabla13[[#This Row],[SISTEMA]]</f>
        <v>0</v>
      </c>
      <c r="I60" s="8"/>
      <c r="J60" s="8"/>
      <c r="K60" s="9"/>
      <c r="L60" s="8"/>
    </row>
    <row r="61" spans="1:12" hidden="1" x14ac:dyDescent="0.25">
      <c r="A61" s="6" t="s">
        <v>6</v>
      </c>
      <c r="B61" s="7" t="s">
        <v>22</v>
      </c>
      <c r="C61" s="8">
        <v>68</v>
      </c>
      <c r="D61" s="7" t="s">
        <v>924</v>
      </c>
      <c r="E61" s="8">
        <v>0</v>
      </c>
      <c r="F61" s="8"/>
      <c r="G61" s="8">
        <v>0</v>
      </c>
      <c r="H61" s="8">
        <f>Tabla13[[#This Row],[VENTAS]]+Tabla13[[#This Row],[FISICO]]-Tabla13[[#This Row],[SISTEMA]]</f>
        <v>0</v>
      </c>
      <c r="I61" s="8"/>
      <c r="J61" s="8"/>
      <c r="K61" s="9"/>
      <c r="L61" s="8"/>
    </row>
    <row r="62" spans="1:12" hidden="1" x14ac:dyDescent="0.25">
      <c r="A62" s="6" t="s">
        <v>6</v>
      </c>
      <c r="B62" s="7" t="s">
        <v>22</v>
      </c>
      <c r="C62" s="8">
        <v>69</v>
      </c>
      <c r="D62" s="7" t="s">
        <v>925</v>
      </c>
      <c r="E62" s="8">
        <v>0</v>
      </c>
      <c r="F62" s="8"/>
      <c r="G62" s="8">
        <v>0</v>
      </c>
      <c r="H62" s="8">
        <f>Tabla13[[#This Row],[VENTAS]]+Tabla13[[#This Row],[FISICO]]-Tabla13[[#This Row],[SISTEMA]]</f>
        <v>0</v>
      </c>
      <c r="I62" s="8"/>
      <c r="J62" s="8"/>
      <c r="K62" s="9"/>
      <c r="L62" s="8"/>
    </row>
    <row r="63" spans="1:12" hidden="1" x14ac:dyDescent="0.25">
      <c r="A63" s="6" t="s">
        <v>6</v>
      </c>
      <c r="B63" s="7" t="s">
        <v>22</v>
      </c>
      <c r="C63" s="8">
        <v>81</v>
      </c>
      <c r="D63" s="7" t="s">
        <v>932</v>
      </c>
      <c r="E63" s="8">
        <v>0</v>
      </c>
      <c r="F63" s="8"/>
      <c r="G63" s="8">
        <v>0</v>
      </c>
      <c r="H63" s="8">
        <f>Tabla13[[#This Row],[VENTAS]]+Tabla13[[#This Row],[FISICO]]-Tabla13[[#This Row],[SISTEMA]]</f>
        <v>0</v>
      </c>
      <c r="I63" s="8"/>
      <c r="J63" s="8"/>
      <c r="K63" s="9"/>
      <c r="L63" s="8"/>
    </row>
    <row r="64" spans="1:12" hidden="1" x14ac:dyDescent="0.25">
      <c r="A64" s="6" t="s">
        <v>6</v>
      </c>
      <c r="B64" s="7" t="s">
        <v>22</v>
      </c>
      <c r="C64" s="8">
        <v>87</v>
      </c>
      <c r="D64" s="7" t="s">
        <v>936</v>
      </c>
      <c r="E64" s="8">
        <v>0</v>
      </c>
      <c r="F64" s="8"/>
      <c r="G64" s="8">
        <v>0</v>
      </c>
      <c r="H64" s="8">
        <f>Tabla13[[#This Row],[VENTAS]]+Tabla13[[#This Row],[FISICO]]-Tabla13[[#This Row],[SISTEMA]]</f>
        <v>0</v>
      </c>
      <c r="I64" s="8"/>
      <c r="J64" s="8"/>
      <c r="K64" s="9"/>
      <c r="L64" s="8"/>
    </row>
    <row r="65" spans="1:12" hidden="1" x14ac:dyDescent="0.25">
      <c r="A65" s="6" t="s">
        <v>6</v>
      </c>
      <c r="B65" s="7" t="s">
        <v>22</v>
      </c>
      <c r="C65" s="8">
        <v>93</v>
      </c>
      <c r="D65" s="7" t="s">
        <v>940</v>
      </c>
      <c r="E65" s="8">
        <v>0</v>
      </c>
      <c r="F65" s="8"/>
      <c r="G65" s="8">
        <v>0</v>
      </c>
      <c r="H65" s="8">
        <f>Tabla13[[#This Row],[VENTAS]]+Tabla13[[#This Row],[FISICO]]-Tabla13[[#This Row],[SISTEMA]]</f>
        <v>0</v>
      </c>
      <c r="I65" s="8"/>
      <c r="J65" s="8"/>
      <c r="K65" s="9"/>
      <c r="L65" s="8"/>
    </row>
    <row r="66" spans="1:12" hidden="1" x14ac:dyDescent="0.25">
      <c r="A66" s="6" t="s">
        <v>6</v>
      </c>
      <c r="B66" s="7" t="s">
        <v>22</v>
      </c>
      <c r="C66" s="8">
        <v>96</v>
      </c>
      <c r="D66" s="7" t="s">
        <v>943</v>
      </c>
      <c r="E66" s="8">
        <v>0</v>
      </c>
      <c r="F66" s="8"/>
      <c r="G66" s="8">
        <v>0</v>
      </c>
      <c r="H66" s="8">
        <f>Tabla13[[#This Row],[VENTAS]]+Tabla13[[#This Row],[FISICO]]-Tabla13[[#This Row],[SISTEMA]]</f>
        <v>0</v>
      </c>
      <c r="I66" s="8"/>
      <c r="J66" s="8"/>
      <c r="K66" s="9"/>
      <c r="L66" s="8"/>
    </row>
    <row r="67" spans="1:12" x14ac:dyDescent="0.25">
      <c r="A67" s="6" t="s">
        <v>6</v>
      </c>
      <c r="B67" s="7" t="s">
        <v>22</v>
      </c>
      <c r="C67" s="8">
        <v>72</v>
      </c>
      <c r="D67" s="7" t="s">
        <v>928</v>
      </c>
      <c r="E67" s="8">
        <v>7.52</v>
      </c>
      <c r="F67" s="8">
        <v>5</v>
      </c>
      <c r="G67" s="8">
        <v>0</v>
      </c>
      <c r="H67" s="8">
        <f>Tabla13[[#This Row],[VENTAS]]+Tabla13[[#This Row],[FISICO]]-Tabla13[[#This Row],[SISTEMA]]</f>
        <v>-2.5199999999999996</v>
      </c>
      <c r="I67" s="8">
        <v>8.2200000000000006</v>
      </c>
      <c r="J67" s="16">
        <f>Tabla13[[#This Row],[COMPROMETIDO]]/Tabla13[[#This Row],[RECEPCION ]]</f>
        <v>-0.30656934306569333</v>
      </c>
      <c r="K67" s="9"/>
      <c r="L67" s="8"/>
    </row>
    <row r="68" spans="1:12" hidden="1" x14ac:dyDescent="0.25">
      <c r="A68" s="6" t="s">
        <v>6</v>
      </c>
      <c r="B68" s="7" t="s">
        <v>22</v>
      </c>
      <c r="C68" s="8">
        <v>20</v>
      </c>
      <c r="D68" s="7" t="s">
        <v>890</v>
      </c>
      <c r="E68" s="8">
        <v>0</v>
      </c>
      <c r="F68" s="8"/>
      <c r="G68" s="8">
        <v>0</v>
      </c>
      <c r="H68" s="8">
        <f>Tabla13[[#This Row],[VENTAS]]+Tabla13[[#This Row],[FISICO]]-Tabla13[[#This Row],[SISTEMA]]</f>
        <v>0</v>
      </c>
      <c r="I68" s="8"/>
      <c r="J68" s="8"/>
      <c r="K68" s="9"/>
      <c r="L68" s="8"/>
    </row>
    <row r="69" spans="1:12" hidden="1" x14ac:dyDescent="0.25">
      <c r="A69" s="6" t="s">
        <v>6</v>
      </c>
      <c r="B69" s="7" t="s">
        <v>22</v>
      </c>
      <c r="C69" s="8">
        <v>25</v>
      </c>
      <c r="D69" s="7" t="s">
        <v>893</v>
      </c>
      <c r="E69" s="8">
        <v>0</v>
      </c>
      <c r="F69" s="8"/>
      <c r="G69" s="8">
        <v>0</v>
      </c>
      <c r="H69" s="8">
        <f>Tabla13[[#This Row],[VENTAS]]+Tabla13[[#This Row],[FISICO]]-Tabla13[[#This Row],[SISTEMA]]</f>
        <v>0</v>
      </c>
      <c r="I69" s="8"/>
      <c r="J69" s="8"/>
      <c r="K69" s="9"/>
      <c r="L69" s="8"/>
    </row>
    <row r="70" spans="1:12" hidden="1" x14ac:dyDescent="0.25">
      <c r="A70" s="6" t="s">
        <v>6</v>
      </c>
      <c r="B70" s="7" t="s">
        <v>22</v>
      </c>
      <c r="C70" s="8">
        <v>27</v>
      </c>
      <c r="D70" s="7" t="s">
        <v>895</v>
      </c>
      <c r="E70" s="8">
        <v>0</v>
      </c>
      <c r="F70" s="8"/>
      <c r="G70" s="8">
        <v>0</v>
      </c>
      <c r="H70" s="8">
        <f>Tabla13[[#This Row],[VENTAS]]+Tabla13[[#This Row],[FISICO]]-Tabla13[[#This Row],[SISTEMA]]</f>
        <v>0</v>
      </c>
      <c r="I70" s="8"/>
      <c r="J70" s="8"/>
      <c r="K70" s="9"/>
      <c r="L70" s="8"/>
    </row>
    <row r="71" spans="1:12" hidden="1" x14ac:dyDescent="0.25">
      <c r="A71" s="6" t="s">
        <v>6</v>
      </c>
      <c r="B71" s="7" t="s">
        <v>22</v>
      </c>
      <c r="C71" s="8">
        <v>37</v>
      </c>
      <c r="D71" s="7" t="s">
        <v>900</v>
      </c>
      <c r="E71" s="8">
        <v>0</v>
      </c>
      <c r="F71" s="8"/>
      <c r="G71" s="8">
        <v>0</v>
      </c>
      <c r="H71" s="8">
        <f>Tabla13[[#This Row],[VENTAS]]+Tabla13[[#This Row],[FISICO]]-Tabla13[[#This Row],[SISTEMA]]</f>
        <v>0</v>
      </c>
      <c r="I71" s="8"/>
      <c r="J71" s="8"/>
      <c r="K71" s="9"/>
      <c r="L71" s="8"/>
    </row>
    <row r="72" spans="1:12" hidden="1" x14ac:dyDescent="0.25">
      <c r="A72" s="6" t="s">
        <v>6</v>
      </c>
      <c r="B72" s="7" t="s">
        <v>22</v>
      </c>
      <c r="C72" s="8">
        <v>41</v>
      </c>
      <c r="D72" s="7" t="s">
        <v>904</v>
      </c>
      <c r="E72" s="8">
        <v>0</v>
      </c>
      <c r="F72" s="8"/>
      <c r="G72" s="8">
        <v>0</v>
      </c>
      <c r="H72" s="8">
        <f>Tabla13[[#This Row],[VENTAS]]+Tabla13[[#This Row],[FISICO]]-Tabla13[[#This Row],[SISTEMA]]</f>
        <v>0</v>
      </c>
      <c r="I72" s="8"/>
      <c r="J72" s="8"/>
      <c r="K72" s="9"/>
      <c r="L72" s="8"/>
    </row>
    <row r="73" spans="1:12" hidden="1" x14ac:dyDescent="0.25">
      <c r="A73" s="6" t="s">
        <v>6</v>
      </c>
      <c r="B73" s="7" t="s">
        <v>22</v>
      </c>
      <c r="C73" s="8">
        <v>54</v>
      </c>
      <c r="D73" s="7" t="s">
        <v>912</v>
      </c>
      <c r="E73" s="8">
        <v>0</v>
      </c>
      <c r="F73" s="8"/>
      <c r="G73" s="8">
        <v>0</v>
      </c>
      <c r="H73" s="8">
        <f>Tabla13[[#This Row],[VENTAS]]+Tabla13[[#This Row],[FISICO]]-Tabla13[[#This Row],[SISTEMA]]</f>
        <v>0</v>
      </c>
      <c r="I73" s="8"/>
      <c r="J73" s="8"/>
      <c r="K73" s="9"/>
      <c r="L73" s="8"/>
    </row>
    <row r="74" spans="1:12" x14ac:dyDescent="0.25">
      <c r="A74" s="6" t="s">
        <v>6</v>
      </c>
      <c r="B74" s="7" t="s">
        <v>22</v>
      </c>
      <c r="C74" s="8">
        <v>80</v>
      </c>
      <c r="D74" s="7" t="s">
        <v>931</v>
      </c>
      <c r="E74" s="8">
        <v>0.51500000000000001</v>
      </c>
      <c r="F74" s="8">
        <v>0</v>
      </c>
      <c r="G74" s="8">
        <v>0</v>
      </c>
      <c r="H74" s="8">
        <f>Tabla13[[#This Row],[VENTAS]]+Tabla13[[#This Row],[FISICO]]-Tabla13[[#This Row],[SISTEMA]]</f>
        <v>-0.51500000000000001</v>
      </c>
      <c r="I74" s="8">
        <v>3.31</v>
      </c>
      <c r="J74" s="16">
        <f>Tabla13[[#This Row],[COMPROMETIDO]]/Tabla13[[#This Row],[RECEPCION ]]</f>
        <v>-0.1555891238670695</v>
      </c>
      <c r="K74" s="9"/>
      <c r="L74" s="8"/>
    </row>
    <row r="75" spans="1:12" hidden="1" x14ac:dyDescent="0.25">
      <c r="A75" s="6" t="s">
        <v>6</v>
      </c>
      <c r="B75" s="7" t="s">
        <v>22</v>
      </c>
      <c r="C75" s="8">
        <v>64</v>
      </c>
      <c r="D75" s="7" t="s">
        <v>920</v>
      </c>
      <c r="E75" s="8">
        <v>0</v>
      </c>
      <c r="F75" s="8"/>
      <c r="G75" s="8">
        <v>0</v>
      </c>
      <c r="H75" s="8">
        <f>Tabla13[[#This Row],[VENTAS]]+Tabla13[[#This Row],[FISICO]]-Tabla13[[#This Row],[SISTEMA]]</f>
        <v>0</v>
      </c>
      <c r="I75" s="8"/>
      <c r="J75" s="8"/>
      <c r="K75" s="9"/>
      <c r="L75" s="8"/>
    </row>
    <row r="76" spans="1:12" hidden="1" x14ac:dyDescent="0.25">
      <c r="A76" s="6" t="s">
        <v>6</v>
      </c>
      <c r="B76" s="7" t="s">
        <v>22</v>
      </c>
      <c r="C76" s="8">
        <v>73</v>
      </c>
      <c r="D76" s="7" t="s">
        <v>929</v>
      </c>
      <c r="E76" s="8">
        <v>0</v>
      </c>
      <c r="F76" s="8"/>
      <c r="G76" s="8">
        <v>0</v>
      </c>
      <c r="H76" s="8">
        <f>Tabla13[[#This Row],[VENTAS]]+Tabla13[[#This Row],[FISICO]]-Tabla13[[#This Row],[SISTEMA]]</f>
        <v>0</v>
      </c>
      <c r="I76" s="8"/>
      <c r="J76" s="8"/>
      <c r="K76" s="9"/>
      <c r="L76" s="8"/>
    </row>
    <row r="77" spans="1:12" hidden="1" x14ac:dyDescent="0.25">
      <c r="A77" s="6" t="s">
        <v>6</v>
      </c>
      <c r="B77" s="7" t="s">
        <v>22</v>
      </c>
      <c r="C77" s="8">
        <v>86</v>
      </c>
      <c r="D77" s="7" t="s">
        <v>935</v>
      </c>
      <c r="E77" s="8">
        <v>0</v>
      </c>
      <c r="F77" s="8"/>
      <c r="G77" s="8">
        <v>0</v>
      </c>
      <c r="H77" s="8">
        <f>Tabla13[[#This Row],[VENTAS]]+Tabla13[[#This Row],[FISICO]]-Tabla13[[#This Row],[SISTEMA]]</f>
        <v>0</v>
      </c>
      <c r="I77" s="8"/>
      <c r="J77" s="8"/>
      <c r="K77" s="9"/>
      <c r="L77" s="8"/>
    </row>
    <row r="78" spans="1:12" hidden="1" x14ac:dyDescent="0.25">
      <c r="A78" s="6" t="s">
        <v>6</v>
      </c>
      <c r="B78" s="7" t="s">
        <v>22</v>
      </c>
      <c r="C78" s="8">
        <v>94</v>
      </c>
      <c r="D78" s="7" t="s">
        <v>941</v>
      </c>
      <c r="E78" s="8">
        <v>0</v>
      </c>
      <c r="F78" s="8"/>
      <c r="G78" s="8">
        <v>0</v>
      </c>
      <c r="H78" s="8">
        <f>Tabla13[[#This Row],[VENTAS]]+Tabla13[[#This Row],[FISICO]]-Tabla13[[#This Row],[SISTEMA]]</f>
        <v>0</v>
      </c>
      <c r="I78" s="8"/>
      <c r="J78" s="8"/>
      <c r="K78" s="9"/>
      <c r="L78" s="8"/>
    </row>
    <row r="79" spans="1:12" hidden="1" x14ac:dyDescent="0.25">
      <c r="A79" s="6" t="s">
        <v>6</v>
      </c>
      <c r="B79" s="7" t="s">
        <v>22</v>
      </c>
      <c r="C79" s="8">
        <v>1696</v>
      </c>
      <c r="D79" s="7" t="s">
        <v>947</v>
      </c>
      <c r="E79" s="8">
        <v>0</v>
      </c>
      <c r="F79" s="8"/>
      <c r="G79" s="8">
        <v>0</v>
      </c>
      <c r="H79" s="8">
        <f>Tabla13[[#This Row],[VENTAS]]+Tabla13[[#This Row],[FISICO]]-Tabla13[[#This Row],[SISTEMA]]</f>
        <v>0</v>
      </c>
      <c r="I79" s="8"/>
      <c r="J79" s="8"/>
      <c r="K79" s="9"/>
      <c r="L79" s="8"/>
    </row>
    <row r="80" spans="1:12" hidden="1" x14ac:dyDescent="0.25">
      <c r="A80" s="6" t="s">
        <v>6</v>
      </c>
      <c r="B80" s="7" t="s">
        <v>22</v>
      </c>
      <c r="C80" s="8">
        <v>1699</v>
      </c>
      <c r="D80" s="7" t="s">
        <v>948</v>
      </c>
      <c r="E80" s="8">
        <v>0</v>
      </c>
      <c r="F80" s="8"/>
      <c r="G80" s="8">
        <v>0</v>
      </c>
      <c r="H80" s="8">
        <f>Tabla13[[#This Row],[VENTAS]]+Tabla13[[#This Row],[FISICO]]-Tabla13[[#This Row],[SISTEMA]]</f>
        <v>0</v>
      </c>
      <c r="I80" s="8"/>
      <c r="J80" s="8"/>
      <c r="K80" s="9"/>
      <c r="L80" s="8"/>
    </row>
    <row r="81" spans="1:12" hidden="1" x14ac:dyDescent="0.25">
      <c r="A81" s="6" t="s">
        <v>6</v>
      </c>
      <c r="B81" s="7" t="s">
        <v>22</v>
      </c>
      <c r="C81" s="8">
        <v>1703</v>
      </c>
      <c r="D81" s="7" t="s">
        <v>949</v>
      </c>
      <c r="E81" s="8">
        <v>0</v>
      </c>
      <c r="F81" s="8"/>
      <c r="G81" s="8">
        <v>0</v>
      </c>
      <c r="H81" s="8">
        <f>Tabla13[[#This Row],[VENTAS]]+Tabla13[[#This Row],[FISICO]]-Tabla13[[#This Row],[SISTEMA]]</f>
        <v>0</v>
      </c>
      <c r="I81" s="8"/>
      <c r="J81" s="8"/>
      <c r="K81" s="9"/>
      <c r="L81" s="8"/>
    </row>
    <row r="82" spans="1:12" hidden="1" x14ac:dyDescent="0.25">
      <c r="A82" s="6" t="s">
        <v>6</v>
      </c>
      <c r="B82" s="7" t="s">
        <v>22</v>
      </c>
      <c r="C82" s="8">
        <v>1720</v>
      </c>
      <c r="D82" s="7" t="s">
        <v>950</v>
      </c>
      <c r="E82" s="8">
        <v>0</v>
      </c>
      <c r="F82" s="8"/>
      <c r="G82" s="8">
        <v>0</v>
      </c>
      <c r="H82" s="8">
        <f>Tabla13[[#This Row],[VENTAS]]+Tabla13[[#This Row],[FISICO]]-Tabla13[[#This Row],[SISTEMA]]</f>
        <v>0</v>
      </c>
      <c r="I82" s="8"/>
      <c r="J82" s="8"/>
      <c r="K82" s="9"/>
      <c r="L82" s="8"/>
    </row>
    <row r="83" spans="1:12" hidden="1" x14ac:dyDescent="0.25">
      <c r="A83" s="6" t="s">
        <v>6</v>
      </c>
      <c r="B83" s="7" t="s">
        <v>22</v>
      </c>
      <c r="C83" s="8">
        <v>1738</v>
      </c>
      <c r="D83" s="7" t="s">
        <v>951</v>
      </c>
      <c r="E83" s="8">
        <v>0</v>
      </c>
      <c r="F83" s="8"/>
      <c r="G83" s="8">
        <v>0</v>
      </c>
      <c r="H83" s="8">
        <f>Tabla13[[#This Row],[VENTAS]]+Tabla13[[#This Row],[FISICO]]-Tabla13[[#This Row],[SISTEMA]]</f>
        <v>0</v>
      </c>
      <c r="I83" s="8"/>
      <c r="J83" s="8"/>
      <c r="K83" s="9"/>
      <c r="L83" s="8"/>
    </row>
    <row r="84" spans="1:12" hidden="1" x14ac:dyDescent="0.25">
      <c r="A84" s="6" t="s">
        <v>6</v>
      </c>
      <c r="B84" s="7" t="s">
        <v>22</v>
      </c>
      <c r="C84" s="8">
        <v>1751</v>
      </c>
      <c r="D84" s="7" t="s">
        <v>952</v>
      </c>
      <c r="E84" s="8">
        <v>0</v>
      </c>
      <c r="F84" s="8"/>
      <c r="G84" s="8">
        <v>0</v>
      </c>
      <c r="H84" s="8">
        <f>Tabla13[[#This Row],[VENTAS]]+Tabla13[[#This Row],[FISICO]]-Tabla13[[#This Row],[SISTEMA]]</f>
        <v>0</v>
      </c>
      <c r="I84" s="8"/>
      <c r="J84" s="8"/>
      <c r="K84" s="9"/>
      <c r="L84" s="8"/>
    </row>
    <row r="85" spans="1:12" hidden="1" x14ac:dyDescent="0.25">
      <c r="A85" s="6" t="s">
        <v>6</v>
      </c>
      <c r="B85" s="7" t="s">
        <v>22</v>
      </c>
      <c r="C85" s="8">
        <v>1785</v>
      </c>
      <c r="D85" s="7" t="s">
        <v>957</v>
      </c>
      <c r="E85" s="8">
        <v>0</v>
      </c>
      <c r="F85" s="8"/>
      <c r="G85" s="8">
        <v>0</v>
      </c>
      <c r="H85" s="8">
        <f>Tabla13[[#This Row],[VENTAS]]+Tabla13[[#This Row],[FISICO]]-Tabla13[[#This Row],[SISTEMA]]</f>
        <v>0</v>
      </c>
      <c r="I85" s="8"/>
      <c r="J85" s="8"/>
      <c r="K85" s="9"/>
      <c r="L85" s="8"/>
    </row>
    <row r="86" spans="1:12" hidden="1" x14ac:dyDescent="0.25">
      <c r="A86" s="6" t="s">
        <v>6</v>
      </c>
      <c r="B86" s="7" t="s">
        <v>22</v>
      </c>
      <c r="C86" s="8">
        <v>1835</v>
      </c>
      <c r="D86" s="7" t="s">
        <v>958</v>
      </c>
      <c r="E86" s="8">
        <v>0</v>
      </c>
      <c r="F86" s="8"/>
      <c r="G86" s="8">
        <v>0</v>
      </c>
      <c r="H86" s="8">
        <f>Tabla13[[#This Row],[VENTAS]]+Tabla13[[#This Row],[FISICO]]-Tabla13[[#This Row],[SISTEMA]]</f>
        <v>0</v>
      </c>
      <c r="I86" s="8"/>
      <c r="J86" s="8"/>
      <c r="K86" s="9"/>
      <c r="L86" s="8"/>
    </row>
    <row r="87" spans="1:12" hidden="1" x14ac:dyDescent="0.25">
      <c r="A87" s="6" t="s">
        <v>6</v>
      </c>
      <c r="B87" s="7" t="s">
        <v>22</v>
      </c>
      <c r="C87" s="8">
        <v>1968</v>
      </c>
      <c r="D87" s="7" t="s">
        <v>960</v>
      </c>
      <c r="E87" s="8">
        <v>0</v>
      </c>
      <c r="F87" s="8"/>
      <c r="G87" s="8">
        <v>0</v>
      </c>
      <c r="H87" s="8">
        <f>Tabla13[[#This Row],[VENTAS]]+Tabla13[[#This Row],[FISICO]]-Tabla13[[#This Row],[SISTEMA]]</f>
        <v>0</v>
      </c>
      <c r="I87" s="8"/>
      <c r="J87" s="8"/>
      <c r="K87" s="9"/>
      <c r="L87" s="8"/>
    </row>
    <row r="88" spans="1:12" hidden="1" x14ac:dyDescent="0.25">
      <c r="A88" s="6" t="s">
        <v>6</v>
      </c>
      <c r="B88" s="7" t="s">
        <v>22</v>
      </c>
      <c r="C88" s="8">
        <v>1987</v>
      </c>
      <c r="D88" s="7" t="s">
        <v>961</v>
      </c>
      <c r="E88" s="8">
        <v>0</v>
      </c>
      <c r="F88" s="8"/>
      <c r="G88" s="8">
        <v>0</v>
      </c>
      <c r="H88" s="8">
        <f>Tabla13[[#This Row],[VENTAS]]+Tabla13[[#This Row],[FISICO]]-Tabla13[[#This Row],[SISTEMA]]</f>
        <v>0</v>
      </c>
      <c r="I88" s="8"/>
      <c r="J88" s="8"/>
      <c r="K88" s="9"/>
      <c r="L88" s="8"/>
    </row>
    <row r="89" spans="1:12" hidden="1" x14ac:dyDescent="0.25">
      <c r="A89" s="6" t="s">
        <v>6</v>
      </c>
      <c r="B89" s="7" t="s">
        <v>22</v>
      </c>
      <c r="C89" s="8">
        <v>2028</v>
      </c>
      <c r="D89" s="7" t="s">
        <v>964</v>
      </c>
      <c r="E89" s="8">
        <v>0</v>
      </c>
      <c r="F89" s="8"/>
      <c r="G89" s="8">
        <v>0</v>
      </c>
      <c r="H89" s="8">
        <f>Tabla13[[#This Row],[VENTAS]]+Tabla13[[#This Row],[FISICO]]-Tabla13[[#This Row],[SISTEMA]]</f>
        <v>0</v>
      </c>
      <c r="I89" s="8"/>
      <c r="J89" s="8"/>
      <c r="K89" s="9"/>
      <c r="L89" s="8"/>
    </row>
    <row r="90" spans="1:12" x14ac:dyDescent="0.25">
      <c r="A90" s="6" t="s">
        <v>6</v>
      </c>
      <c r="B90" s="7" t="s">
        <v>22</v>
      </c>
      <c r="C90" s="8">
        <v>78</v>
      </c>
      <c r="D90" s="7" t="s">
        <v>930</v>
      </c>
      <c r="E90" s="8">
        <v>24.35</v>
      </c>
      <c r="F90" s="8">
        <f>25.6-2.6</f>
        <v>23</v>
      </c>
      <c r="G90" s="8">
        <v>6.4</v>
      </c>
      <c r="H90" s="8">
        <f>Tabla13[[#This Row],[VENTAS]]+Tabla13[[#This Row],[FISICO]]-Tabla13[[#This Row],[SISTEMA]]</f>
        <v>5.0499999999999972</v>
      </c>
      <c r="I90" s="8">
        <v>144.4</v>
      </c>
      <c r="J90" s="16">
        <f>Tabla13[[#This Row],[COMPROMETIDO]]/Tabla13[[#This Row],[RECEPCION ]]</f>
        <v>3.4972299168975048E-2</v>
      </c>
      <c r="K90" s="9"/>
      <c r="L90" s="8"/>
    </row>
    <row r="91" spans="1:12" x14ac:dyDescent="0.25">
      <c r="A91" s="6" t="s">
        <v>6</v>
      </c>
      <c r="B91" s="7" t="s">
        <v>22</v>
      </c>
      <c r="C91" s="8">
        <v>83</v>
      </c>
      <c r="D91" s="7" t="s">
        <v>933</v>
      </c>
      <c r="E91" s="8">
        <v>4.1900000000000004</v>
      </c>
      <c r="F91" s="8">
        <v>1.8</v>
      </c>
      <c r="G91" s="8">
        <v>0</v>
      </c>
      <c r="H91" s="8">
        <f>Tabla13[[#This Row],[VENTAS]]+Tabla13[[#This Row],[FISICO]]-Tabla13[[#This Row],[SISTEMA]]</f>
        <v>-2.3900000000000006</v>
      </c>
      <c r="I91" s="8">
        <v>4.0999999999999996</v>
      </c>
      <c r="J91" s="16">
        <f>Tabla13[[#This Row],[COMPROMETIDO]]/Tabla13[[#This Row],[RECEPCION ]]</f>
        <v>-0.58292682926829287</v>
      </c>
      <c r="K91" s="9"/>
      <c r="L91" s="8"/>
    </row>
    <row r="92" spans="1:12" hidden="1" x14ac:dyDescent="0.25">
      <c r="A92" s="6" t="s">
        <v>6</v>
      </c>
      <c r="B92" s="7" t="s">
        <v>22</v>
      </c>
      <c r="C92" s="8">
        <v>1665</v>
      </c>
      <c r="D92" s="7" t="s">
        <v>944</v>
      </c>
      <c r="E92" s="8">
        <v>0</v>
      </c>
      <c r="F92" s="8"/>
      <c r="G92" s="8">
        <v>0</v>
      </c>
      <c r="H92" s="8">
        <f>Tabla13[[#This Row],[VENTAS]]+Tabla13[[#This Row],[FISICO]]-Tabla13[[#This Row],[SISTEMA]]</f>
        <v>0</v>
      </c>
      <c r="I92" s="8"/>
      <c r="J92" s="8"/>
      <c r="K92" s="9"/>
      <c r="L92" s="8"/>
    </row>
    <row r="93" spans="1:12" hidden="1" x14ac:dyDescent="0.25">
      <c r="A93" s="6" t="s">
        <v>6</v>
      </c>
      <c r="B93" s="7" t="s">
        <v>22</v>
      </c>
      <c r="C93" s="8">
        <v>1675</v>
      </c>
      <c r="D93" s="7" t="s">
        <v>945</v>
      </c>
      <c r="E93" s="8">
        <v>0</v>
      </c>
      <c r="F93" s="8"/>
      <c r="G93" s="8">
        <v>0</v>
      </c>
      <c r="H93" s="8">
        <f>Tabla13[[#This Row],[VENTAS]]+Tabla13[[#This Row],[FISICO]]-Tabla13[[#This Row],[SISTEMA]]</f>
        <v>0</v>
      </c>
      <c r="I93" s="8"/>
      <c r="J93" s="8"/>
      <c r="K93" s="9"/>
      <c r="L93" s="8"/>
    </row>
    <row r="94" spans="1:12" hidden="1" x14ac:dyDescent="0.25">
      <c r="A94" s="6" t="s">
        <v>6</v>
      </c>
      <c r="B94" s="7" t="s">
        <v>22</v>
      </c>
      <c r="C94" s="8">
        <v>1689</v>
      </c>
      <c r="D94" s="7" t="s">
        <v>946</v>
      </c>
      <c r="E94" s="8">
        <v>0</v>
      </c>
      <c r="F94" s="8"/>
      <c r="G94" s="8">
        <v>0</v>
      </c>
      <c r="H94" s="8">
        <f>Tabla13[[#This Row],[VENTAS]]+Tabla13[[#This Row],[FISICO]]-Tabla13[[#This Row],[SISTEMA]]</f>
        <v>0</v>
      </c>
      <c r="I94" s="8"/>
      <c r="J94" s="8"/>
      <c r="K94" s="9"/>
      <c r="L94" s="8"/>
    </row>
    <row r="95" spans="1:12" hidden="1" x14ac:dyDescent="0.25">
      <c r="A95" s="6" t="s">
        <v>6</v>
      </c>
      <c r="B95" s="7" t="s">
        <v>22</v>
      </c>
      <c r="C95" s="8">
        <v>1763</v>
      </c>
      <c r="D95" s="7" t="s">
        <v>953</v>
      </c>
      <c r="E95" s="8">
        <v>0</v>
      </c>
      <c r="F95" s="8"/>
      <c r="G95" s="8">
        <v>0</v>
      </c>
      <c r="H95" s="8">
        <f>Tabla13[[#This Row],[VENTAS]]+Tabla13[[#This Row],[FISICO]]-Tabla13[[#This Row],[SISTEMA]]</f>
        <v>0</v>
      </c>
      <c r="I95" s="8"/>
      <c r="J95" s="8"/>
      <c r="K95" s="9"/>
      <c r="L95" s="8"/>
    </row>
    <row r="96" spans="1:12" hidden="1" x14ac:dyDescent="0.25">
      <c r="A96" s="6" t="s">
        <v>6</v>
      </c>
      <c r="B96" s="7" t="s">
        <v>22</v>
      </c>
      <c r="C96" s="8">
        <v>1764</v>
      </c>
      <c r="D96" s="7" t="s">
        <v>954</v>
      </c>
      <c r="E96" s="8">
        <v>0</v>
      </c>
      <c r="F96" s="8"/>
      <c r="G96" s="8">
        <v>0</v>
      </c>
      <c r="H96" s="8">
        <f>Tabla13[[#This Row],[VENTAS]]+Tabla13[[#This Row],[FISICO]]-Tabla13[[#This Row],[SISTEMA]]</f>
        <v>0</v>
      </c>
      <c r="I96" s="8"/>
      <c r="J96" s="8"/>
      <c r="K96" s="9"/>
      <c r="L96" s="8"/>
    </row>
    <row r="97" spans="1:12" hidden="1" x14ac:dyDescent="0.25">
      <c r="A97" s="6" t="s">
        <v>6</v>
      </c>
      <c r="B97" s="7" t="s">
        <v>22</v>
      </c>
      <c r="C97" s="8">
        <v>1770</v>
      </c>
      <c r="D97" s="7" t="s">
        <v>955</v>
      </c>
      <c r="E97" s="8">
        <v>0</v>
      </c>
      <c r="F97" s="8"/>
      <c r="G97" s="8">
        <v>0</v>
      </c>
      <c r="H97" s="8">
        <f>Tabla13[[#This Row],[VENTAS]]+Tabla13[[#This Row],[FISICO]]-Tabla13[[#This Row],[SISTEMA]]</f>
        <v>0</v>
      </c>
      <c r="I97" s="8"/>
      <c r="J97" s="8"/>
      <c r="K97" s="9"/>
      <c r="L97" s="8"/>
    </row>
    <row r="98" spans="1:12" hidden="1" x14ac:dyDescent="0.25">
      <c r="A98" s="6" t="s">
        <v>6</v>
      </c>
      <c r="B98" s="7" t="s">
        <v>22</v>
      </c>
      <c r="C98" s="8">
        <v>1961</v>
      </c>
      <c r="D98" s="7" t="s">
        <v>959</v>
      </c>
      <c r="E98" s="8">
        <v>0</v>
      </c>
      <c r="F98" s="8"/>
      <c r="G98" s="8">
        <v>0</v>
      </c>
      <c r="H98" s="8">
        <f>Tabla13[[#This Row],[VENTAS]]+Tabla13[[#This Row],[FISICO]]-Tabla13[[#This Row],[SISTEMA]]</f>
        <v>0</v>
      </c>
      <c r="I98" s="8"/>
      <c r="J98" s="8"/>
      <c r="K98" s="9"/>
      <c r="L98" s="8"/>
    </row>
    <row r="99" spans="1:12" hidden="1" x14ac:dyDescent="0.25">
      <c r="A99" s="6" t="s">
        <v>6</v>
      </c>
      <c r="B99" s="7" t="s">
        <v>22</v>
      </c>
      <c r="C99" s="8">
        <v>2017</v>
      </c>
      <c r="D99" s="7" t="s">
        <v>962</v>
      </c>
      <c r="E99" s="8">
        <v>0</v>
      </c>
      <c r="F99" s="8"/>
      <c r="G99" s="8">
        <v>0</v>
      </c>
      <c r="H99" s="8">
        <f>Tabla13[[#This Row],[VENTAS]]+Tabla13[[#This Row],[FISICO]]-Tabla13[[#This Row],[SISTEMA]]</f>
        <v>0</v>
      </c>
      <c r="I99" s="8"/>
      <c r="J99" s="8"/>
      <c r="K99" s="9"/>
      <c r="L99" s="8"/>
    </row>
    <row r="100" spans="1:12" hidden="1" x14ac:dyDescent="0.25">
      <c r="A100" s="6" t="s">
        <v>6</v>
      </c>
      <c r="B100" s="7" t="s">
        <v>22</v>
      </c>
      <c r="C100" s="8">
        <v>2027</v>
      </c>
      <c r="D100" s="7" t="s">
        <v>963</v>
      </c>
      <c r="E100" s="8">
        <v>0</v>
      </c>
      <c r="F100" s="8"/>
      <c r="G100" s="8">
        <v>0</v>
      </c>
      <c r="H100" s="8">
        <f>Tabla13[[#This Row],[VENTAS]]+Tabla13[[#This Row],[FISICO]]-Tabla13[[#This Row],[SISTEMA]]</f>
        <v>0</v>
      </c>
      <c r="I100" s="8"/>
      <c r="J100" s="8"/>
      <c r="K100" s="9"/>
      <c r="L100" s="8"/>
    </row>
    <row r="101" spans="1:12" hidden="1" x14ac:dyDescent="0.25">
      <c r="A101" s="6" t="s">
        <v>6</v>
      </c>
      <c r="B101" s="7" t="s">
        <v>22</v>
      </c>
      <c r="C101" s="8">
        <v>2065</v>
      </c>
      <c r="D101" s="7" t="s">
        <v>967</v>
      </c>
      <c r="E101" s="8">
        <v>0</v>
      </c>
      <c r="F101" s="8"/>
      <c r="G101" s="8">
        <v>0</v>
      </c>
      <c r="H101" s="8">
        <f>Tabla13[[#This Row],[VENTAS]]+Tabla13[[#This Row],[FISICO]]-Tabla13[[#This Row],[SISTEMA]]</f>
        <v>0</v>
      </c>
      <c r="I101" s="8"/>
      <c r="J101" s="8"/>
      <c r="K101" s="9"/>
      <c r="L101" s="8"/>
    </row>
    <row r="102" spans="1:12" hidden="1" x14ac:dyDescent="0.25">
      <c r="A102" s="6" t="s">
        <v>6</v>
      </c>
      <c r="B102" s="7" t="s">
        <v>22</v>
      </c>
      <c r="C102" s="8">
        <v>2067</v>
      </c>
      <c r="D102" s="7" t="s">
        <v>968</v>
      </c>
      <c r="E102" s="8">
        <v>0</v>
      </c>
      <c r="F102" s="8"/>
      <c r="G102" s="8">
        <v>0</v>
      </c>
      <c r="H102" s="8">
        <f>Tabla13[[#This Row],[VENTAS]]+Tabla13[[#This Row],[FISICO]]-Tabla13[[#This Row],[SISTEMA]]</f>
        <v>0</v>
      </c>
      <c r="I102" s="8"/>
      <c r="J102" s="8"/>
      <c r="K102" s="9"/>
      <c r="L102" s="8"/>
    </row>
    <row r="103" spans="1:12" hidden="1" x14ac:dyDescent="0.25">
      <c r="A103" s="6" t="s">
        <v>6</v>
      </c>
      <c r="B103" s="7" t="s">
        <v>22</v>
      </c>
      <c r="C103" s="8">
        <v>2068</v>
      </c>
      <c r="D103" s="7" t="s">
        <v>969</v>
      </c>
      <c r="E103" s="8">
        <v>0</v>
      </c>
      <c r="F103" s="8"/>
      <c r="G103" s="8">
        <v>0</v>
      </c>
      <c r="H103" s="8">
        <f>Tabla13[[#This Row],[VENTAS]]+Tabla13[[#This Row],[FISICO]]-Tabla13[[#This Row],[SISTEMA]]</f>
        <v>0</v>
      </c>
      <c r="I103" s="8"/>
      <c r="J103" s="8"/>
      <c r="K103" s="9"/>
      <c r="L103" s="8"/>
    </row>
    <row r="104" spans="1:12" hidden="1" x14ac:dyDescent="0.25">
      <c r="A104" s="6" t="s">
        <v>6</v>
      </c>
      <c r="B104" s="7" t="s">
        <v>22</v>
      </c>
      <c r="C104" s="8">
        <v>2069</v>
      </c>
      <c r="D104" s="7" t="s">
        <v>970</v>
      </c>
      <c r="E104" s="8">
        <v>0</v>
      </c>
      <c r="F104" s="8"/>
      <c r="G104" s="8">
        <v>0</v>
      </c>
      <c r="H104" s="8">
        <f>Tabla13[[#This Row],[VENTAS]]+Tabla13[[#This Row],[FISICO]]-Tabla13[[#This Row],[SISTEMA]]</f>
        <v>0</v>
      </c>
      <c r="I104" s="8"/>
      <c r="J104" s="8"/>
      <c r="K104" s="9"/>
      <c r="L104" s="8"/>
    </row>
    <row r="105" spans="1:12" hidden="1" x14ac:dyDescent="0.25">
      <c r="A105" s="6" t="s">
        <v>6</v>
      </c>
      <c r="B105" s="7" t="s">
        <v>22</v>
      </c>
      <c r="C105" s="8">
        <v>2071</v>
      </c>
      <c r="D105" s="7" t="s">
        <v>971</v>
      </c>
      <c r="E105" s="8">
        <v>0</v>
      </c>
      <c r="F105" s="8"/>
      <c r="G105" s="8">
        <v>0</v>
      </c>
      <c r="H105" s="8">
        <f>Tabla13[[#This Row],[VENTAS]]+Tabla13[[#This Row],[FISICO]]-Tabla13[[#This Row],[SISTEMA]]</f>
        <v>0</v>
      </c>
      <c r="I105" s="8"/>
      <c r="J105" s="8"/>
      <c r="K105" s="9"/>
      <c r="L105" s="8"/>
    </row>
    <row r="106" spans="1:12" x14ac:dyDescent="0.25">
      <c r="A106" s="6" t="s">
        <v>6</v>
      </c>
      <c r="B106" s="7" t="s">
        <v>22</v>
      </c>
      <c r="C106" s="8">
        <v>14211</v>
      </c>
      <c r="D106" s="7" t="s">
        <v>1035</v>
      </c>
      <c r="E106" s="8">
        <v>1</v>
      </c>
      <c r="F106" s="8">
        <v>0</v>
      </c>
      <c r="G106" s="8">
        <v>0</v>
      </c>
      <c r="H106" s="8">
        <f>Tabla13[[#This Row],[VENTAS]]+Tabla13[[#This Row],[FISICO]]-Tabla13[[#This Row],[SISTEMA]]</f>
        <v>-1</v>
      </c>
      <c r="I106" s="8">
        <v>1</v>
      </c>
      <c r="J106" s="16">
        <f>Tabla13[[#This Row],[COMPROMETIDO]]/Tabla13[[#This Row],[RECEPCION ]]</f>
        <v>-1</v>
      </c>
      <c r="K106" s="9"/>
      <c r="L106" s="8"/>
    </row>
    <row r="107" spans="1:12" hidden="1" x14ac:dyDescent="0.25">
      <c r="A107" s="6" t="s">
        <v>6</v>
      </c>
      <c r="B107" s="7" t="s">
        <v>22</v>
      </c>
      <c r="C107" s="8">
        <v>2080</v>
      </c>
      <c r="D107" s="7" t="s">
        <v>974</v>
      </c>
      <c r="E107" s="8">
        <v>0</v>
      </c>
      <c r="F107" s="8"/>
      <c r="G107" s="8">
        <v>0</v>
      </c>
      <c r="H107" s="8">
        <f>Tabla13[[#This Row],[VENTAS]]+Tabla13[[#This Row],[FISICO]]-Tabla13[[#This Row],[SISTEMA]]</f>
        <v>0</v>
      </c>
      <c r="I107" s="8"/>
      <c r="J107" s="8"/>
      <c r="K107" s="9"/>
      <c r="L107" s="8"/>
    </row>
    <row r="108" spans="1:12" hidden="1" x14ac:dyDescent="0.25">
      <c r="A108" s="6" t="s">
        <v>6</v>
      </c>
      <c r="B108" s="7" t="s">
        <v>22</v>
      </c>
      <c r="C108" s="8">
        <v>2103</v>
      </c>
      <c r="D108" s="7" t="s">
        <v>975</v>
      </c>
      <c r="E108" s="8">
        <v>0</v>
      </c>
      <c r="F108" s="8"/>
      <c r="G108" s="8">
        <v>0</v>
      </c>
      <c r="H108" s="8">
        <f>Tabla13[[#This Row],[VENTAS]]+Tabla13[[#This Row],[FISICO]]-Tabla13[[#This Row],[SISTEMA]]</f>
        <v>0</v>
      </c>
      <c r="I108" s="8"/>
      <c r="J108" s="8"/>
      <c r="K108" s="9"/>
      <c r="L108" s="8"/>
    </row>
    <row r="109" spans="1:12" hidden="1" x14ac:dyDescent="0.25">
      <c r="A109" s="6" t="s">
        <v>6</v>
      </c>
      <c r="B109" s="7" t="s">
        <v>22</v>
      </c>
      <c r="C109" s="8">
        <v>2115</v>
      </c>
      <c r="D109" s="7" t="s">
        <v>978</v>
      </c>
      <c r="E109" s="8">
        <v>0</v>
      </c>
      <c r="F109" s="8"/>
      <c r="G109" s="8">
        <v>0</v>
      </c>
      <c r="H109" s="8">
        <f>Tabla13[[#This Row],[VENTAS]]+Tabla13[[#This Row],[FISICO]]-Tabla13[[#This Row],[SISTEMA]]</f>
        <v>0</v>
      </c>
      <c r="I109" s="8"/>
      <c r="J109" s="8"/>
      <c r="K109" s="9"/>
      <c r="L109" s="8"/>
    </row>
    <row r="110" spans="1:12" hidden="1" x14ac:dyDescent="0.25">
      <c r="A110" s="6" t="s">
        <v>6</v>
      </c>
      <c r="B110" s="7" t="s">
        <v>22</v>
      </c>
      <c r="C110" s="8">
        <v>2126</v>
      </c>
      <c r="D110" s="7" t="s">
        <v>979</v>
      </c>
      <c r="E110" s="8">
        <v>0</v>
      </c>
      <c r="F110" s="8"/>
      <c r="G110" s="8">
        <v>0</v>
      </c>
      <c r="H110" s="8">
        <f>Tabla13[[#This Row],[VENTAS]]+Tabla13[[#This Row],[FISICO]]-Tabla13[[#This Row],[SISTEMA]]</f>
        <v>0</v>
      </c>
      <c r="I110" s="8"/>
      <c r="J110" s="8"/>
      <c r="K110" s="9"/>
      <c r="L110" s="8"/>
    </row>
    <row r="111" spans="1:12" hidden="1" x14ac:dyDescent="0.25">
      <c r="A111" s="6" t="s">
        <v>6</v>
      </c>
      <c r="B111" s="7" t="s">
        <v>22</v>
      </c>
      <c r="C111" s="8">
        <v>2569</v>
      </c>
      <c r="D111" s="7" t="s">
        <v>980</v>
      </c>
      <c r="E111" s="8">
        <v>0</v>
      </c>
      <c r="F111" s="8"/>
      <c r="G111" s="8">
        <v>0</v>
      </c>
      <c r="H111" s="8">
        <f>Tabla13[[#This Row],[VENTAS]]+Tabla13[[#This Row],[FISICO]]-Tabla13[[#This Row],[SISTEMA]]</f>
        <v>0</v>
      </c>
      <c r="I111" s="8"/>
      <c r="J111" s="8"/>
      <c r="K111" s="9"/>
      <c r="L111" s="8"/>
    </row>
    <row r="112" spans="1:12" x14ac:dyDescent="0.25">
      <c r="A112" s="6" t="s">
        <v>6</v>
      </c>
      <c r="B112" s="7" t="s">
        <v>22</v>
      </c>
      <c r="C112" s="8">
        <v>16</v>
      </c>
      <c r="D112" s="7" t="s">
        <v>886</v>
      </c>
      <c r="E112" s="8">
        <v>37.059100000000001</v>
      </c>
      <c r="F112" s="8">
        <f>18.8-2.6</f>
        <v>16.2</v>
      </c>
      <c r="G112" s="8">
        <v>2.54</v>
      </c>
      <c r="H112" s="8">
        <f>Tabla13[[#This Row],[VENTAS]]+Tabla13[[#This Row],[FISICO]]-Tabla13[[#This Row],[SISTEMA]]</f>
        <v>-18.319100000000002</v>
      </c>
      <c r="I112" s="8">
        <v>60.8</v>
      </c>
      <c r="J112" s="16">
        <f>Tabla13[[#This Row],[COMPROMETIDO]]/Tabla13[[#This Row],[RECEPCION ]]</f>
        <v>-0.30130098684210532</v>
      </c>
      <c r="K112" s="9"/>
      <c r="L112" s="8"/>
    </row>
    <row r="113" spans="1:12" hidden="1" x14ac:dyDescent="0.25">
      <c r="A113" s="6" t="s">
        <v>6</v>
      </c>
      <c r="B113" s="7" t="s">
        <v>22</v>
      </c>
      <c r="C113" s="8">
        <v>3613</v>
      </c>
      <c r="D113" s="7" t="s">
        <v>989</v>
      </c>
      <c r="E113" s="8">
        <v>0</v>
      </c>
      <c r="F113" s="8"/>
      <c r="G113" s="8">
        <v>0</v>
      </c>
      <c r="H113" s="8">
        <f>Tabla13[[#This Row],[VENTAS]]+Tabla13[[#This Row],[FISICO]]-Tabla13[[#This Row],[SISTEMA]]</f>
        <v>0</v>
      </c>
      <c r="I113" s="8"/>
      <c r="J113" s="8"/>
      <c r="K113" s="9"/>
      <c r="L113" s="8"/>
    </row>
    <row r="114" spans="1:12" hidden="1" x14ac:dyDescent="0.25">
      <c r="A114" s="6" t="s">
        <v>6</v>
      </c>
      <c r="B114" s="7" t="s">
        <v>22</v>
      </c>
      <c r="C114" s="8">
        <v>3877</v>
      </c>
      <c r="D114" s="7" t="s">
        <v>990</v>
      </c>
      <c r="E114" s="8">
        <v>0</v>
      </c>
      <c r="F114" s="8"/>
      <c r="G114" s="8">
        <v>0</v>
      </c>
      <c r="H114" s="8">
        <f>Tabla13[[#This Row],[VENTAS]]+Tabla13[[#This Row],[FISICO]]-Tabla13[[#This Row],[SISTEMA]]</f>
        <v>0</v>
      </c>
      <c r="I114" s="8"/>
      <c r="J114" s="8"/>
      <c r="K114" s="9"/>
      <c r="L114" s="8"/>
    </row>
    <row r="115" spans="1:12" hidden="1" x14ac:dyDescent="0.25">
      <c r="A115" s="6" t="s">
        <v>6</v>
      </c>
      <c r="B115" s="7" t="s">
        <v>22</v>
      </c>
      <c r="C115" s="8">
        <v>5245</v>
      </c>
      <c r="D115" s="7" t="s">
        <v>994</v>
      </c>
      <c r="E115" s="8">
        <v>0</v>
      </c>
      <c r="F115" s="8"/>
      <c r="G115" s="8">
        <v>0</v>
      </c>
      <c r="H115" s="8">
        <f>Tabla13[[#This Row],[VENTAS]]+Tabla13[[#This Row],[FISICO]]-Tabla13[[#This Row],[SISTEMA]]</f>
        <v>0</v>
      </c>
      <c r="I115" s="8"/>
      <c r="J115" s="8"/>
      <c r="K115" s="9"/>
      <c r="L115" s="8"/>
    </row>
    <row r="116" spans="1:12" hidden="1" x14ac:dyDescent="0.25">
      <c r="A116" s="6" t="s">
        <v>6</v>
      </c>
      <c r="B116" s="7" t="s">
        <v>22</v>
      </c>
      <c r="C116" s="8">
        <v>5741</v>
      </c>
      <c r="D116" s="7" t="s">
        <v>997</v>
      </c>
      <c r="E116" s="8">
        <v>0</v>
      </c>
      <c r="F116" s="8"/>
      <c r="G116" s="8">
        <v>0</v>
      </c>
      <c r="H116" s="8">
        <f>Tabla13[[#This Row],[VENTAS]]+Tabla13[[#This Row],[FISICO]]-Tabla13[[#This Row],[SISTEMA]]</f>
        <v>0</v>
      </c>
      <c r="I116" s="8"/>
      <c r="J116" s="8"/>
      <c r="K116" s="9"/>
      <c r="L116" s="8"/>
    </row>
    <row r="117" spans="1:12" hidden="1" x14ac:dyDescent="0.25">
      <c r="A117" s="6" t="s">
        <v>6</v>
      </c>
      <c r="B117" s="7" t="s">
        <v>22</v>
      </c>
      <c r="C117" s="8">
        <v>7018</v>
      </c>
      <c r="D117" s="7" t="s">
        <v>1020</v>
      </c>
      <c r="E117" s="8">
        <v>0</v>
      </c>
      <c r="F117" s="8"/>
      <c r="G117" s="8">
        <v>0</v>
      </c>
      <c r="H117" s="8">
        <f>Tabla13[[#This Row],[VENTAS]]+Tabla13[[#This Row],[FISICO]]-Tabla13[[#This Row],[SISTEMA]]</f>
        <v>0</v>
      </c>
      <c r="I117" s="8"/>
      <c r="J117" s="8"/>
      <c r="K117" s="9"/>
      <c r="L117" s="8"/>
    </row>
    <row r="118" spans="1:12" hidden="1" x14ac:dyDescent="0.25">
      <c r="A118" s="6" t="s">
        <v>6</v>
      </c>
      <c r="B118" s="7" t="s">
        <v>22</v>
      </c>
      <c r="C118" s="8">
        <v>6725</v>
      </c>
      <c r="D118" s="7" t="s">
        <v>1013</v>
      </c>
      <c r="E118" s="8">
        <v>0</v>
      </c>
      <c r="F118" s="8"/>
      <c r="G118" s="8">
        <v>0</v>
      </c>
      <c r="H118" s="8">
        <f>Tabla13[[#This Row],[VENTAS]]+Tabla13[[#This Row],[FISICO]]-Tabla13[[#This Row],[SISTEMA]]</f>
        <v>0</v>
      </c>
      <c r="I118" s="8"/>
      <c r="J118" s="8"/>
      <c r="K118" s="9"/>
      <c r="L118" s="8"/>
    </row>
    <row r="119" spans="1:12" hidden="1" x14ac:dyDescent="0.25">
      <c r="A119" s="6" t="s">
        <v>6</v>
      </c>
      <c r="B119" s="7" t="s">
        <v>22</v>
      </c>
      <c r="C119" s="8">
        <v>7017</v>
      </c>
      <c r="D119" s="7" t="s">
        <v>1019</v>
      </c>
      <c r="E119" s="8">
        <v>0</v>
      </c>
      <c r="F119" s="8"/>
      <c r="G119" s="8">
        <v>0</v>
      </c>
      <c r="H119" s="8">
        <f>Tabla13[[#This Row],[VENTAS]]+Tabla13[[#This Row],[FISICO]]-Tabla13[[#This Row],[SISTEMA]]</f>
        <v>0</v>
      </c>
      <c r="I119" s="8"/>
      <c r="J119" s="8"/>
      <c r="K119" s="9"/>
      <c r="L119" s="8"/>
    </row>
    <row r="120" spans="1:12" hidden="1" x14ac:dyDescent="0.25">
      <c r="A120" s="6" t="s">
        <v>6</v>
      </c>
      <c r="B120" s="7" t="s">
        <v>22</v>
      </c>
      <c r="C120" s="8">
        <v>6029</v>
      </c>
      <c r="D120" s="7" t="s">
        <v>1004</v>
      </c>
      <c r="E120" s="8">
        <v>0</v>
      </c>
      <c r="F120" s="8"/>
      <c r="G120" s="8">
        <v>0</v>
      </c>
      <c r="H120" s="8">
        <f>Tabla13[[#This Row],[VENTAS]]+Tabla13[[#This Row],[FISICO]]-Tabla13[[#This Row],[SISTEMA]]</f>
        <v>0</v>
      </c>
      <c r="I120" s="8"/>
      <c r="J120" s="8"/>
      <c r="K120" s="9"/>
      <c r="L120" s="8"/>
    </row>
    <row r="121" spans="1:12" hidden="1" x14ac:dyDescent="0.25">
      <c r="A121" s="6" t="s">
        <v>6</v>
      </c>
      <c r="B121" s="7" t="s">
        <v>22</v>
      </c>
      <c r="C121" s="8">
        <v>6967</v>
      </c>
      <c r="D121" s="7" t="s">
        <v>1018</v>
      </c>
      <c r="E121" s="8">
        <v>0</v>
      </c>
      <c r="F121" s="8"/>
      <c r="G121" s="8">
        <v>0</v>
      </c>
      <c r="H121" s="8">
        <f>Tabla13[[#This Row],[VENTAS]]+Tabla13[[#This Row],[FISICO]]-Tabla13[[#This Row],[SISTEMA]]</f>
        <v>0</v>
      </c>
      <c r="I121" s="8"/>
      <c r="J121" s="8"/>
      <c r="K121" s="9"/>
      <c r="L121" s="8"/>
    </row>
    <row r="122" spans="1:12" hidden="1" x14ac:dyDescent="0.25">
      <c r="A122" s="6" t="s">
        <v>6</v>
      </c>
      <c r="B122" s="7" t="s">
        <v>22</v>
      </c>
      <c r="C122" s="8">
        <v>6030</v>
      </c>
      <c r="D122" s="7" t="s">
        <v>1005</v>
      </c>
      <c r="E122" s="8">
        <v>0</v>
      </c>
      <c r="F122" s="8"/>
      <c r="G122" s="8">
        <v>0</v>
      </c>
      <c r="H122" s="8">
        <f>Tabla13[[#This Row],[VENTAS]]+Tabla13[[#This Row],[FISICO]]-Tabla13[[#This Row],[SISTEMA]]</f>
        <v>0</v>
      </c>
      <c r="I122" s="8"/>
      <c r="J122" s="8"/>
      <c r="K122" s="9"/>
      <c r="L122" s="8"/>
    </row>
    <row r="123" spans="1:12" hidden="1" x14ac:dyDescent="0.25">
      <c r="A123" s="6" t="s">
        <v>6</v>
      </c>
      <c r="B123" s="7" t="s">
        <v>22</v>
      </c>
      <c r="C123" s="8">
        <v>5912</v>
      </c>
      <c r="D123" s="7" t="s">
        <v>999</v>
      </c>
      <c r="E123" s="8">
        <v>0</v>
      </c>
      <c r="F123" s="8"/>
      <c r="G123" s="8">
        <v>0</v>
      </c>
      <c r="H123" s="8">
        <f>Tabla13[[#This Row],[VENTAS]]+Tabla13[[#This Row],[FISICO]]-Tabla13[[#This Row],[SISTEMA]]</f>
        <v>0</v>
      </c>
      <c r="I123" s="8"/>
      <c r="J123" s="8"/>
      <c r="K123" s="9"/>
      <c r="L123" s="8"/>
    </row>
    <row r="124" spans="1:12" hidden="1" x14ac:dyDescent="0.25">
      <c r="A124" s="6" t="s">
        <v>6</v>
      </c>
      <c r="B124" s="7" t="s">
        <v>22</v>
      </c>
      <c r="C124" s="8">
        <v>5956</v>
      </c>
      <c r="D124" s="7" t="s">
        <v>1000</v>
      </c>
      <c r="E124" s="8">
        <v>0</v>
      </c>
      <c r="F124" s="8"/>
      <c r="G124" s="8">
        <v>0</v>
      </c>
      <c r="H124" s="8">
        <f>Tabla13[[#This Row],[VENTAS]]+Tabla13[[#This Row],[FISICO]]-Tabla13[[#This Row],[SISTEMA]]</f>
        <v>0</v>
      </c>
      <c r="I124" s="8"/>
      <c r="J124" s="8"/>
      <c r="K124" s="9"/>
      <c r="L124" s="8"/>
    </row>
    <row r="125" spans="1:12" hidden="1" x14ac:dyDescent="0.25">
      <c r="A125" s="6" t="s">
        <v>6</v>
      </c>
      <c r="B125" s="7" t="s">
        <v>22</v>
      </c>
      <c r="C125" s="8">
        <v>5957</v>
      </c>
      <c r="D125" s="7" t="s">
        <v>1001</v>
      </c>
      <c r="E125" s="8">
        <v>0</v>
      </c>
      <c r="F125" s="8"/>
      <c r="G125" s="8">
        <v>0</v>
      </c>
      <c r="H125" s="8">
        <f>Tabla13[[#This Row],[VENTAS]]+Tabla13[[#This Row],[FISICO]]-Tabla13[[#This Row],[SISTEMA]]</f>
        <v>0</v>
      </c>
      <c r="I125" s="8"/>
      <c r="J125" s="8"/>
      <c r="K125" s="9"/>
      <c r="L125" s="8"/>
    </row>
    <row r="126" spans="1:12" hidden="1" x14ac:dyDescent="0.25">
      <c r="A126" s="6" t="s">
        <v>6</v>
      </c>
      <c r="B126" s="7" t="s">
        <v>22</v>
      </c>
      <c r="C126" s="8">
        <v>6018</v>
      </c>
      <c r="D126" s="7" t="s">
        <v>1002</v>
      </c>
      <c r="E126" s="8">
        <v>0</v>
      </c>
      <c r="F126" s="8"/>
      <c r="G126" s="8">
        <v>0</v>
      </c>
      <c r="H126" s="8">
        <f>Tabla13[[#This Row],[VENTAS]]+Tabla13[[#This Row],[FISICO]]-Tabla13[[#This Row],[SISTEMA]]</f>
        <v>0</v>
      </c>
      <c r="I126" s="8"/>
      <c r="J126" s="8"/>
      <c r="K126" s="9"/>
      <c r="L126" s="8"/>
    </row>
    <row r="127" spans="1:12" hidden="1" x14ac:dyDescent="0.25">
      <c r="A127" s="6" t="s">
        <v>6</v>
      </c>
      <c r="B127" s="7" t="s">
        <v>22</v>
      </c>
      <c r="C127" s="8">
        <v>6262</v>
      </c>
      <c r="D127" s="7" t="s">
        <v>1009</v>
      </c>
      <c r="E127" s="8">
        <v>0</v>
      </c>
      <c r="F127" s="8"/>
      <c r="G127" s="8">
        <v>0</v>
      </c>
      <c r="H127" s="8">
        <f>Tabla13[[#This Row],[VENTAS]]+Tabla13[[#This Row],[FISICO]]-Tabla13[[#This Row],[SISTEMA]]</f>
        <v>0</v>
      </c>
      <c r="I127" s="8"/>
      <c r="J127" s="8"/>
      <c r="K127" s="9"/>
      <c r="L127" s="8"/>
    </row>
    <row r="128" spans="1:12" hidden="1" x14ac:dyDescent="0.25">
      <c r="A128" s="6" t="s">
        <v>6</v>
      </c>
      <c r="B128" s="7" t="s">
        <v>22</v>
      </c>
      <c r="C128" s="8">
        <v>6266</v>
      </c>
      <c r="D128" s="7" t="s">
        <v>1010</v>
      </c>
      <c r="E128" s="8">
        <v>0</v>
      </c>
      <c r="F128" s="8"/>
      <c r="G128" s="8">
        <v>0</v>
      </c>
      <c r="H128" s="8">
        <f>Tabla13[[#This Row],[VENTAS]]+Tabla13[[#This Row],[FISICO]]-Tabla13[[#This Row],[SISTEMA]]</f>
        <v>0</v>
      </c>
      <c r="I128" s="8"/>
      <c r="J128" s="8"/>
      <c r="K128" s="9"/>
      <c r="L128" s="8"/>
    </row>
    <row r="129" spans="1:12" hidden="1" x14ac:dyDescent="0.25">
      <c r="A129" s="6" t="s">
        <v>6</v>
      </c>
      <c r="B129" s="7" t="s">
        <v>22</v>
      </c>
      <c r="C129" s="8">
        <v>5759</v>
      </c>
      <c r="D129" s="7" t="s">
        <v>998</v>
      </c>
      <c r="E129" s="8">
        <v>0</v>
      </c>
      <c r="F129" s="8"/>
      <c r="G129" s="8">
        <v>0</v>
      </c>
      <c r="H129" s="8">
        <f>Tabla13[[#This Row],[VENTAS]]+Tabla13[[#This Row],[FISICO]]-Tabla13[[#This Row],[SISTEMA]]</f>
        <v>0</v>
      </c>
      <c r="I129" s="8"/>
      <c r="J129" s="8"/>
      <c r="K129" s="9"/>
      <c r="L129" s="8"/>
    </row>
    <row r="130" spans="1:12" hidden="1" x14ac:dyDescent="0.25">
      <c r="A130" s="6" t="s">
        <v>6</v>
      </c>
      <c r="B130" s="7" t="s">
        <v>22</v>
      </c>
      <c r="C130" s="8">
        <v>7861</v>
      </c>
      <c r="D130" s="7" t="s">
        <v>1024</v>
      </c>
      <c r="E130" s="8">
        <v>0</v>
      </c>
      <c r="F130" s="8"/>
      <c r="G130" s="8">
        <v>0</v>
      </c>
      <c r="H130" s="8">
        <f>Tabla13[[#This Row],[VENTAS]]+Tabla13[[#This Row],[FISICO]]-Tabla13[[#This Row],[SISTEMA]]</f>
        <v>0</v>
      </c>
      <c r="I130" s="8"/>
      <c r="J130" s="8"/>
      <c r="K130" s="9"/>
      <c r="L130" s="8"/>
    </row>
    <row r="131" spans="1:12" hidden="1" x14ac:dyDescent="0.25">
      <c r="A131" s="6" t="s">
        <v>6</v>
      </c>
      <c r="B131" s="7" t="s">
        <v>22</v>
      </c>
      <c r="C131" s="8">
        <v>3535</v>
      </c>
      <c r="D131" s="7" t="s">
        <v>988</v>
      </c>
      <c r="E131" s="8">
        <v>0</v>
      </c>
      <c r="F131" s="8"/>
      <c r="G131" s="8">
        <v>0</v>
      </c>
      <c r="H131" s="8">
        <f>Tabla13[[#This Row],[VENTAS]]+Tabla13[[#This Row],[FISICO]]-Tabla13[[#This Row],[SISTEMA]]</f>
        <v>0</v>
      </c>
      <c r="I131" s="8"/>
      <c r="J131" s="8"/>
      <c r="K131" s="9"/>
      <c r="L131" s="8"/>
    </row>
    <row r="132" spans="1:12" hidden="1" x14ac:dyDescent="0.25">
      <c r="A132" s="6" t="s">
        <v>6</v>
      </c>
      <c r="B132" s="7" t="s">
        <v>22</v>
      </c>
      <c r="C132" s="8">
        <v>6178</v>
      </c>
      <c r="D132" s="7" t="s">
        <v>1008</v>
      </c>
      <c r="E132" s="8">
        <v>0</v>
      </c>
      <c r="F132" s="8"/>
      <c r="G132" s="8">
        <v>0</v>
      </c>
      <c r="H132" s="8">
        <f>Tabla13[[#This Row],[VENTAS]]+Tabla13[[#This Row],[FISICO]]-Tabla13[[#This Row],[SISTEMA]]</f>
        <v>0</v>
      </c>
      <c r="I132" s="8"/>
      <c r="J132" s="8"/>
      <c r="K132" s="9"/>
      <c r="L132" s="8"/>
    </row>
    <row r="133" spans="1:12" hidden="1" x14ac:dyDescent="0.25">
      <c r="A133" s="6" t="s">
        <v>6</v>
      </c>
      <c r="B133" s="7" t="s">
        <v>22</v>
      </c>
      <c r="C133" s="8">
        <v>3080</v>
      </c>
      <c r="D133" s="7" t="s">
        <v>984</v>
      </c>
      <c r="E133" s="8">
        <v>0</v>
      </c>
      <c r="F133" s="8"/>
      <c r="G133" s="8">
        <v>0</v>
      </c>
      <c r="H133" s="8">
        <f>Tabla13[[#This Row],[VENTAS]]+Tabla13[[#This Row],[FISICO]]-Tabla13[[#This Row],[SISTEMA]]</f>
        <v>0</v>
      </c>
      <c r="I133" s="8"/>
      <c r="J133" s="8"/>
      <c r="K133" s="9"/>
      <c r="L133" s="8"/>
    </row>
    <row r="134" spans="1:12" hidden="1" x14ac:dyDescent="0.25">
      <c r="A134" s="6" t="s">
        <v>6</v>
      </c>
      <c r="B134" s="7" t="s">
        <v>22</v>
      </c>
      <c r="C134" s="8">
        <v>3083</v>
      </c>
      <c r="D134" s="7" t="s">
        <v>985</v>
      </c>
      <c r="E134" s="8">
        <v>0</v>
      </c>
      <c r="F134" s="8"/>
      <c r="G134" s="8">
        <v>0</v>
      </c>
      <c r="H134" s="8">
        <f>Tabla13[[#This Row],[VENTAS]]+Tabla13[[#This Row],[FISICO]]-Tabla13[[#This Row],[SISTEMA]]</f>
        <v>0</v>
      </c>
      <c r="I134" s="8"/>
      <c r="J134" s="8"/>
      <c r="K134" s="9"/>
      <c r="L134" s="8"/>
    </row>
    <row r="135" spans="1:12" hidden="1" x14ac:dyDescent="0.25">
      <c r="A135" s="6" t="s">
        <v>6</v>
      </c>
      <c r="B135" s="7" t="s">
        <v>22</v>
      </c>
      <c r="C135" s="8">
        <v>3525</v>
      </c>
      <c r="D135" s="7" t="s">
        <v>987</v>
      </c>
      <c r="E135" s="8">
        <v>0</v>
      </c>
      <c r="F135" s="8"/>
      <c r="G135" s="8">
        <v>0</v>
      </c>
      <c r="H135" s="8">
        <f>Tabla13[[#This Row],[VENTAS]]+Tabla13[[#This Row],[FISICO]]-Tabla13[[#This Row],[SISTEMA]]</f>
        <v>0</v>
      </c>
      <c r="I135" s="8"/>
      <c r="J135" s="8"/>
      <c r="K135" s="9"/>
      <c r="L135" s="8"/>
    </row>
    <row r="136" spans="1:12" hidden="1" x14ac:dyDescent="0.25">
      <c r="A136" s="6" t="s">
        <v>6</v>
      </c>
      <c r="B136" s="7" t="s">
        <v>22</v>
      </c>
      <c r="C136" s="8">
        <v>5499</v>
      </c>
      <c r="D136" s="7" t="s">
        <v>996</v>
      </c>
      <c r="E136" s="8">
        <v>0</v>
      </c>
      <c r="F136" s="8"/>
      <c r="G136" s="8">
        <v>0</v>
      </c>
      <c r="H136" s="8">
        <f>Tabla13[[#This Row],[VENTAS]]+Tabla13[[#This Row],[FISICO]]-Tabla13[[#This Row],[SISTEMA]]</f>
        <v>0</v>
      </c>
      <c r="I136" s="8"/>
      <c r="J136" s="8"/>
      <c r="K136" s="9"/>
      <c r="L136" s="8"/>
    </row>
    <row r="137" spans="1:12" hidden="1" x14ac:dyDescent="0.25">
      <c r="A137" s="6" t="s">
        <v>6</v>
      </c>
      <c r="B137" s="7" t="s">
        <v>22</v>
      </c>
      <c r="C137" s="8">
        <v>3079</v>
      </c>
      <c r="D137" s="7" t="s">
        <v>983</v>
      </c>
      <c r="E137" s="8">
        <v>0</v>
      </c>
      <c r="F137" s="8"/>
      <c r="G137" s="8">
        <v>0</v>
      </c>
      <c r="H137" s="8">
        <f>Tabla13[[#This Row],[VENTAS]]+Tabla13[[#This Row],[FISICO]]-Tabla13[[#This Row],[SISTEMA]]</f>
        <v>0</v>
      </c>
      <c r="I137" s="8"/>
      <c r="J137" s="8"/>
      <c r="K137" s="9"/>
      <c r="L137" s="8"/>
    </row>
    <row r="138" spans="1:12" hidden="1" x14ac:dyDescent="0.25">
      <c r="A138" s="6" t="s">
        <v>6</v>
      </c>
      <c r="B138" s="7" t="s">
        <v>22</v>
      </c>
      <c r="C138" s="8">
        <v>5343</v>
      </c>
      <c r="D138" s="7" t="s">
        <v>995</v>
      </c>
      <c r="E138" s="8">
        <v>0</v>
      </c>
      <c r="F138" s="8"/>
      <c r="G138" s="8">
        <v>0</v>
      </c>
      <c r="H138" s="8">
        <f>Tabla13[[#This Row],[VENTAS]]+Tabla13[[#This Row],[FISICO]]-Tabla13[[#This Row],[SISTEMA]]</f>
        <v>0</v>
      </c>
      <c r="I138" s="8"/>
      <c r="J138" s="8"/>
      <c r="K138" s="9"/>
      <c r="L138" s="8"/>
    </row>
    <row r="139" spans="1:12" hidden="1" x14ac:dyDescent="0.25">
      <c r="A139" s="6" t="s">
        <v>6</v>
      </c>
      <c r="B139" s="7" t="s">
        <v>22</v>
      </c>
      <c r="C139" s="8">
        <v>3524</v>
      </c>
      <c r="D139" s="7" t="s">
        <v>986</v>
      </c>
      <c r="E139" s="8">
        <v>0</v>
      </c>
      <c r="F139" s="8"/>
      <c r="G139" s="8">
        <v>0</v>
      </c>
      <c r="H139" s="8">
        <f>Tabla13[[#This Row],[VENTAS]]+Tabla13[[#This Row],[FISICO]]-Tabla13[[#This Row],[SISTEMA]]</f>
        <v>0</v>
      </c>
      <c r="I139" s="8"/>
      <c r="J139" s="8"/>
      <c r="K139" s="9"/>
      <c r="L139" s="8"/>
    </row>
    <row r="140" spans="1:12" hidden="1" x14ac:dyDescent="0.25">
      <c r="A140" s="6" t="s">
        <v>6</v>
      </c>
      <c r="B140" s="7" t="s">
        <v>22</v>
      </c>
      <c r="C140" s="8">
        <v>6729</v>
      </c>
      <c r="D140" s="7" t="s">
        <v>1014</v>
      </c>
      <c r="E140" s="8">
        <v>0</v>
      </c>
      <c r="F140" s="8"/>
      <c r="G140" s="8">
        <v>0</v>
      </c>
      <c r="H140" s="8">
        <f>Tabla13[[#This Row],[VENTAS]]+Tabla13[[#This Row],[FISICO]]-Tabla13[[#This Row],[SISTEMA]]</f>
        <v>0</v>
      </c>
      <c r="I140" s="8"/>
      <c r="J140" s="8"/>
      <c r="K140" s="9"/>
      <c r="L140" s="8"/>
    </row>
    <row r="141" spans="1:12" hidden="1" x14ac:dyDescent="0.25">
      <c r="A141" s="6" t="s">
        <v>6</v>
      </c>
      <c r="B141" s="7" t="s">
        <v>22</v>
      </c>
      <c r="C141" s="8">
        <v>7403</v>
      </c>
      <c r="D141" s="7" t="s">
        <v>1022</v>
      </c>
      <c r="E141" s="8">
        <v>0</v>
      </c>
      <c r="F141" s="8"/>
      <c r="G141" s="8">
        <v>0</v>
      </c>
      <c r="H141" s="8">
        <f>Tabla13[[#This Row],[VENTAS]]+Tabla13[[#This Row],[FISICO]]-Tabla13[[#This Row],[SISTEMA]]</f>
        <v>0</v>
      </c>
      <c r="I141" s="8"/>
      <c r="J141" s="8"/>
      <c r="K141" s="9"/>
      <c r="L141" s="8"/>
    </row>
    <row r="142" spans="1:12" hidden="1" x14ac:dyDescent="0.25">
      <c r="A142" s="6" t="s">
        <v>6</v>
      </c>
      <c r="B142" s="7" t="s">
        <v>22</v>
      </c>
      <c r="C142" s="8">
        <v>10237</v>
      </c>
      <c r="D142" s="7" t="s">
        <v>1027</v>
      </c>
      <c r="E142" s="8">
        <v>0</v>
      </c>
      <c r="F142" s="8"/>
      <c r="G142" s="8">
        <v>0</v>
      </c>
      <c r="H142" s="8">
        <f>Tabla13[[#This Row],[VENTAS]]+Tabla13[[#This Row],[FISICO]]-Tabla13[[#This Row],[SISTEMA]]</f>
        <v>0</v>
      </c>
      <c r="I142" s="8"/>
      <c r="J142" s="8"/>
      <c r="K142" s="9"/>
      <c r="L142" s="8"/>
    </row>
    <row r="143" spans="1:12" hidden="1" x14ac:dyDescent="0.25">
      <c r="A143" s="6" t="s">
        <v>6</v>
      </c>
      <c r="B143" s="7" t="s">
        <v>22</v>
      </c>
      <c r="C143" s="8">
        <v>8775</v>
      </c>
      <c r="D143" s="7" t="s">
        <v>1026</v>
      </c>
      <c r="E143" s="8">
        <v>0</v>
      </c>
      <c r="F143" s="8"/>
      <c r="G143" s="8">
        <v>0</v>
      </c>
      <c r="H143" s="8">
        <f>Tabla13[[#This Row],[VENTAS]]+Tabla13[[#This Row],[FISICO]]-Tabla13[[#This Row],[SISTEMA]]</f>
        <v>0</v>
      </c>
      <c r="I143" s="8"/>
      <c r="J143" s="8"/>
      <c r="K143" s="9"/>
      <c r="L143" s="8"/>
    </row>
    <row r="144" spans="1:12" hidden="1" x14ac:dyDescent="0.25">
      <c r="A144" s="6" t="s">
        <v>6</v>
      </c>
      <c r="B144" s="7" t="s">
        <v>22</v>
      </c>
      <c r="C144" s="8">
        <v>10749</v>
      </c>
      <c r="D144" s="7" t="s">
        <v>1028</v>
      </c>
      <c r="E144" s="8">
        <v>0</v>
      </c>
      <c r="F144" s="8"/>
      <c r="G144" s="8">
        <v>0</v>
      </c>
      <c r="H144" s="8">
        <f>Tabla13[[#This Row],[VENTAS]]+Tabla13[[#This Row],[FISICO]]-Tabla13[[#This Row],[SISTEMA]]</f>
        <v>0</v>
      </c>
      <c r="I144" s="8"/>
      <c r="J144" s="8"/>
      <c r="K144" s="9"/>
      <c r="L144" s="8"/>
    </row>
    <row r="145" spans="1:12" hidden="1" x14ac:dyDescent="0.25">
      <c r="A145" s="6" t="s">
        <v>6</v>
      </c>
      <c r="B145" s="7" t="s">
        <v>22</v>
      </c>
      <c r="C145" s="8">
        <v>4218</v>
      </c>
      <c r="D145" s="7" t="s">
        <v>991</v>
      </c>
      <c r="E145" s="8">
        <v>0</v>
      </c>
      <c r="F145" s="8"/>
      <c r="G145" s="8">
        <v>0</v>
      </c>
      <c r="H145" s="8">
        <f>Tabla13[[#This Row],[VENTAS]]+Tabla13[[#This Row],[FISICO]]-Tabla13[[#This Row],[SISTEMA]]</f>
        <v>0</v>
      </c>
      <c r="I145" s="8"/>
      <c r="J145" s="8"/>
      <c r="K145" s="9"/>
      <c r="L145" s="8"/>
    </row>
    <row r="146" spans="1:12" hidden="1" x14ac:dyDescent="0.25">
      <c r="A146" s="6" t="s">
        <v>6</v>
      </c>
      <c r="B146" s="7" t="s">
        <v>22</v>
      </c>
      <c r="C146" s="8">
        <v>11062</v>
      </c>
      <c r="D146" s="7" t="s">
        <v>1030</v>
      </c>
      <c r="E146" s="8">
        <v>0</v>
      </c>
      <c r="F146" s="8"/>
      <c r="G146" s="8">
        <v>0</v>
      </c>
      <c r="H146" s="8">
        <f>Tabla13[[#This Row],[VENTAS]]+Tabla13[[#This Row],[FISICO]]-Tabla13[[#This Row],[SISTEMA]]</f>
        <v>0</v>
      </c>
      <c r="I146" s="8"/>
      <c r="J146" s="8"/>
      <c r="K146" s="9"/>
      <c r="L146" s="8"/>
    </row>
    <row r="147" spans="1:12" hidden="1" x14ac:dyDescent="0.25">
      <c r="A147" s="6" t="s">
        <v>6</v>
      </c>
      <c r="B147" s="7" t="s">
        <v>22</v>
      </c>
      <c r="C147" s="8">
        <v>6730</v>
      </c>
      <c r="D147" s="7" t="s">
        <v>1015</v>
      </c>
      <c r="E147" s="8">
        <v>0</v>
      </c>
      <c r="F147" s="8"/>
      <c r="G147" s="8">
        <v>0</v>
      </c>
      <c r="H147" s="8">
        <f>Tabla13[[#This Row],[VENTAS]]+Tabla13[[#This Row],[FISICO]]-Tabla13[[#This Row],[SISTEMA]]</f>
        <v>0</v>
      </c>
      <c r="I147" s="8"/>
      <c r="J147" s="8"/>
      <c r="K147" s="9"/>
      <c r="L147" s="8"/>
    </row>
    <row r="148" spans="1:12" hidden="1" x14ac:dyDescent="0.25">
      <c r="A148" s="6" t="s">
        <v>6</v>
      </c>
      <c r="B148" s="7" t="s">
        <v>22</v>
      </c>
      <c r="C148" s="8">
        <v>6028</v>
      </c>
      <c r="D148" s="7" t="s">
        <v>1003</v>
      </c>
      <c r="E148" s="8">
        <v>0</v>
      </c>
      <c r="F148" s="8"/>
      <c r="G148" s="8">
        <v>0</v>
      </c>
      <c r="H148" s="8">
        <f>Tabla13[[#This Row],[VENTAS]]+Tabla13[[#This Row],[FISICO]]-Tabla13[[#This Row],[SISTEMA]]</f>
        <v>0</v>
      </c>
      <c r="I148" s="8"/>
      <c r="J148" s="8"/>
      <c r="K148" s="9"/>
      <c r="L148" s="8"/>
    </row>
    <row r="149" spans="1:12" hidden="1" x14ac:dyDescent="0.25">
      <c r="A149" s="6" t="s">
        <v>6</v>
      </c>
      <c r="B149" s="7" t="s">
        <v>22</v>
      </c>
      <c r="C149" s="8">
        <v>6731</v>
      </c>
      <c r="D149" s="7" t="s">
        <v>1016</v>
      </c>
      <c r="E149" s="8">
        <v>0</v>
      </c>
      <c r="F149" s="8"/>
      <c r="G149" s="8">
        <v>0</v>
      </c>
      <c r="H149" s="8">
        <f>Tabla13[[#This Row],[VENTAS]]+Tabla13[[#This Row],[FISICO]]-Tabla13[[#This Row],[SISTEMA]]</f>
        <v>0</v>
      </c>
      <c r="I149" s="8"/>
      <c r="J149" s="8"/>
      <c r="K149" s="9"/>
      <c r="L149" s="8"/>
    </row>
    <row r="150" spans="1:12" hidden="1" x14ac:dyDescent="0.25">
      <c r="A150" s="6" t="s">
        <v>6</v>
      </c>
      <c r="B150" s="7" t="s">
        <v>22</v>
      </c>
      <c r="C150" s="8">
        <v>6732</v>
      </c>
      <c r="D150" s="7" t="s">
        <v>1017</v>
      </c>
      <c r="E150" s="8">
        <v>0</v>
      </c>
      <c r="F150" s="8"/>
      <c r="G150" s="8">
        <v>0</v>
      </c>
      <c r="H150" s="8">
        <f>Tabla13[[#This Row],[VENTAS]]+Tabla13[[#This Row],[FISICO]]-Tabla13[[#This Row],[SISTEMA]]</f>
        <v>0</v>
      </c>
      <c r="I150" s="8"/>
      <c r="J150" s="8"/>
      <c r="K150" s="9"/>
      <c r="L150" s="8"/>
    </row>
    <row r="151" spans="1:12" hidden="1" x14ac:dyDescent="0.25">
      <c r="A151" s="6" t="s">
        <v>6</v>
      </c>
      <c r="B151" s="7" t="s">
        <v>22</v>
      </c>
      <c r="C151" s="8">
        <v>6288</v>
      </c>
      <c r="D151" s="7" t="s">
        <v>1011</v>
      </c>
      <c r="E151" s="8">
        <v>0</v>
      </c>
      <c r="F151" s="8"/>
      <c r="G151" s="8">
        <v>0</v>
      </c>
      <c r="H151" s="8">
        <f>Tabla13[[#This Row],[VENTAS]]+Tabla13[[#This Row],[FISICO]]-Tabla13[[#This Row],[SISTEMA]]</f>
        <v>0</v>
      </c>
      <c r="I151" s="8"/>
      <c r="J151" s="8"/>
      <c r="K151" s="9"/>
      <c r="L151" s="8"/>
    </row>
    <row r="152" spans="1:12" hidden="1" x14ac:dyDescent="0.25">
      <c r="A152" s="6" t="s">
        <v>6</v>
      </c>
      <c r="B152" s="7" t="s">
        <v>22</v>
      </c>
      <c r="C152" s="8">
        <v>7402</v>
      </c>
      <c r="D152" s="7" t="s">
        <v>1021</v>
      </c>
      <c r="E152" s="8">
        <v>0</v>
      </c>
      <c r="F152" s="8"/>
      <c r="G152" s="8">
        <v>0</v>
      </c>
      <c r="H152" s="8">
        <f>Tabla13[[#This Row],[VENTAS]]+Tabla13[[#This Row],[FISICO]]-Tabla13[[#This Row],[SISTEMA]]</f>
        <v>0</v>
      </c>
      <c r="I152" s="8"/>
      <c r="J152" s="8"/>
      <c r="K152" s="9"/>
      <c r="L152" s="8"/>
    </row>
    <row r="153" spans="1:12" hidden="1" x14ac:dyDescent="0.25">
      <c r="A153" s="6" t="s">
        <v>6</v>
      </c>
      <c r="B153" s="7" t="s">
        <v>22</v>
      </c>
      <c r="C153" s="8">
        <v>6031</v>
      </c>
      <c r="D153" s="7" t="s">
        <v>1006</v>
      </c>
      <c r="E153" s="8">
        <v>0</v>
      </c>
      <c r="F153" s="8"/>
      <c r="G153" s="8">
        <v>0</v>
      </c>
      <c r="H153" s="8">
        <f>Tabla13[[#This Row],[VENTAS]]+Tabla13[[#This Row],[FISICO]]-Tabla13[[#This Row],[SISTEMA]]</f>
        <v>0</v>
      </c>
      <c r="I153" s="8"/>
      <c r="J153" s="8"/>
      <c r="K153" s="9"/>
      <c r="L153" s="8"/>
    </row>
    <row r="154" spans="1:12" hidden="1" x14ac:dyDescent="0.25">
      <c r="A154" s="6" t="s">
        <v>6</v>
      </c>
      <c r="B154" s="7" t="s">
        <v>22</v>
      </c>
      <c r="C154" s="8">
        <v>11905</v>
      </c>
      <c r="D154" s="7" t="s">
        <v>1031</v>
      </c>
      <c r="E154" s="8">
        <v>0</v>
      </c>
      <c r="F154" s="8"/>
      <c r="G154" s="8">
        <v>0</v>
      </c>
      <c r="H154" s="8">
        <f>Tabla13[[#This Row],[VENTAS]]+Tabla13[[#This Row],[FISICO]]-Tabla13[[#This Row],[SISTEMA]]</f>
        <v>0</v>
      </c>
      <c r="I154" s="8"/>
      <c r="J154" s="8"/>
      <c r="K154" s="9"/>
      <c r="L154" s="8"/>
    </row>
    <row r="155" spans="1:12" hidden="1" x14ac:dyDescent="0.25">
      <c r="A155" s="6" t="s">
        <v>6</v>
      </c>
      <c r="B155" s="7" t="s">
        <v>22</v>
      </c>
      <c r="C155" s="8">
        <v>2658</v>
      </c>
      <c r="D155" s="7" t="s">
        <v>981</v>
      </c>
      <c r="E155" s="8">
        <v>0</v>
      </c>
      <c r="F155" s="8"/>
      <c r="G155" s="8">
        <v>0</v>
      </c>
      <c r="H155" s="8">
        <f>Tabla13[[#This Row],[VENTAS]]+Tabla13[[#This Row],[FISICO]]-Tabla13[[#This Row],[SISTEMA]]</f>
        <v>0</v>
      </c>
      <c r="I155" s="8"/>
      <c r="J155" s="8"/>
      <c r="K155" s="9"/>
      <c r="L155" s="8"/>
    </row>
    <row r="156" spans="1:12" hidden="1" x14ac:dyDescent="0.25">
      <c r="A156" s="6" t="s">
        <v>6</v>
      </c>
      <c r="B156" s="7" t="s">
        <v>22</v>
      </c>
      <c r="C156" s="8">
        <v>11911</v>
      </c>
      <c r="D156" s="7" t="s">
        <v>1032</v>
      </c>
      <c r="E156" s="8">
        <v>0</v>
      </c>
      <c r="F156" s="8"/>
      <c r="G156" s="8">
        <v>0</v>
      </c>
      <c r="H156" s="8">
        <f>Tabla13[[#This Row],[VENTAS]]+Tabla13[[#This Row],[FISICO]]-Tabla13[[#This Row],[SISTEMA]]</f>
        <v>0</v>
      </c>
      <c r="I156" s="8"/>
      <c r="J156" s="8"/>
      <c r="K156" s="9"/>
      <c r="L156" s="8"/>
    </row>
    <row r="157" spans="1:12" hidden="1" x14ac:dyDescent="0.25">
      <c r="A157" s="6" t="s">
        <v>6</v>
      </c>
      <c r="B157" s="7" t="s">
        <v>22</v>
      </c>
      <c r="C157" s="8">
        <v>4564</v>
      </c>
      <c r="D157" s="7" t="s">
        <v>992</v>
      </c>
      <c r="E157" s="8">
        <v>0</v>
      </c>
      <c r="F157" s="8"/>
      <c r="G157" s="8">
        <v>0</v>
      </c>
      <c r="H157" s="8">
        <f>Tabla13[[#This Row],[VENTAS]]+Tabla13[[#This Row],[FISICO]]-Tabla13[[#This Row],[SISTEMA]]</f>
        <v>0</v>
      </c>
      <c r="I157" s="8"/>
      <c r="J157" s="8"/>
      <c r="K157" s="9"/>
      <c r="L157" s="8"/>
    </row>
    <row r="158" spans="1:12" hidden="1" x14ac:dyDescent="0.25">
      <c r="A158" s="6" t="s">
        <v>6</v>
      </c>
      <c r="B158" s="7" t="s">
        <v>22</v>
      </c>
      <c r="C158" s="8">
        <v>11930</v>
      </c>
      <c r="D158" s="7" t="s">
        <v>1034</v>
      </c>
      <c r="E158" s="8">
        <v>0</v>
      </c>
      <c r="F158" s="8"/>
      <c r="G158" s="8">
        <v>0</v>
      </c>
      <c r="H158" s="8">
        <f>Tabla13[[#This Row],[VENTAS]]+Tabla13[[#This Row],[FISICO]]-Tabla13[[#This Row],[SISTEMA]]</f>
        <v>0</v>
      </c>
      <c r="I158" s="8"/>
      <c r="J158" s="8"/>
      <c r="K158" s="9"/>
      <c r="L158" s="8"/>
    </row>
    <row r="159" spans="1:12" hidden="1" x14ac:dyDescent="0.25">
      <c r="A159" s="6" t="s">
        <v>6</v>
      </c>
      <c r="B159" s="7" t="s">
        <v>22</v>
      </c>
      <c r="C159" s="8">
        <v>11929</v>
      </c>
      <c r="D159" s="7" t="s">
        <v>1033</v>
      </c>
      <c r="E159" s="8">
        <v>0</v>
      </c>
      <c r="F159" s="8"/>
      <c r="G159" s="8">
        <v>0</v>
      </c>
      <c r="H159" s="8">
        <f>Tabla13[[#This Row],[VENTAS]]+Tabla13[[#This Row],[FISICO]]-Tabla13[[#This Row],[SISTEMA]]</f>
        <v>0</v>
      </c>
      <c r="I159" s="8"/>
      <c r="J159" s="8"/>
      <c r="K159" s="9"/>
      <c r="L159" s="8"/>
    </row>
    <row r="160" spans="1:12" hidden="1" x14ac:dyDescent="0.25">
      <c r="A160" s="6" t="s">
        <v>6</v>
      </c>
      <c r="B160" s="7" t="s">
        <v>22</v>
      </c>
      <c r="C160" s="8">
        <v>7577</v>
      </c>
      <c r="D160" s="7" t="s">
        <v>1023</v>
      </c>
      <c r="E160" s="8">
        <v>0</v>
      </c>
      <c r="F160" s="8"/>
      <c r="G160" s="8">
        <v>0</v>
      </c>
      <c r="H160" s="8">
        <f>Tabla13[[#This Row],[VENTAS]]+Tabla13[[#This Row],[FISICO]]-Tabla13[[#This Row],[SISTEMA]]</f>
        <v>0</v>
      </c>
      <c r="I160" s="8"/>
      <c r="J160" s="8"/>
      <c r="K160" s="9"/>
      <c r="L160" s="8"/>
    </row>
    <row r="161" spans="1:12" x14ac:dyDescent="0.25">
      <c r="A161" s="6" t="s">
        <v>6</v>
      </c>
      <c r="B161" s="7" t="s">
        <v>22</v>
      </c>
      <c r="C161" s="8">
        <v>85</v>
      </c>
      <c r="D161" s="7" t="s">
        <v>934</v>
      </c>
      <c r="E161" s="8">
        <v>12.255000000000001</v>
      </c>
      <c r="F161" s="8">
        <v>0.8</v>
      </c>
      <c r="G161" s="8">
        <v>4.13</v>
      </c>
      <c r="H161" s="8">
        <f>Tabla13[[#This Row],[VENTAS]]+Tabla13[[#This Row],[FISICO]]-Tabla13[[#This Row],[SISTEMA]]</f>
        <v>-7.3250000000000011</v>
      </c>
      <c r="I161" s="8">
        <v>47.6</v>
      </c>
      <c r="J161" s="16">
        <f>Tabla13[[#This Row],[COMPROMETIDO]]/Tabla13[[#This Row],[RECEPCION ]]</f>
        <v>-0.15388655462184875</v>
      </c>
      <c r="K161" s="9"/>
      <c r="L161" s="8"/>
    </row>
    <row r="162" spans="1:12" hidden="1" x14ac:dyDescent="0.25">
      <c r="A162" s="6" t="s">
        <v>6</v>
      </c>
      <c r="B162" s="7" t="s">
        <v>22</v>
      </c>
      <c r="C162" s="8">
        <v>6125</v>
      </c>
      <c r="D162" s="7" t="s">
        <v>1007</v>
      </c>
      <c r="E162" s="8">
        <v>0</v>
      </c>
      <c r="F162" s="8"/>
      <c r="G162" s="8">
        <v>0</v>
      </c>
      <c r="H162" s="8">
        <f>Tabla13[[#This Row],[VENTAS]]+Tabla13[[#This Row],[FISICO]]-Tabla13[[#This Row],[SISTEMA]]</f>
        <v>0</v>
      </c>
      <c r="I162" s="8"/>
      <c r="J162" s="8"/>
      <c r="K162" s="9"/>
      <c r="L162" s="8"/>
    </row>
    <row r="163" spans="1:12" hidden="1" x14ac:dyDescent="0.25">
      <c r="A163" s="6" t="s">
        <v>6</v>
      </c>
      <c r="B163" s="7" t="s">
        <v>22</v>
      </c>
      <c r="C163" s="8">
        <v>4710</v>
      </c>
      <c r="D163" s="7" t="s">
        <v>993</v>
      </c>
      <c r="E163" s="8">
        <v>0</v>
      </c>
      <c r="F163" s="8"/>
      <c r="G163" s="8">
        <v>0</v>
      </c>
      <c r="H163" s="8">
        <f>Tabla13[[#This Row],[VENTAS]]+Tabla13[[#This Row],[FISICO]]-Tabla13[[#This Row],[SISTEMA]]</f>
        <v>0</v>
      </c>
      <c r="I163" s="8"/>
      <c r="J163" s="8"/>
      <c r="K163" s="9"/>
      <c r="L163" s="8"/>
    </row>
    <row r="164" spans="1:12" hidden="1" x14ac:dyDescent="0.25">
      <c r="A164" s="6" t="s">
        <v>6</v>
      </c>
      <c r="B164" s="7" t="s">
        <v>22</v>
      </c>
      <c r="C164" s="8">
        <v>8493</v>
      </c>
      <c r="D164" s="7" t="s">
        <v>1025</v>
      </c>
      <c r="E164" s="8">
        <v>0</v>
      </c>
      <c r="F164" s="8"/>
      <c r="G164" s="8">
        <v>0</v>
      </c>
      <c r="H164" s="8">
        <f>Tabla13[[#This Row],[VENTAS]]+Tabla13[[#This Row],[FISICO]]-Tabla13[[#This Row],[SISTEMA]]</f>
        <v>0</v>
      </c>
      <c r="I164" s="8"/>
      <c r="J164" s="8"/>
      <c r="K164" s="9"/>
      <c r="L164" s="8"/>
    </row>
    <row r="165" spans="1:12" hidden="1" x14ac:dyDescent="0.25">
      <c r="A165" s="6" t="s">
        <v>6</v>
      </c>
      <c r="B165" s="7" t="s">
        <v>22</v>
      </c>
      <c r="C165" s="8">
        <v>6289</v>
      </c>
      <c r="D165" s="7" t="s">
        <v>1012</v>
      </c>
      <c r="E165" s="8">
        <v>0</v>
      </c>
      <c r="F165" s="8"/>
      <c r="G165" s="8">
        <v>0</v>
      </c>
      <c r="H165" s="8">
        <f>Tabla13[[#This Row],[VENTAS]]+Tabla13[[#This Row],[FISICO]]-Tabla13[[#This Row],[SISTEMA]]</f>
        <v>0</v>
      </c>
      <c r="I165" s="8"/>
      <c r="J165" s="8"/>
      <c r="K165" s="9"/>
      <c r="L165" s="8"/>
    </row>
    <row r="166" spans="1:12" hidden="1" x14ac:dyDescent="0.25">
      <c r="A166" s="10" t="s">
        <v>6</v>
      </c>
      <c r="B166" s="11" t="s">
        <v>22</v>
      </c>
      <c r="C166" s="12">
        <v>10904</v>
      </c>
      <c r="D166" s="11" t="s">
        <v>1029</v>
      </c>
      <c r="E166" s="12">
        <v>0</v>
      </c>
      <c r="F166" s="12"/>
      <c r="G166" s="12">
        <v>0</v>
      </c>
      <c r="H166" s="8">
        <f>Tabla13[[#This Row],[VENTAS]]+Tabla13[[#This Row],[FISICO]]-Tabla13[[#This Row],[SISTEMA]]</f>
        <v>0</v>
      </c>
      <c r="I166" s="12"/>
      <c r="J166" s="12"/>
      <c r="K166" s="13"/>
      <c r="L166" s="12"/>
    </row>
  </sheetData>
  <pageMargins left="0.7" right="0.7" top="0.75" bottom="0.75" header="0.3" footer="0.3"/>
  <pageSetup paperSize="9" orientation="landscape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29"/>
  <sheetViews>
    <sheetView topLeftCell="B379" zoomScale="120" zoomScaleNormal="120" workbookViewId="0">
      <selection activeCell="A349" sqref="A349"/>
    </sheetView>
  </sheetViews>
  <sheetFormatPr baseColWidth="10" defaultRowHeight="15" x14ac:dyDescent="0.25"/>
  <cols>
    <col min="1" max="1" width="24.85546875" bestFit="1" customWidth="1"/>
    <col min="2" max="2" width="16.140625" bestFit="1" customWidth="1"/>
    <col min="3" max="3" width="11.28515625" bestFit="1" customWidth="1"/>
    <col min="4" max="4" width="52.85546875" bestFit="1" customWidth="1"/>
    <col min="5" max="5" width="13.7109375" bestFit="1" customWidth="1"/>
    <col min="6" max="6" width="12.140625" bestFit="1" customWidth="1"/>
    <col min="7" max="7" width="9.5703125" bestFit="1" customWidth="1"/>
    <col min="8" max="8" width="16.5703125" bestFit="1" customWidth="1"/>
  </cols>
  <sheetData>
    <row r="1" spans="1:8" x14ac:dyDescent="0.25">
      <c r="A1" s="2" t="s">
        <v>2</v>
      </c>
      <c r="B1" s="2" t="s">
        <v>3</v>
      </c>
      <c r="C1" s="2" t="s">
        <v>4</v>
      </c>
      <c r="D1" s="2" t="s">
        <v>8317</v>
      </c>
      <c r="E1" s="2" t="s">
        <v>8305</v>
      </c>
      <c r="F1" s="2" t="s">
        <v>8304</v>
      </c>
      <c r="G1" s="2" t="s">
        <v>8306</v>
      </c>
      <c r="H1" s="2" t="s">
        <v>8311</v>
      </c>
    </row>
    <row r="2" spans="1:8" x14ac:dyDescent="0.25">
      <c r="A2" s="1" t="s">
        <v>6</v>
      </c>
      <c r="B2" s="1" t="s">
        <v>31</v>
      </c>
      <c r="C2">
        <v>56</v>
      </c>
      <c r="D2" s="1" t="s">
        <v>4104</v>
      </c>
      <c r="E2">
        <v>0</v>
      </c>
      <c r="G2">
        <v>0</v>
      </c>
      <c r="H2">
        <f>Tabla14[[#This Row],[VENTAS]]+Tabla14[[#This Row],[SISTEMA]]-Tabla14[[#This Row],[FISICO]]</f>
        <v>0</v>
      </c>
    </row>
    <row r="3" spans="1:8" x14ac:dyDescent="0.25">
      <c r="A3" s="1" t="s">
        <v>6</v>
      </c>
      <c r="B3" s="1" t="s">
        <v>31</v>
      </c>
      <c r="C3">
        <v>2020</v>
      </c>
      <c r="D3" s="1" t="s">
        <v>4276</v>
      </c>
      <c r="E3">
        <v>0</v>
      </c>
      <c r="G3">
        <v>0</v>
      </c>
      <c r="H3">
        <f>Tabla14[[#This Row],[VENTAS]]+Tabla14[[#This Row],[SISTEMA]]-Tabla14[[#This Row],[FISICO]]</f>
        <v>0</v>
      </c>
    </row>
    <row r="4" spans="1:8" x14ac:dyDescent="0.25">
      <c r="A4" s="1" t="s">
        <v>6</v>
      </c>
      <c r="B4" s="1" t="s">
        <v>31</v>
      </c>
      <c r="C4">
        <v>2304</v>
      </c>
      <c r="D4" s="1" t="s">
        <v>4316</v>
      </c>
      <c r="E4">
        <v>3</v>
      </c>
      <c r="F4">
        <v>3</v>
      </c>
      <c r="G4">
        <v>0</v>
      </c>
      <c r="H4">
        <f>Tabla14[[#This Row],[VENTAS]]+Tabla14[[#This Row],[SISTEMA]]-Tabla14[[#This Row],[FISICO]]</f>
        <v>0</v>
      </c>
    </row>
    <row r="5" spans="1:8" x14ac:dyDescent="0.25">
      <c r="A5" s="1" t="s">
        <v>6</v>
      </c>
      <c r="B5" s="1" t="s">
        <v>31</v>
      </c>
      <c r="C5">
        <v>2310</v>
      </c>
      <c r="D5" s="1" t="s">
        <v>4317</v>
      </c>
      <c r="E5">
        <v>7</v>
      </c>
      <c r="F5">
        <v>7</v>
      </c>
      <c r="G5">
        <v>0</v>
      </c>
      <c r="H5">
        <f>Tabla14[[#This Row],[VENTAS]]+Tabla14[[#This Row],[SISTEMA]]-Tabla14[[#This Row],[FISICO]]</f>
        <v>0</v>
      </c>
    </row>
    <row r="6" spans="1:8" x14ac:dyDescent="0.25">
      <c r="A6" s="1" t="s">
        <v>6</v>
      </c>
      <c r="B6" s="1" t="s">
        <v>31</v>
      </c>
      <c r="C6">
        <v>89</v>
      </c>
      <c r="D6" s="1" t="s">
        <v>4113</v>
      </c>
      <c r="E6">
        <v>0.43</v>
      </c>
      <c r="G6">
        <v>0</v>
      </c>
      <c r="H6">
        <f>Tabla14[[#This Row],[VENTAS]]+Tabla14[[#This Row],[SISTEMA]]-Tabla14[[#This Row],[FISICO]]</f>
        <v>-0.43</v>
      </c>
    </row>
    <row r="7" spans="1:8" x14ac:dyDescent="0.25">
      <c r="A7" s="1" t="s">
        <v>6</v>
      </c>
      <c r="B7" s="1" t="s">
        <v>31</v>
      </c>
      <c r="C7">
        <v>1794</v>
      </c>
      <c r="D7" s="1" t="s">
        <v>4207</v>
      </c>
      <c r="E7">
        <v>15.725</v>
      </c>
      <c r="G7">
        <v>0</v>
      </c>
      <c r="H7">
        <f>Tabla14[[#This Row],[VENTAS]]+Tabla14[[#This Row],[SISTEMA]]-Tabla14[[#This Row],[FISICO]]</f>
        <v>-15.725</v>
      </c>
    </row>
    <row r="8" spans="1:8" x14ac:dyDescent="0.25">
      <c r="A8" s="1" t="s">
        <v>6</v>
      </c>
      <c r="B8" s="1" t="s">
        <v>31</v>
      </c>
      <c r="C8">
        <v>2303</v>
      </c>
      <c r="D8" s="1" t="s">
        <v>4315</v>
      </c>
      <c r="E8">
        <v>0</v>
      </c>
      <c r="G8">
        <v>0</v>
      </c>
      <c r="H8">
        <f>Tabla14[[#This Row],[VENTAS]]+Tabla14[[#This Row],[SISTEMA]]-Tabla14[[#This Row],[FISICO]]</f>
        <v>0</v>
      </c>
    </row>
    <row r="9" spans="1:8" x14ac:dyDescent="0.25">
      <c r="A9" s="1" t="s">
        <v>6</v>
      </c>
      <c r="B9" s="1" t="s">
        <v>31</v>
      </c>
      <c r="C9">
        <v>1774</v>
      </c>
      <c r="D9" s="1" t="s">
        <v>4196</v>
      </c>
      <c r="E9">
        <v>0</v>
      </c>
      <c r="G9">
        <v>0</v>
      </c>
      <c r="H9">
        <f>Tabla14[[#This Row],[VENTAS]]+Tabla14[[#This Row],[SISTEMA]]-Tabla14[[#This Row],[FISICO]]</f>
        <v>0</v>
      </c>
    </row>
    <row r="10" spans="1:8" x14ac:dyDescent="0.25">
      <c r="A10" s="1" t="s">
        <v>6</v>
      </c>
      <c r="B10" s="1" t="s">
        <v>31</v>
      </c>
      <c r="C10">
        <v>1823</v>
      </c>
      <c r="D10" s="1" t="s">
        <v>4235</v>
      </c>
      <c r="E10">
        <v>7.375</v>
      </c>
      <c r="F10">
        <v>6.86</v>
      </c>
      <c r="G10">
        <v>0</v>
      </c>
      <c r="H10">
        <f>Tabla14[[#This Row],[VENTAS]]+Tabla14[[#This Row],[SISTEMA]]-Tabla14[[#This Row],[FISICO]]</f>
        <v>-0.51499999999999968</v>
      </c>
    </row>
    <row r="11" spans="1:8" x14ac:dyDescent="0.25">
      <c r="A11" s="1" t="s">
        <v>6</v>
      </c>
      <c r="B11" s="1" t="s">
        <v>31</v>
      </c>
      <c r="C11">
        <v>47</v>
      </c>
      <c r="D11" s="1" t="s">
        <v>4103</v>
      </c>
      <c r="E11">
        <v>0</v>
      </c>
      <c r="G11">
        <v>0</v>
      </c>
      <c r="H11">
        <f>Tabla14[[#This Row],[VENTAS]]+Tabla14[[#This Row],[SISTEMA]]-Tabla14[[#This Row],[FISICO]]</f>
        <v>0</v>
      </c>
    </row>
    <row r="12" spans="1:8" x14ac:dyDescent="0.25">
      <c r="A12" s="1" t="s">
        <v>6</v>
      </c>
      <c r="B12" s="1" t="s">
        <v>31</v>
      </c>
      <c r="C12">
        <v>1687</v>
      </c>
      <c r="D12" s="1" t="s">
        <v>4146</v>
      </c>
      <c r="E12">
        <v>0</v>
      </c>
      <c r="G12">
        <v>0</v>
      </c>
      <c r="H12">
        <f>Tabla14[[#This Row],[VENTAS]]+Tabla14[[#This Row],[SISTEMA]]-Tabla14[[#This Row],[FISICO]]</f>
        <v>0</v>
      </c>
    </row>
    <row r="13" spans="1:8" x14ac:dyDescent="0.25">
      <c r="A13" s="1" t="s">
        <v>6</v>
      </c>
      <c r="B13" s="1" t="s">
        <v>31</v>
      </c>
      <c r="C13">
        <v>2021</v>
      </c>
      <c r="D13" s="1" t="s">
        <v>4277</v>
      </c>
      <c r="E13">
        <v>3.78</v>
      </c>
      <c r="F13">
        <v>2.87</v>
      </c>
      <c r="G13">
        <v>0</v>
      </c>
      <c r="H13">
        <f>Tabla14[[#This Row],[VENTAS]]+Tabla14[[#This Row],[SISTEMA]]-Tabla14[[#This Row],[FISICO]]</f>
        <v>-0.9099999999999997</v>
      </c>
    </row>
    <row r="14" spans="1:8" x14ac:dyDescent="0.25">
      <c r="A14" s="1" t="s">
        <v>6</v>
      </c>
      <c r="B14" s="1" t="s">
        <v>31</v>
      </c>
      <c r="C14">
        <v>1778</v>
      </c>
      <c r="D14" s="1" t="s">
        <v>4198</v>
      </c>
      <c r="E14">
        <v>0</v>
      </c>
      <c r="G14">
        <v>0</v>
      </c>
      <c r="H14">
        <f>Tabla14[[#This Row],[VENTAS]]+Tabla14[[#This Row],[SISTEMA]]-Tabla14[[#This Row],[FISICO]]</f>
        <v>0</v>
      </c>
    </row>
    <row r="15" spans="1:8" x14ac:dyDescent="0.25">
      <c r="A15" s="1" t="s">
        <v>6</v>
      </c>
      <c r="B15" s="1" t="s">
        <v>31</v>
      </c>
      <c r="C15">
        <v>1791</v>
      </c>
      <c r="D15" s="1" t="s">
        <v>4204</v>
      </c>
      <c r="E15">
        <v>0</v>
      </c>
      <c r="G15">
        <v>0</v>
      </c>
      <c r="H15">
        <f>Tabla14[[#This Row],[VENTAS]]+Tabla14[[#This Row],[SISTEMA]]-Tabla14[[#This Row],[FISICO]]</f>
        <v>0</v>
      </c>
    </row>
    <row r="16" spans="1:8" x14ac:dyDescent="0.25">
      <c r="A16" s="1" t="s">
        <v>6</v>
      </c>
      <c r="B16" s="1" t="s">
        <v>31</v>
      </c>
      <c r="C16">
        <v>1806</v>
      </c>
      <c r="D16" s="1" t="s">
        <v>4218</v>
      </c>
      <c r="E16">
        <v>3.3650000000000002</v>
      </c>
      <c r="G16">
        <v>0</v>
      </c>
      <c r="H16">
        <f>Tabla14[[#This Row],[VENTAS]]+Tabla14[[#This Row],[SISTEMA]]-Tabla14[[#This Row],[FISICO]]</f>
        <v>-3.3650000000000002</v>
      </c>
    </row>
    <row r="17" spans="1:8" x14ac:dyDescent="0.25">
      <c r="A17" s="1" t="s">
        <v>6</v>
      </c>
      <c r="B17" s="1" t="s">
        <v>31</v>
      </c>
      <c r="C17">
        <v>1807</v>
      </c>
      <c r="D17" s="1" t="s">
        <v>4219</v>
      </c>
      <c r="E17">
        <v>0</v>
      </c>
      <c r="G17">
        <v>0</v>
      </c>
      <c r="H17">
        <f>Tabla14[[#This Row],[VENTAS]]+Tabla14[[#This Row],[SISTEMA]]-Tabla14[[#This Row],[FISICO]]</f>
        <v>0</v>
      </c>
    </row>
    <row r="18" spans="1:8" x14ac:dyDescent="0.25">
      <c r="A18" s="1" t="s">
        <v>6</v>
      </c>
      <c r="B18" s="1" t="s">
        <v>31</v>
      </c>
      <c r="C18">
        <v>1652</v>
      </c>
      <c r="D18" s="1" t="s">
        <v>4128</v>
      </c>
      <c r="E18">
        <v>0</v>
      </c>
      <c r="G18">
        <v>0</v>
      </c>
      <c r="H18">
        <f>Tabla14[[#This Row],[VENTAS]]+Tabla14[[#This Row],[SISTEMA]]-Tabla14[[#This Row],[FISICO]]</f>
        <v>0</v>
      </c>
    </row>
    <row r="19" spans="1:8" x14ac:dyDescent="0.25">
      <c r="A19" s="1" t="s">
        <v>6</v>
      </c>
      <c r="B19" s="1" t="s">
        <v>31</v>
      </c>
      <c r="C19">
        <v>1781</v>
      </c>
      <c r="D19" s="1" t="s">
        <v>4200</v>
      </c>
      <c r="E19">
        <v>2.88</v>
      </c>
      <c r="G19">
        <v>0</v>
      </c>
      <c r="H19">
        <f>Tabla14[[#This Row],[VENTAS]]+Tabla14[[#This Row],[SISTEMA]]-Tabla14[[#This Row],[FISICO]]</f>
        <v>-2.88</v>
      </c>
    </row>
    <row r="20" spans="1:8" x14ac:dyDescent="0.25">
      <c r="A20" s="1" t="s">
        <v>6</v>
      </c>
      <c r="B20" s="1" t="s">
        <v>31</v>
      </c>
      <c r="C20">
        <v>1809</v>
      </c>
      <c r="D20" s="1" t="s">
        <v>4221</v>
      </c>
      <c r="E20">
        <v>1.3009999999999999</v>
      </c>
      <c r="G20">
        <v>0</v>
      </c>
      <c r="H20">
        <f>Tabla14[[#This Row],[VENTAS]]+Tabla14[[#This Row],[SISTEMA]]-Tabla14[[#This Row],[FISICO]]</f>
        <v>-1.3009999999999999</v>
      </c>
    </row>
    <row r="21" spans="1:8" x14ac:dyDescent="0.25">
      <c r="A21" s="1" t="s">
        <v>6</v>
      </c>
      <c r="B21" s="1" t="s">
        <v>31</v>
      </c>
      <c r="C21">
        <v>1644</v>
      </c>
      <c r="D21" s="1" t="s">
        <v>4124</v>
      </c>
      <c r="E21">
        <v>7.665</v>
      </c>
      <c r="G21">
        <v>0</v>
      </c>
      <c r="H21">
        <f>Tabla14[[#This Row],[VENTAS]]+Tabla14[[#This Row],[SISTEMA]]-Tabla14[[#This Row],[FISICO]]</f>
        <v>-7.665</v>
      </c>
    </row>
    <row r="22" spans="1:8" x14ac:dyDescent="0.25">
      <c r="A22" s="1" t="s">
        <v>6</v>
      </c>
      <c r="B22" s="1" t="s">
        <v>31</v>
      </c>
      <c r="C22">
        <v>1655</v>
      </c>
      <c r="D22" s="1" t="s">
        <v>4131</v>
      </c>
      <c r="E22">
        <v>20.37</v>
      </c>
      <c r="F22">
        <v>1.6319999999999999</v>
      </c>
      <c r="G22">
        <v>0</v>
      </c>
      <c r="H22">
        <f>Tabla14[[#This Row],[VENTAS]]+Tabla14[[#This Row],[SISTEMA]]-Tabla14[[#This Row],[FISICO]]</f>
        <v>-18.738</v>
      </c>
    </row>
    <row r="23" spans="1:8" x14ac:dyDescent="0.25">
      <c r="A23" s="1" t="s">
        <v>6</v>
      </c>
      <c r="B23" s="1" t="s">
        <v>31</v>
      </c>
      <c r="C23">
        <v>1760</v>
      </c>
      <c r="D23" s="1" t="s">
        <v>4188</v>
      </c>
      <c r="E23">
        <v>2.7</v>
      </c>
      <c r="F23">
        <v>2.14</v>
      </c>
      <c r="G23">
        <v>0.19</v>
      </c>
      <c r="H23">
        <f>Tabla14[[#This Row],[VENTAS]]+Tabla14[[#This Row],[SISTEMA]]-Tabla14[[#This Row],[FISICO]]</f>
        <v>-0.37000000000000011</v>
      </c>
    </row>
    <row r="24" spans="1:8" x14ac:dyDescent="0.25">
      <c r="A24" s="1" t="s">
        <v>6</v>
      </c>
      <c r="B24" s="1" t="s">
        <v>31</v>
      </c>
      <c r="C24">
        <v>1808</v>
      </c>
      <c r="D24" s="1" t="s">
        <v>4220</v>
      </c>
      <c r="E24">
        <v>0</v>
      </c>
      <c r="G24">
        <v>0</v>
      </c>
      <c r="H24">
        <f>Tabla14[[#This Row],[VENTAS]]+Tabla14[[#This Row],[SISTEMA]]-Tabla14[[#This Row],[FISICO]]</f>
        <v>0</v>
      </c>
    </row>
    <row r="25" spans="1:8" x14ac:dyDescent="0.25">
      <c r="A25" s="1" t="s">
        <v>6</v>
      </c>
      <c r="B25" s="1" t="s">
        <v>31</v>
      </c>
      <c r="C25">
        <v>1818</v>
      </c>
      <c r="D25" s="1" t="s">
        <v>4230</v>
      </c>
      <c r="E25">
        <v>1.605</v>
      </c>
      <c r="G25">
        <v>0</v>
      </c>
      <c r="H25">
        <f>Tabla14[[#This Row],[VENTAS]]+Tabla14[[#This Row],[SISTEMA]]-Tabla14[[#This Row],[FISICO]]</f>
        <v>-1.605</v>
      </c>
    </row>
    <row r="26" spans="1:8" x14ac:dyDescent="0.25">
      <c r="A26" s="1" t="s">
        <v>6</v>
      </c>
      <c r="B26" s="1" t="s">
        <v>31</v>
      </c>
      <c r="C26">
        <v>1658</v>
      </c>
      <c r="D26" s="1" t="s">
        <v>4133</v>
      </c>
      <c r="E26">
        <v>0</v>
      </c>
      <c r="G26">
        <v>0</v>
      </c>
      <c r="H26">
        <f>Tabla14[[#This Row],[VENTAS]]+Tabla14[[#This Row],[SISTEMA]]-Tabla14[[#This Row],[FISICO]]</f>
        <v>0</v>
      </c>
    </row>
    <row r="27" spans="1:8" x14ac:dyDescent="0.25">
      <c r="A27" s="1" t="s">
        <v>6</v>
      </c>
      <c r="B27" s="1" t="s">
        <v>31</v>
      </c>
      <c r="C27">
        <v>1849</v>
      </c>
      <c r="D27" s="1" t="s">
        <v>4256</v>
      </c>
      <c r="E27">
        <v>0</v>
      </c>
      <c r="G27">
        <v>0</v>
      </c>
      <c r="H27">
        <f>Tabla14[[#This Row],[VENTAS]]+Tabla14[[#This Row],[SISTEMA]]-Tabla14[[#This Row],[FISICO]]</f>
        <v>0</v>
      </c>
    </row>
    <row r="28" spans="1:8" x14ac:dyDescent="0.25">
      <c r="A28" s="1" t="s">
        <v>6</v>
      </c>
      <c r="B28" s="1" t="s">
        <v>31</v>
      </c>
      <c r="C28">
        <v>2050</v>
      </c>
      <c r="D28" s="1" t="s">
        <v>4288</v>
      </c>
      <c r="E28">
        <v>0</v>
      </c>
      <c r="G28">
        <v>0</v>
      </c>
      <c r="H28">
        <f>Tabla14[[#This Row],[VENTAS]]+Tabla14[[#This Row],[SISTEMA]]-Tabla14[[#This Row],[FISICO]]</f>
        <v>0</v>
      </c>
    </row>
    <row r="29" spans="1:8" x14ac:dyDescent="0.25">
      <c r="A29" s="1" t="s">
        <v>6</v>
      </c>
      <c r="B29" s="1" t="s">
        <v>31</v>
      </c>
      <c r="C29">
        <v>2060</v>
      </c>
      <c r="D29" s="1" t="s">
        <v>4295</v>
      </c>
      <c r="E29">
        <v>0</v>
      </c>
      <c r="G29">
        <v>0</v>
      </c>
      <c r="H29">
        <f>Tabla14[[#This Row],[VENTAS]]+Tabla14[[#This Row],[SISTEMA]]-Tabla14[[#This Row],[FISICO]]</f>
        <v>0</v>
      </c>
    </row>
    <row r="30" spans="1:8" x14ac:dyDescent="0.25">
      <c r="A30" s="1" t="s">
        <v>6</v>
      </c>
      <c r="B30" s="1" t="s">
        <v>31</v>
      </c>
      <c r="C30">
        <v>1796</v>
      </c>
      <c r="D30" s="1" t="s">
        <v>4209</v>
      </c>
      <c r="E30">
        <v>1</v>
      </c>
      <c r="G30">
        <v>0</v>
      </c>
      <c r="H30">
        <f>Tabla14[[#This Row],[VENTAS]]+Tabla14[[#This Row],[SISTEMA]]-Tabla14[[#This Row],[FISICO]]</f>
        <v>-1</v>
      </c>
    </row>
    <row r="31" spans="1:8" x14ac:dyDescent="0.25">
      <c r="A31" s="1" t="s">
        <v>6</v>
      </c>
      <c r="B31" s="1" t="s">
        <v>31</v>
      </c>
      <c r="C31">
        <v>1683</v>
      </c>
      <c r="D31" s="1" t="s">
        <v>4143</v>
      </c>
      <c r="E31">
        <v>0</v>
      </c>
      <c r="G31">
        <v>0</v>
      </c>
      <c r="H31">
        <f>Tabla14[[#This Row],[VENTAS]]+Tabla14[[#This Row],[SISTEMA]]-Tabla14[[#This Row],[FISICO]]</f>
        <v>0</v>
      </c>
    </row>
    <row r="32" spans="1:8" x14ac:dyDescent="0.25">
      <c r="A32" s="1" t="s">
        <v>6</v>
      </c>
      <c r="B32" s="1" t="s">
        <v>31</v>
      </c>
      <c r="C32">
        <v>1771</v>
      </c>
      <c r="D32" s="1" t="s">
        <v>4193</v>
      </c>
      <c r="E32">
        <v>0</v>
      </c>
      <c r="G32">
        <v>0</v>
      </c>
      <c r="H32">
        <f>Tabla14[[#This Row],[VENTAS]]+Tabla14[[#This Row],[SISTEMA]]-Tabla14[[#This Row],[FISICO]]</f>
        <v>0</v>
      </c>
    </row>
    <row r="33" spans="1:8" x14ac:dyDescent="0.25">
      <c r="A33" s="1" t="s">
        <v>6</v>
      </c>
      <c r="B33" s="1" t="s">
        <v>31</v>
      </c>
      <c r="C33">
        <v>1685</v>
      </c>
      <c r="D33" s="1" t="s">
        <v>4144</v>
      </c>
      <c r="E33">
        <v>0</v>
      </c>
      <c r="G33">
        <v>0</v>
      </c>
      <c r="H33">
        <f>Tabla14[[#This Row],[VENTAS]]+Tabla14[[#This Row],[SISTEMA]]-Tabla14[[#This Row],[FISICO]]</f>
        <v>0</v>
      </c>
    </row>
    <row r="34" spans="1:8" x14ac:dyDescent="0.25">
      <c r="A34" s="1" t="s">
        <v>6</v>
      </c>
      <c r="B34" s="1" t="s">
        <v>31</v>
      </c>
      <c r="C34">
        <v>1768</v>
      </c>
      <c r="D34" s="1" t="s">
        <v>4192</v>
      </c>
      <c r="E34">
        <v>4</v>
      </c>
      <c r="G34">
        <v>0</v>
      </c>
      <c r="H34">
        <f>Tabla14[[#This Row],[VENTAS]]+Tabla14[[#This Row],[SISTEMA]]-Tabla14[[#This Row],[FISICO]]</f>
        <v>-4</v>
      </c>
    </row>
    <row r="35" spans="1:8" x14ac:dyDescent="0.25">
      <c r="A35" s="1" t="s">
        <v>6</v>
      </c>
      <c r="B35" s="1" t="s">
        <v>31</v>
      </c>
      <c r="C35">
        <v>2100</v>
      </c>
      <c r="D35" s="1" t="s">
        <v>4305</v>
      </c>
      <c r="E35">
        <v>0</v>
      </c>
      <c r="G35">
        <v>0</v>
      </c>
      <c r="H35">
        <f>Tabla14[[#This Row],[VENTAS]]+Tabla14[[#This Row],[SISTEMA]]-Tabla14[[#This Row],[FISICO]]</f>
        <v>0</v>
      </c>
    </row>
    <row r="36" spans="1:8" x14ac:dyDescent="0.25">
      <c r="A36" s="1" t="s">
        <v>6</v>
      </c>
      <c r="B36" s="1" t="s">
        <v>31</v>
      </c>
      <c r="C36">
        <v>1772</v>
      </c>
      <c r="D36" s="1" t="s">
        <v>4194</v>
      </c>
      <c r="E36">
        <v>0</v>
      </c>
      <c r="G36">
        <v>0</v>
      </c>
      <c r="H36">
        <f>Tabla14[[#This Row],[VENTAS]]+Tabla14[[#This Row],[SISTEMA]]-Tabla14[[#This Row],[FISICO]]</f>
        <v>0</v>
      </c>
    </row>
    <row r="37" spans="1:8" x14ac:dyDescent="0.25">
      <c r="A37" s="1" t="s">
        <v>6</v>
      </c>
      <c r="B37" s="1" t="s">
        <v>31</v>
      </c>
      <c r="C37">
        <v>1817</v>
      </c>
      <c r="D37" s="1" t="s">
        <v>4229</v>
      </c>
      <c r="E37">
        <v>0</v>
      </c>
      <c r="G37">
        <v>0</v>
      </c>
      <c r="H37">
        <f>Tabla14[[#This Row],[VENTAS]]+Tabla14[[#This Row],[SISTEMA]]-Tabla14[[#This Row],[FISICO]]</f>
        <v>0</v>
      </c>
    </row>
    <row r="38" spans="1:8" x14ac:dyDescent="0.25">
      <c r="A38" s="1" t="s">
        <v>6</v>
      </c>
      <c r="B38" s="1" t="s">
        <v>31</v>
      </c>
      <c r="C38">
        <v>1759</v>
      </c>
      <c r="D38" s="1" t="s">
        <v>4187</v>
      </c>
      <c r="E38">
        <v>3.22</v>
      </c>
      <c r="G38">
        <v>0</v>
      </c>
      <c r="H38">
        <f>Tabla14[[#This Row],[VENTAS]]+Tabla14[[#This Row],[SISTEMA]]-Tabla14[[#This Row],[FISICO]]</f>
        <v>-3.22</v>
      </c>
    </row>
    <row r="39" spans="1:8" x14ac:dyDescent="0.25">
      <c r="A39" s="1" t="s">
        <v>6</v>
      </c>
      <c r="B39" s="1" t="s">
        <v>31</v>
      </c>
      <c r="C39">
        <v>1753</v>
      </c>
      <c r="D39" s="1" t="s">
        <v>4183</v>
      </c>
      <c r="E39">
        <v>0</v>
      </c>
      <c r="G39">
        <v>0</v>
      </c>
      <c r="H39">
        <f>Tabla14[[#This Row],[VENTAS]]+Tabla14[[#This Row],[SISTEMA]]-Tabla14[[#This Row],[FISICO]]</f>
        <v>0</v>
      </c>
    </row>
    <row r="40" spans="1:8" x14ac:dyDescent="0.25">
      <c r="A40" s="1" t="s">
        <v>6</v>
      </c>
      <c r="B40" s="1" t="s">
        <v>31</v>
      </c>
      <c r="C40">
        <v>1754</v>
      </c>
      <c r="D40" s="1" t="s">
        <v>4184</v>
      </c>
      <c r="E40">
        <v>0</v>
      </c>
      <c r="G40">
        <v>0</v>
      </c>
      <c r="H40">
        <f>Tabla14[[#This Row],[VENTAS]]+Tabla14[[#This Row],[SISTEMA]]-Tabla14[[#This Row],[FISICO]]</f>
        <v>0</v>
      </c>
    </row>
    <row r="41" spans="1:8" x14ac:dyDescent="0.25">
      <c r="A41" s="1" t="s">
        <v>6</v>
      </c>
      <c r="B41" s="1" t="s">
        <v>31</v>
      </c>
      <c r="C41">
        <v>1790</v>
      </c>
      <c r="D41" s="1" t="s">
        <v>4203</v>
      </c>
      <c r="E41">
        <v>0</v>
      </c>
      <c r="G41">
        <v>0</v>
      </c>
      <c r="H41">
        <f>Tabla14[[#This Row],[VENTAS]]+Tabla14[[#This Row],[SISTEMA]]-Tabla14[[#This Row],[FISICO]]</f>
        <v>0</v>
      </c>
    </row>
    <row r="42" spans="1:8" x14ac:dyDescent="0.25">
      <c r="A42" s="1" t="s">
        <v>6</v>
      </c>
      <c r="B42" s="1" t="s">
        <v>31</v>
      </c>
      <c r="C42">
        <v>1895</v>
      </c>
      <c r="D42" s="1" t="s">
        <v>4257</v>
      </c>
      <c r="E42">
        <v>0</v>
      </c>
      <c r="G42">
        <v>0</v>
      </c>
      <c r="H42">
        <f>Tabla14[[#This Row],[VENTAS]]+Tabla14[[#This Row],[SISTEMA]]-Tabla14[[#This Row],[FISICO]]</f>
        <v>0</v>
      </c>
    </row>
    <row r="43" spans="1:8" x14ac:dyDescent="0.25">
      <c r="A43" s="1" t="s">
        <v>6</v>
      </c>
      <c r="B43" s="1" t="s">
        <v>31</v>
      </c>
      <c r="C43">
        <v>2084</v>
      </c>
      <c r="D43" s="1" t="s">
        <v>4300</v>
      </c>
      <c r="E43">
        <v>0</v>
      </c>
      <c r="G43">
        <v>0</v>
      </c>
      <c r="H43">
        <f>Tabla14[[#This Row],[VENTAS]]+Tabla14[[#This Row],[SISTEMA]]-Tabla14[[#This Row],[FISICO]]</f>
        <v>0</v>
      </c>
    </row>
    <row r="44" spans="1:8" x14ac:dyDescent="0.25">
      <c r="A44" s="1" t="s">
        <v>6</v>
      </c>
      <c r="B44" s="1" t="s">
        <v>31</v>
      </c>
      <c r="C44">
        <v>1649</v>
      </c>
      <c r="D44" s="1" t="s">
        <v>4125</v>
      </c>
      <c r="E44">
        <v>0</v>
      </c>
      <c r="G44">
        <v>0</v>
      </c>
      <c r="H44">
        <f>Tabla14[[#This Row],[VENTAS]]+Tabla14[[#This Row],[SISTEMA]]-Tabla14[[#This Row],[FISICO]]</f>
        <v>0</v>
      </c>
    </row>
    <row r="45" spans="1:8" x14ac:dyDescent="0.25">
      <c r="A45" s="1" t="s">
        <v>6</v>
      </c>
      <c r="B45" s="1" t="s">
        <v>31</v>
      </c>
      <c r="C45">
        <v>29</v>
      </c>
      <c r="D45" s="1" t="s">
        <v>4098</v>
      </c>
      <c r="E45">
        <v>0</v>
      </c>
      <c r="G45">
        <v>0</v>
      </c>
      <c r="H45">
        <f>Tabla14[[#This Row],[VENTAS]]+Tabla14[[#This Row],[SISTEMA]]-Tabla14[[#This Row],[FISICO]]</f>
        <v>0</v>
      </c>
    </row>
    <row r="46" spans="1:8" x14ac:dyDescent="0.25">
      <c r="A46" s="1" t="s">
        <v>6</v>
      </c>
      <c r="B46" s="1" t="s">
        <v>31</v>
      </c>
      <c r="C46">
        <v>76</v>
      </c>
      <c r="D46" s="1" t="s">
        <v>4108</v>
      </c>
      <c r="E46">
        <v>0</v>
      </c>
      <c r="G46">
        <v>0</v>
      </c>
      <c r="H46">
        <f>Tabla14[[#This Row],[VENTAS]]+Tabla14[[#This Row],[SISTEMA]]-Tabla14[[#This Row],[FISICO]]</f>
        <v>0</v>
      </c>
    </row>
    <row r="47" spans="1:8" x14ac:dyDescent="0.25">
      <c r="A47" s="1" t="s">
        <v>6</v>
      </c>
      <c r="B47" s="1" t="s">
        <v>31</v>
      </c>
      <c r="C47">
        <v>21</v>
      </c>
      <c r="D47" s="1" t="s">
        <v>4096</v>
      </c>
      <c r="E47">
        <v>0</v>
      </c>
      <c r="G47">
        <v>0</v>
      </c>
      <c r="H47">
        <f>Tabla14[[#This Row],[VENTAS]]+Tabla14[[#This Row],[SISTEMA]]-Tabla14[[#This Row],[FISICO]]</f>
        <v>0</v>
      </c>
    </row>
    <row r="48" spans="1:8" x14ac:dyDescent="0.25">
      <c r="A48" s="1" t="s">
        <v>6</v>
      </c>
      <c r="B48" s="1" t="s">
        <v>31</v>
      </c>
      <c r="C48">
        <v>22</v>
      </c>
      <c r="D48" s="1" t="s">
        <v>4097</v>
      </c>
      <c r="E48">
        <v>9.4550000000000001</v>
      </c>
      <c r="F48">
        <v>8.9049999999999994</v>
      </c>
      <c r="G48">
        <v>0.51</v>
      </c>
      <c r="H48">
        <f>Tabla14[[#This Row],[VENTAS]]+Tabla14[[#This Row],[SISTEMA]]-Tabla14[[#This Row],[FISICO]]</f>
        <v>-4.0000000000000924E-2</v>
      </c>
    </row>
    <row r="49" spans="1:8" x14ac:dyDescent="0.25">
      <c r="A49" s="1" t="s">
        <v>6</v>
      </c>
      <c r="B49" s="1" t="s">
        <v>31</v>
      </c>
      <c r="C49">
        <v>30</v>
      </c>
      <c r="D49" s="1" t="s">
        <v>4099</v>
      </c>
      <c r="E49">
        <v>5.0000000000000001E-3</v>
      </c>
      <c r="G49">
        <v>0</v>
      </c>
      <c r="H49">
        <f>Tabla14[[#This Row],[VENTAS]]+Tabla14[[#This Row],[SISTEMA]]-Tabla14[[#This Row],[FISICO]]</f>
        <v>-5.0000000000000001E-3</v>
      </c>
    </row>
    <row r="50" spans="1:8" x14ac:dyDescent="0.25">
      <c r="A50" s="1" t="s">
        <v>6</v>
      </c>
      <c r="B50" s="1" t="s">
        <v>31</v>
      </c>
      <c r="C50">
        <v>34</v>
      </c>
      <c r="D50" s="1" t="s">
        <v>4100</v>
      </c>
      <c r="E50">
        <v>0</v>
      </c>
      <c r="G50">
        <v>0</v>
      </c>
      <c r="H50">
        <f>Tabla14[[#This Row],[VENTAS]]+Tabla14[[#This Row],[SISTEMA]]-Tabla14[[#This Row],[FISICO]]</f>
        <v>0</v>
      </c>
    </row>
    <row r="51" spans="1:8" x14ac:dyDescent="0.25">
      <c r="A51" s="1" t="s">
        <v>6</v>
      </c>
      <c r="B51" s="1" t="s">
        <v>31</v>
      </c>
      <c r="C51">
        <v>35</v>
      </c>
      <c r="D51" s="1" t="s">
        <v>4101</v>
      </c>
      <c r="E51">
        <v>0</v>
      </c>
      <c r="G51">
        <v>0</v>
      </c>
      <c r="H51">
        <f>Tabla14[[#This Row],[VENTAS]]+Tabla14[[#This Row],[SISTEMA]]-Tabla14[[#This Row],[FISICO]]</f>
        <v>0</v>
      </c>
    </row>
    <row r="52" spans="1:8" x14ac:dyDescent="0.25">
      <c r="A52" s="1" t="s">
        <v>6</v>
      </c>
      <c r="B52" s="1" t="s">
        <v>31</v>
      </c>
      <c r="C52">
        <v>42</v>
      </c>
      <c r="D52" s="1" t="s">
        <v>4102</v>
      </c>
      <c r="E52">
        <v>0</v>
      </c>
      <c r="G52">
        <v>0</v>
      </c>
      <c r="H52">
        <f>Tabla14[[#This Row],[VENTAS]]+Tabla14[[#This Row],[SISTEMA]]-Tabla14[[#This Row],[FISICO]]</f>
        <v>0</v>
      </c>
    </row>
    <row r="53" spans="1:8" x14ac:dyDescent="0.25">
      <c r="A53" s="1" t="s">
        <v>6</v>
      </c>
      <c r="B53" s="1" t="s">
        <v>31</v>
      </c>
      <c r="C53">
        <v>62</v>
      </c>
      <c r="D53" s="1" t="s">
        <v>4105</v>
      </c>
      <c r="E53">
        <v>0</v>
      </c>
      <c r="G53">
        <v>0</v>
      </c>
      <c r="H53">
        <f>Tabla14[[#This Row],[VENTAS]]+Tabla14[[#This Row],[SISTEMA]]-Tabla14[[#This Row],[FISICO]]</f>
        <v>0</v>
      </c>
    </row>
    <row r="54" spans="1:8" x14ac:dyDescent="0.25">
      <c r="A54" s="1" t="s">
        <v>6</v>
      </c>
      <c r="B54" s="1" t="s">
        <v>31</v>
      </c>
      <c r="C54">
        <v>74</v>
      </c>
      <c r="D54" s="1" t="s">
        <v>4106</v>
      </c>
      <c r="E54">
        <v>0</v>
      </c>
      <c r="G54">
        <v>0</v>
      </c>
      <c r="H54">
        <f>Tabla14[[#This Row],[VENTAS]]+Tabla14[[#This Row],[SISTEMA]]-Tabla14[[#This Row],[FISICO]]</f>
        <v>0</v>
      </c>
    </row>
    <row r="55" spans="1:8" x14ac:dyDescent="0.25">
      <c r="A55" s="1" t="s">
        <v>6</v>
      </c>
      <c r="B55" s="1" t="s">
        <v>31</v>
      </c>
      <c r="C55">
        <v>75</v>
      </c>
      <c r="D55" s="1" t="s">
        <v>4107</v>
      </c>
      <c r="E55">
        <v>0</v>
      </c>
      <c r="G55">
        <v>0</v>
      </c>
      <c r="H55">
        <f>Tabla14[[#This Row],[VENTAS]]+Tabla14[[#This Row],[SISTEMA]]-Tabla14[[#This Row],[FISICO]]</f>
        <v>0</v>
      </c>
    </row>
    <row r="56" spans="1:8" x14ac:dyDescent="0.25">
      <c r="A56" s="1" t="s">
        <v>6</v>
      </c>
      <c r="B56" s="1" t="s">
        <v>31</v>
      </c>
      <c r="C56">
        <v>77</v>
      </c>
      <c r="D56" s="1" t="s">
        <v>4109</v>
      </c>
      <c r="E56">
        <v>5.0000000000000001E-3</v>
      </c>
      <c r="G56">
        <v>0</v>
      </c>
      <c r="H56">
        <f>Tabla14[[#This Row],[VENTAS]]+Tabla14[[#This Row],[SISTEMA]]-Tabla14[[#This Row],[FISICO]]</f>
        <v>-5.0000000000000001E-3</v>
      </c>
    </row>
    <row r="57" spans="1:8" x14ac:dyDescent="0.25">
      <c r="A57" s="1" t="s">
        <v>6</v>
      </c>
      <c r="B57" s="1" t="s">
        <v>31</v>
      </c>
      <c r="C57">
        <v>79</v>
      </c>
      <c r="D57" s="1" t="s">
        <v>4110</v>
      </c>
      <c r="E57">
        <v>0</v>
      </c>
      <c r="G57">
        <v>0</v>
      </c>
      <c r="H57">
        <f>Tabla14[[#This Row],[VENTAS]]+Tabla14[[#This Row],[SISTEMA]]-Tabla14[[#This Row],[FISICO]]</f>
        <v>0</v>
      </c>
    </row>
    <row r="58" spans="1:8" x14ac:dyDescent="0.25">
      <c r="A58" s="1" t="s">
        <v>6</v>
      </c>
      <c r="B58" s="1" t="s">
        <v>31</v>
      </c>
      <c r="C58">
        <v>82</v>
      </c>
      <c r="D58" s="1" t="s">
        <v>4111</v>
      </c>
      <c r="E58">
        <v>0</v>
      </c>
      <c r="G58">
        <v>0</v>
      </c>
      <c r="H58">
        <f>Tabla14[[#This Row],[VENTAS]]+Tabla14[[#This Row],[SISTEMA]]-Tabla14[[#This Row],[FISICO]]</f>
        <v>0</v>
      </c>
    </row>
    <row r="59" spans="1:8" x14ac:dyDescent="0.25">
      <c r="A59" s="1" t="s">
        <v>6</v>
      </c>
      <c r="B59" s="1" t="s">
        <v>31</v>
      </c>
      <c r="C59">
        <v>84</v>
      </c>
      <c r="D59" s="1" t="s">
        <v>4112</v>
      </c>
      <c r="E59">
        <v>0</v>
      </c>
      <c r="G59">
        <v>0</v>
      </c>
      <c r="H59">
        <f>Tabla14[[#This Row],[VENTAS]]+Tabla14[[#This Row],[SISTEMA]]-Tabla14[[#This Row],[FISICO]]</f>
        <v>0</v>
      </c>
    </row>
    <row r="60" spans="1:8" x14ac:dyDescent="0.25">
      <c r="A60" s="1" t="s">
        <v>6</v>
      </c>
      <c r="B60" s="1" t="s">
        <v>31</v>
      </c>
      <c r="C60">
        <v>92</v>
      </c>
      <c r="D60" s="1" t="s">
        <v>4114</v>
      </c>
      <c r="E60">
        <v>0.13</v>
      </c>
      <c r="G60">
        <v>0</v>
      </c>
      <c r="H60">
        <f>Tabla14[[#This Row],[VENTAS]]+Tabla14[[#This Row],[SISTEMA]]-Tabla14[[#This Row],[FISICO]]</f>
        <v>-0.13</v>
      </c>
    </row>
    <row r="61" spans="1:8" x14ac:dyDescent="0.25">
      <c r="A61" s="1" t="s">
        <v>6</v>
      </c>
      <c r="B61" s="1" t="s">
        <v>31</v>
      </c>
      <c r="C61">
        <v>1635</v>
      </c>
      <c r="D61" s="1" t="s">
        <v>4121</v>
      </c>
      <c r="E61">
        <v>0.37</v>
      </c>
      <c r="G61">
        <v>0</v>
      </c>
      <c r="H61">
        <f>Tabla14[[#This Row],[VENTAS]]+Tabla14[[#This Row],[SISTEMA]]-Tabla14[[#This Row],[FISICO]]</f>
        <v>-0.37</v>
      </c>
    </row>
    <row r="62" spans="1:8" x14ac:dyDescent="0.25">
      <c r="A62" s="1" t="s">
        <v>6</v>
      </c>
      <c r="B62" s="1" t="s">
        <v>31</v>
      </c>
      <c r="C62">
        <v>1686</v>
      </c>
      <c r="D62" s="1" t="s">
        <v>4145</v>
      </c>
      <c r="E62">
        <v>0</v>
      </c>
      <c r="G62">
        <v>0</v>
      </c>
      <c r="H62">
        <f>Tabla14[[#This Row],[VENTAS]]+Tabla14[[#This Row],[SISTEMA]]-Tabla14[[#This Row],[FISICO]]</f>
        <v>0</v>
      </c>
    </row>
    <row r="63" spans="1:8" x14ac:dyDescent="0.25">
      <c r="A63" s="1" t="s">
        <v>6</v>
      </c>
      <c r="B63" s="1" t="s">
        <v>31</v>
      </c>
      <c r="C63">
        <v>1688</v>
      </c>
      <c r="D63" s="1" t="s">
        <v>4147</v>
      </c>
      <c r="E63">
        <v>1.9650000000000001</v>
      </c>
      <c r="F63">
        <v>1.6950000000000001</v>
      </c>
      <c r="G63">
        <v>0.25</v>
      </c>
      <c r="H63">
        <f>Tabla14[[#This Row],[VENTAS]]+Tabla14[[#This Row],[SISTEMA]]-Tabla14[[#This Row],[FISICO]]</f>
        <v>-2.0000000000000018E-2</v>
      </c>
    </row>
    <row r="64" spans="1:8" x14ac:dyDescent="0.25">
      <c r="A64" s="1" t="s">
        <v>6</v>
      </c>
      <c r="B64" s="1" t="s">
        <v>31</v>
      </c>
      <c r="C64">
        <v>1706</v>
      </c>
      <c r="D64" s="1" t="s">
        <v>4153</v>
      </c>
      <c r="E64">
        <v>0</v>
      </c>
      <c r="G64">
        <v>0</v>
      </c>
      <c r="H64">
        <f>Tabla14[[#This Row],[VENTAS]]+Tabla14[[#This Row],[SISTEMA]]-Tabla14[[#This Row],[FISICO]]</f>
        <v>0</v>
      </c>
    </row>
    <row r="65" spans="1:8" x14ac:dyDescent="0.25">
      <c r="A65" s="1" t="s">
        <v>6</v>
      </c>
      <c r="B65" s="1" t="s">
        <v>31</v>
      </c>
      <c r="C65">
        <v>1708</v>
      </c>
      <c r="D65" s="1" t="s">
        <v>4154</v>
      </c>
      <c r="E65">
        <v>0</v>
      </c>
      <c r="G65">
        <v>0</v>
      </c>
      <c r="H65">
        <f>Tabla14[[#This Row],[VENTAS]]+Tabla14[[#This Row],[SISTEMA]]-Tabla14[[#This Row],[FISICO]]</f>
        <v>0</v>
      </c>
    </row>
    <row r="66" spans="1:8" x14ac:dyDescent="0.25">
      <c r="A66" s="1" t="s">
        <v>6</v>
      </c>
      <c r="B66" s="1" t="s">
        <v>31</v>
      </c>
      <c r="C66">
        <v>1709</v>
      </c>
      <c r="D66" s="1" t="s">
        <v>4155</v>
      </c>
      <c r="E66">
        <v>0.65500000000000003</v>
      </c>
      <c r="F66">
        <v>0.22</v>
      </c>
      <c r="G66">
        <v>0</v>
      </c>
      <c r="H66">
        <f>Tabla14[[#This Row],[VENTAS]]+Tabla14[[#This Row],[SISTEMA]]-Tabla14[[#This Row],[FISICO]]</f>
        <v>-0.43500000000000005</v>
      </c>
    </row>
    <row r="67" spans="1:8" x14ac:dyDescent="0.25">
      <c r="A67" s="1" t="s">
        <v>6</v>
      </c>
      <c r="B67" s="1" t="s">
        <v>31</v>
      </c>
      <c r="C67">
        <v>1711</v>
      </c>
      <c r="D67" s="1" t="s">
        <v>4156</v>
      </c>
      <c r="E67">
        <v>0</v>
      </c>
      <c r="G67">
        <v>0</v>
      </c>
      <c r="H67">
        <f>Tabla14[[#This Row],[VENTAS]]+Tabla14[[#This Row],[SISTEMA]]-Tabla14[[#This Row],[FISICO]]</f>
        <v>0</v>
      </c>
    </row>
    <row r="68" spans="1:8" x14ac:dyDescent="0.25">
      <c r="A68" s="1" t="s">
        <v>6</v>
      </c>
      <c r="B68" s="1" t="s">
        <v>31</v>
      </c>
      <c r="C68">
        <v>1712</v>
      </c>
      <c r="D68" s="1" t="s">
        <v>4157</v>
      </c>
      <c r="E68">
        <v>0</v>
      </c>
      <c r="G68">
        <v>0</v>
      </c>
      <c r="H68">
        <f>Tabla14[[#This Row],[VENTAS]]+Tabla14[[#This Row],[SISTEMA]]-Tabla14[[#This Row],[FISICO]]</f>
        <v>0</v>
      </c>
    </row>
    <row r="69" spans="1:8" x14ac:dyDescent="0.25">
      <c r="A69" s="1" t="s">
        <v>6</v>
      </c>
      <c r="B69" s="1" t="s">
        <v>31</v>
      </c>
      <c r="C69">
        <v>1715</v>
      </c>
      <c r="D69" s="1" t="s">
        <v>4158</v>
      </c>
      <c r="E69">
        <v>0</v>
      </c>
      <c r="G69">
        <v>0</v>
      </c>
      <c r="H69">
        <f>Tabla14[[#This Row],[VENTAS]]+Tabla14[[#This Row],[SISTEMA]]-Tabla14[[#This Row],[FISICO]]</f>
        <v>0</v>
      </c>
    </row>
    <row r="70" spans="1:8" x14ac:dyDescent="0.25">
      <c r="A70" s="1" t="s">
        <v>6</v>
      </c>
      <c r="B70" s="1" t="s">
        <v>31</v>
      </c>
      <c r="C70">
        <v>1724</v>
      </c>
      <c r="D70" s="1" t="s">
        <v>4164</v>
      </c>
      <c r="E70">
        <v>0</v>
      </c>
      <c r="G70">
        <v>0</v>
      </c>
      <c r="H70">
        <f>Tabla14[[#This Row],[VENTAS]]+Tabla14[[#This Row],[SISTEMA]]-Tabla14[[#This Row],[FISICO]]</f>
        <v>0</v>
      </c>
    </row>
    <row r="71" spans="1:8" x14ac:dyDescent="0.25">
      <c r="A71" s="1" t="s">
        <v>6</v>
      </c>
      <c r="B71" s="1" t="s">
        <v>31</v>
      </c>
      <c r="C71">
        <v>1725</v>
      </c>
      <c r="D71" s="1" t="s">
        <v>4165</v>
      </c>
      <c r="E71">
        <v>1.4999999999999999E-2</v>
      </c>
      <c r="G71">
        <v>0</v>
      </c>
      <c r="H71">
        <f>Tabla14[[#This Row],[VENTAS]]+Tabla14[[#This Row],[SISTEMA]]-Tabla14[[#This Row],[FISICO]]</f>
        <v>-1.4999999999999999E-2</v>
      </c>
    </row>
    <row r="72" spans="1:8" x14ac:dyDescent="0.25">
      <c r="A72" s="1" t="s">
        <v>6</v>
      </c>
      <c r="B72" s="1" t="s">
        <v>31</v>
      </c>
      <c r="C72">
        <v>1736</v>
      </c>
      <c r="D72" s="1" t="s">
        <v>4174</v>
      </c>
      <c r="E72">
        <v>0</v>
      </c>
      <c r="G72">
        <v>0</v>
      </c>
      <c r="H72">
        <f>Tabla14[[#This Row],[VENTAS]]+Tabla14[[#This Row],[SISTEMA]]-Tabla14[[#This Row],[FISICO]]</f>
        <v>0</v>
      </c>
    </row>
    <row r="73" spans="1:8" x14ac:dyDescent="0.25">
      <c r="A73" s="1" t="s">
        <v>6</v>
      </c>
      <c r="B73" s="1" t="s">
        <v>31</v>
      </c>
      <c r="C73">
        <v>1740</v>
      </c>
      <c r="D73" s="1" t="s">
        <v>4176</v>
      </c>
      <c r="E73">
        <v>0</v>
      </c>
      <c r="G73">
        <v>0</v>
      </c>
      <c r="H73">
        <f>Tabla14[[#This Row],[VENTAS]]+Tabla14[[#This Row],[SISTEMA]]-Tabla14[[#This Row],[FISICO]]</f>
        <v>0</v>
      </c>
    </row>
    <row r="74" spans="1:8" x14ac:dyDescent="0.25">
      <c r="A74" s="1" t="s">
        <v>6</v>
      </c>
      <c r="B74" s="1" t="s">
        <v>31</v>
      </c>
      <c r="C74">
        <v>1741</v>
      </c>
      <c r="D74" s="1" t="s">
        <v>4177</v>
      </c>
      <c r="E74">
        <v>0</v>
      </c>
      <c r="G74">
        <v>0</v>
      </c>
      <c r="H74">
        <f>Tabla14[[#This Row],[VENTAS]]+Tabla14[[#This Row],[SISTEMA]]-Tabla14[[#This Row],[FISICO]]</f>
        <v>0</v>
      </c>
    </row>
    <row r="75" spans="1:8" x14ac:dyDescent="0.25">
      <c r="A75" s="1" t="s">
        <v>6</v>
      </c>
      <c r="B75" s="1" t="s">
        <v>31</v>
      </c>
      <c r="C75">
        <v>1742</v>
      </c>
      <c r="D75" s="1" t="s">
        <v>4178</v>
      </c>
      <c r="E75">
        <v>1</v>
      </c>
      <c r="G75">
        <v>0</v>
      </c>
      <c r="H75">
        <f>Tabla14[[#This Row],[VENTAS]]+Tabla14[[#This Row],[SISTEMA]]-Tabla14[[#This Row],[FISICO]]</f>
        <v>-1</v>
      </c>
    </row>
    <row r="76" spans="1:8" x14ac:dyDescent="0.25">
      <c r="A76" s="1" t="s">
        <v>6</v>
      </c>
      <c r="B76" s="1" t="s">
        <v>31</v>
      </c>
      <c r="C76">
        <v>1750</v>
      </c>
      <c r="D76" s="1" t="s">
        <v>4182</v>
      </c>
      <c r="E76">
        <v>0</v>
      </c>
      <c r="G76">
        <v>0</v>
      </c>
      <c r="H76">
        <f>Tabla14[[#This Row],[VENTAS]]+Tabla14[[#This Row],[SISTEMA]]-Tabla14[[#This Row],[FISICO]]</f>
        <v>0</v>
      </c>
    </row>
    <row r="77" spans="1:8" x14ac:dyDescent="0.25">
      <c r="A77" s="1" t="s">
        <v>6</v>
      </c>
      <c r="B77" s="1" t="s">
        <v>31</v>
      </c>
      <c r="C77">
        <v>1765</v>
      </c>
      <c r="D77" s="1" t="s">
        <v>4189</v>
      </c>
      <c r="E77">
        <v>5.0000000000000001E-3</v>
      </c>
      <c r="G77">
        <v>0</v>
      </c>
      <c r="H77">
        <f>Tabla14[[#This Row],[VENTAS]]+Tabla14[[#This Row],[SISTEMA]]-Tabla14[[#This Row],[FISICO]]</f>
        <v>-5.0000000000000001E-3</v>
      </c>
    </row>
    <row r="78" spans="1:8" x14ac:dyDescent="0.25">
      <c r="A78" s="1" t="s">
        <v>6</v>
      </c>
      <c r="B78" s="1" t="s">
        <v>31</v>
      </c>
      <c r="C78">
        <v>1789</v>
      </c>
      <c r="D78" s="1" t="s">
        <v>4202</v>
      </c>
      <c r="E78">
        <v>0</v>
      </c>
      <c r="G78">
        <v>0</v>
      </c>
      <c r="H78">
        <f>Tabla14[[#This Row],[VENTAS]]+Tabla14[[#This Row],[SISTEMA]]-Tabla14[[#This Row],[FISICO]]</f>
        <v>0</v>
      </c>
    </row>
    <row r="79" spans="1:8" x14ac:dyDescent="0.25">
      <c r="A79" s="1" t="s">
        <v>6</v>
      </c>
      <c r="B79" s="1" t="s">
        <v>31</v>
      </c>
      <c r="C79">
        <v>1793</v>
      </c>
      <c r="D79" s="1" t="s">
        <v>4206</v>
      </c>
      <c r="E79">
        <v>5.78</v>
      </c>
      <c r="G79">
        <v>0</v>
      </c>
      <c r="H79">
        <f>Tabla14[[#This Row],[VENTAS]]+Tabla14[[#This Row],[SISTEMA]]-Tabla14[[#This Row],[FISICO]]</f>
        <v>-5.78</v>
      </c>
    </row>
    <row r="80" spans="1:8" x14ac:dyDescent="0.25">
      <c r="A80" s="1" t="s">
        <v>6</v>
      </c>
      <c r="B80" s="1" t="s">
        <v>31</v>
      </c>
      <c r="C80">
        <v>1795</v>
      </c>
      <c r="D80" s="1" t="s">
        <v>4208</v>
      </c>
      <c r="E80">
        <v>0</v>
      </c>
      <c r="G80">
        <v>0</v>
      </c>
      <c r="H80">
        <f>Tabla14[[#This Row],[VENTAS]]+Tabla14[[#This Row],[SISTEMA]]-Tabla14[[#This Row],[FISICO]]</f>
        <v>0</v>
      </c>
    </row>
    <row r="81" spans="1:8" x14ac:dyDescent="0.25">
      <c r="A81" s="1" t="s">
        <v>6</v>
      </c>
      <c r="B81" s="1" t="s">
        <v>31</v>
      </c>
      <c r="C81">
        <v>1803</v>
      </c>
      <c r="D81" s="1" t="s">
        <v>4215</v>
      </c>
      <c r="E81">
        <v>0</v>
      </c>
      <c r="G81">
        <v>0</v>
      </c>
      <c r="H81">
        <f>Tabla14[[#This Row],[VENTAS]]+Tabla14[[#This Row],[SISTEMA]]-Tabla14[[#This Row],[FISICO]]</f>
        <v>0</v>
      </c>
    </row>
    <row r="82" spans="1:8" x14ac:dyDescent="0.25">
      <c r="A82" s="1" t="s">
        <v>6</v>
      </c>
      <c r="B82" s="1" t="s">
        <v>31</v>
      </c>
      <c r="C82">
        <v>1812</v>
      </c>
      <c r="D82" s="1" t="s">
        <v>4224</v>
      </c>
      <c r="E82">
        <v>0</v>
      </c>
      <c r="G82">
        <v>0</v>
      </c>
      <c r="H82">
        <f>Tabla14[[#This Row],[VENTAS]]+Tabla14[[#This Row],[SISTEMA]]-Tabla14[[#This Row],[FISICO]]</f>
        <v>0</v>
      </c>
    </row>
    <row r="83" spans="1:8" x14ac:dyDescent="0.25">
      <c r="A83" s="1" t="s">
        <v>6</v>
      </c>
      <c r="B83" s="1" t="s">
        <v>31</v>
      </c>
      <c r="C83">
        <v>1813</v>
      </c>
      <c r="D83" s="1" t="s">
        <v>4225</v>
      </c>
      <c r="E83">
        <v>0.92</v>
      </c>
      <c r="G83">
        <v>0</v>
      </c>
      <c r="H83">
        <f>Tabla14[[#This Row],[VENTAS]]+Tabla14[[#This Row],[SISTEMA]]-Tabla14[[#This Row],[FISICO]]</f>
        <v>-0.92</v>
      </c>
    </row>
    <row r="84" spans="1:8" x14ac:dyDescent="0.25">
      <c r="A84" s="1" t="s">
        <v>6</v>
      </c>
      <c r="B84" s="1" t="s">
        <v>31</v>
      </c>
      <c r="C84">
        <v>1815</v>
      </c>
      <c r="D84" s="1" t="s">
        <v>4227</v>
      </c>
      <c r="E84">
        <v>0</v>
      </c>
      <c r="G84">
        <v>0</v>
      </c>
      <c r="H84">
        <f>Tabla14[[#This Row],[VENTAS]]+Tabla14[[#This Row],[SISTEMA]]-Tabla14[[#This Row],[FISICO]]</f>
        <v>0</v>
      </c>
    </row>
    <row r="85" spans="1:8" x14ac:dyDescent="0.25">
      <c r="A85" s="1" t="s">
        <v>6</v>
      </c>
      <c r="B85" s="1" t="s">
        <v>31</v>
      </c>
      <c r="C85">
        <v>1816</v>
      </c>
      <c r="D85" s="1" t="s">
        <v>4228</v>
      </c>
      <c r="E85">
        <v>0</v>
      </c>
      <c r="G85">
        <v>0</v>
      </c>
      <c r="H85">
        <f>Tabla14[[#This Row],[VENTAS]]+Tabla14[[#This Row],[SISTEMA]]-Tabla14[[#This Row],[FISICO]]</f>
        <v>0</v>
      </c>
    </row>
    <row r="86" spans="1:8" x14ac:dyDescent="0.25">
      <c r="A86" s="1" t="s">
        <v>6</v>
      </c>
      <c r="B86" s="1" t="s">
        <v>31</v>
      </c>
      <c r="C86">
        <v>1819</v>
      </c>
      <c r="D86" s="1" t="s">
        <v>4231</v>
      </c>
      <c r="E86">
        <v>1.7849999999999999</v>
      </c>
      <c r="F86">
        <v>0.5</v>
      </c>
      <c r="G86">
        <v>0</v>
      </c>
      <c r="H86">
        <f>Tabla14[[#This Row],[VENTAS]]+Tabla14[[#This Row],[SISTEMA]]-Tabla14[[#This Row],[FISICO]]</f>
        <v>-1.2849999999999999</v>
      </c>
    </row>
    <row r="87" spans="1:8" x14ac:dyDescent="0.25">
      <c r="A87" s="1" t="s">
        <v>6</v>
      </c>
      <c r="B87" s="1" t="s">
        <v>31</v>
      </c>
      <c r="C87">
        <v>1820</v>
      </c>
      <c r="D87" s="1" t="s">
        <v>4232</v>
      </c>
      <c r="E87">
        <v>0</v>
      </c>
      <c r="G87">
        <v>0</v>
      </c>
      <c r="H87">
        <f>Tabla14[[#This Row],[VENTAS]]+Tabla14[[#This Row],[SISTEMA]]-Tabla14[[#This Row],[FISICO]]</f>
        <v>0</v>
      </c>
    </row>
    <row r="88" spans="1:8" x14ac:dyDescent="0.25">
      <c r="A88" s="1" t="s">
        <v>6</v>
      </c>
      <c r="B88" s="1" t="s">
        <v>31</v>
      </c>
      <c r="C88">
        <v>1822</v>
      </c>
      <c r="D88" s="1" t="s">
        <v>4234</v>
      </c>
      <c r="E88">
        <v>0</v>
      </c>
      <c r="G88">
        <v>0</v>
      </c>
      <c r="H88">
        <f>Tabla14[[#This Row],[VENTAS]]+Tabla14[[#This Row],[SISTEMA]]-Tabla14[[#This Row],[FISICO]]</f>
        <v>0</v>
      </c>
    </row>
    <row r="89" spans="1:8" x14ac:dyDescent="0.25">
      <c r="A89" s="1" t="s">
        <v>6</v>
      </c>
      <c r="B89" s="1" t="s">
        <v>31</v>
      </c>
      <c r="C89">
        <v>1827</v>
      </c>
      <c r="D89" s="1" t="s">
        <v>4237</v>
      </c>
      <c r="E89">
        <v>0</v>
      </c>
      <c r="G89">
        <v>0</v>
      </c>
      <c r="H89">
        <f>Tabla14[[#This Row],[VENTAS]]+Tabla14[[#This Row],[SISTEMA]]-Tabla14[[#This Row],[FISICO]]</f>
        <v>0</v>
      </c>
    </row>
    <row r="90" spans="1:8" x14ac:dyDescent="0.25">
      <c r="A90" s="1" t="s">
        <v>6</v>
      </c>
      <c r="B90" s="1" t="s">
        <v>31</v>
      </c>
      <c r="C90">
        <v>1830</v>
      </c>
      <c r="D90" s="1" t="s">
        <v>4239</v>
      </c>
      <c r="E90">
        <v>0</v>
      </c>
      <c r="G90">
        <v>0</v>
      </c>
      <c r="H90">
        <f>Tabla14[[#This Row],[VENTAS]]+Tabla14[[#This Row],[SISTEMA]]-Tabla14[[#This Row],[FISICO]]</f>
        <v>0</v>
      </c>
    </row>
    <row r="91" spans="1:8" x14ac:dyDescent="0.25">
      <c r="A91" s="1" t="s">
        <v>6</v>
      </c>
      <c r="B91" s="1" t="s">
        <v>31</v>
      </c>
      <c r="C91">
        <v>1832</v>
      </c>
      <c r="D91" s="1" t="s">
        <v>4241</v>
      </c>
      <c r="E91">
        <v>0</v>
      </c>
      <c r="G91">
        <v>0</v>
      </c>
      <c r="H91">
        <f>Tabla14[[#This Row],[VENTAS]]+Tabla14[[#This Row],[SISTEMA]]-Tabla14[[#This Row],[FISICO]]</f>
        <v>0</v>
      </c>
    </row>
    <row r="92" spans="1:8" x14ac:dyDescent="0.25">
      <c r="A92" s="1" t="s">
        <v>6</v>
      </c>
      <c r="B92" s="1" t="s">
        <v>31</v>
      </c>
      <c r="C92">
        <v>1833</v>
      </c>
      <c r="D92" s="1" t="s">
        <v>4242</v>
      </c>
      <c r="E92">
        <v>0.56000000000000005</v>
      </c>
      <c r="F92">
        <v>0.61</v>
      </c>
      <c r="G92">
        <v>0</v>
      </c>
      <c r="H92">
        <f>Tabla14[[#This Row],[VENTAS]]+Tabla14[[#This Row],[SISTEMA]]-Tabla14[[#This Row],[FISICO]]</f>
        <v>4.9999999999999933E-2</v>
      </c>
    </row>
    <row r="93" spans="1:8" x14ac:dyDescent="0.25">
      <c r="A93" s="1" t="s">
        <v>6</v>
      </c>
      <c r="B93" s="1" t="s">
        <v>31</v>
      </c>
      <c r="C93">
        <v>1834</v>
      </c>
      <c r="D93" s="1" t="s">
        <v>4243</v>
      </c>
      <c r="E93">
        <v>0</v>
      </c>
      <c r="G93">
        <v>0</v>
      </c>
      <c r="H93">
        <f>Tabla14[[#This Row],[VENTAS]]+Tabla14[[#This Row],[SISTEMA]]-Tabla14[[#This Row],[FISICO]]</f>
        <v>0</v>
      </c>
    </row>
    <row r="94" spans="1:8" x14ac:dyDescent="0.25">
      <c r="A94" s="1" t="s">
        <v>6</v>
      </c>
      <c r="B94" s="1" t="s">
        <v>31</v>
      </c>
      <c r="C94">
        <v>1836</v>
      </c>
      <c r="D94" s="1" t="s">
        <v>4244</v>
      </c>
      <c r="E94">
        <v>5.67</v>
      </c>
      <c r="G94">
        <v>0</v>
      </c>
      <c r="H94">
        <f>Tabla14[[#This Row],[VENTAS]]+Tabla14[[#This Row],[SISTEMA]]-Tabla14[[#This Row],[FISICO]]</f>
        <v>-5.67</v>
      </c>
    </row>
    <row r="95" spans="1:8" x14ac:dyDescent="0.25">
      <c r="A95" s="1" t="s">
        <v>6</v>
      </c>
      <c r="B95" s="1" t="s">
        <v>31</v>
      </c>
      <c r="C95">
        <v>1839</v>
      </c>
      <c r="D95" s="1" t="s">
        <v>4246</v>
      </c>
      <c r="E95">
        <v>2.16</v>
      </c>
      <c r="G95">
        <v>0</v>
      </c>
      <c r="H95">
        <f>Tabla14[[#This Row],[VENTAS]]+Tabla14[[#This Row],[SISTEMA]]-Tabla14[[#This Row],[FISICO]]</f>
        <v>-2.16</v>
      </c>
    </row>
    <row r="96" spans="1:8" x14ac:dyDescent="0.25">
      <c r="A96" s="1" t="s">
        <v>6</v>
      </c>
      <c r="B96" s="1" t="s">
        <v>31</v>
      </c>
      <c r="C96">
        <v>1843</v>
      </c>
      <c r="D96" s="1" t="s">
        <v>4250</v>
      </c>
      <c r="E96">
        <v>0</v>
      </c>
      <c r="G96">
        <v>0</v>
      </c>
      <c r="H96">
        <f>Tabla14[[#This Row],[VENTAS]]+Tabla14[[#This Row],[SISTEMA]]-Tabla14[[#This Row],[FISICO]]</f>
        <v>0</v>
      </c>
    </row>
    <row r="97" spans="1:8" x14ac:dyDescent="0.25">
      <c r="A97" s="1" t="s">
        <v>6</v>
      </c>
      <c r="B97" s="1" t="s">
        <v>31</v>
      </c>
      <c r="C97">
        <v>1948</v>
      </c>
      <c r="D97" s="1" t="s">
        <v>4263</v>
      </c>
      <c r="E97">
        <v>0</v>
      </c>
      <c r="G97">
        <v>0</v>
      </c>
      <c r="H97">
        <f>Tabla14[[#This Row],[VENTAS]]+Tabla14[[#This Row],[SISTEMA]]-Tabla14[[#This Row],[FISICO]]</f>
        <v>0</v>
      </c>
    </row>
    <row r="98" spans="1:8" x14ac:dyDescent="0.25">
      <c r="A98" s="1" t="s">
        <v>6</v>
      </c>
      <c r="B98" s="1" t="s">
        <v>31</v>
      </c>
      <c r="C98">
        <v>1956</v>
      </c>
      <c r="D98" s="1" t="s">
        <v>4265</v>
      </c>
      <c r="E98">
        <v>0</v>
      </c>
      <c r="G98">
        <v>0</v>
      </c>
      <c r="H98">
        <f>Tabla14[[#This Row],[VENTAS]]+Tabla14[[#This Row],[SISTEMA]]-Tabla14[[#This Row],[FISICO]]</f>
        <v>0</v>
      </c>
    </row>
    <row r="99" spans="1:8" x14ac:dyDescent="0.25">
      <c r="A99" s="1" t="s">
        <v>6</v>
      </c>
      <c r="B99" s="1" t="s">
        <v>31</v>
      </c>
      <c r="C99">
        <v>1972</v>
      </c>
      <c r="D99" s="1" t="s">
        <v>4269</v>
      </c>
      <c r="E99">
        <v>0</v>
      </c>
      <c r="G99">
        <v>0</v>
      </c>
      <c r="H99">
        <f>Tabla14[[#This Row],[VENTAS]]+Tabla14[[#This Row],[SISTEMA]]-Tabla14[[#This Row],[FISICO]]</f>
        <v>0</v>
      </c>
    </row>
    <row r="100" spans="1:8" x14ac:dyDescent="0.25">
      <c r="A100" s="1" t="s">
        <v>6</v>
      </c>
      <c r="B100" s="1" t="s">
        <v>31</v>
      </c>
      <c r="C100">
        <v>1990</v>
      </c>
      <c r="D100" s="1" t="s">
        <v>4272</v>
      </c>
      <c r="E100">
        <v>0</v>
      </c>
      <c r="G100">
        <v>0</v>
      </c>
      <c r="H100">
        <f>Tabla14[[#This Row],[VENTAS]]+Tabla14[[#This Row],[SISTEMA]]-Tabla14[[#This Row],[FISICO]]</f>
        <v>0</v>
      </c>
    </row>
    <row r="101" spans="1:8" x14ac:dyDescent="0.25">
      <c r="A101" s="1" t="s">
        <v>6</v>
      </c>
      <c r="B101" s="1" t="s">
        <v>31</v>
      </c>
      <c r="C101">
        <v>1995</v>
      </c>
      <c r="D101" s="1" t="s">
        <v>4274</v>
      </c>
      <c r="E101">
        <v>0</v>
      </c>
      <c r="G101">
        <v>0</v>
      </c>
      <c r="H101">
        <f>Tabla14[[#This Row],[VENTAS]]+Tabla14[[#This Row],[SISTEMA]]-Tabla14[[#This Row],[FISICO]]</f>
        <v>0</v>
      </c>
    </row>
    <row r="102" spans="1:8" x14ac:dyDescent="0.25">
      <c r="A102" s="1" t="s">
        <v>6</v>
      </c>
      <c r="B102" s="1" t="s">
        <v>31</v>
      </c>
      <c r="C102">
        <v>2043</v>
      </c>
      <c r="D102" s="1" t="s">
        <v>4283</v>
      </c>
      <c r="E102">
        <v>0</v>
      </c>
      <c r="G102">
        <v>0</v>
      </c>
      <c r="H102">
        <f>Tabla14[[#This Row],[VENTAS]]+Tabla14[[#This Row],[SISTEMA]]-Tabla14[[#This Row],[FISICO]]</f>
        <v>0</v>
      </c>
    </row>
    <row r="103" spans="1:8" x14ac:dyDescent="0.25">
      <c r="A103" s="1" t="s">
        <v>6</v>
      </c>
      <c r="B103" s="1" t="s">
        <v>31</v>
      </c>
      <c r="C103">
        <v>2297</v>
      </c>
      <c r="D103" s="1" t="s">
        <v>4314</v>
      </c>
      <c r="E103">
        <v>0</v>
      </c>
      <c r="G103">
        <v>0</v>
      </c>
      <c r="H103">
        <f>Tabla14[[#This Row],[VENTAS]]+Tabla14[[#This Row],[SISTEMA]]-Tabla14[[#This Row],[FISICO]]</f>
        <v>0</v>
      </c>
    </row>
    <row r="104" spans="1:8" x14ac:dyDescent="0.25">
      <c r="A104" s="1" t="s">
        <v>6</v>
      </c>
      <c r="B104" s="1" t="s">
        <v>31</v>
      </c>
      <c r="C104">
        <v>2392</v>
      </c>
      <c r="D104" s="1" t="s">
        <v>4321</v>
      </c>
      <c r="E104">
        <v>0</v>
      </c>
      <c r="G104">
        <v>0</v>
      </c>
      <c r="H104">
        <f>Tabla14[[#This Row],[VENTAS]]+Tabla14[[#This Row],[SISTEMA]]-Tabla14[[#This Row],[FISICO]]</f>
        <v>0</v>
      </c>
    </row>
    <row r="105" spans="1:8" x14ac:dyDescent="0.25">
      <c r="A105" s="1" t="s">
        <v>6</v>
      </c>
      <c r="B105" s="1" t="s">
        <v>31</v>
      </c>
      <c r="C105">
        <v>2391</v>
      </c>
      <c r="D105" s="1" t="s">
        <v>4320</v>
      </c>
      <c r="E105">
        <v>0</v>
      </c>
      <c r="G105">
        <v>0</v>
      </c>
      <c r="H105">
        <f>Tabla14[[#This Row],[VENTAS]]+Tabla14[[#This Row],[SISTEMA]]-Tabla14[[#This Row],[FISICO]]</f>
        <v>0</v>
      </c>
    </row>
    <row r="106" spans="1:8" x14ac:dyDescent="0.25">
      <c r="A106" s="1" t="s">
        <v>6</v>
      </c>
      <c r="B106" s="1" t="s">
        <v>31</v>
      </c>
      <c r="C106">
        <v>2390</v>
      </c>
      <c r="D106" s="1" t="s">
        <v>4319</v>
      </c>
      <c r="E106">
        <v>0</v>
      </c>
      <c r="G106">
        <v>0</v>
      </c>
      <c r="H106">
        <f>Tabla14[[#This Row],[VENTAS]]+Tabla14[[#This Row],[SISTEMA]]-Tabla14[[#This Row],[FISICO]]</f>
        <v>0</v>
      </c>
    </row>
    <row r="107" spans="1:8" x14ac:dyDescent="0.25">
      <c r="A107" s="1" t="s">
        <v>6</v>
      </c>
      <c r="B107" s="1" t="s">
        <v>31</v>
      </c>
      <c r="C107">
        <v>2410</v>
      </c>
      <c r="D107" s="1" t="s">
        <v>4332</v>
      </c>
      <c r="E107">
        <v>0</v>
      </c>
      <c r="G107">
        <v>0</v>
      </c>
      <c r="H107">
        <f>Tabla14[[#This Row],[VENTAS]]+Tabla14[[#This Row],[SISTEMA]]-Tabla14[[#This Row],[FISICO]]</f>
        <v>0</v>
      </c>
    </row>
    <row r="108" spans="1:8" x14ac:dyDescent="0.25">
      <c r="A108" s="1" t="s">
        <v>6</v>
      </c>
      <c r="B108" s="1" t="s">
        <v>31</v>
      </c>
      <c r="C108">
        <v>2411</v>
      </c>
      <c r="D108" s="1" t="s">
        <v>4333</v>
      </c>
      <c r="E108">
        <v>0</v>
      </c>
      <c r="G108">
        <v>0</v>
      </c>
      <c r="H108">
        <f>Tabla14[[#This Row],[VENTAS]]+Tabla14[[#This Row],[SISTEMA]]-Tabla14[[#This Row],[FISICO]]</f>
        <v>0</v>
      </c>
    </row>
    <row r="109" spans="1:8" x14ac:dyDescent="0.25">
      <c r="A109" s="1" t="s">
        <v>6</v>
      </c>
      <c r="B109" s="1" t="s">
        <v>31</v>
      </c>
      <c r="C109">
        <v>2399</v>
      </c>
      <c r="D109" s="1" t="s">
        <v>4327</v>
      </c>
      <c r="E109">
        <v>0</v>
      </c>
      <c r="G109">
        <v>0</v>
      </c>
      <c r="H109">
        <f>Tabla14[[#This Row],[VENTAS]]+Tabla14[[#This Row],[SISTEMA]]-Tabla14[[#This Row],[FISICO]]</f>
        <v>0</v>
      </c>
    </row>
    <row r="110" spans="1:8" x14ac:dyDescent="0.25">
      <c r="A110" s="1" t="s">
        <v>6</v>
      </c>
      <c r="B110" s="1" t="s">
        <v>31</v>
      </c>
      <c r="C110">
        <v>2453</v>
      </c>
      <c r="D110" s="1" t="s">
        <v>4334</v>
      </c>
      <c r="E110">
        <v>0</v>
      </c>
      <c r="G110">
        <v>0</v>
      </c>
      <c r="H110">
        <f>Tabla14[[#This Row],[VENTAS]]+Tabla14[[#This Row],[SISTEMA]]-Tabla14[[#This Row],[FISICO]]</f>
        <v>0</v>
      </c>
    </row>
    <row r="111" spans="1:8" x14ac:dyDescent="0.25">
      <c r="A111" s="1" t="s">
        <v>6</v>
      </c>
      <c r="B111" s="1" t="s">
        <v>31</v>
      </c>
      <c r="C111">
        <v>2576</v>
      </c>
      <c r="D111" s="1" t="s">
        <v>4337</v>
      </c>
      <c r="E111">
        <v>0</v>
      </c>
      <c r="G111">
        <v>0</v>
      </c>
      <c r="H111">
        <f>Tabla14[[#This Row],[VENTAS]]+Tabla14[[#This Row],[SISTEMA]]-Tabla14[[#This Row],[FISICO]]</f>
        <v>0</v>
      </c>
    </row>
    <row r="112" spans="1:8" x14ac:dyDescent="0.25">
      <c r="A112" s="1" t="s">
        <v>6</v>
      </c>
      <c r="B112" s="1" t="s">
        <v>31</v>
      </c>
      <c r="C112">
        <v>2477</v>
      </c>
      <c r="D112" s="1" t="s">
        <v>4335</v>
      </c>
      <c r="E112">
        <v>0</v>
      </c>
      <c r="G112">
        <v>0</v>
      </c>
      <c r="H112">
        <f>Tabla14[[#This Row],[VENTAS]]+Tabla14[[#This Row],[SISTEMA]]-Tabla14[[#This Row],[FISICO]]</f>
        <v>0</v>
      </c>
    </row>
    <row r="113" spans="1:8" x14ac:dyDescent="0.25">
      <c r="A113" s="1" t="s">
        <v>6</v>
      </c>
      <c r="B113" s="1" t="s">
        <v>31</v>
      </c>
      <c r="C113">
        <v>2404</v>
      </c>
      <c r="D113" s="1" t="s">
        <v>4331</v>
      </c>
      <c r="E113">
        <v>0</v>
      </c>
      <c r="G113">
        <v>0</v>
      </c>
      <c r="H113">
        <f>Tabla14[[#This Row],[VENTAS]]+Tabla14[[#This Row],[SISTEMA]]-Tabla14[[#This Row],[FISICO]]</f>
        <v>0</v>
      </c>
    </row>
    <row r="114" spans="1:8" x14ac:dyDescent="0.25">
      <c r="A114" s="1" t="s">
        <v>6</v>
      </c>
      <c r="B114" s="1" t="s">
        <v>31</v>
      </c>
      <c r="C114">
        <v>2394</v>
      </c>
      <c r="D114" s="1" t="s">
        <v>4323</v>
      </c>
      <c r="E114">
        <v>0</v>
      </c>
      <c r="G114">
        <v>0</v>
      </c>
      <c r="H114">
        <f>Tabla14[[#This Row],[VENTAS]]+Tabla14[[#This Row],[SISTEMA]]-Tabla14[[#This Row],[FISICO]]</f>
        <v>0</v>
      </c>
    </row>
    <row r="115" spans="1:8" x14ac:dyDescent="0.25">
      <c r="A115" s="1" t="s">
        <v>6</v>
      </c>
      <c r="B115" s="1" t="s">
        <v>31</v>
      </c>
      <c r="C115">
        <v>2393</v>
      </c>
      <c r="D115" s="1" t="s">
        <v>4322</v>
      </c>
      <c r="E115">
        <v>27</v>
      </c>
      <c r="F115">
        <v>27</v>
      </c>
      <c r="G115">
        <v>0</v>
      </c>
      <c r="H115">
        <f>Tabla14[[#This Row],[VENTAS]]+Tabla14[[#This Row],[SISTEMA]]-Tabla14[[#This Row],[FISICO]]</f>
        <v>0</v>
      </c>
    </row>
    <row r="116" spans="1:8" x14ac:dyDescent="0.25">
      <c r="A116" s="1" t="s">
        <v>6</v>
      </c>
      <c r="B116" s="1" t="s">
        <v>31</v>
      </c>
      <c r="C116">
        <v>2122</v>
      </c>
      <c r="D116" s="1" t="s">
        <v>4309</v>
      </c>
      <c r="E116">
        <v>0</v>
      </c>
      <c r="G116">
        <v>0</v>
      </c>
      <c r="H116">
        <f>Tabla14[[#This Row],[VENTAS]]+Tabla14[[#This Row],[SISTEMA]]-Tabla14[[#This Row],[FISICO]]</f>
        <v>0</v>
      </c>
    </row>
    <row r="117" spans="1:8" x14ac:dyDescent="0.25">
      <c r="A117" s="1" t="s">
        <v>6</v>
      </c>
      <c r="B117" s="1" t="s">
        <v>31</v>
      </c>
      <c r="C117">
        <v>2403</v>
      </c>
      <c r="D117" s="1" t="s">
        <v>4330</v>
      </c>
      <c r="E117">
        <v>0</v>
      </c>
      <c r="G117">
        <v>0</v>
      </c>
      <c r="H117">
        <f>Tabla14[[#This Row],[VENTAS]]+Tabla14[[#This Row],[SISTEMA]]-Tabla14[[#This Row],[FISICO]]</f>
        <v>0</v>
      </c>
    </row>
    <row r="118" spans="1:8" x14ac:dyDescent="0.25">
      <c r="A118" s="1" t="s">
        <v>6</v>
      </c>
      <c r="B118" s="1" t="s">
        <v>31</v>
      </c>
      <c r="C118">
        <v>970</v>
      </c>
      <c r="D118" s="1" t="s">
        <v>4115</v>
      </c>
      <c r="E118">
        <v>0</v>
      </c>
      <c r="G118">
        <v>0</v>
      </c>
      <c r="H118">
        <f>Tabla14[[#This Row],[VENTAS]]+Tabla14[[#This Row],[SISTEMA]]-Tabla14[[#This Row],[FISICO]]</f>
        <v>0</v>
      </c>
    </row>
    <row r="119" spans="1:8" x14ac:dyDescent="0.25">
      <c r="A119" s="1" t="s">
        <v>6</v>
      </c>
      <c r="B119" s="1" t="s">
        <v>31</v>
      </c>
      <c r="C119">
        <v>975</v>
      </c>
      <c r="D119" s="1" t="s">
        <v>4116</v>
      </c>
      <c r="E119">
        <v>0</v>
      </c>
      <c r="G119">
        <v>0</v>
      </c>
      <c r="H119">
        <f>Tabla14[[#This Row],[VENTAS]]+Tabla14[[#This Row],[SISTEMA]]-Tabla14[[#This Row],[FISICO]]</f>
        <v>0</v>
      </c>
    </row>
    <row r="120" spans="1:8" x14ac:dyDescent="0.25">
      <c r="A120" s="1" t="s">
        <v>6</v>
      </c>
      <c r="B120" s="1" t="s">
        <v>31</v>
      </c>
      <c r="C120">
        <v>1631</v>
      </c>
      <c r="D120" s="1" t="s">
        <v>4117</v>
      </c>
      <c r="E120">
        <v>0</v>
      </c>
      <c r="G120">
        <v>0</v>
      </c>
      <c r="H120">
        <f>Tabla14[[#This Row],[VENTAS]]+Tabla14[[#This Row],[SISTEMA]]-Tabla14[[#This Row],[FISICO]]</f>
        <v>0</v>
      </c>
    </row>
    <row r="121" spans="1:8" x14ac:dyDescent="0.25">
      <c r="A121" s="1" t="s">
        <v>6</v>
      </c>
      <c r="B121" s="1" t="s">
        <v>31</v>
      </c>
      <c r="C121">
        <v>1632</v>
      </c>
      <c r="D121" s="1" t="s">
        <v>4118</v>
      </c>
      <c r="E121">
        <v>0</v>
      </c>
      <c r="G121">
        <v>0</v>
      </c>
      <c r="H121">
        <f>Tabla14[[#This Row],[VENTAS]]+Tabla14[[#This Row],[SISTEMA]]-Tabla14[[#This Row],[FISICO]]</f>
        <v>0</v>
      </c>
    </row>
    <row r="122" spans="1:8" x14ac:dyDescent="0.25">
      <c r="A122" s="1" t="s">
        <v>6</v>
      </c>
      <c r="B122" s="1" t="s">
        <v>31</v>
      </c>
      <c r="C122">
        <v>1633</v>
      </c>
      <c r="D122" s="1" t="s">
        <v>4119</v>
      </c>
      <c r="E122">
        <v>0</v>
      </c>
      <c r="G122">
        <v>0</v>
      </c>
      <c r="H122">
        <f>Tabla14[[#This Row],[VENTAS]]+Tabla14[[#This Row],[SISTEMA]]-Tabla14[[#This Row],[FISICO]]</f>
        <v>0</v>
      </c>
    </row>
    <row r="123" spans="1:8" x14ac:dyDescent="0.25">
      <c r="A123" s="1" t="s">
        <v>6</v>
      </c>
      <c r="B123" s="1" t="s">
        <v>31</v>
      </c>
      <c r="C123">
        <v>1634</v>
      </c>
      <c r="D123" s="1" t="s">
        <v>4120</v>
      </c>
      <c r="E123">
        <v>5.0000000000000001E-3</v>
      </c>
      <c r="G123">
        <v>0</v>
      </c>
      <c r="H123">
        <f>Tabla14[[#This Row],[VENTAS]]+Tabla14[[#This Row],[SISTEMA]]-Tabla14[[#This Row],[FISICO]]</f>
        <v>-5.0000000000000001E-3</v>
      </c>
    </row>
    <row r="124" spans="1:8" x14ac:dyDescent="0.25">
      <c r="A124" s="1" t="s">
        <v>6</v>
      </c>
      <c r="B124" s="1" t="s">
        <v>31</v>
      </c>
      <c r="C124">
        <v>1636</v>
      </c>
      <c r="D124" s="1" t="s">
        <v>4122</v>
      </c>
      <c r="E124">
        <v>0</v>
      </c>
      <c r="G124">
        <v>0</v>
      </c>
      <c r="H124">
        <f>Tabla14[[#This Row],[VENTAS]]+Tabla14[[#This Row],[SISTEMA]]-Tabla14[[#This Row],[FISICO]]</f>
        <v>0</v>
      </c>
    </row>
    <row r="125" spans="1:8" x14ac:dyDescent="0.25">
      <c r="A125" s="1" t="s">
        <v>6</v>
      </c>
      <c r="B125" s="1" t="s">
        <v>31</v>
      </c>
      <c r="C125">
        <v>1640</v>
      </c>
      <c r="D125" s="1" t="s">
        <v>4123</v>
      </c>
      <c r="E125">
        <v>0</v>
      </c>
      <c r="G125">
        <v>0</v>
      </c>
      <c r="H125">
        <f>Tabla14[[#This Row],[VENTAS]]+Tabla14[[#This Row],[SISTEMA]]-Tabla14[[#This Row],[FISICO]]</f>
        <v>0</v>
      </c>
    </row>
    <row r="126" spans="1:8" x14ac:dyDescent="0.25">
      <c r="A126" s="1" t="s">
        <v>6</v>
      </c>
      <c r="B126" s="1" t="s">
        <v>31</v>
      </c>
      <c r="C126">
        <v>1650</v>
      </c>
      <c r="D126" s="1" t="s">
        <v>4126</v>
      </c>
      <c r="E126">
        <v>2.8650000000000002</v>
      </c>
      <c r="G126">
        <v>0</v>
      </c>
      <c r="H126">
        <f>Tabla14[[#This Row],[VENTAS]]+Tabla14[[#This Row],[SISTEMA]]-Tabla14[[#This Row],[FISICO]]</f>
        <v>-2.8650000000000002</v>
      </c>
    </row>
    <row r="127" spans="1:8" x14ac:dyDescent="0.25">
      <c r="A127" s="1" t="s">
        <v>6</v>
      </c>
      <c r="B127" s="1" t="s">
        <v>31</v>
      </c>
      <c r="C127">
        <v>1651</v>
      </c>
      <c r="D127" s="1" t="s">
        <v>4127</v>
      </c>
      <c r="E127">
        <v>0</v>
      </c>
      <c r="G127">
        <v>0</v>
      </c>
      <c r="H127">
        <f>Tabla14[[#This Row],[VENTAS]]+Tabla14[[#This Row],[SISTEMA]]-Tabla14[[#This Row],[FISICO]]</f>
        <v>0</v>
      </c>
    </row>
    <row r="128" spans="1:8" x14ac:dyDescent="0.25">
      <c r="A128" s="1" t="s">
        <v>6</v>
      </c>
      <c r="B128" s="1" t="s">
        <v>31</v>
      </c>
      <c r="C128">
        <v>1653</v>
      </c>
      <c r="D128" s="1" t="s">
        <v>4129</v>
      </c>
      <c r="E128">
        <v>0</v>
      </c>
      <c r="G128">
        <v>0</v>
      </c>
      <c r="H128">
        <f>Tabla14[[#This Row],[VENTAS]]+Tabla14[[#This Row],[SISTEMA]]-Tabla14[[#This Row],[FISICO]]</f>
        <v>0</v>
      </c>
    </row>
    <row r="129" spans="1:8" x14ac:dyDescent="0.25">
      <c r="A129" s="1" t="s">
        <v>6</v>
      </c>
      <c r="B129" s="1" t="s">
        <v>31</v>
      </c>
      <c r="C129">
        <v>1654</v>
      </c>
      <c r="D129" s="1" t="s">
        <v>4130</v>
      </c>
      <c r="E129">
        <v>0</v>
      </c>
      <c r="G129">
        <v>0</v>
      </c>
      <c r="H129">
        <f>Tabla14[[#This Row],[VENTAS]]+Tabla14[[#This Row],[SISTEMA]]-Tabla14[[#This Row],[FISICO]]</f>
        <v>0</v>
      </c>
    </row>
    <row r="130" spans="1:8" x14ac:dyDescent="0.25">
      <c r="A130" s="1" t="s">
        <v>6</v>
      </c>
      <c r="B130" s="1" t="s">
        <v>31</v>
      </c>
      <c r="C130">
        <v>1656</v>
      </c>
      <c r="D130" s="1" t="s">
        <v>4132</v>
      </c>
      <c r="E130">
        <v>0</v>
      </c>
      <c r="G130">
        <v>0</v>
      </c>
      <c r="H130">
        <f>Tabla14[[#This Row],[VENTAS]]+Tabla14[[#This Row],[SISTEMA]]-Tabla14[[#This Row],[FISICO]]</f>
        <v>0</v>
      </c>
    </row>
    <row r="131" spans="1:8" x14ac:dyDescent="0.25">
      <c r="A131" s="1" t="s">
        <v>6</v>
      </c>
      <c r="B131" s="1" t="s">
        <v>31</v>
      </c>
      <c r="C131">
        <v>1659</v>
      </c>
      <c r="D131" s="1" t="s">
        <v>4134</v>
      </c>
      <c r="E131">
        <v>0.20499999999999999</v>
      </c>
      <c r="G131">
        <v>0</v>
      </c>
      <c r="H131">
        <f>Tabla14[[#This Row],[VENTAS]]+Tabla14[[#This Row],[SISTEMA]]-Tabla14[[#This Row],[FISICO]]</f>
        <v>-0.20499999999999999</v>
      </c>
    </row>
    <row r="132" spans="1:8" x14ac:dyDescent="0.25">
      <c r="A132" s="1" t="s">
        <v>6</v>
      </c>
      <c r="B132" s="1" t="s">
        <v>31</v>
      </c>
      <c r="C132">
        <v>1661</v>
      </c>
      <c r="D132" s="1" t="s">
        <v>4135</v>
      </c>
      <c r="E132">
        <v>0</v>
      </c>
      <c r="G132">
        <v>0</v>
      </c>
      <c r="H132">
        <f>Tabla14[[#This Row],[VENTAS]]+Tabla14[[#This Row],[SISTEMA]]-Tabla14[[#This Row],[FISICO]]</f>
        <v>0</v>
      </c>
    </row>
    <row r="133" spans="1:8" x14ac:dyDescent="0.25">
      <c r="A133" s="1" t="s">
        <v>6</v>
      </c>
      <c r="B133" s="1" t="s">
        <v>31</v>
      </c>
      <c r="C133">
        <v>1662</v>
      </c>
      <c r="D133" s="1" t="s">
        <v>4136</v>
      </c>
      <c r="E133">
        <v>9.7850000000000001</v>
      </c>
      <c r="F133">
        <v>5.6849999999999996</v>
      </c>
      <c r="G133">
        <v>0</v>
      </c>
      <c r="H133">
        <f>Tabla14[[#This Row],[VENTAS]]+Tabla14[[#This Row],[SISTEMA]]-Tabla14[[#This Row],[FISICO]]</f>
        <v>-4.1000000000000005</v>
      </c>
    </row>
    <row r="134" spans="1:8" x14ac:dyDescent="0.25">
      <c r="A134" s="1" t="s">
        <v>6</v>
      </c>
      <c r="B134" s="1" t="s">
        <v>31</v>
      </c>
      <c r="C134">
        <v>1666</v>
      </c>
      <c r="D134" s="1" t="s">
        <v>4137</v>
      </c>
      <c r="E134">
        <v>0</v>
      </c>
      <c r="G134">
        <v>0</v>
      </c>
      <c r="H134">
        <f>Tabla14[[#This Row],[VENTAS]]+Tabla14[[#This Row],[SISTEMA]]-Tabla14[[#This Row],[FISICO]]</f>
        <v>0</v>
      </c>
    </row>
    <row r="135" spans="1:8" x14ac:dyDescent="0.25">
      <c r="A135" s="1" t="s">
        <v>6</v>
      </c>
      <c r="B135" s="1" t="s">
        <v>31</v>
      </c>
      <c r="C135">
        <v>1667</v>
      </c>
      <c r="D135" s="1" t="s">
        <v>4138</v>
      </c>
      <c r="E135">
        <v>0</v>
      </c>
      <c r="G135">
        <v>0</v>
      </c>
      <c r="H135">
        <f>Tabla14[[#This Row],[VENTAS]]+Tabla14[[#This Row],[SISTEMA]]-Tabla14[[#This Row],[FISICO]]</f>
        <v>0</v>
      </c>
    </row>
    <row r="136" spans="1:8" x14ac:dyDescent="0.25">
      <c r="A136" s="1" t="s">
        <v>6</v>
      </c>
      <c r="B136" s="1" t="s">
        <v>31</v>
      </c>
      <c r="C136">
        <v>1671</v>
      </c>
      <c r="D136" s="1" t="s">
        <v>4139</v>
      </c>
      <c r="E136">
        <v>0</v>
      </c>
      <c r="G136">
        <v>0</v>
      </c>
      <c r="H136">
        <f>Tabla14[[#This Row],[VENTAS]]+Tabla14[[#This Row],[SISTEMA]]-Tabla14[[#This Row],[FISICO]]</f>
        <v>0</v>
      </c>
    </row>
    <row r="137" spans="1:8" x14ac:dyDescent="0.25">
      <c r="A137" s="1" t="s">
        <v>6</v>
      </c>
      <c r="B137" s="1" t="s">
        <v>31</v>
      </c>
      <c r="C137">
        <v>1672</v>
      </c>
      <c r="D137" s="1" t="s">
        <v>4140</v>
      </c>
      <c r="E137">
        <v>0</v>
      </c>
      <c r="G137">
        <v>0</v>
      </c>
      <c r="H137">
        <f>Tabla14[[#This Row],[VENTAS]]+Tabla14[[#This Row],[SISTEMA]]-Tabla14[[#This Row],[FISICO]]</f>
        <v>0</v>
      </c>
    </row>
    <row r="138" spans="1:8" x14ac:dyDescent="0.25">
      <c r="A138" s="1" t="s">
        <v>6</v>
      </c>
      <c r="B138" s="1" t="s">
        <v>31</v>
      </c>
      <c r="C138">
        <v>1677</v>
      </c>
      <c r="D138" s="1" t="s">
        <v>4141</v>
      </c>
      <c r="E138">
        <v>0</v>
      </c>
      <c r="G138">
        <v>0</v>
      </c>
      <c r="H138">
        <f>Tabla14[[#This Row],[VENTAS]]+Tabla14[[#This Row],[SISTEMA]]-Tabla14[[#This Row],[FISICO]]</f>
        <v>0</v>
      </c>
    </row>
    <row r="139" spans="1:8" x14ac:dyDescent="0.25">
      <c r="A139" s="1" t="s">
        <v>6</v>
      </c>
      <c r="B139" s="1" t="s">
        <v>31</v>
      </c>
      <c r="C139">
        <v>1680</v>
      </c>
      <c r="D139" s="1" t="s">
        <v>4142</v>
      </c>
      <c r="E139">
        <v>0</v>
      </c>
      <c r="G139">
        <v>0</v>
      </c>
      <c r="H139">
        <f>Tabla14[[#This Row],[VENTAS]]+Tabla14[[#This Row],[SISTEMA]]-Tabla14[[#This Row],[FISICO]]</f>
        <v>0</v>
      </c>
    </row>
    <row r="140" spans="1:8" x14ac:dyDescent="0.25">
      <c r="A140" s="1" t="s">
        <v>6</v>
      </c>
      <c r="B140" s="1" t="s">
        <v>31</v>
      </c>
      <c r="C140">
        <v>1690</v>
      </c>
      <c r="D140" s="1" t="s">
        <v>4148</v>
      </c>
      <c r="E140">
        <v>4.2</v>
      </c>
      <c r="G140">
        <v>0</v>
      </c>
      <c r="H140">
        <f>Tabla14[[#This Row],[VENTAS]]+Tabla14[[#This Row],[SISTEMA]]-Tabla14[[#This Row],[FISICO]]</f>
        <v>-4.2</v>
      </c>
    </row>
    <row r="141" spans="1:8" x14ac:dyDescent="0.25">
      <c r="A141" s="1" t="s">
        <v>6</v>
      </c>
      <c r="B141" s="1" t="s">
        <v>31</v>
      </c>
      <c r="C141">
        <v>1692</v>
      </c>
      <c r="D141" s="1" t="s">
        <v>4149</v>
      </c>
      <c r="E141">
        <v>1.02</v>
      </c>
      <c r="G141">
        <v>0</v>
      </c>
      <c r="H141">
        <f>Tabla14[[#This Row],[VENTAS]]+Tabla14[[#This Row],[SISTEMA]]-Tabla14[[#This Row],[FISICO]]</f>
        <v>-1.02</v>
      </c>
    </row>
    <row r="142" spans="1:8" x14ac:dyDescent="0.25">
      <c r="A142" s="1" t="s">
        <v>6</v>
      </c>
      <c r="B142" s="1" t="s">
        <v>31</v>
      </c>
      <c r="C142">
        <v>1693</v>
      </c>
      <c r="D142" s="1" t="s">
        <v>4150</v>
      </c>
      <c r="E142">
        <v>0</v>
      </c>
      <c r="G142">
        <v>0</v>
      </c>
      <c r="H142">
        <f>Tabla14[[#This Row],[VENTAS]]+Tabla14[[#This Row],[SISTEMA]]-Tabla14[[#This Row],[FISICO]]</f>
        <v>0</v>
      </c>
    </row>
    <row r="143" spans="1:8" x14ac:dyDescent="0.25">
      <c r="A143" s="1" t="s">
        <v>6</v>
      </c>
      <c r="B143" s="1" t="s">
        <v>31</v>
      </c>
      <c r="C143">
        <v>1694</v>
      </c>
      <c r="D143" s="1" t="s">
        <v>4151</v>
      </c>
      <c r="E143">
        <v>0</v>
      </c>
      <c r="G143">
        <v>0</v>
      </c>
      <c r="H143">
        <f>Tabla14[[#This Row],[VENTAS]]+Tabla14[[#This Row],[SISTEMA]]-Tabla14[[#This Row],[FISICO]]</f>
        <v>0</v>
      </c>
    </row>
    <row r="144" spans="1:8" x14ac:dyDescent="0.25">
      <c r="A144" s="1" t="s">
        <v>6</v>
      </c>
      <c r="B144" s="1" t="s">
        <v>31</v>
      </c>
      <c r="C144">
        <v>1695</v>
      </c>
      <c r="D144" s="1" t="s">
        <v>4152</v>
      </c>
      <c r="E144">
        <v>0</v>
      </c>
      <c r="G144">
        <v>0</v>
      </c>
      <c r="H144">
        <f>Tabla14[[#This Row],[VENTAS]]+Tabla14[[#This Row],[SISTEMA]]-Tabla14[[#This Row],[FISICO]]</f>
        <v>0</v>
      </c>
    </row>
    <row r="145" spans="1:8" x14ac:dyDescent="0.25">
      <c r="A145" s="1" t="s">
        <v>6</v>
      </c>
      <c r="B145" s="1" t="s">
        <v>31</v>
      </c>
      <c r="C145">
        <v>1716</v>
      </c>
      <c r="D145" s="1" t="s">
        <v>4159</v>
      </c>
      <c r="E145">
        <v>0</v>
      </c>
      <c r="G145">
        <v>0</v>
      </c>
      <c r="H145">
        <f>Tabla14[[#This Row],[VENTAS]]+Tabla14[[#This Row],[SISTEMA]]-Tabla14[[#This Row],[FISICO]]</f>
        <v>0</v>
      </c>
    </row>
    <row r="146" spans="1:8" x14ac:dyDescent="0.25">
      <c r="A146" s="1" t="s">
        <v>6</v>
      </c>
      <c r="B146" s="1" t="s">
        <v>31</v>
      </c>
      <c r="C146">
        <v>1718</v>
      </c>
      <c r="D146" s="1" t="s">
        <v>4160</v>
      </c>
      <c r="E146">
        <v>0</v>
      </c>
      <c r="G146">
        <v>0</v>
      </c>
      <c r="H146">
        <f>Tabla14[[#This Row],[VENTAS]]+Tabla14[[#This Row],[SISTEMA]]-Tabla14[[#This Row],[FISICO]]</f>
        <v>0</v>
      </c>
    </row>
    <row r="147" spans="1:8" x14ac:dyDescent="0.25">
      <c r="A147" s="1" t="s">
        <v>6</v>
      </c>
      <c r="B147" s="1" t="s">
        <v>31</v>
      </c>
      <c r="C147">
        <v>1719</v>
      </c>
      <c r="D147" s="1" t="s">
        <v>4161</v>
      </c>
      <c r="E147">
        <v>0</v>
      </c>
      <c r="G147">
        <v>0</v>
      </c>
      <c r="H147">
        <f>Tabla14[[#This Row],[VENTAS]]+Tabla14[[#This Row],[SISTEMA]]-Tabla14[[#This Row],[FISICO]]</f>
        <v>0</v>
      </c>
    </row>
    <row r="148" spans="1:8" x14ac:dyDescent="0.25">
      <c r="A148" s="1" t="s">
        <v>6</v>
      </c>
      <c r="B148" s="1" t="s">
        <v>31</v>
      </c>
      <c r="C148">
        <v>1722</v>
      </c>
      <c r="D148" s="1" t="s">
        <v>4162</v>
      </c>
      <c r="E148">
        <v>0</v>
      </c>
      <c r="G148">
        <v>0</v>
      </c>
      <c r="H148">
        <f>Tabla14[[#This Row],[VENTAS]]+Tabla14[[#This Row],[SISTEMA]]-Tabla14[[#This Row],[FISICO]]</f>
        <v>0</v>
      </c>
    </row>
    <row r="149" spans="1:8" x14ac:dyDescent="0.25">
      <c r="A149" s="1" t="s">
        <v>6</v>
      </c>
      <c r="B149" s="1" t="s">
        <v>31</v>
      </c>
      <c r="C149">
        <v>1723</v>
      </c>
      <c r="D149" s="1" t="s">
        <v>4163</v>
      </c>
      <c r="E149">
        <v>0</v>
      </c>
      <c r="G149">
        <v>0</v>
      </c>
      <c r="H149">
        <f>Tabla14[[#This Row],[VENTAS]]+Tabla14[[#This Row],[SISTEMA]]-Tabla14[[#This Row],[FISICO]]</f>
        <v>0</v>
      </c>
    </row>
    <row r="150" spans="1:8" x14ac:dyDescent="0.25">
      <c r="A150" s="1" t="s">
        <v>6</v>
      </c>
      <c r="B150" s="1" t="s">
        <v>31</v>
      </c>
      <c r="C150">
        <v>1727</v>
      </c>
      <c r="D150" s="1" t="s">
        <v>4166</v>
      </c>
      <c r="E150">
        <v>0</v>
      </c>
      <c r="G150">
        <v>0</v>
      </c>
      <c r="H150">
        <f>Tabla14[[#This Row],[VENTAS]]+Tabla14[[#This Row],[SISTEMA]]-Tabla14[[#This Row],[FISICO]]</f>
        <v>0</v>
      </c>
    </row>
    <row r="151" spans="1:8" x14ac:dyDescent="0.25">
      <c r="A151" s="1" t="s">
        <v>6</v>
      </c>
      <c r="B151" s="1" t="s">
        <v>31</v>
      </c>
      <c r="C151">
        <v>1728</v>
      </c>
      <c r="D151" s="1" t="s">
        <v>4167</v>
      </c>
      <c r="E151">
        <v>0</v>
      </c>
      <c r="G151">
        <v>0</v>
      </c>
      <c r="H151">
        <f>Tabla14[[#This Row],[VENTAS]]+Tabla14[[#This Row],[SISTEMA]]-Tabla14[[#This Row],[FISICO]]</f>
        <v>0</v>
      </c>
    </row>
    <row r="152" spans="1:8" x14ac:dyDescent="0.25">
      <c r="A152" s="1" t="s">
        <v>6</v>
      </c>
      <c r="B152" s="1" t="s">
        <v>31</v>
      </c>
      <c r="C152">
        <v>1729</v>
      </c>
      <c r="D152" s="1" t="s">
        <v>4168</v>
      </c>
      <c r="E152">
        <v>0</v>
      </c>
      <c r="G152">
        <v>0</v>
      </c>
      <c r="H152">
        <f>Tabla14[[#This Row],[VENTAS]]+Tabla14[[#This Row],[SISTEMA]]-Tabla14[[#This Row],[FISICO]]</f>
        <v>0</v>
      </c>
    </row>
    <row r="153" spans="1:8" x14ac:dyDescent="0.25">
      <c r="A153" s="1" t="s">
        <v>6</v>
      </c>
      <c r="B153" s="1" t="s">
        <v>31</v>
      </c>
      <c r="C153">
        <v>1731</v>
      </c>
      <c r="D153" s="1" t="s">
        <v>4169</v>
      </c>
      <c r="E153">
        <v>0</v>
      </c>
      <c r="G153">
        <v>0</v>
      </c>
      <c r="H153">
        <f>Tabla14[[#This Row],[VENTAS]]+Tabla14[[#This Row],[SISTEMA]]-Tabla14[[#This Row],[FISICO]]</f>
        <v>0</v>
      </c>
    </row>
    <row r="154" spans="1:8" x14ac:dyDescent="0.25">
      <c r="A154" s="1" t="s">
        <v>6</v>
      </c>
      <c r="B154" s="1" t="s">
        <v>31</v>
      </c>
      <c r="C154">
        <v>1732</v>
      </c>
      <c r="D154" s="1" t="s">
        <v>4170</v>
      </c>
      <c r="E154">
        <v>5.7</v>
      </c>
      <c r="F154">
        <v>3.3050000000000002</v>
      </c>
      <c r="G154">
        <v>0.78</v>
      </c>
      <c r="H154">
        <f>Tabla14[[#This Row],[VENTAS]]+Tabla14[[#This Row],[SISTEMA]]-Tabla14[[#This Row],[FISICO]]</f>
        <v>-1.6150000000000002</v>
      </c>
    </row>
    <row r="155" spans="1:8" x14ac:dyDescent="0.25">
      <c r="A155" s="1" t="s">
        <v>6</v>
      </c>
      <c r="B155" s="1" t="s">
        <v>31</v>
      </c>
      <c r="C155">
        <v>1733</v>
      </c>
      <c r="D155" s="1" t="s">
        <v>4171</v>
      </c>
      <c r="E155">
        <v>0</v>
      </c>
      <c r="G155">
        <v>0</v>
      </c>
      <c r="H155">
        <f>Tabla14[[#This Row],[VENTAS]]+Tabla14[[#This Row],[SISTEMA]]-Tabla14[[#This Row],[FISICO]]</f>
        <v>0</v>
      </c>
    </row>
    <row r="156" spans="1:8" x14ac:dyDescent="0.25">
      <c r="A156" s="1" t="s">
        <v>6</v>
      </c>
      <c r="B156" s="1" t="s">
        <v>31</v>
      </c>
      <c r="C156">
        <v>1734</v>
      </c>
      <c r="D156" s="1" t="s">
        <v>4172</v>
      </c>
      <c r="E156">
        <v>4.5149999999999997</v>
      </c>
      <c r="G156">
        <v>0</v>
      </c>
      <c r="H156">
        <f>Tabla14[[#This Row],[VENTAS]]+Tabla14[[#This Row],[SISTEMA]]-Tabla14[[#This Row],[FISICO]]</f>
        <v>-4.5149999999999997</v>
      </c>
    </row>
    <row r="157" spans="1:8" x14ac:dyDescent="0.25">
      <c r="A157" s="1" t="s">
        <v>6</v>
      </c>
      <c r="B157" s="1" t="s">
        <v>31</v>
      </c>
      <c r="C157">
        <v>1735</v>
      </c>
      <c r="D157" s="1" t="s">
        <v>4173</v>
      </c>
      <c r="E157">
        <v>0</v>
      </c>
      <c r="G157">
        <v>0</v>
      </c>
      <c r="H157">
        <f>Tabla14[[#This Row],[VENTAS]]+Tabla14[[#This Row],[SISTEMA]]-Tabla14[[#This Row],[FISICO]]</f>
        <v>0</v>
      </c>
    </row>
    <row r="158" spans="1:8" x14ac:dyDescent="0.25">
      <c r="A158" s="1" t="s">
        <v>6</v>
      </c>
      <c r="B158" s="1" t="s">
        <v>31</v>
      </c>
      <c r="C158">
        <v>1737</v>
      </c>
      <c r="D158" s="1" t="s">
        <v>4175</v>
      </c>
      <c r="E158">
        <v>0</v>
      </c>
      <c r="G158">
        <v>0</v>
      </c>
      <c r="H158">
        <f>Tabla14[[#This Row],[VENTAS]]+Tabla14[[#This Row],[SISTEMA]]-Tabla14[[#This Row],[FISICO]]</f>
        <v>0</v>
      </c>
    </row>
    <row r="159" spans="1:8" x14ac:dyDescent="0.25">
      <c r="A159" s="1" t="s">
        <v>6</v>
      </c>
      <c r="B159" s="1" t="s">
        <v>31</v>
      </c>
      <c r="C159">
        <v>1743</v>
      </c>
      <c r="D159" s="1" t="s">
        <v>4179</v>
      </c>
      <c r="E159">
        <v>0</v>
      </c>
      <c r="G159">
        <v>0</v>
      </c>
      <c r="H159">
        <f>Tabla14[[#This Row],[VENTAS]]+Tabla14[[#This Row],[SISTEMA]]-Tabla14[[#This Row],[FISICO]]</f>
        <v>0</v>
      </c>
    </row>
    <row r="160" spans="1:8" x14ac:dyDescent="0.25">
      <c r="A160" s="1" t="s">
        <v>6</v>
      </c>
      <c r="B160" s="1" t="s">
        <v>31</v>
      </c>
      <c r="C160">
        <v>1745</v>
      </c>
      <c r="D160" s="1" t="s">
        <v>4180</v>
      </c>
      <c r="E160">
        <v>0</v>
      </c>
      <c r="G160">
        <v>0</v>
      </c>
      <c r="H160">
        <f>Tabla14[[#This Row],[VENTAS]]+Tabla14[[#This Row],[SISTEMA]]-Tabla14[[#This Row],[FISICO]]</f>
        <v>0</v>
      </c>
    </row>
    <row r="161" spans="1:8" x14ac:dyDescent="0.25">
      <c r="A161" s="1" t="s">
        <v>6</v>
      </c>
      <c r="B161" s="1" t="s">
        <v>31</v>
      </c>
      <c r="C161">
        <v>1747</v>
      </c>
      <c r="D161" s="1" t="s">
        <v>4181</v>
      </c>
      <c r="E161">
        <v>0</v>
      </c>
      <c r="G161">
        <v>0</v>
      </c>
      <c r="H161">
        <f>Tabla14[[#This Row],[VENTAS]]+Tabla14[[#This Row],[SISTEMA]]-Tabla14[[#This Row],[FISICO]]</f>
        <v>0</v>
      </c>
    </row>
    <row r="162" spans="1:8" x14ac:dyDescent="0.25">
      <c r="A162" s="1" t="s">
        <v>6</v>
      </c>
      <c r="B162" s="1" t="s">
        <v>31</v>
      </c>
      <c r="C162">
        <v>1757</v>
      </c>
      <c r="D162" s="1" t="s">
        <v>4185</v>
      </c>
      <c r="E162">
        <v>0</v>
      </c>
      <c r="G162">
        <v>0</v>
      </c>
      <c r="H162">
        <f>Tabla14[[#This Row],[VENTAS]]+Tabla14[[#This Row],[SISTEMA]]-Tabla14[[#This Row],[FISICO]]</f>
        <v>0</v>
      </c>
    </row>
    <row r="163" spans="1:8" x14ac:dyDescent="0.25">
      <c r="A163" s="1" t="s">
        <v>6</v>
      </c>
      <c r="B163" s="1" t="s">
        <v>31</v>
      </c>
      <c r="C163">
        <v>1758</v>
      </c>
      <c r="D163" s="1" t="s">
        <v>4186</v>
      </c>
      <c r="E163">
        <v>0</v>
      </c>
      <c r="G163">
        <v>0</v>
      </c>
      <c r="H163">
        <f>Tabla14[[#This Row],[VENTAS]]+Tabla14[[#This Row],[SISTEMA]]-Tabla14[[#This Row],[FISICO]]</f>
        <v>0</v>
      </c>
    </row>
    <row r="164" spans="1:8" x14ac:dyDescent="0.25">
      <c r="A164" s="1" t="s">
        <v>6</v>
      </c>
      <c r="B164" s="1" t="s">
        <v>31</v>
      </c>
      <c r="C164">
        <v>1766</v>
      </c>
      <c r="D164" s="1" t="s">
        <v>4190</v>
      </c>
      <c r="E164">
        <v>0</v>
      </c>
      <c r="G164">
        <v>0</v>
      </c>
      <c r="H164">
        <f>Tabla14[[#This Row],[VENTAS]]+Tabla14[[#This Row],[SISTEMA]]-Tabla14[[#This Row],[FISICO]]</f>
        <v>0</v>
      </c>
    </row>
    <row r="165" spans="1:8" x14ac:dyDescent="0.25">
      <c r="A165" s="1" t="s">
        <v>6</v>
      </c>
      <c r="B165" s="1" t="s">
        <v>31</v>
      </c>
      <c r="C165">
        <v>1767</v>
      </c>
      <c r="D165" s="1" t="s">
        <v>4191</v>
      </c>
      <c r="E165">
        <v>0</v>
      </c>
      <c r="G165">
        <v>0</v>
      </c>
      <c r="H165">
        <f>Tabla14[[#This Row],[VENTAS]]+Tabla14[[#This Row],[SISTEMA]]-Tabla14[[#This Row],[FISICO]]</f>
        <v>0</v>
      </c>
    </row>
    <row r="166" spans="1:8" x14ac:dyDescent="0.25">
      <c r="A166" s="1" t="s">
        <v>6</v>
      </c>
      <c r="B166" s="1" t="s">
        <v>31</v>
      </c>
      <c r="C166">
        <v>1773</v>
      </c>
      <c r="D166" s="1" t="s">
        <v>4195</v>
      </c>
      <c r="E166">
        <v>0</v>
      </c>
      <c r="G166">
        <v>0</v>
      </c>
      <c r="H166">
        <f>Tabla14[[#This Row],[VENTAS]]+Tabla14[[#This Row],[SISTEMA]]-Tabla14[[#This Row],[FISICO]]</f>
        <v>0</v>
      </c>
    </row>
    <row r="167" spans="1:8" x14ac:dyDescent="0.25">
      <c r="A167" s="1" t="s">
        <v>6</v>
      </c>
      <c r="B167" s="1" t="s">
        <v>31</v>
      </c>
      <c r="C167">
        <v>1777</v>
      </c>
      <c r="D167" s="1" t="s">
        <v>4197</v>
      </c>
      <c r="E167">
        <v>0</v>
      </c>
      <c r="G167">
        <v>0</v>
      </c>
      <c r="H167">
        <f>Tabla14[[#This Row],[VENTAS]]+Tabla14[[#This Row],[SISTEMA]]-Tabla14[[#This Row],[FISICO]]</f>
        <v>0</v>
      </c>
    </row>
    <row r="168" spans="1:8" x14ac:dyDescent="0.25">
      <c r="A168" s="1" t="s">
        <v>6</v>
      </c>
      <c r="B168" s="1" t="s">
        <v>31</v>
      </c>
      <c r="C168">
        <v>1779</v>
      </c>
      <c r="D168" s="1" t="s">
        <v>4199</v>
      </c>
      <c r="E168">
        <v>0.40500000000000003</v>
      </c>
      <c r="G168">
        <v>0</v>
      </c>
      <c r="H168">
        <f>Tabla14[[#This Row],[VENTAS]]+Tabla14[[#This Row],[SISTEMA]]-Tabla14[[#This Row],[FISICO]]</f>
        <v>-0.40500000000000003</v>
      </c>
    </row>
    <row r="169" spans="1:8" x14ac:dyDescent="0.25">
      <c r="A169" s="1" t="s">
        <v>6</v>
      </c>
      <c r="B169" s="1" t="s">
        <v>31</v>
      </c>
      <c r="C169">
        <v>1784</v>
      </c>
      <c r="D169" s="1" t="s">
        <v>4201</v>
      </c>
      <c r="E169">
        <v>0</v>
      </c>
      <c r="G169">
        <v>0</v>
      </c>
      <c r="H169">
        <f>Tabla14[[#This Row],[VENTAS]]+Tabla14[[#This Row],[SISTEMA]]-Tabla14[[#This Row],[FISICO]]</f>
        <v>0</v>
      </c>
    </row>
    <row r="170" spans="1:8" x14ac:dyDescent="0.25">
      <c r="A170" s="1" t="s">
        <v>6</v>
      </c>
      <c r="B170" s="1" t="s">
        <v>31</v>
      </c>
      <c r="C170">
        <v>1792</v>
      </c>
      <c r="D170" s="1" t="s">
        <v>4205</v>
      </c>
      <c r="E170">
        <v>0</v>
      </c>
      <c r="G170">
        <v>0</v>
      </c>
      <c r="H170">
        <f>Tabla14[[#This Row],[VENTAS]]+Tabla14[[#This Row],[SISTEMA]]-Tabla14[[#This Row],[FISICO]]</f>
        <v>0</v>
      </c>
    </row>
    <row r="171" spans="1:8" x14ac:dyDescent="0.25">
      <c r="A171" s="1" t="s">
        <v>6</v>
      </c>
      <c r="B171" s="1" t="s">
        <v>31</v>
      </c>
      <c r="C171">
        <v>1797</v>
      </c>
      <c r="D171" s="1" t="s">
        <v>4210</v>
      </c>
      <c r="E171">
        <v>0</v>
      </c>
      <c r="G171">
        <v>0</v>
      </c>
      <c r="H171">
        <f>Tabla14[[#This Row],[VENTAS]]+Tabla14[[#This Row],[SISTEMA]]-Tabla14[[#This Row],[FISICO]]</f>
        <v>0</v>
      </c>
    </row>
    <row r="172" spans="1:8" x14ac:dyDescent="0.25">
      <c r="A172" s="1" t="s">
        <v>6</v>
      </c>
      <c r="B172" s="1" t="s">
        <v>31</v>
      </c>
      <c r="C172">
        <v>1798</v>
      </c>
      <c r="D172" s="1" t="s">
        <v>4211</v>
      </c>
      <c r="E172">
        <v>0</v>
      </c>
      <c r="G172">
        <v>0</v>
      </c>
      <c r="H172">
        <f>Tabla14[[#This Row],[VENTAS]]+Tabla14[[#This Row],[SISTEMA]]-Tabla14[[#This Row],[FISICO]]</f>
        <v>0</v>
      </c>
    </row>
    <row r="173" spans="1:8" x14ac:dyDescent="0.25">
      <c r="A173" s="1" t="s">
        <v>6</v>
      </c>
      <c r="B173" s="1" t="s">
        <v>31</v>
      </c>
      <c r="C173">
        <v>1799</v>
      </c>
      <c r="D173" s="1" t="s">
        <v>4212</v>
      </c>
      <c r="E173">
        <v>0</v>
      </c>
      <c r="G173">
        <v>0</v>
      </c>
      <c r="H173">
        <f>Tabla14[[#This Row],[VENTAS]]+Tabla14[[#This Row],[SISTEMA]]-Tabla14[[#This Row],[FISICO]]</f>
        <v>0</v>
      </c>
    </row>
    <row r="174" spans="1:8" x14ac:dyDescent="0.25">
      <c r="A174" s="1" t="s">
        <v>6</v>
      </c>
      <c r="B174" s="1" t="s">
        <v>31</v>
      </c>
      <c r="C174">
        <v>1800</v>
      </c>
      <c r="D174" s="1" t="s">
        <v>4213</v>
      </c>
      <c r="E174">
        <v>0</v>
      </c>
      <c r="G174">
        <v>0</v>
      </c>
      <c r="H174">
        <f>Tabla14[[#This Row],[VENTAS]]+Tabla14[[#This Row],[SISTEMA]]-Tabla14[[#This Row],[FISICO]]</f>
        <v>0</v>
      </c>
    </row>
    <row r="175" spans="1:8" x14ac:dyDescent="0.25">
      <c r="A175" s="1" t="s">
        <v>6</v>
      </c>
      <c r="B175" s="1" t="s">
        <v>31</v>
      </c>
      <c r="C175">
        <v>1801</v>
      </c>
      <c r="D175" s="1" t="s">
        <v>4214</v>
      </c>
      <c r="E175">
        <v>0</v>
      </c>
      <c r="G175">
        <v>0</v>
      </c>
      <c r="H175">
        <f>Tabla14[[#This Row],[VENTAS]]+Tabla14[[#This Row],[SISTEMA]]-Tabla14[[#This Row],[FISICO]]</f>
        <v>0</v>
      </c>
    </row>
    <row r="176" spans="1:8" x14ac:dyDescent="0.25">
      <c r="A176" s="1" t="s">
        <v>6</v>
      </c>
      <c r="B176" s="1" t="s">
        <v>31</v>
      </c>
      <c r="C176">
        <v>1804</v>
      </c>
      <c r="D176" s="1" t="s">
        <v>4216</v>
      </c>
      <c r="E176">
        <v>0</v>
      </c>
      <c r="G176">
        <v>0</v>
      </c>
      <c r="H176">
        <f>Tabla14[[#This Row],[VENTAS]]+Tabla14[[#This Row],[SISTEMA]]-Tabla14[[#This Row],[FISICO]]</f>
        <v>0</v>
      </c>
    </row>
    <row r="177" spans="1:8" x14ac:dyDescent="0.25">
      <c r="A177" s="1" t="s">
        <v>6</v>
      </c>
      <c r="B177" s="1" t="s">
        <v>31</v>
      </c>
      <c r="C177">
        <v>1805</v>
      </c>
      <c r="D177" s="1" t="s">
        <v>4217</v>
      </c>
      <c r="E177">
        <v>0</v>
      </c>
      <c r="G177">
        <v>0</v>
      </c>
      <c r="H177">
        <f>Tabla14[[#This Row],[VENTAS]]+Tabla14[[#This Row],[SISTEMA]]-Tabla14[[#This Row],[FISICO]]</f>
        <v>0</v>
      </c>
    </row>
    <row r="178" spans="1:8" x14ac:dyDescent="0.25">
      <c r="A178" s="1" t="s">
        <v>6</v>
      </c>
      <c r="B178" s="1" t="s">
        <v>31</v>
      </c>
      <c r="C178">
        <v>1810</v>
      </c>
      <c r="D178" s="1" t="s">
        <v>4222</v>
      </c>
      <c r="E178">
        <v>0</v>
      </c>
      <c r="G178">
        <v>0</v>
      </c>
      <c r="H178">
        <f>Tabla14[[#This Row],[VENTAS]]+Tabla14[[#This Row],[SISTEMA]]-Tabla14[[#This Row],[FISICO]]</f>
        <v>0</v>
      </c>
    </row>
    <row r="179" spans="1:8" x14ac:dyDescent="0.25">
      <c r="A179" s="1" t="s">
        <v>6</v>
      </c>
      <c r="B179" s="1" t="s">
        <v>31</v>
      </c>
      <c r="C179">
        <v>1811</v>
      </c>
      <c r="D179" s="1" t="s">
        <v>4223</v>
      </c>
      <c r="E179">
        <v>0</v>
      </c>
      <c r="G179">
        <v>0</v>
      </c>
      <c r="H179">
        <f>Tabla14[[#This Row],[VENTAS]]+Tabla14[[#This Row],[SISTEMA]]-Tabla14[[#This Row],[FISICO]]</f>
        <v>0</v>
      </c>
    </row>
    <row r="180" spans="1:8" x14ac:dyDescent="0.25">
      <c r="A180" s="1" t="s">
        <v>6</v>
      </c>
      <c r="B180" s="1" t="s">
        <v>31</v>
      </c>
      <c r="C180">
        <v>1814</v>
      </c>
      <c r="D180" s="1" t="s">
        <v>4226</v>
      </c>
      <c r="E180">
        <v>0</v>
      </c>
      <c r="G180">
        <v>0</v>
      </c>
      <c r="H180">
        <f>Tabla14[[#This Row],[VENTAS]]+Tabla14[[#This Row],[SISTEMA]]-Tabla14[[#This Row],[FISICO]]</f>
        <v>0</v>
      </c>
    </row>
    <row r="181" spans="1:8" x14ac:dyDescent="0.25">
      <c r="A181" s="1" t="s">
        <v>6</v>
      </c>
      <c r="B181" s="1" t="s">
        <v>31</v>
      </c>
      <c r="C181">
        <v>1821</v>
      </c>
      <c r="D181" s="1" t="s">
        <v>4233</v>
      </c>
      <c r="E181">
        <v>0</v>
      </c>
      <c r="G181">
        <v>0</v>
      </c>
      <c r="H181">
        <f>Tabla14[[#This Row],[VENTAS]]+Tabla14[[#This Row],[SISTEMA]]-Tabla14[[#This Row],[FISICO]]</f>
        <v>0</v>
      </c>
    </row>
    <row r="182" spans="1:8" x14ac:dyDescent="0.25">
      <c r="A182" s="1" t="s">
        <v>6</v>
      </c>
      <c r="B182" s="1" t="s">
        <v>31</v>
      </c>
      <c r="C182">
        <v>1824</v>
      </c>
      <c r="D182" s="1" t="s">
        <v>4236</v>
      </c>
      <c r="E182">
        <v>0</v>
      </c>
      <c r="G182">
        <v>0</v>
      </c>
      <c r="H182">
        <f>Tabla14[[#This Row],[VENTAS]]+Tabla14[[#This Row],[SISTEMA]]-Tabla14[[#This Row],[FISICO]]</f>
        <v>0</v>
      </c>
    </row>
    <row r="183" spans="1:8" x14ac:dyDescent="0.25">
      <c r="A183" s="1" t="s">
        <v>6</v>
      </c>
      <c r="B183" s="1" t="s">
        <v>31</v>
      </c>
      <c r="C183">
        <v>1828</v>
      </c>
      <c r="D183" s="1" t="s">
        <v>4238</v>
      </c>
      <c r="E183">
        <v>0</v>
      </c>
      <c r="G183">
        <v>0</v>
      </c>
      <c r="H183">
        <f>Tabla14[[#This Row],[VENTAS]]+Tabla14[[#This Row],[SISTEMA]]-Tabla14[[#This Row],[FISICO]]</f>
        <v>0</v>
      </c>
    </row>
    <row r="184" spans="1:8" x14ac:dyDescent="0.25">
      <c r="A184" s="1" t="s">
        <v>6</v>
      </c>
      <c r="B184" s="1" t="s">
        <v>31</v>
      </c>
      <c r="C184">
        <v>1831</v>
      </c>
      <c r="D184" s="1" t="s">
        <v>4240</v>
      </c>
      <c r="E184">
        <v>7.4999999999999997E-2</v>
      </c>
      <c r="G184">
        <v>0</v>
      </c>
      <c r="H184">
        <f>Tabla14[[#This Row],[VENTAS]]+Tabla14[[#This Row],[SISTEMA]]-Tabla14[[#This Row],[FISICO]]</f>
        <v>-7.4999999999999997E-2</v>
      </c>
    </row>
    <row r="185" spans="1:8" x14ac:dyDescent="0.25">
      <c r="A185" s="1" t="s">
        <v>6</v>
      </c>
      <c r="B185" s="1" t="s">
        <v>31</v>
      </c>
      <c r="C185">
        <v>1837</v>
      </c>
      <c r="D185" s="1" t="s">
        <v>4245</v>
      </c>
      <c r="E185">
        <v>0</v>
      </c>
      <c r="F185">
        <v>2.1549999999999998</v>
      </c>
      <c r="G185">
        <v>0</v>
      </c>
      <c r="H185">
        <f>Tabla14[[#This Row],[VENTAS]]+Tabla14[[#This Row],[SISTEMA]]-Tabla14[[#This Row],[FISICO]]</f>
        <v>2.1549999999999998</v>
      </c>
    </row>
    <row r="186" spans="1:8" x14ac:dyDescent="0.25">
      <c r="A186" s="1" t="s">
        <v>6</v>
      </c>
      <c r="B186" s="1" t="s">
        <v>31</v>
      </c>
      <c r="C186">
        <v>1840</v>
      </c>
      <c r="D186" s="1" t="s">
        <v>4247</v>
      </c>
      <c r="E186">
        <v>0</v>
      </c>
      <c r="G186">
        <v>0</v>
      </c>
      <c r="H186">
        <f>Tabla14[[#This Row],[VENTAS]]+Tabla14[[#This Row],[SISTEMA]]-Tabla14[[#This Row],[FISICO]]</f>
        <v>0</v>
      </c>
    </row>
    <row r="187" spans="1:8" x14ac:dyDescent="0.25">
      <c r="A187" s="1" t="s">
        <v>6</v>
      </c>
      <c r="B187" s="1" t="s">
        <v>31</v>
      </c>
      <c r="C187">
        <v>1841</v>
      </c>
      <c r="D187" s="1" t="s">
        <v>4248</v>
      </c>
      <c r="E187">
        <v>0</v>
      </c>
      <c r="G187">
        <v>0</v>
      </c>
      <c r="H187">
        <f>Tabla14[[#This Row],[VENTAS]]+Tabla14[[#This Row],[SISTEMA]]-Tabla14[[#This Row],[FISICO]]</f>
        <v>0</v>
      </c>
    </row>
    <row r="188" spans="1:8" x14ac:dyDescent="0.25">
      <c r="A188" s="1" t="s">
        <v>6</v>
      </c>
      <c r="B188" s="1" t="s">
        <v>31</v>
      </c>
      <c r="C188">
        <v>1842</v>
      </c>
      <c r="D188" s="1" t="s">
        <v>4249</v>
      </c>
      <c r="E188">
        <v>0</v>
      </c>
      <c r="G188">
        <v>0</v>
      </c>
      <c r="H188">
        <f>Tabla14[[#This Row],[VENTAS]]+Tabla14[[#This Row],[SISTEMA]]-Tabla14[[#This Row],[FISICO]]</f>
        <v>0</v>
      </c>
    </row>
    <row r="189" spans="1:8" x14ac:dyDescent="0.25">
      <c r="A189" s="1" t="s">
        <v>6</v>
      </c>
      <c r="B189" s="1" t="s">
        <v>31</v>
      </c>
      <c r="C189">
        <v>1844</v>
      </c>
      <c r="D189" s="1" t="s">
        <v>4251</v>
      </c>
      <c r="E189">
        <v>6.2670000000000003</v>
      </c>
      <c r="F189">
        <v>5.0949999999999998</v>
      </c>
      <c r="G189">
        <v>0</v>
      </c>
      <c r="H189">
        <f>Tabla14[[#This Row],[VENTAS]]+Tabla14[[#This Row],[SISTEMA]]-Tabla14[[#This Row],[FISICO]]</f>
        <v>-1.1720000000000006</v>
      </c>
    </row>
    <row r="190" spans="1:8" x14ac:dyDescent="0.25">
      <c r="A190" s="1" t="s">
        <v>6</v>
      </c>
      <c r="B190" s="1" t="s">
        <v>31</v>
      </c>
      <c r="C190">
        <v>1845</v>
      </c>
      <c r="D190" s="1" t="s">
        <v>4252</v>
      </c>
      <c r="E190">
        <v>0.25</v>
      </c>
      <c r="G190">
        <v>0</v>
      </c>
      <c r="H190">
        <f>Tabla14[[#This Row],[VENTAS]]+Tabla14[[#This Row],[SISTEMA]]-Tabla14[[#This Row],[FISICO]]</f>
        <v>-0.25</v>
      </c>
    </row>
    <row r="191" spans="1:8" x14ac:dyDescent="0.25">
      <c r="A191" s="1" t="s">
        <v>6</v>
      </c>
      <c r="B191" s="1" t="s">
        <v>31</v>
      </c>
      <c r="C191">
        <v>1846</v>
      </c>
      <c r="D191" s="1" t="s">
        <v>4253</v>
      </c>
      <c r="E191">
        <v>0</v>
      </c>
      <c r="G191">
        <v>0</v>
      </c>
      <c r="H191">
        <f>Tabla14[[#This Row],[VENTAS]]+Tabla14[[#This Row],[SISTEMA]]-Tabla14[[#This Row],[FISICO]]</f>
        <v>0</v>
      </c>
    </row>
    <row r="192" spans="1:8" x14ac:dyDescent="0.25">
      <c r="A192" s="1" t="s">
        <v>6</v>
      </c>
      <c r="B192" s="1" t="s">
        <v>31</v>
      </c>
      <c r="C192">
        <v>1847</v>
      </c>
      <c r="D192" s="1" t="s">
        <v>4254</v>
      </c>
      <c r="E192">
        <v>0</v>
      </c>
      <c r="G192">
        <v>0</v>
      </c>
      <c r="H192">
        <f>Tabla14[[#This Row],[VENTAS]]+Tabla14[[#This Row],[SISTEMA]]-Tabla14[[#This Row],[FISICO]]</f>
        <v>0</v>
      </c>
    </row>
    <row r="193" spans="1:8" x14ac:dyDescent="0.25">
      <c r="A193" s="1" t="s">
        <v>6</v>
      </c>
      <c r="B193" s="1" t="s">
        <v>31</v>
      </c>
      <c r="C193">
        <v>1848</v>
      </c>
      <c r="D193" s="1" t="s">
        <v>4255</v>
      </c>
      <c r="E193">
        <v>0</v>
      </c>
      <c r="G193">
        <v>0</v>
      </c>
      <c r="H193">
        <f>Tabla14[[#This Row],[VENTAS]]+Tabla14[[#This Row],[SISTEMA]]-Tabla14[[#This Row],[FISICO]]</f>
        <v>0</v>
      </c>
    </row>
    <row r="194" spans="1:8" x14ac:dyDescent="0.25">
      <c r="A194" s="1" t="s">
        <v>6</v>
      </c>
      <c r="B194" s="1" t="s">
        <v>31</v>
      </c>
      <c r="C194">
        <v>1897</v>
      </c>
      <c r="D194" s="1" t="s">
        <v>4258</v>
      </c>
      <c r="E194">
        <v>0</v>
      </c>
      <c r="G194">
        <v>0</v>
      </c>
      <c r="H194">
        <f>Tabla14[[#This Row],[VENTAS]]+Tabla14[[#This Row],[SISTEMA]]-Tabla14[[#This Row],[FISICO]]</f>
        <v>0</v>
      </c>
    </row>
    <row r="195" spans="1:8" x14ac:dyDescent="0.25">
      <c r="A195" s="1" t="s">
        <v>6</v>
      </c>
      <c r="B195" s="1" t="s">
        <v>31</v>
      </c>
      <c r="C195">
        <v>1911</v>
      </c>
      <c r="D195" s="1" t="s">
        <v>4259</v>
      </c>
      <c r="E195">
        <v>0</v>
      </c>
      <c r="G195">
        <v>0</v>
      </c>
      <c r="H195">
        <f>Tabla14[[#This Row],[VENTAS]]+Tabla14[[#This Row],[SISTEMA]]-Tabla14[[#This Row],[FISICO]]</f>
        <v>0</v>
      </c>
    </row>
    <row r="196" spans="1:8" x14ac:dyDescent="0.25">
      <c r="A196" s="1" t="s">
        <v>6</v>
      </c>
      <c r="B196" s="1" t="s">
        <v>31</v>
      </c>
      <c r="C196">
        <v>1939</v>
      </c>
      <c r="D196" s="1" t="s">
        <v>4260</v>
      </c>
      <c r="E196">
        <v>0</v>
      </c>
      <c r="G196">
        <v>0</v>
      </c>
      <c r="H196">
        <f>Tabla14[[#This Row],[VENTAS]]+Tabla14[[#This Row],[SISTEMA]]-Tabla14[[#This Row],[FISICO]]</f>
        <v>0</v>
      </c>
    </row>
    <row r="197" spans="1:8" x14ac:dyDescent="0.25">
      <c r="A197" s="1" t="s">
        <v>6</v>
      </c>
      <c r="B197" s="1" t="s">
        <v>31</v>
      </c>
      <c r="C197">
        <v>1943</v>
      </c>
      <c r="D197" s="1" t="s">
        <v>4261</v>
      </c>
      <c r="E197">
        <v>0</v>
      </c>
      <c r="G197">
        <v>0</v>
      </c>
      <c r="H197">
        <f>Tabla14[[#This Row],[VENTAS]]+Tabla14[[#This Row],[SISTEMA]]-Tabla14[[#This Row],[FISICO]]</f>
        <v>0</v>
      </c>
    </row>
    <row r="198" spans="1:8" x14ac:dyDescent="0.25">
      <c r="A198" s="1" t="s">
        <v>6</v>
      </c>
      <c r="B198" s="1" t="s">
        <v>31</v>
      </c>
      <c r="C198">
        <v>1944</v>
      </c>
      <c r="D198" s="1" t="s">
        <v>4262</v>
      </c>
      <c r="E198">
        <v>0</v>
      </c>
      <c r="G198">
        <v>0</v>
      </c>
      <c r="H198">
        <f>Tabla14[[#This Row],[VENTAS]]+Tabla14[[#This Row],[SISTEMA]]-Tabla14[[#This Row],[FISICO]]</f>
        <v>0</v>
      </c>
    </row>
    <row r="199" spans="1:8" x14ac:dyDescent="0.25">
      <c r="A199" s="1" t="s">
        <v>6</v>
      </c>
      <c r="B199" s="1" t="s">
        <v>31</v>
      </c>
      <c r="C199">
        <v>1954</v>
      </c>
      <c r="D199" s="1" t="s">
        <v>4264</v>
      </c>
      <c r="E199">
        <v>0</v>
      </c>
      <c r="G199">
        <v>0</v>
      </c>
      <c r="H199">
        <f>Tabla14[[#This Row],[VENTAS]]+Tabla14[[#This Row],[SISTEMA]]-Tabla14[[#This Row],[FISICO]]</f>
        <v>0</v>
      </c>
    </row>
    <row r="200" spans="1:8" x14ac:dyDescent="0.25">
      <c r="A200" s="1" t="s">
        <v>6</v>
      </c>
      <c r="B200" s="1" t="s">
        <v>31</v>
      </c>
      <c r="C200">
        <v>1963</v>
      </c>
      <c r="D200" s="1" t="s">
        <v>4266</v>
      </c>
      <c r="E200">
        <v>0</v>
      </c>
      <c r="G200">
        <v>0</v>
      </c>
      <c r="H200">
        <f>Tabla14[[#This Row],[VENTAS]]+Tabla14[[#This Row],[SISTEMA]]-Tabla14[[#This Row],[FISICO]]</f>
        <v>0</v>
      </c>
    </row>
    <row r="201" spans="1:8" x14ac:dyDescent="0.25">
      <c r="A201" s="1" t="s">
        <v>6</v>
      </c>
      <c r="B201" s="1" t="s">
        <v>31</v>
      </c>
      <c r="C201">
        <v>1965</v>
      </c>
      <c r="D201" s="1" t="s">
        <v>4267</v>
      </c>
      <c r="E201">
        <v>0</v>
      </c>
      <c r="G201">
        <v>0</v>
      </c>
      <c r="H201">
        <f>Tabla14[[#This Row],[VENTAS]]+Tabla14[[#This Row],[SISTEMA]]-Tabla14[[#This Row],[FISICO]]</f>
        <v>0</v>
      </c>
    </row>
    <row r="202" spans="1:8" x14ac:dyDescent="0.25">
      <c r="A202" s="1" t="s">
        <v>6</v>
      </c>
      <c r="B202" s="1" t="s">
        <v>31</v>
      </c>
      <c r="C202">
        <v>1971</v>
      </c>
      <c r="D202" s="1" t="s">
        <v>4268</v>
      </c>
      <c r="E202">
        <v>0</v>
      </c>
      <c r="G202">
        <v>0</v>
      </c>
      <c r="H202">
        <f>Tabla14[[#This Row],[VENTAS]]+Tabla14[[#This Row],[SISTEMA]]-Tabla14[[#This Row],[FISICO]]</f>
        <v>0</v>
      </c>
    </row>
    <row r="203" spans="1:8" x14ac:dyDescent="0.25">
      <c r="A203" s="1" t="s">
        <v>6</v>
      </c>
      <c r="B203" s="1" t="s">
        <v>31</v>
      </c>
      <c r="C203">
        <v>1985</v>
      </c>
      <c r="D203" s="1" t="s">
        <v>4270</v>
      </c>
      <c r="E203">
        <v>0.55000000000000004</v>
      </c>
      <c r="F203">
        <v>0.18</v>
      </c>
      <c r="G203">
        <v>0</v>
      </c>
      <c r="H203">
        <f>Tabla14[[#This Row],[VENTAS]]+Tabla14[[#This Row],[SISTEMA]]-Tabla14[[#This Row],[FISICO]]</f>
        <v>-0.37000000000000005</v>
      </c>
    </row>
    <row r="204" spans="1:8" x14ac:dyDescent="0.25">
      <c r="A204" s="1" t="s">
        <v>6</v>
      </c>
      <c r="B204" s="1" t="s">
        <v>31</v>
      </c>
      <c r="C204">
        <v>1989</v>
      </c>
      <c r="D204" s="1" t="s">
        <v>4271</v>
      </c>
      <c r="E204">
        <v>0</v>
      </c>
      <c r="G204">
        <v>0</v>
      </c>
      <c r="H204">
        <f>Tabla14[[#This Row],[VENTAS]]+Tabla14[[#This Row],[SISTEMA]]-Tabla14[[#This Row],[FISICO]]</f>
        <v>0</v>
      </c>
    </row>
    <row r="205" spans="1:8" x14ac:dyDescent="0.25">
      <c r="A205" s="1" t="s">
        <v>6</v>
      </c>
      <c r="B205" s="1" t="s">
        <v>31</v>
      </c>
      <c r="C205">
        <v>1992</v>
      </c>
      <c r="D205" s="1" t="s">
        <v>4273</v>
      </c>
      <c r="E205">
        <v>7.96</v>
      </c>
      <c r="G205">
        <v>0</v>
      </c>
      <c r="H205">
        <f>Tabla14[[#This Row],[VENTAS]]+Tabla14[[#This Row],[SISTEMA]]-Tabla14[[#This Row],[FISICO]]</f>
        <v>-7.96</v>
      </c>
    </row>
    <row r="206" spans="1:8" x14ac:dyDescent="0.25">
      <c r="A206" s="1" t="s">
        <v>6</v>
      </c>
      <c r="B206" s="1" t="s">
        <v>31</v>
      </c>
      <c r="C206">
        <v>2014</v>
      </c>
      <c r="D206" s="1" t="s">
        <v>4275</v>
      </c>
      <c r="E206">
        <v>0</v>
      </c>
      <c r="G206">
        <v>0</v>
      </c>
      <c r="H206">
        <f>Tabla14[[#This Row],[VENTAS]]+Tabla14[[#This Row],[SISTEMA]]-Tabla14[[#This Row],[FISICO]]</f>
        <v>0</v>
      </c>
    </row>
    <row r="207" spans="1:8" x14ac:dyDescent="0.25">
      <c r="A207" s="1" t="s">
        <v>6</v>
      </c>
      <c r="B207" s="1" t="s">
        <v>31</v>
      </c>
      <c r="C207">
        <v>2036</v>
      </c>
      <c r="D207" s="1" t="s">
        <v>4278</v>
      </c>
      <c r="E207">
        <v>0</v>
      </c>
      <c r="G207">
        <v>0</v>
      </c>
      <c r="H207">
        <f>Tabla14[[#This Row],[VENTAS]]+Tabla14[[#This Row],[SISTEMA]]-Tabla14[[#This Row],[FISICO]]</f>
        <v>0</v>
      </c>
    </row>
    <row r="208" spans="1:8" x14ac:dyDescent="0.25">
      <c r="A208" s="1" t="s">
        <v>6</v>
      </c>
      <c r="B208" s="1" t="s">
        <v>31</v>
      </c>
      <c r="C208">
        <v>2038</v>
      </c>
      <c r="D208" s="1" t="s">
        <v>4279</v>
      </c>
      <c r="E208">
        <v>0</v>
      </c>
      <c r="G208">
        <v>0</v>
      </c>
      <c r="H208">
        <f>Tabla14[[#This Row],[VENTAS]]+Tabla14[[#This Row],[SISTEMA]]-Tabla14[[#This Row],[FISICO]]</f>
        <v>0</v>
      </c>
    </row>
    <row r="209" spans="1:8" x14ac:dyDescent="0.25">
      <c r="A209" s="1" t="s">
        <v>6</v>
      </c>
      <c r="B209" s="1" t="s">
        <v>31</v>
      </c>
      <c r="C209">
        <v>2040</v>
      </c>
      <c r="D209" s="1" t="s">
        <v>4280</v>
      </c>
      <c r="E209">
        <v>0</v>
      </c>
      <c r="G209">
        <v>0</v>
      </c>
      <c r="H209">
        <f>Tabla14[[#This Row],[VENTAS]]+Tabla14[[#This Row],[SISTEMA]]-Tabla14[[#This Row],[FISICO]]</f>
        <v>0</v>
      </c>
    </row>
    <row r="210" spans="1:8" x14ac:dyDescent="0.25">
      <c r="A210" s="1" t="s">
        <v>6</v>
      </c>
      <c r="B210" s="1" t="s">
        <v>31</v>
      </c>
      <c r="C210">
        <v>2041</v>
      </c>
      <c r="D210" s="1" t="s">
        <v>4281</v>
      </c>
      <c r="E210">
        <v>1.9750000000000001</v>
      </c>
      <c r="G210">
        <v>0</v>
      </c>
      <c r="H210">
        <f>Tabla14[[#This Row],[VENTAS]]+Tabla14[[#This Row],[SISTEMA]]-Tabla14[[#This Row],[FISICO]]</f>
        <v>-1.9750000000000001</v>
      </c>
    </row>
    <row r="211" spans="1:8" x14ac:dyDescent="0.25">
      <c r="A211" s="1" t="s">
        <v>6</v>
      </c>
      <c r="B211" s="1" t="s">
        <v>31</v>
      </c>
      <c r="C211">
        <v>2042</v>
      </c>
      <c r="D211" s="1" t="s">
        <v>4282</v>
      </c>
      <c r="E211">
        <v>3.665</v>
      </c>
      <c r="G211">
        <v>0</v>
      </c>
      <c r="H211">
        <f>Tabla14[[#This Row],[VENTAS]]+Tabla14[[#This Row],[SISTEMA]]-Tabla14[[#This Row],[FISICO]]</f>
        <v>-3.665</v>
      </c>
    </row>
    <row r="212" spans="1:8" x14ac:dyDescent="0.25">
      <c r="A212" s="1" t="s">
        <v>6</v>
      </c>
      <c r="B212" s="1" t="s">
        <v>31</v>
      </c>
      <c r="C212">
        <v>2045</v>
      </c>
      <c r="D212" s="1" t="s">
        <v>4284</v>
      </c>
      <c r="E212">
        <v>0</v>
      </c>
      <c r="G212">
        <v>0</v>
      </c>
      <c r="H212">
        <f>Tabla14[[#This Row],[VENTAS]]+Tabla14[[#This Row],[SISTEMA]]-Tabla14[[#This Row],[FISICO]]</f>
        <v>0</v>
      </c>
    </row>
    <row r="213" spans="1:8" x14ac:dyDescent="0.25">
      <c r="A213" s="1" t="s">
        <v>6</v>
      </c>
      <c r="B213" s="1" t="s">
        <v>31</v>
      </c>
      <c r="C213">
        <v>2046</v>
      </c>
      <c r="D213" s="1" t="s">
        <v>4285</v>
      </c>
      <c r="E213">
        <v>0</v>
      </c>
      <c r="G213">
        <v>0</v>
      </c>
      <c r="H213">
        <f>Tabla14[[#This Row],[VENTAS]]+Tabla14[[#This Row],[SISTEMA]]-Tabla14[[#This Row],[FISICO]]</f>
        <v>0</v>
      </c>
    </row>
    <row r="214" spans="1:8" x14ac:dyDescent="0.25">
      <c r="A214" s="1" t="s">
        <v>6</v>
      </c>
      <c r="B214" s="1" t="s">
        <v>31</v>
      </c>
      <c r="C214">
        <v>2047</v>
      </c>
      <c r="D214" s="1" t="s">
        <v>4286</v>
      </c>
      <c r="E214">
        <v>0</v>
      </c>
      <c r="G214">
        <v>0</v>
      </c>
      <c r="H214">
        <f>Tabla14[[#This Row],[VENTAS]]+Tabla14[[#This Row],[SISTEMA]]-Tabla14[[#This Row],[FISICO]]</f>
        <v>0</v>
      </c>
    </row>
    <row r="215" spans="1:8" x14ac:dyDescent="0.25">
      <c r="A215" s="1" t="s">
        <v>6</v>
      </c>
      <c r="B215" s="1" t="s">
        <v>31</v>
      </c>
      <c r="C215">
        <v>2049</v>
      </c>
      <c r="D215" s="1" t="s">
        <v>4287</v>
      </c>
      <c r="E215">
        <v>0</v>
      </c>
      <c r="G215">
        <v>0</v>
      </c>
      <c r="H215">
        <f>Tabla14[[#This Row],[VENTAS]]+Tabla14[[#This Row],[SISTEMA]]-Tabla14[[#This Row],[FISICO]]</f>
        <v>0</v>
      </c>
    </row>
    <row r="216" spans="1:8" x14ac:dyDescent="0.25">
      <c r="A216" s="1" t="s">
        <v>6</v>
      </c>
      <c r="B216" s="1" t="s">
        <v>31</v>
      </c>
      <c r="C216">
        <v>2051</v>
      </c>
      <c r="D216" s="1" t="s">
        <v>4289</v>
      </c>
      <c r="E216">
        <v>0</v>
      </c>
      <c r="G216">
        <v>0</v>
      </c>
      <c r="H216">
        <f>Tabla14[[#This Row],[VENTAS]]+Tabla14[[#This Row],[SISTEMA]]-Tabla14[[#This Row],[FISICO]]</f>
        <v>0</v>
      </c>
    </row>
    <row r="217" spans="1:8" x14ac:dyDescent="0.25">
      <c r="A217" s="1" t="s">
        <v>6</v>
      </c>
      <c r="B217" s="1" t="s">
        <v>31</v>
      </c>
      <c r="C217">
        <v>2052</v>
      </c>
      <c r="D217" s="1" t="s">
        <v>4290</v>
      </c>
      <c r="E217">
        <v>0</v>
      </c>
      <c r="G217">
        <v>0</v>
      </c>
      <c r="H217">
        <f>Tabla14[[#This Row],[VENTAS]]+Tabla14[[#This Row],[SISTEMA]]-Tabla14[[#This Row],[FISICO]]</f>
        <v>0</v>
      </c>
    </row>
    <row r="218" spans="1:8" x14ac:dyDescent="0.25">
      <c r="A218" s="1" t="s">
        <v>6</v>
      </c>
      <c r="B218" s="1" t="s">
        <v>31</v>
      </c>
      <c r="C218">
        <v>2053</v>
      </c>
      <c r="D218" s="1" t="s">
        <v>4291</v>
      </c>
      <c r="E218">
        <v>0</v>
      </c>
      <c r="G218">
        <v>0</v>
      </c>
      <c r="H218">
        <f>Tabla14[[#This Row],[VENTAS]]+Tabla14[[#This Row],[SISTEMA]]-Tabla14[[#This Row],[FISICO]]</f>
        <v>0</v>
      </c>
    </row>
    <row r="219" spans="1:8" x14ac:dyDescent="0.25">
      <c r="A219" s="1" t="s">
        <v>6</v>
      </c>
      <c r="B219" s="1" t="s">
        <v>31</v>
      </c>
      <c r="C219">
        <v>2055</v>
      </c>
      <c r="D219" s="1" t="s">
        <v>4292</v>
      </c>
      <c r="E219">
        <v>0</v>
      </c>
      <c r="G219">
        <v>0</v>
      </c>
      <c r="H219">
        <f>Tabla14[[#This Row],[VENTAS]]+Tabla14[[#This Row],[SISTEMA]]-Tabla14[[#This Row],[FISICO]]</f>
        <v>0</v>
      </c>
    </row>
    <row r="220" spans="1:8" x14ac:dyDescent="0.25">
      <c r="A220" s="1" t="s">
        <v>6</v>
      </c>
      <c r="B220" s="1" t="s">
        <v>31</v>
      </c>
      <c r="C220">
        <v>2057</v>
      </c>
      <c r="D220" s="1" t="s">
        <v>4293</v>
      </c>
      <c r="E220">
        <v>0</v>
      </c>
      <c r="G220">
        <v>0</v>
      </c>
      <c r="H220">
        <f>Tabla14[[#This Row],[VENTAS]]+Tabla14[[#This Row],[SISTEMA]]-Tabla14[[#This Row],[FISICO]]</f>
        <v>0</v>
      </c>
    </row>
    <row r="221" spans="1:8" x14ac:dyDescent="0.25">
      <c r="A221" s="1" t="s">
        <v>6</v>
      </c>
      <c r="B221" s="1" t="s">
        <v>31</v>
      </c>
      <c r="C221">
        <v>2059</v>
      </c>
      <c r="D221" s="1" t="s">
        <v>4294</v>
      </c>
      <c r="E221">
        <v>0</v>
      </c>
      <c r="G221">
        <v>0</v>
      </c>
      <c r="H221">
        <f>Tabla14[[#This Row],[VENTAS]]+Tabla14[[#This Row],[SISTEMA]]-Tabla14[[#This Row],[FISICO]]</f>
        <v>0</v>
      </c>
    </row>
    <row r="222" spans="1:8" x14ac:dyDescent="0.25">
      <c r="A222" s="1" t="s">
        <v>6</v>
      </c>
      <c r="B222" s="1" t="s">
        <v>31</v>
      </c>
      <c r="C222">
        <v>2064</v>
      </c>
      <c r="D222" s="1" t="s">
        <v>4296</v>
      </c>
      <c r="E222">
        <v>0</v>
      </c>
      <c r="G222">
        <v>0</v>
      </c>
      <c r="H222">
        <f>Tabla14[[#This Row],[VENTAS]]+Tabla14[[#This Row],[SISTEMA]]-Tabla14[[#This Row],[FISICO]]</f>
        <v>0</v>
      </c>
    </row>
    <row r="223" spans="1:8" x14ac:dyDescent="0.25">
      <c r="A223" s="1" t="s">
        <v>6</v>
      </c>
      <c r="B223" s="1" t="s">
        <v>31</v>
      </c>
      <c r="C223">
        <v>2072</v>
      </c>
      <c r="D223" s="1" t="s">
        <v>4297</v>
      </c>
      <c r="E223">
        <v>0</v>
      </c>
      <c r="G223">
        <v>0</v>
      </c>
      <c r="H223">
        <f>Tabla14[[#This Row],[VENTAS]]+Tabla14[[#This Row],[SISTEMA]]-Tabla14[[#This Row],[FISICO]]</f>
        <v>0</v>
      </c>
    </row>
    <row r="224" spans="1:8" x14ac:dyDescent="0.25">
      <c r="A224" s="1" t="s">
        <v>6</v>
      </c>
      <c r="B224" s="1" t="s">
        <v>31</v>
      </c>
      <c r="C224">
        <v>2077</v>
      </c>
      <c r="D224" s="1" t="s">
        <v>4298</v>
      </c>
      <c r="E224">
        <v>0</v>
      </c>
      <c r="G224">
        <v>0</v>
      </c>
      <c r="H224">
        <f>Tabla14[[#This Row],[VENTAS]]+Tabla14[[#This Row],[SISTEMA]]-Tabla14[[#This Row],[FISICO]]</f>
        <v>0</v>
      </c>
    </row>
    <row r="225" spans="1:8" x14ac:dyDescent="0.25">
      <c r="A225" s="1" t="s">
        <v>6</v>
      </c>
      <c r="B225" s="1" t="s">
        <v>31</v>
      </c>
      <c r="C225">
        <v>2082</v>
      </c>
      <c r="D225" s="1" t="s">
        <v>4299</v>
      </c>
      <c r="E225">
        <v>0</v>
      </c>
      <c r="G225">
        <v>0</v>
      </c>
      <c r="H225">
        <f>Tabla14[[#This Row],[VENTAS]]+Tabla14[[#This Row],[SISTEMA]]-Tabla14[[#This Row],[FISICO]]</f>
        <v>0</v>
      </c>
    </row>
    <row r="226" spans="1:8" x14ac:dyDescent="0.25">
      <c r="A226" s="1" t="s">
        <v>6</v>
      </c>
      <c r="B226" s="1" t="s">
        <v>31</v>
      </c>
      <c r="C226">
        <v>2086</v>
      </c>
      <c r="D226" s="1" t="s">
        <v>4301</v>
      </c>
      <c r="E226">
        <v>0</v>
      </c>
      <c r="G226">
        <v>0</v>
      </c>
      <c r="H226">
        <f>Tabla14[[#This Row],[VENTAS]]+Tabla14[[#This Row],[SISTEMA]]-Tabla14[[#This Row],[FISICO]]</f>
        <v>0</v>
      </c>
    </row>
    <row r="227" spans="1:8" x14ac:dyDescent="0.25">
      <c r="A227" s="1" t="s">
        <v>6</v>
      </c>
      <c r="B227" s="1" t="s">
        <v>31</v>
      </c>
      <c r="C227">
        <v>2087</v>
      </c>
      <c r="D227" s="1" t="s">
        <v>4302</v>
      </c>
      <c r="E227">
        <v>0</v>
      </c>
      <c r="G227">
        <v>0</v>
      </c>
      <c r="H227">
        <f>Tabla14[[#This Row],[VENTAS]]+Tabla14[[#This Row],[SISTEMA]]-Tabla14[[#This Row],[FISICO]]</f>
        <v>0</v>
      </c>
    </row>
    <row r="228" spans="1:8" x14ac:dyDescent="0.25">
      <c r="A228" s="1" t="s">
        <v>6</v>
      </c>
      <c r="B228" s="1" t="s">
        <v>31</v>
      </c>
      <c r="C228">
        <v>2098</v>
      </c>
      <c r="D228" s="1" t="s">
        <v>4303</v>
      </c>
      <c r="E228">
        <v>0</v>
      </c>
      <c r="G228">
        <v>0</v>
      </c>
      <c r="H228">
        <f>Tabla14[[#This Row],[VENTAS]]+Tabla14[[#This Row],[SISTEMA]]-Tabla14[[#This Row],[FISICO]]</f>
        <v>0</v>
      </c>
    </row>
    <row r="229" spans="1:8" x14ac:dyDescent="0.25">
      <c r="A229" s="1" t="s">
        <v>6</v>
      </c>
      <c r="B229" s="1" t="s">
        <v>31</v>
      </c>
      <c r="C229">
        <v>2099</v>
      </c>
      <c r="D229" s="1" t="s">
        <v>4304</v>
      </c>
      <c r="E229">
        <v>0</v>
      </c>
      <c r="G229">
        <v>0</v>
      </c>
      <c r="H229">
        <f>Tabla14[[#This Row],[VENTAS]]+Tabla14[[#This Row],[SISTEMA]]-Tabla14[[#This Row],[FISICO]]</f>
        <v>0</v>
      </c>
    </row>
    <row r="230" spans="1:8" x14ac:dyDescent="0.25">
      <c r="A230" s="1" t="s">
        <v>6</v>
      </c>
      <c r="B230" s="1" t="s">
        <v>31</v>
      </c>
      <c r="C230">
        <v>2101</v>
      </c>
      <c r="D230" s="1" t="s">
        <v>4306</v>
      </c>
      <c r="E230">
        <v>0</v>
      </c>
      <c r="G230">
        <v>0</v>
      </c>
      <c r="H230">
        <f>Tabla14[[#This Row],[VENTAS]]+Tabla14[[#This Row],[SISTEMA]]-Tabla14[[#This Row],[FISICO]]</f>
        <v>0</v>
      </c>
    </row>
    <row r="231" spans="1:8" x14ac:dyDescent="0.25">
      <c r="A231" s="1" t="s">
        <v>6</v>
      </c>
      <c r="B231" s="1" t="s">
        <v>31</v>
      </c>
      <c r="C231">
        <v>2102</v>
      </c>
      <c r="D231" s="1" t="s">
        <v>4307</v>
      </c>
      <c r="E231">
        <v>13.965</v>
      </c>
      <c r="F231">
        <v>11.43</v>
      </c>
      <c r="G231">
        <v>0.44</v>
      </c>
      <c r="H231">
        <f>Tabla14[[#This Row],[VENTAS]]+Tabla14[[#This Row],[SISTEMA]]-Tabla14[[#This Row],[FISICO]]</f>
        <v>-2.0950000000000006</v>
      </c>
    </row>
    <row r="232" spans="1:8" x14ac:dyDescent="0.25">
      <c r="A232" s="1" t="s">
        <v>6</v>
      </c>
      <c r="B232" s="1" t="s">
        <v>31</v>
      </c>
      <c r="C232">
        <v>2114</v>
      </c>
      <c r="D232" s="1" t="s">
        <v>4308</v>
      </c>
      <c r="E232">
        <v>0</v>
      </c>
      <c r="G232">
        <v>0</v>
      </c>
      <c r="H232">
        <f>Tabla14[[#This Row],[VENTAS]]+Tabla14[[#This Row],[SISTEMA]]-Tabla14[[#This Row],[FISICO]]</f>
        <v>0</v>
      </c>
    </row>
    <row r="233" spans="1:8" x14ac:dyDescent="0.25">
      <c r="A233" s="1" t="s">
        <v>6</v>
      </c>
      <c r="B233" s="1" t="s">
        <v>31</v>
      </c>
      <c r="C233">
        <v>2132</v>
      </c>
      <c r="D233" s="1" t="s">
        <v>4310</v>
      </c>
      <c r="E233">
        <v>0</v>
      </c>
      <c r="G233">
        <v>0</v>
      </c>
      <c r="H233">
        <f>Tabla14[[#This Row],[VENTAS]]+Tabla14[[#This Row],[SISTEMA]]-Tabla14[[#This Row],[FISICO]]</f>
        <v>0</v>
      </c>
    </row>
    <row r="234" spans="1:8" x14ac:dyDescent="0.25">
      <c r="A234" s="1" t="s">
        <v>6</v>
      </c>
      <c r="B234" s="1" t="s">
        <v>31</v>
      </c>
      <c r="C234">
        <v>2133</v>
      </c>
      <c r="D234" s="1" t="s">
        <v>4311</v>
      </c>
      <c r="E234">
        <v>0.01</v>
      </c>
      <c r="G234">
        <v>0</v>
      </c>
      <c r="H234">
        <f>Tabla14[[#This Row],[VENTAS]]+Tabla14[[#This Row],[SISTEMA]]-Tabla14[[#This Row],[FISICO]]</f>
        <v>-0.01</v>
      </c>
    </row>
    <row r="235" spans="1:8" x14ac:dyDescent="0.25">
      <c r="A235" s="1" t="s">
        <v>6</v>
      </c>
      <c r="B235" s="1" t="s">
        <v>31</v>
      </c>
      <c r="C235">
        <v>2134</v>
      </c>
      <c r="D235" s="1" t="s">
        <v>4312</v>
      </c>
      <c r="E235">
        <v>0</v>
      </c>
      <c r="G235">
        <v>0</v>
      </c>
      <c r="H235">
        <f>Tabla14[[#This Row],[VENTAS]]+Tabla14[[#This Row],[SISTEMA]]-Tabla14[[#This Row],[FISICO]]</f>
        <v>0</v>
      </c>
    </row>
    <row r="236" spans="1:8" x14ac:dyDescent="0.25">
      <c r="A236" s="1" t="s">
        <v>6</v>
      </c>
      <c r="B236" s="1" t="s">
        <v>31</v>
      </c>
      <c r="C236">
        <v>2136</v>
      </c>
      <c r="D236" s="1" t="s">
        <v>4313</v>
      </c>
      <c r="E236">
        <v>0</v>
      </c>
      <c r="G236">
        <v>0</v>
      </c>
      <c r="H236">
        <f>Tabla14[[#This Row],[VENTAS]]+Tabla14[[#This Row],[SISTEMA]]-Tabla14[[#This Row],[FISICO]]</f>
        <v>0</v>
      </c>
    </row>
    <row r="237" spans="1:8" x14ac:dyDescent="0.25">
      <c r="A237" s="1" t="s">
        <v>6</v>
      </c>
      <c r="B237" s="1" t="s">
        <v>31</v>
      </c>
      <c r="C237">
        <v>2772</v>
      </c>
      <c r="D237" s="1" t="s">
        <v>4340</v>
      </c>
      <c r="E237">
        <v>1.34</v>
      </c>
      <c r="G237">
        <v>0</v>
      </c>
      <c r="H237">
        <f>Tabla14[[#This Row],[VENTAS]]+Tabla14[[#This Row],[SISTEMA]]-Tabla14[[#This Row],[FISICO]]</f>
        <v>-1.34</v>
      </c>
    </row>
    <row r="238" spans="1:8" x14ac:dyDescent="0.25">
      <c r="A238" s="1" t="s">
        <v>6</v>
      </c>
      <c r="B238" s="1" t="s">
        <v>31</v>
      </c>
      <c r="C238">
        <v>2773</v>
      </c>
      <c r="D238" s="1" t="s">
        <v>4341</v>
      </c>
      <c r="E238">
        <v>0</v>
      </c>
      <c r="G238">
        <v>0</v>
      </c>
      <c r="H238">
        <f>Tabla14[[#This Row],[VENTAS]]+Tabla14[[#This Row],[SISTEMA]]-Tabla14[[#This Row],[FISICO]]</f>
        <v>0</v>
      </c>
    </row>
    <row r="239" spans="1:8" x14ac:dyDescent="0.25">
      <c r="A239" s="1" t="s">
        <v>6</v>
      </c>
      <c r="B239" s="1" t="s">
        <v>31</v>
      </c>
      <c r="C239">
        <v>3226</v>
      </c>
      <c r="D239" s="1" t="s">
        <v>4351</v>
      </c>
      <c r="E239">
        <v>0</v>
      </c>
      <c r="G239">
        <v>0</v>
      </c>
      <c r="H239">
        <f>Tabla14[[#This Row],[VENTAS]]+Tabla14[[#This Row],[SISTEMA]]-Tabla14[[#This Row],[FISICO]]</f>
        <v>0</v>
      </c>
    </row>
    <row r="240" spans="1:8" x14ac:dyDescent="0.25">
      <c r="A240" s="1" t="s">
        <v>6</v>
      </c>
      <c r="B240" s="1" t="s">
        <v>31</v>
      </c>
      <c r="C240">
        <v>3369</v>
      </c>
      <c r="D240" s="1" t="s">
        <v>4356</v>
      </c>
      <c r="E240">
        <v>2</v>
      </c>
      <c r="G240">
        <v>0</v>
      </c>
      <c r="H240">
        <f>Tabla14[[#This Row],[VENTAS]]+Tabla14[[#This Row],[SISTEMA]]-Tabla14[[#This Row],[FISICO]]</f>
        <v>-2</v>
      </c>
    </row>
    <row r="241" spans="1:8" x14ac:dyDescent="0.25">
      <c r="A241" s="1" t="s">
        <v>6</v>
      </c>
      <c r="B241" s="1" t="s">
        <v>31</v>
      </c>
      <c r="C241">
        <v>3371</v>
      </c>
      <c r="D241" s="1" t="s">
        <v>4357</v>
      </c>
      <c r="E241">
        <v>0</v>
      </c>
      <c r="G241">
        <v>0</v>
      </c>
      <c r="H241">
        <f>Tabla14[[#This Row],[VENTAS]]+Tabla14[[#This Row],[SISTEMA]]-Tabla14[[#This Row],[FISICO]]</f>
        <v>0</v>
      </c>
    </row>
    <row r="242" spans="1:8" x14ac:dyDescent="0.25">
      <c r="A242" s="1" t="s">
        <v>6</v>
      </c>
      <c r="B242" s="1" t="s">
        <v>31</v>
      </c>
      <c r="C242">
        <v>2777</v>
      </c>
      <c r="D242" s="1" t="s">
        <v>4342</v>
      </c>
      <c r="E242">
        <v>0</v>
      </c>
      <c r="G242">
        <v>0</v>
      </c>
      <c r="H242">
        <f>Tabla14[[#This Row],[VENTAS]]+Tabla14[[#This Row],[SISTEMA]]-Tabla14[[#This Row],[FISICO]]</f>
        <v>0</v>
      </c>
    </row>
    <row r="243" spans="1:8" x14ac:dyDescent="0.25">
      <c r="A243" s="1" t="s">
        <v>6</v>
      </c>
      <c r="B243" s="1" t="s">
        <v>31</v>
      </c>
      <c r="C243">
        <v>3472</v>
      </c>
      <c r="D243" s="1" t="s">
        <v>4364</v>
      </c>
      <c r="E243">
        <v>0</v>
      </c>
      <c r="G243">
        <v>0</v>
      </c>
      <c r="H243">
        <f>Tabla14[[#This Row],[VENTAS]]+Tabla14[[#This Row],[SISTEMA]]-Tabla14[[#This Row],[FISICO]]</f>
        <v>0</v>
      </c>
    </row>
    <row r="244" spans="1:8" x14ac:dyDescent="0.25">
      <c r="A244" s="1" t="s">
        <v>6</v>
      </c>
      <c r="B244" s="1" t="s">
        <v>31</v>
      </c>
      <c r="C244">
        <v>3364</v>
      </c>
      <c r="D244" s="1" t="s">
        <v>4354</v>
      </c>
      <c r="E244">
        <v>11.61</v>
      </c>
      <c r="F244">
        <v>9.7850000000000001</v>
      </c>
      <c r="G244">
        <v>0</v>
      </c>
      <c r="H244">
        <f>Tabla14[[#This Row],[VENTAS]]+Tabla14[[#This Row],[SISTEMA]]-Tabla14[[#This Row],[FISICO]]</f>
        <v>-1.8249999999999993</v>
      </c>
    </row>
    <row r="245" spans="1:8" x14ac:dyDescent="0.25">
      <c r="A245" s="1" t="s">
        <v>6</v>
      </c>
      <c r="B245" s="1" t="s">
        <v>31</v>
      </c>
      <c r="C245">
        <v>2505</v>
      </c>
      <c r="D245" s="1" t="s">
        <v>4336</v>
      </c>
      <c r="E245">
        <v>0</v>
      </c>
      <c r="G245">
        <v>0</v>
      </c>
      <c r="H245">
        <f>Tabla14[[#This Row],[VENTAS]]+Tabla14[[#This Row],[SISTEMA]]-Tabla14[[#This Row],[FISICO]]</f>
        <v>0</v>
      </c>
    </row>
    <row r="246" spans="1:8" x14ac:dyDescent="0.25">
      <c r="A246" s="1" t="s">
        <v>6</v>
      </c>
      <c r="B246" s="1" t="s">
        <v>31</v>
      </c>
      <c r="C246">
        <v>2401</v>
      </c>
      <c r="D246" s="1" t="s">
        <v>4329</v>
      </c>
      <c r="E246">
        <v>0</v>
      </c>
      <c r="G246">
        <v>0</v>
      </c>
      <c r="H246">
        <f>Tabla14[[#This Row],[VENTAS]]+Tabla14[[#This Row],[SISTEMA]]-Tabla14[[#This Row],[FISICO]]</f>
        <v>0</v>
      </c>
    </row>
    <row r="247" spans="1:8" x14ac:dyDescent="0.25">
      <c r="A247" s="1" t="s">
        <v>6</v>
      </c>
      <c r="B247" s="1" t="s">
        <v>31</v>
      </c>
      <c r="C247">
        <v>3459</v>
      </c>
      <c r="D247" s="1" t="s">
        <v>4361</v>
      </c>
      <c r="E247">
        <v>0</v>
      </c>
      <c r="G247">
        <v>0</v>
      </c>
      <c r="H247">
        <f>Tabla14[[#This Row],[VENTAS]]+Tabla14[[#This Row],[SISTEMA]]-Tabla14[[#This Row],[FISICO]]</f>
        <v>0</v>
      </c>
    </row>
    <row r="248" spans="1:8" x14ac:dyDescent="0.25">
      <c r="A248" s="1" t="s">
        <v>6</v>
      </c>
      <c r="B248" s="1" t="s">
        <v>31</v>
      </c>
      <c r="C248">
        <v>3521</v>
      </c>
      <c r="D248" s="1" t="s">
        <v>4365</v>
      </c>
      <c r="E248">
        <v>0</v>
      </c>
      <c r="G248">
        <v>0</v>
      </c>
      <c r="H248">
        <f>Tabla14[[#This Row],[VENTAS]]+Tabla14[[#This Row],[SISTEMA]]-Tabla14[[#This Row],[FISICO]]</f>
        <v>0</v>
      </c>
    </row>
    <row r="249" spans="1:8" x14ac:dyDescent="0.25">
      <c r="A249" s="1" t="s">
        <v>6</v>
      </c>
      <c r="B249" s="1" t="s">
        <v>31</v>
      </c>
      <c r="C249">
        <v>3118</v>
      </c>
      <c r="D249" s="1" t="s">
        <v>4345</v>
      </c>
      <c r="E249">
        <v>0</v>
      </c>
      <c r="G249">
        <v>0</v>
      </c>
      <c r="H249">
        <f>Tabla14[[#This Row],[VENTAS]]+Tabla14[[#This Row],[SISTEMA]]-Tabla14[[#This Row],[FISICO]]</f>
        <v>0</v>
      </c>
    </row>
    <row r="250" spans="1:8" x14ac:dyDescent="0.25">
      <c r="A250" s="1" t="s">
        <v>6</v>
      </c>
      <c r="B250" s="1" t="s">
        <v>31</v>
      </c>
      <c r="C250">
        <v>3347</v>
      </c>
      <c r="D250" s="1" t="s">
        <v>4353</v>
      </c>
      <c r="E250">
        <v>0</v>
      </c>
      <c r="G250">
        <v>0</v>
      </c>
      <c r="H250">
        <f>Tabla14[[#This Row],[VENTAS]]+Tabla14[[#This Row],[SISTEMA]]-Tabla14[[#This Row],[FISICO]]</f>
        <v>0</v>
      </c>
    </row>
    <row r="251" spans="1:8" x14ac:dyDescent="0.25">
      <c r="A251" s="1" t="s">
        <v>6</v>
      </c>
      <c r="B251" s="1" t="s">
        <v>31</v>
      </c>
      <c r="C251">
        <v>2395</v>
      </c>
      <c r="D251" s="1" t="s">
        <v>4324</v>
      </c>
      <c r="E251">
        <v>0</v>
      </c>
      <c r="G251">
        <v>0</v>
      </c>
      <c r="H251">
        <f>Tabla14[[#This Row],[VENTAS]]+Tabla14[[#This Row],[SISTEMA]]-Tabla14[[#This Row],[FISICO]]</f>
        <v>0</v>
      </c>
    </row>
    <row r="252" spans="1:8" x14ac:dyDescent="0.25">
      <c r="A252" s="1" t="s">
        <v>6</v>
      </c>
      <c r="B252" s="1" t="s">
        <v>31</v>
      </c>
      <c r="C252">
        <v>2396</v>
      </c>
      <c r="D252" s="1" t="s">
        <v>4325</v>
      </c>
      <c r="E252">
        <v>0</v>
      </c>
      <c r="G252">
        <v>0</v>
      </c>
      <c r="H252">
        <f>Tabla14[[#This Row],[VENTAS]]+Tabla14[[#This Row],[SISTEMA]]-Tabla14[[#This Row],[FISICO]]</f>
        <v>0</v>
      </c>
    </row>
    <row r="253" spans="1:8" x14ac:dyDescent="0.25">
      <c r="A253" s="1" t="s">
        <v>6</v>
      </c>
      <c r="B253" s="1" t="s">
        <v>31</v>
      </c>
      <c r="C253">
        <v>2397</v>
      </c>
      <c r="D253" s="1" t="s">
        <v>4326</v>
      </c>
      <c r="E253">
        <v>0</v>
      </c>
      <c r="G253">
        <v>0</v>
      </c>
      <c r="H253">
        <f>Tabla14[[#This Row],[VENTAS]]+Tabla14[[#This Row],[SISTEMA]]-Tabla14[[#This Row],[FISICO]]</f>
        <v>0</v>
      </c>
    </row>
    <row r="254" spans="1:8" x14ac:dyDescent="0.25">
      <c r="A254" s="1" t="s">
        <v>6</v>
      </c>
      <c r="B254" s="1" t="s">
        <v>31</v>
      </c>
      <c r="C254">
        <v>2400</v>
      </c>
      <c r="D254" s="1" t="s">
        <v>4328</v>
      </c>
      <c r="E254">
        <v>0</v>
      </c>
      <c r="G254">
        <v>0</v>
      </c>
      <c r="H254">
        <f>Tabla14[[#This Row],[VENTAS]]+Tabla14[[#This Row],[SISTEMA]]-Tabla14[[#This Row],[FISICO]]</f>
        <v>0</v>
      </c>
    </row>
    <row r="255" spans="1:8" x14ac:dyDescent="0.25">
      <c r="A255" s="1" t="s">
        <v>6</v>
      </c>
      <c r="B255" s="1" t="s">
        <v>31</v>
      </c>
      <c r="C255">
        <v>3779</v>
      </c>
      <c r="D255" s="1" t="s">
        <v>4375</v>
      </c>
      <c r="E255">
        <v>0</v>
      </c>
      <c r="G255">
        <v>0</v>
      </c>
      <c r="H255">
        <f>Tabla14[[#This Row],[VENTAS]]+Tabla14[[#This Row],[SISTEMA]]-Tabla14[[#This Row],[FISICO]]</f>
        <v>0</v>
      </c>
    </row>
    <row r="256" spans="1:8" x14ac:dyDescent="0.25">
      <c r="A256" s="1" t="s">
        <v>6</v>
      </c>
      <c r="B256" s="1" t="s">
        <v>31</v>
      </c>
      <c r="C256">
        <v>3597</v>
      </c>
      <c r="D256" s="1" t="s">
        <v>4367</v>
      </c>
      <c r="E256">
        <v>0</v>
      </c>
      <c r="G256">
        <v>0</v>
      </c>
      <c r="H256">
        <f>Tabla14[[#This Row],[VENTAS]]+Tabla14[[#This Row],[SISTEMA]]-Tabla14[[#This Row],[FISICO]]</f>
        <v>0</v>
      </c>
    </row>
    <row r="257" spans="1:8" x14ac:dyDescent="0.25">
      <c r="A257" s="1" t="s">
        <v>6</v>
      </c>
      <c r="B257" s="1" t="s">
        <v>31</v>
      </c>
      <c r="C257">
        <v>3401</v>
      </c>
      <c r="D257" s="1" t="s">
        <v>4358</v>
      </c>
      <c r="E257">
        <v>7</v>
      </c>
      <c r="F257">
        <v>8</v>
      </c>
      <c r="G257">
        <v>0</v>
      </c>
      <c r="H257">
        <f>Tabla14[[#This Row],[VENTAS]]+Tabla14[[#This Row],[SISTEMA]]-Tabla14[[#This Row],[FISICO]]</f>
        <v>1</v>
      </c>
    </row>
    <row r="258" spans="1:8" x14ac:dyDescent="0.25">
      <c r="A258" s="1" t="s">
        <v>6</v>
      </c>
      <c r="B258" s="1" t="s">
        <v>31</v>
      </c>
      <c r="C258">
        <v>3738</v>
      </c>
      <c r="D258" s="1" t="s">
        <v>4373</v>
      </c>
      <c r="E258">
        <v>0</v>
      </c>
      <c r="G258">
        <v>0</v>
      </c>
      <c r="H258">
        <f>Tabla14[[#This Row],[VENTAS]]+Tabla14[[#This Row],[SISTEMA]]-Tabla14[[#This Row],[FISICO]]</f>
        <v>0</v>
      </c>
    </row>
    <row r="259" spans="1:8" x14ac:dyDescent="0.25">
      <c r="A259" s="1" t="s">
        <v>6</v>
      </c>
      <c r="B259" s="1" t="s">
        <v>31</v>
      </c>
      <c r="C259">
        <v>3737</v>
      </c>
      <c r="D259" s="1" t="s">
        <v>4372</v>
      </c>
      <c r="E259">
        <v>0</v>
      </c>
      <c r="G259">
        <v>0</v>
      </c>
      <c r="H259">
        <f>Tabla14[[#This Row],[VENTAS]]+Tabla14[[#This Row],[SISTEMA]]-Tabla14[[#This Row],[FISICO]]</f>
        <v>0</v>
      </c>
    </row>
    <row r="260" spans="1:8" x14ac:dyDescent="0.25">
      <c r="A260" s="1" t="s">
        <v>6</v>
      </c>
      <c r="B260" s="1" t="s">
        <v>31</v>
      </c>
      <c r="C260">
        <v>3120</v>
      </c>
      <c r="D260" s="1" t="s">
        <v>4346</v>
      </c>
      <c r="E260">
        <v>0</v>
      </c>
      <c r="G260">
        <v>0</v>
      </c>
      <c r="H260">
        <f>Tabla14[[#This Row],[VENTAS]]+Tabla14[[#This Row],[SISTEMA]]-Tabla14[[#This Row],[FISICO]]</f>
        <v>0</v>
      </c>
    </row>
    <row r="261" spans="1:8" x14ac:dyDescent="0.25">
      <c r="A261" s="1" t="s">
        <v>6</v>
      </c>
      <c r="B261" s="1" t="s">
        <v>31</v>
      </c>
      <c r="C261">
        <v>3893</v>
      </c>
      <c r="D261" s="1" t="s">
        <v>4377</v>
      </c>
      <c r="E261">
        <v>0</v>
      </c>
      <c r="G261">
        <v>0</v>
      </c>
      <c r="H261">
        <f>Tabla14[[#This Row],[VENTAS]]+Tabla14[[#This Row],[SISTEMA]]-Tabla14[[#This Row],[FISICO]]</f>
        <v>0</v>
      </c>
    </row>
    <row r="262" spans="1:8" x14ac:dyDescent="0.25">
      <c r="A262" s="1" t="s">
        <v>6</v>
      </c>
      <c r="B262" s="1" t="s">
        <v>31</v>
      </c>
      <c r="C262">
        <v>3920</v>
      </c>
      <c r="D262" s="1" t="s">
        <v>4380</v>
      </c>
      <c r="E262">
        <v>0</v>
      </c>
      <c r="G262">
        <v>0</v>
      </c>
      <c r="H262">
        <f>Tabla14[[#This Row],[VENTAS]]+Tabla14[[#This Row],[SISTEMA]]-Tabla14[[#This Row],[FISICO]]</f>
        <v>0</v>
      </c>
    </row>
    <row r="263" spans="1:8" x14ac:dyDescent="0.25">
      <c r="A263" s="1" t="s">
        <v>6</v>
      </c>
      <c r="B263" s="1" t="s">
        <v>31</v>
      </c>
      <c r="C263">
        <v>4060</v>
      </c>
      <c r="D263" s="1" t="s">
        <v>4381</v>
      </c>
      <c r="E263">
        <v>0</v>
      </c>
      <c r="G263">
        <v>0</v>
      </c>
      <c r="H263">
        <f>Tabla14[[#This Row],[VENTAS]]+Tabla14[[#This Row],[SISTEMA]]-Tabla14[[#This Row],[FISICO]]</f>
        <v>0</v>
      </c>
    </row>
    <row r="264" spans="1:8" x14ac:dyDescent="0.25">
      <c r="A264" s="1" t="s">
        <v>6</v>
      </c>
      <c r="B264" s="1" t="s">
        <v>31</v>
      </c>
      <c r="C264">
        <v>4062</v>
      </c>
      <c r="D264" s="1" t="s">
        <v>4383</v>
      </c>
      <c r="E264">
        <v>0</v>
      </c>
      <c r="G264">
        <v>0</v>
      </c>
      <c r="H264">
        <f>Tabla14[[#This Row],[VENTAS]]+Tabla14[[#This Row],[SISTEMA]]-Tabla14[[#This Row],[FISICO]]</f>
        <v>0</v>
      </c>
    </row>
    <row r="265" spans="1:8" x14ac:dyDescent="0.25">
      <c r="A265" s="1" t="s">
        <v>6</v>
      </c>
      <c r="B265" s="1" t="s">
        <v>31</v>
      </c>
      <c r="C265">
        <v>4061</v>
      </c>
      <c r="D265" s="1" t="s">
        <v>4382</v>
      </c>
      <c r="E265">
        <v>109.94499999999999</v>
      </c>
      <c r="G265">
        <v>0</v>
      </c>
      <c r="H265">
        <f>Tabla14[[#This Row],[VENTAS]]+Tabla14[[#This Row],[SISTEMA]]-Tabla14[[#This Row],[FISICO]]</f>
        <v>-109.94499999999999</v>
      </c>
    </row>
    <row r="266" spans="1:8" x14ac:dyDescent="0.25">
      <c r="A266" s="1" t="s">
        <v>6</v>
      </c>
      <c r="B266" s="1" t="s">
        <v>31</v>
      </c>
      <c r="C266">
        <v>3366</v>
      </c>
      <c r="D266" s="1" t="s">
        <v>4355</v>
      </c>
      <c r="E266">
        <v>0</v>
      </c>
      <c r="G266">
        <v>0</v>
      </c>
      <c r="H266">
        <f>Tabla14[[#This Row],[VENTAS]]+Tabla14[[#This Row],[SISTEMA]]-Tabla14[[#This Row],[FISICO]]</f>
        <v>0</v>
      </c>
    </row>
    <row r="267" spans="1:8" x14ac:dyDescent="0.25">
      <c r="A267" s="1" t="s">
        <v>6</v>
      </c>
      <c r="B267" s="1" t="s">
        <v>31</v>
      </c>
      <c r="C267">
        <v>3706</v>
      </c>
      <c r="D267" s="1" t="s">
        <v>4370</v>
      </c>
      <c r="E267">
        <v>0</v>
      </c>
      <c r="G267">
        <v>0</v>
      </c>
      <c r="H267">
        <f>Tabla14[[#This Row],[VENTAS]]+Tabla14[[#This Row],[SISTEMA]]-Tabla14[[#This Row],[FISICO]]</f>
        <v>0</v>
      </c>
    </row>
    <row r="268" spans="1:8" x14ac:dyDescent="0.25">
      <c r="A268" s="1" t="s">
        <v>6</v>
      </c>
      <c r="B268" s="1" t="s">
        <v>31</v>
      </c>
      <c r="C268">
        <v>3707</v>
      </c>
      <c r="D268" s="1" t="s">
        <v>4371</v>
      </c>
      <c r="E268">
        <v>0</v>
      </c>
      <c r="G268">
        <v>0</v>
      </c>
      <c r="H268">
        <f>Tabla14[[#This Row],[VENTAS]]+Tabla14[[#This Row],[SISTEMA]]-Tabla14[[#This Row],[FISICO]]</f>
        <v>0</v>
      </c>
    </row>
    <row r="269" spans="1:8" x14ac:dyDescent="0.25">
      <c r="A269" s="1" t="s">
        <v>6</v>
      </c>
      <c r="B269" s="1" t="s">
        <v>31</v>
      </c>
      <c r="C269">
        <v>4417</v>
      </c>
      <c r="D269" s="1" t="s">
        <v>4388</v>
      </c>
      <c r="E269">
        <v>0</v>
      </c>
      <c r="G269">
        <v>0</v>
      </c>
      <c r="H269">
        <f>Tabla14[[#This Row],[VENTAS]]+Tabla14[[#This Row],[SISTEMA]]-Tabla14[[#This Row],[FISICO]]</f>
        <v>0</v>
      </c>
    </row>
    <row r="270" spans="1:8" x14ac:dyDescent="0.25">
      <c r="A270" s="1" t="s">
        <v>6</v>
      </c>
      <c r="B270" s="1" t="s">
        <v>31</v>
      </c>
      <c r="C270">
        <v>4185</v>
      </c>
      <c r="D270" s="1" t="s">
        <v>4385</v>
      </c>
      <c r="E270">
        <v>2</v>
      </c>
      <c r="G270">
        <v>0</v>
      </c>
      <c r="H270">
        <f>Tabla14[[#This Row],[VENTAS]]+Tabla14[[#This Row],[SISTEMA]]-Tabla14[[#This Row],[FISICO]]</f>
        <v>-2</v>
      </c>
    </row>
    <row r="271" spans="1:8" x14ac:dyDescent="0.25">
      <c r="A271" s="1" t="s">
        <v>6</v>
      </c>
      <c r="B271" s="1" t="s">
        <v>31</v>
      </c>
      <c r="C271">
        <v>4351</v>
      </c>
      <c r="D271" s="1" t="s">
        <v>4387</v>
      </c>
      <c r="E271">
        <v>0</v>
      </c>
      <c r="G271">
        <v>0</v>
      </c>
      <c r="H271">
        <f>Tabla14[[#This Row],[VENTAS]]+Tabla14[[#This Row],[SISTEMA]]-Tabla14[[#This Row],[FISICO]]</f>
        <v>0</v>
      </c>
    </row>
    <row r="272" spans="1:8" x14ac:dyDescent="0.25">
      <c r="A272" s="1" t="s">
        <v>6</v>
      </c>
      <c r="B272" s="1" t="s">
        <v>31</v>
      </c>
      <c r="C272">
        <v>4339</v>
      </c>
      <c r="D272" s="1" t="s">
        <v>4386</v>
      </c>
      <c r="E272">
        <v>3.5000000000000003E-2</v>
      </c>
      <c r="G272">
        <v>0</v>
      </c>
      <c r="H272">
        <f>Tabla14[[#This Row],[VENTAS]]+Tabla14[[#This Row],[SISTEMA]]-Tabla14[[#This Row],[FISICO]]</f>
        <v>-3.5000000000000003E-2</v>
      </c>
    </row>
    <row r="273" spans="1:8" x14ac:dyDescent="0.25">
      <c r="A273" s="1" t="s">
        <v>6</v>
      </c>
      <c r="B273" s="1" t="s">
        <v>31</v>
      </c>
      <c r="C273">
        <v>2726</v>
      </c>
      <c r="D273" s="1" t="s">
        <v>4339</v>
      </c>
      <c r="E273">
        <v>0</v>
      </c>
      <c r="G273">
        <v>0</v>
      </c>
      <c r="H273">
        <f>Tabla14[[#This Row],[VENTAS]]+Tabla14[[#This Row],[SISTEMA]]-Tabla14[[#This Row],[FISICO]]</f>
        <v>0</v>
      </c>
    </row>
    <row r="274" spans="1:8" x14ac:dyDescent="0.25">
      <c r="A274" s="1" t="s">
        <v>6</v>
      </c>
      <c r="B274" s="1" t="s">
        <v>31</v>
      </c>
      <c r="C274">
        <v>4491</v>
      </c>
      <c r="D274" s="1" t="s">
        <v>4390</v>
      </c>
      <c r="E274">
        <v>1.425</v>
      </c>
      <c r="F274">
        <v>1.395</v>
      </c>
      <c r="G274">
        <v>0</v>
      </c>
      <c r="H274">
        <f>Tabla14[[#This Row],[VENTAS]]+Tabla14[[#This Row],[SISTEMA]]-Tabla14[[#This Row],[FISICO]]</f>
        <v>-3.0000000000000027E-2</v>
      </c>
    </row>
    <row r="275" spans="1:8" x14ac:dyDescent="0.25">
      <c r="A275" s="1" t="s">
        <v>6</v>
      </c>
      <c r="B275" s="1" t="s">
        <v>31</v>
      </c>
      <c r="C275">
        <v>4866</v>
      </c>
      <c r="D275" s="1" t="s">
        <v>4398</v>
      </c>
      <c r="E275">
        <v>0</v>
      </c>
      <c r="G275">
        <v>0</v>
      </c>
      <c r="H275">
        <f>Tabla14[[#This Row],[VENTAS]]+Tabla14[[#This Row],[SISTEMA]]-Tabla14[[#This Row],[FISICO]]</f>
        <v>0</v>
      </c>
    </row>
    <row r="276" spans="1:8" x14ac:dyDescent="0.25">
      <c r="A276" s="1" t="s">
        <v>6</v>
      </c>
      <c r="B276" s="1" t="s">
        <v>31</v>
      </c>
      <c r="C276">
        <v>4867</v>
      </c>
      <c r="D276" s="1" t="s">
        <v>4399</v>
      </c>
      <c r="E276">
        <v>0.14499999999999999</v>
      </c>
      <c r="G276">
        <v>0</v>
      </c>
      <c r="H276">
        <f>Tabla14[[#This Row],[VENTAS]]+Tabla14[[#This Row],[SISTEMA]]-Tabla14[[#This Row],[FISICO]]</f>
        <v>-0.14499999999999999</v>
      </c>
    </row>
    <row r="277" spans="1:8" x14ac:dyDescent="0.25">
      <c r="A277" s="1" t="s">
        <v>6</v>
      </c>
      <c r="B277" s="1" t="s">
        <v>31</v>
      </c>
      <c r="C277">
        <v>4928</v>
      </c>
      <c r="D277" s="1" t="s">
        <v>4400</v>
      </c>
      <c r="E277">
        <v>0</v>
      </c>
      <c r="G277">
        <v>0</v>
      </c>
      <c r="H277">
        <f>Tabla14[[#This Row],[VENTAS]]+Tabla14[[#This Row],[SISTEMA]]-Tabla14[[#This Row],[FISICO]]</f>
        <v>0</v>
      </c>
    </row>
    <row r="278" spans="1:8" x14ac:dyDescent="0.25">
      <c r="A278" s="1" t="s">
        <v>6</v>
      </c>
      <c r="B278" s="1" t="s">
        <v>31</v>
      </c>
      <c r="C278">
        <v>4930</v>
      </c>
      <c r="D278" s="1" t="s">
        <v>4401</v>
      </c>
      <c r="E278">
        <v>0</v>
      </c>
      <c r="G278">
        <v>0</v>
      </c>
      <c r="H278">
        <f>Tabla14[[#This Row],[VENTAS]]+Tabla14[[#This Row],[SISTEMA]]-Tabla14[[#This Row],[FISICO]]</f>
        <v>0</v>
      </c>
    </row>
    <row r="279" spans="1:8" x14ac:dyDescent="0.25">
      <c r="A279" s="1" t="s">
        <v>6</v>
      </c>
      <c r="B279" s="1" t="s">
        <v>31</v>
      </c>
      <c r="C279">
        <v>4931</v>
      </c>
      <c r="D279" s="1" t="s">
        <v>4402</v>
      </c>
      <c r="E279">
        <v>2.181</v>
      </c>
      <c r="F279">
        <v>2.19</v>
      </c>
      <c r="G279">
        <v>0</v>
      </c>
      <c r="H279">
        <f>Tabla14[[#This Row],[VENTAS]]+Tabla14[[#This Row],[SISTEMA]]-Tabla14[[#This Row],[FISICO]]</f>
        <v>8.999999999999897E-3</v>
      </c>
    </row>
    <row r="280" spans="1:8" x14ac:dyDescent="0.25">
      <c r="A280" s="1" t="s">
        <v>6</v>
      </c>
      <c r="B280" s="1" t="s">
        <v>31</v>
      </c>
      <c r="C280">
        <v>3200</v>
      </c>
      <c r="D280" s="1" t="s">
        <v>4348</v>
      </c>
      <c r="E280">
        <v>5.4349999999999996</v>
      </c>
      <c r="F280">
        <v>4.9800000000000004</v>
      </c>
      <c r="G280">
        <v>0</v>
      </c>
      <c r="H280">
        <f>Tabla14[[#This Row],[VENTAS]]+Tabla14[[#This Row],[SISTEMA]]-Tabla14[[#This Row],[FISICO]]</f>
        <v>-0.45499999999999918</v>
      </c>
    </row>
    <row r="281" spans="1:8" x14ac:dyDescent="0.25">
      <c r="A281" s="1" t="s">
        <v>6</v>
      </c>
      <c r="B281" s="1" t="s">
        <v>31</v>
      </c>
      <c r="C281">
        <v>3550</v>
      </c>
      <c r="D281" s="1" t="s">
        <v>4366</v>
      </c>
      <c r="E281">
        <v>0</v>
      </c>
      <c r="G281">
        <v>0</v>
      </c>
      <c r="H281">
        <f>Tabla14[[#This Row],[VENTAS]]+Tabla14[[#This Row],[SISTEMA]]-Tabla14[[#This Row],[FISICO]]</f>
        <v>0</v>
      </c>
    </row>
    <row r="282" spans="1:8" x14ac:dyDescent="0.25">
      <c r="A282" s="1" t="s">
        <v>6</v>
      </c>
      <c r="B282" s="1" t="s">
        <v>31</v>
      </c>
      <c r="C282">
        <v>4976</v>
      </c>
      <c r="D282" s="1" t="s">
        <v>4406</v>
      </c>
      <c r="E282">
        <v>0</v>
      </c>
      <c r="G282">
        <v>0</v>
      </c>
      <c r="H282">
        <f>Tabla14[[#This Row],[VENTAS]]+Tabla14[[#This Row],[SISTEMA]]-Tabla14[[#This Row],[FISICO]]</f>
        <v>0</v>
      </c>
    </row>
    <row r="283" spans="1:8" x14ac:dyDescent="0.25">
      <c r="A283" s="1" t="s">
        <v>6</v>
      </c>
      <c r="B283" s="1" t="s">
        <v>31</v>
      </c>
      <c r="C283">
        <v>4932</v>
      </c>
      <c r="D283" s="1" t="s">
        <v>4403</v>
      </c>
      <c r="E283">
        <v>0</v>
      </c>
      <c r="G283">
        <v>0</v>
      </c>
      <c r="H283">
        <f>Tabla14[[#This Row],[VENTAS]]+Tabla14[[#This Row],[SISTEMA]]-Tabla14[[#This Row],[FISICO]]</f>
        <v>0</v>
      </c>
    </row>
    <row r="284" spans="1:8" x14ac:dyDescent="0.25">
      <c r="A284" s="1" t="s">
        <v>6</v>
      </c>
      <c r="B284" s="1" t="s">
        <v>31</v>
      </c>
      <c r="C284">
        <v>3116</v>
      </c>
      <c r="D284" s="1" t="s">
        <v>4344</v>
      </c>
      <c r="E284">
        <v>0</v>
      </c>
      <c r="G284">
        <v>0</v>
      </c>
      <c r="H284">
        <f>Tabla14[[#This Row],[VENTAS]]+Tabla14[[#This Row],[SISTEMA]]-Tabla14[[#This Row],[FISICO]]</f>
        <v>0</v>
      </c>
    </row>
    <row r="285" spans="1:8" x14ac:dyDescent="0.25">
      <c r="A285" s="1" t="s">
        <v>6</v>
      </c>
      <c r="B285" s="1" t="s">
        <v>31</v>
      </c>
      <c r="C285">
        <v>4933</v>
      </c>
      <c r="D285" s="1" t="s">
        <v>4404</v>
      </c>
      <c r="E285">
        <v>0</v>
      </c>
      <c r="G285">
        <v>0</v>
      </c>
      <c r="H285">
        <f>Tabla14[[#This Row],[VENTAS]]+Tabla14[[#This Row],[SISTEMA]]-Tabla14[[#This Row],[FISICO]]</f>
        <v>0</v>
      </c>
    </row>
    <row r="286" spans="1:8" x14ac:dyDescent="0.25">
      <c r="A286" s="1" t="s">
        <v>6</v>
      </c>
      <c r="B286" s="1" t="s">
        <v>31</v>
      </c>
      <c r="C286">
        <v>5073</v>
      </c>
      <c r="D286" s="1" t="s">
        <v>4409</v>
      </c>
      <c r="E286">
        <v>0</v>
      </c>
      <c r="F286">
        <v>5.835</v>
      </c>
      <c r="G286">
        <v>0</v>
      </c>
      <c r="H286">
        <f>Tabla14[[#This Row],[VENTAS]]+Tabla14[[#This Row],[SISTEMA]]-Tabla14[[#This Row],[FISICO]]</f>
        <v>5.835</v>
      </c>
    </row>
    <row r="287" spans="1:8" x14ac:dyDescent="0.25">
      <c r="A287" s="1" t="s">
        <v>6</v>
      </c>
      <c r="B287" s="1" t="s">
        <v>31</v>
      </c>
      <c r="C287">
        <v>5080</v>
      </c>
      <c r="D287" s="1" t="s">
        <v>4410</v>
      </c>
      <c r="E287">
        <v>0</v>
      </c>
      <c r="G287">
        <v>0</v>
      </c>
      <c r="H287">
        <f>Tabla14[[#This Row],[VENTAS]]+Tabla14[[#This Row],[SISTEMA]]-Tabla14[[#This Row],[FISICO]]</f>
        <v>0</v>
      </c>
    </row>
    <row r="288" spans="1:8" x14ac:dyDescent="0.25">
      <c r="A288" s="1" t="s">
        <v>6</v>
      </c>
      <c r="B288" s="1" t="s">
        <v>31</v>
      </c>
      <c r="C288">
        <v>5116</v>
      </c>
      <c r="D288" s="1" t="s">
        <v>4414</v>
      </c>
      <c r="E288">
        <v>0</v>
      </c>
      <c r="G288">
        <v>0</v>
      </c>
      <c r="H288">
        <f>Tabla14[[#This Row],[VENTAS]]+Tabla14[[#This Row],[SISTEMA]]-Tabla14[[#This Row],[FISICO]]</f>
        <v>0</v>
      </c>
    </row>
    <row r="289" spans="1:8" x14ac:dyDescent="0.25">
      <c r="A289" s="1" t="s">
        <v>6</v>
      </c>
      <c r="B289" s="1" t="s">
        <v>31</v>
      </c>
      <c r="C289">
        <v>5117</v>
      </c>
      <c r="D289" s="1" t="s">
        <v>4415</v>
      </c>
      <c r="E289">
        <v>0</v>
      </c>
      <c r="G289">
        <v>0</v>
      </c>
      <c r="H289">
        <f>Tabla14[[#This Row],[VENTAS]]+Tabla14[[#This Row],[SISTEMA]]-Tabla14[[#This Row],[FISICO]]</f>
        <v>0</v>
      </c>
    </row>
    <row r="290" spans="1:8" x14ac:dyDescent="0.25">
      <c r="A290" s="1" t="s">
        <v>6</v>
      </c>
      <c r="B290" s="1" t="s">
        <v>31</v>
      </c>
      <c r="C290">
        <v>5174</v>
      </c>
      <c r="D290" s="1" t="s">
        <v>4416</v>
      </c>
      <c r="E290">
        <v>0</v>
      </c>
      <c r="G290">
        <v>0</v>
      </c>
      <c r="H290">
        <f>Tabla14[[#This Row],[VENTAS]]+Tabla14[[#This Row],[SISTEMA]]-Tabla14[[#This Row],[FISICO]]</f>
        <v>0</v>
      </c>
    </row>
    <row r="291" spans="1:8" x14ac:dyDescent="0.25">
      <c r="A291" s="1" t="s">
        <v>6</v>
      </c>
      <c r="B291" s="1" t="s">
        <v>31</v>
      </c>
      <c r="C291">
        <v>3754</v>
      </c>
      <c r="D291" s="1" t="s">
        <v>4374</v>
      </c>
      <c r="E291">
        <v>7</v>
      </c>
      <c r="G291">
        <v>0</v>
      </c>
      <c r="H291">
        <f>Tabla14[[#This Row],[VENTAS]]+Tabla14[[#This Row],[SISTEMA]]-Tabla14[[#This Row],[FISICO]]</f>
        <v>-7</v>
      </c>
    </row>
    <row r="292" spans="1:8" x14ac:dyDescent="0.25">
      <c r="A292" s="1" t="s">
        <v>6</v>
      </c>
      <c r="B292" s="1" t="s">
        <v>31</v>
      </c>
      <c r="C292">
        <v>5460</v>
      </c>
      <c r="D292" s="1" t="s">
        <v>4424</v>
      </c>
      <c r="E292">
        <v>0</v>
      </c>
      <c r="G292">
        <v>0</v>
      </c>
      <c r="H292">
        <f>Tabla14[[#This Row],[VENTAS]]+Tabla14[[#This Row],[SISTEMA]]-Tabla14[[#This Row],[FISICO]]</f>
        <v>0</v>
      </c>
    </row>
    <row r="293" spans="1:8" x14ac:dyDescent="0.25">
      <c r="A293" s="1" t="s">
        <v>6</v>
      </c>
      <c r="B293" s="1" t="s">
        <v>31</v>
      </c>
      <c r="C293">
        <v>6830</v>
      </c>
      <c r="D293" s="1" t="s">
        <v>4458</v>
      </c>
      <c r="E293">
        <v>3</v>
      </c>
      <c r="G293">
        <v>0</v>
      </c>
      <c r="H293">
        <f>Tabla14[[#This Row],[VENTAS]]+Tabla14[[#This Row],[SISTEMA]]-Tabla14[[#This Row],[FISICO]]</f>
        <v>-3</v>
      </c>
    </row>
    <row r="294" spans="1:8" x14ac:dyDescent="0.25">
      <c r="A294" s="1" t="s">
        <v>6</v>
      </c>
      <c r="B294" s="1" t="s">
        <v>31</v>
      </c>
      <c r="C294">
        <v>3598</v>
      </c>
      <c r="D294" s="1" t="s">
        <v>4368</v>
      </c>
      <c r="E294">
        <v>1</v>
      </c>
      <c r="G294">
        <v>0</v>
      </c>
      <c r="H294">
        <f>Tabla14[[#This Row],[VENTAS]]+Tabla14[[#This Row],[SISTEMA]]-Tabla14[[#This Row],[FISICO]]</f>
        <v>-1</v>
      </c>
    </row>
    <row r="295" spans="1:8" x14ac:dyDescent="0.25">
      <c r="A295" s="1" t="s">
        <v>6</v>
      </c>
      <c r="B295" s="1" t="s">
        <v>31</v>
      </c>
      <c r="C295">
        <v>6845</v>
      </c>
      <c r="D295" s="1" t="s">
        <v>4459</v>
      </c>
      <c r="E295">
        <v>3</v>
      </c>
      <c r="G295">
        <v>0</v>
      </c>
      <c r="H295">
        <f>Tabla14[[#This Row],[VENTAS]]+Tabla14[[#This Row],[SISTEMA]]-Tabla14[[#This Row],[FISICO]]</f>
        <v>-3</v>
      </c>
    </row>
    <row r="296" spans="1:8" x14ac:dyDescent="0.25">
      <c r="A296" s="1" t="s">
        <v>6</v>
      </c>
      <c r="B296" s="1" t="s">
        <v>31</v>
      </c>
      <c r="C296">
        <v>5819</v>
      </c>
      <c r="D296" s="1" t="s">
        <v>4431</v>
      </c>
      <c r="E296">
        <v>0</v>
      </c>
      <c r="G296">
        <v>0</v>
      </c>
      <c r="H296">
        <f>Tabla14[[#This Row],[VENTAS]]+Tabla14[[#This Row],[SISTEMA]]-Tabla14[[#This Row],[FISICO]]</f>
        <v>0</v>
      </c>
    </row>
    <row r="297" spans="1:8" x14ac:dyDescent="0.25">
      <c r="A297" s="1" t="s">
        <v>6</v>
      </c>
      <c r="B297" s="1" t="s">
        <v>31</v>
      </c>
      <c r="C297">
        <v>5098</v>
      </c>
      <c r="D297" s="1" t="s">
        <v>4412</v>
      </c>
      <c r="E297">
        <v>0</v>
      </c>
      <c r="G297">
        <v>0</v>
      </c>
      <c r="H297">
        <f>Tabla14[[#This Row],[VENTAS]]+Tabla14[[#This Row],[SISTEMA]]-Tabla14[[#This Row],[FISICO]]</f>
        <v>0</v>
      </c>
    </row>
    <row r="298" spans="1:8" x14ac:dyDescent="0.25">
      <c r="A298" s="1" t="s">
        <v>6</v>
      </c>
      <c r="B298" s="1" t="s">
        <v>31</v>
      </c>
      <c r="C298">
        <v>5189</v>
      </c>
      <c r="D298" s="1" t="s">
        <v>4418</v>
      </c>
      <c r="E298">
        <v>5.6550000000000002</v>
      </c>
      <c r="F298">
        <v>5.5149999999999997</v>
      </c>
      <c r="G298">
        <v>0</v>
      </c>
      <c r="H298">
        <f>Tabla14[[#This Row],[VENTAS]]+Tabla14[[#This Row],[SISTEMA]]-Tabla14[[#This Row],[FISICO]]</f>
        <v>-0.14000000000000057</v>
      </c>
    </row>
    <row r="299" spans="1:8" x14ac:dyDescent="0.25">
      <c r="A299" s="1" t="s">
        <v>6</v>
      </c>
      <c r="B299" s="1" t="s">
        <v>31</v>
      </c>
      <c r="C299">
        <v>5190</v>
      </c>
      <c r="D299" s="1" t="s">
        <v>4419</v>
      </c>
      <c r="E299">
        <v>0</v>
      </c>
      <c r="G299">
        <v>0</v>
      </c>
      <c r="H299">
        <f>Tabla14[[#This Row],[VENTAS]]+Tabla14[[#This Row],[SISTEMA]]-Tabla14[[#This Row],[FISICO]]</f>
        <v>0</v>
      </c>
    </row>
    <row r="300" spans="1:8" x14ac:dyDescent="0.25">
      <c r="A300" s="1" t="s">
        <v>6</v>
      </c>
      <c r="B300" s="1" t="s">
        <v>31</v>
      </c>
      <c r="C300">
        <v>5219</v>
      </c>
      <c r="D300" s="1" t="s">
        <v>4420</v>
      </c>
      <c r="E300">
        <v>0</v>
      </c>
      <c r="G300">
        <v>0</v>
      </c>
      <c r="H300">
        <f>Tabla14[[#This Row],[VENTAS]]+Tabla14[[#This Row],[SISTEMA]]-Tabla14[[#This Row],[FISICO]]</f>
        <v>0</v>
      </c>
    </row>
    <row r="301" spans="1:8" x14ac:dyDescent="0.25">
      <c r="A301" s="1" t="s">
        <v>6</v>
      </c>
      <c r="B301" s="1" t="s">
        <v>31</v>
      </c>
      <c r="C301">
        <v>7674</v>
      </c>
      <c r="D301" s="1" t="s">
        <v>4462</v>
      </c>
      <c r="E301">
        <v>0</v>
      </c>
      <c r="G301">
        <v>0</v>
      </c>
      <c r="H301">
        <f>Tabla14[[#This Row],[VENTAS]]+Tabla14[[#This Row],[SISTEMA]]-Tabla14[[#This Row],[FISICO]]</f>
        <v>0</v>
      </c>
    </row>
    <row r="302" spans="1:8" x14ac:dyDescent="0.25">
      <c r="A302" s="1" t="s">
        <v>6</v>
      </c>
      <c r="B302" s="1" t="s">
        <v>31</v>
      </c>
      <c r="C302">
        <v>7675</v>
      </c>
      <c r="D302" s="1" t="s">
        <v>4463</v>
      </c>
      <c r="E302">
        <v>0</v>
      </c>
      <c r="G302">
        <v>0</v>
      </c>
      <c r="H302">
        <f>Tabla14[[#This Row],[VENTAS]]+Tabla14[[#This Row],[SISTEMA]]-Tabla14[[#This Row],[FISICO]]</f>
        <v>0</v>
      </c>
    </row>
    <row r="303" spans="1:8" x14ac:dyDescent="0.25">
      <c r="A303" s="1" t="s">
        <v>6</v>
      </c>
      <c r="B303" s="1" t="s">
        <v>31</v>
      </c>
      <c r="C303">
        <v>3461</v>
      </c>
      <c r="D303" s="1" t="s">
        <v>4362</v>
      </c>
      <c r="E303">
        <v>20</v>
      </c>
      <c r="F303">
        <v>22</v>
      </c>
      <c r="G303">
        <v>0</v>
      </c>
      <c r="H303">
        <f>Tabla14[[#This Row],[VENTAS]]+Tabla14[[#This Row],[SISTEMA]]-Tabla14[[#This Row],[FISICO]]</f>
        <v>2</v>
      </c>
    </row>
    <row r="304" spans="1:8" x14ac:dyDescent="0.25">
      <c r="A304" s="1" t="s">
        <v>6</v>
      </c>
      <c r="B304" s="1" t="s">
        <v>31</v>
      </c>
      <c r="C304">
        <v>7895</v>
      </c>
      <c r="D304" s="1" t="s">
        <v>4466</v>
      </c>
      <c r="E304">
        <v>3</v>
      </c>
      <c r="G304">
        <v>0</v>
      </c>
      <c r="H304">
        <f>Tabla14[[#This Row],[VENTAS]]+Tabla14[[#This Row],[SISTEMA]]-Tabla14[[#This Row],[FISICO]]</f>
        <v>-3</v>
      </c>
    </row>
    <row r="305" spans="1:8" x14ac:dyDescent="0.25">
      <c r="A305" s="1" t="s">
        <v>6</v>
      </c>
      <c r="B305" s="1" t="s">
        <v>31</v>
      </c>
      <c r="C305">
        <v>3256</v>
      </c>
      <c r="D305" s="1" t="s">
        <v>4352</v>
      </c>
      <c r="E305">
        <v>0</v>
      </c>
      <c r="G305">
        <v>0</v>
      </c>
      <c r="H305">
        <f>Tabla14[[#This Row],[VENTAS]]+Tabla14[[#This Row],[SISTEMA]]-Tabla14[[#This Row],[FISICO]]</f>
        <v>0</v>
      </c>
    </row>
    <row r="306" spans="1:8" x14ac:dyDescent="0.25">
      <c r="A306" s="1" t="s">
        <v>6</v>
      </c>
      <c r="B306" s="1" t="s">
        <v>31</v>
      </c>
      <c r="C306">
        <v>5246</v>
      </c>
      <c r="D306" s="1" t="s">
        <v>4421</v>
      </c>
      <c r="E306">
        <v>1.6850000000000001</v>
      </c>
      <c r="G306">
        <v>0</v>
      </c>
      <c r="H306">
        <f>Tabla14[[#This Row],[VENTAS]]+Tabla14[[#This Row],[SISTEMA]]-Tabla14[[#This Row],[FISICO]]</f>
        <v>-1.6850000000000001</v>
      </c>
    </row>
    <row r="307" spans="1:8" x14ac:dyDescent="0.25">
      <c r="A307" s="1" t="s">
        <v>6</v>
      </c>
      <c r="B307" s="1" t="s">
        <v>31</v>
      </c>
      <c r="C307">
        <v>8252</v>
      </c>
      <c r="D307" s="1" t="s">
        <v>4472</v>
      </c>
      <c r="E307">
        <v>0</v>
      </c>
      <c r="G307">
        <v>0</v>
      </c>
      <c r="H307">
        <f>Tabla14[[#This Row],[VENTAS]]+Tabla14[[#This Row],[SISTEMA]]-Tabla14[[#This Row],[FISICO]]</f>
        <v>0</v>
      </c>
    </row>
    <row r="308" spans="1:8" x14ac:dyDescent="0.25">
      <c r="A308" s="1" t="s">
        <v>6</v>
      </c>
      <c r="B308" s="1" t="s">
        <v>31</v>
      </c>
      <c r="C308">
        <v>8385</v>
      </c>
      <c r="D308" s="1" t="s">
        <v>4474</v>
      </c>
      <c r="E308">
        <v>0</v>
      </c>
      <c r="G308">
        <v>0</v>
      </c>
      <c r="H308">
        <f>Tabla14[[#This Row],[VENTAS]]+Tabla14[[#This Row],[SISTEMA]]-Tabla14[[#This Row],[FISICO]]</f>
        <v>0</v>
      </c>
    </row>
    <row r="309" spans="1:8" x14ac:dyDescent="0.25">
      <c r="A309" s="1" t="s">
        <v>6</v>
      </c>
      <c r="B309" s="1" t="s">
        <v>31</v>
      </c>
      <c r="C309">
        <v>7633</v>
      </c>
      <c r="D309" s="1" t="s">
        <v>4461</v>
      </c>
      <c r="E309">
        <v>0</v>
      </c>
      <c r="G309">
        <v>0</v>
      </c>
      <c r="H309">
        <f>Tabla14[[#This Row],[VENTAS]]+Tabla14[[#This Row],[SISTEMA]]-Tabla14[[#This Row],[FISICO]]</f>
        <v>0</v>
      </c>
    </row>
    <row r="310" spans="1:8" x14ac:dyDescent="0.25">
      <c r="A310" s="1" t="s">
        <v>6</v>
      </c>
      <c r="B310" s="1" t="s">
        <v>31</v>
      </c>
      <c r="C310">
        <v>8433</v>
      </c>
      <c r="D310" s="1" t="s">
        <v>4475</v>
      </c>
      <c r="E310">
        <v>0</v>
      </c>
      <c r="G310">
        <v>0</v>
      </c>
      <c r="H310">
        <f>Tabla14[[#This Row],[VENTAS]]+Tabla14[[#This Row],[SISTEMA]]-Tabla14[[#This Row],[FISICO]]</f>
        <v>0</v>
      </c>
    </row>
    <row r="311" spans="1:8" x14ac:dyDescent="0.25">
      <c r="A311" s="1" t="s">
        <v>6</v>
      </c>
      <c r="B311" s="1" t="s">
        <v>31</v>
      </c>
      <c r="C311">
        <v>8434</v>
      </c>
      <c r="D311" s="1" t="s">
        <v>4476</v>
      </c>
      <c r="E311">
        <v>2</v>
      </c>
      <c r="G311">
        <v>0</v>
      </c>
      <c r="H311">
        <f>Tabla14[[#This Row],[VENTAS]]+Tabla14[[#This Row],[SISTEMA]]-Tabla14[[#This Row],[FISICO]]</f>
        <v>-2</v>
      </c>
    </row>
    <row r="312" spans="1:8" x14ac:dyDescent="0.25">
      <c r="A312" s="1" t="s">
        <v>6</v>
      </c>
      <c r="B312" s="1" t="s">
        <v>31</v>
      </c>
      <c r="C312">
        <v>5021</v>
      </c>
      <c r="D312" s="1" t="s">
        <v>4407</v>
      </c>
      <c r="E312">
        <v>0</v>
      </c>
      <c r="G312">
        <v>0</v>
      </c>
      <c r="H312">
        <f>Tabla14[[#This Row],[VENTAS]]+Tabla14[[#This Row],[SISTEMA]]-Tabla14[[#This Row],[FISICO]]</f>
        <v>0</v>
      </c>
    </row>
    <row r="313" spans="1:8" x14ac:dyDescent="0.25">
      <c r="A313" s="1" t="s">
        <v>6</v>
      </c>
      <c r="B313" s="1" t="s">
        <v>31</v>
      </c>
      <c r="C313">
        <v>8518</v>
      </c>
      <c r="D313" s="1" t="s">
        <v>4477</v>
      </c>
      <c r="E313">
        <v>0</v>
      </c>
      <c r="G313">
        <v>0</v>
      </c>
      <c r="H313">
        <f>Tabla14[[#This Row],[VENTAS]]+Tabla14[[#This Row],[SISTEMA]]-Tabla14[[#This Row],[FISICO]]</f>
        <v>0</v>
      </c>
    </row>
    <row r="314" spans="1:8" x14ac:dyDescent="0.25">
      <c r="A314" s="1" t="s">
        <v>6</v>
      </c>
      <c r="B314" s="1" t="s">
        <v>31</v>
      </c>
      <c r="C314">
        <v>8519</v>
      </c>
      <c r="D314" s="1" t="s">
        <v>4478</v>
      </c>
      <c r="E314">
        <v>0</v>
      </c>
      <c r="G314">
        <v>0</v>
      </c>
      <c r="H314">
        <f>Tabla14[[#This Row],[VENTAS]]+Tabla14[[#This Row],[SISTEMA]]-Tabla14[[#This Row],[FISICO]]</f>
        <v>0</v>
      </c>
    </row>
    <row r="315" spans="1:8" x14ac:dyDescent="0.25">
      <c r="A315" s="1" t="s">
        <v>6</v>
      </c>
      <c r="B315" s="1" t="s">
        <v>31</v>
      </c>
      <c r="C315">
        <v>8520</v>
      </c>
      <c r="D315" s="1" t="s">
        <v>4479</v>
      </c>
      <c r="E315">
        <v>0</v>
      </c>
      <c r="G315">
        <v>0</v>
      </c>
      <c r="H315">
        <f>Tabla14[[#This Row],[VENTAS]]+Tabla14[[#This Row],[SISTEMA]]-Tabla14[[#This Row],[FISICO]]</f>
        <v>0</v>
      </c>
    </row>
    <row r="316" spans="1:8" x14ac:dyDescent="0.25">
      <c r="A316" s="1" t="s">
        <v>6</v>
      </c>
      <c r="B316" s="1" t="s">
        <v>31</v>
      </c>
      <c r="C316">
        <v>5175</v>
      </c>
      <c r="D316" s="1" t="s">
        <v>4417</v>
      </c>
      <c r="E316">
        <v>0</v>
      </c>
      <c r="G316">
        <v>0</v>
      </c>
      <c r="H316">
        <f>Tabla14[[#This Row],[VENTAS]]+Tabla14[[#This Row],[SISTEMA]]-Tabla14[[#This Row],[FISICO]]</f>
        <v>0</v>
      </c>
    </row>
    <row r="317" spans="1:8" x14ac:dyDescent="0.25">
      <c r="A317" s="1" t="s">
        <v>6</v>
      </c>
      <c r="B317" s="1" t="s">
        <v>31</v>
      </c>
      <c r="C317">
        <v>5721</v>
      </c>
      <c r="D317" s="1" t="s">
        <v>4429</v>
      </c>
      <c r="E317">
        <v>0</v>
      </c>
      <c r="G317">
        <v>0</v>
      </c>
      <c r="H317">
        <f>Tabla14[[#This Row],[VENTAS]]+Tabla14[[#This Row],[SISTEMA]]-Tabla14[[#This Row],[FISICO]]</f>
        <v>0</v>
      </c>
    </row>
    <row r="318" spans="1:8" x14ac:dyDescent="0.25">
      <c r="A318" s="1" t="s">
        <v>6</v>
      </c>
      <c r="B318" s="1" t="s">
        <v>31</v>
      </c>
      <c r="C318">
        <v>4474</v>
      </c>
      <c r="D318" s="1" t="s">
        <v>4389</v>
      </c>
      <c r="E318">
        <v>4.9550000000000001</v>
      </c>
      <c r="F318">
        <v>4.875</v>
      </c>
      <c r="G318">
        <v>0</v>
      </c>
      <c r="H318">
        <f>Tabla14[[#This Row],[VENTAS]]+Tabla14[[#This Row],[SISTEMA]]-Tabla14[[#This Row],[FISICO]]</f>
        <v>-8.0000000000000071E-2</v>
      </c>
    </row>
    <row r="319" spans="1:8" x14ac:dyDescent="0.25">
      <c r="A319" s="1" t="s">
        <v>6</v>
      </c>
      <c r="B319" s="1" t="s">
        <v>31</v>
      </c>
      <c r="C319">
        <v>5903</v>
      </c>
      <c r="D319" s="1" t="s">
        <v>4440</v>
      </c>
      <c r="E319">
        <v>0</v>
      </c>
      <c r="G319">
        <v>0</v>
      </c>
      <c r="H319">
        <f>Tabla14[[#This Row],[VENTAS]]+Tabla14[[#This Row],[SISTEMA]]-Tabla14[[#This Row],[FISICO]]</f>
        <v>0</v>
      </c>
    </row>
    <row r="320" spans="1:8" x14ac:dyDescent="0.25">
      <c r="A320" s="1" t="s">
        <v>6</v>
      </c>
      <c r="B320" s="1" t="s">
        <v>31</v>
      </c>
      <c r="C320">
        <v>5929</v>
      </c>
      <c r="D320" s="1" t="s">
        <v>4443</v>
      </c>
      <c r="E320">
        <v>0</v>
      </c>
      <c r="G320">
        <v>0</v>
      </c>
      <c r="H320">
        <f>Tabla14[[#This Row],[VENTAS]]+Tabla14[[#This Row],[SISTEMA]]-Tabla14[[#This Row],[FISICO]]</f>
        <v>0</v>
      </c>
    </row>
    <row r="321" spans="1:8" x14ac:dyDescent="0.25">
      <c r="A321" s="1" t="s">
        <v>6</v>
      </c>
      <c r="B321" s="1" t="s">
        <v>31</v>
      </c>
      <c r="C321">
        <v>3879</v>
      </c>
      <c r="D321" s="1" t="s">
        <v>4376</v>
      </c>
      <c r="E321">
        <v>0</v>
      </c>
      <c r="G321">
        <v>0</v>
      </c>
      <c r="H321">
        <f>Tabla14[[#This Row],[VENTAS]]+Tabla14[[#This Row],[SISTEMA]]-Tabla14[[#This Row],[FISICO]]</f>
        <v>0</v>
      </c>
    </row>
    <row r="322" spans="1:8" x14ac:dyDescent="0.25">
      <c r="A322" s="1" t="s">
        <v>6</v>
      </c>
      <c r="B322" s="1" t="s">
        <v>31</v>
      </c>
      <c r="C322">
        <v>5710</v>
      </c>
      <c r="D322" s="1" t="s">
        <v>4427</v>
      </c>
      <c r="E322">
        <v>0</v>
      </c>
      <c r="G322">
        <v>0</v>
      </c>
      <c r="H322">
        <f>Tabla14[[#This Row],[VENTAS]]+Tabla14[[#This Row],[SISTEMA]]-Tabla14[[#This Row],[FISICO]]</f>
        <v>0</v>
      </c>
    </row>
    <row r="323" spans="1:8" x14ac:dyDescent="0.25">
      <c r="A323" s="1" t="s">
        <v>6</v>
      </c>
      <c r="B323" s="1" t="s">
        <v>31</v>
      </c>
      <c r="C323">
        <v>5716</v>
      </c>
      <c r="D323" s="1" t="s">
        <v>4428</v>
      </c>
      <c r="E323">
        <v>4.4000000000000004</v>
      </c>
      <c r="G323">
        <v>0</v>
      </c>
      <c r="H323">
        <f>Tabla14[[#This Row],[VENTAS]]+Tabla14[[#This Row],[SISTEMA]]-Tabla14[[#This Row],[FISICO]]</f>
        <v>-4.4000000000000004</v>
      </c>
    </row>
    <row r="324" spans="1:8" x14ac:dyDescent="0.25">
      <c r="A324" s="1" t="s">
        <v>6</v>
      </c>
      <c r="B324" s="1" t="s">
        <v>31</v>
      </c>
      <c r="C324">
        <v>4680</v>
      </c>
      <c r="D324" s="1" t="s">
        <v>4396</v>
      </c>
      <c r="E324">
        <v>0</v>
      </c>
      <c r="G324">
        <v>0</v>
      </c>
      <c r="H324">
        <f>Tabla14[[#This Row],[VENTAS]]+Tabla14[[#This Row],[SISTEMA]]-Tabla14[[#This Row],[FISICO]]</f>
        <v>0</v>
      </c>
    </row>
    <row r="325" spans="1:8" x14ac:dyDescent="0.25">
      <c r="A325" s="1" t="s">
        <v>6</v>
      </c>
      <c r="B325" s="1" t="s">
        <v>31</v>
      </c>
      <c r="C325">
        <v>5096</v>
      </c>
      <c r="D325" s="1" t="s">
        <v>4411</v>
      </c>
      <c r="E325">
        <v>0.79</v>
      </c>
      <c r="G325">
        <v>0</v>
      </c>
      <c r="H325">
        <f>Tabla14[[#This Row],[VENTAS]]+Tabla14[[#This Row],[SISTEMA]]-Tabla14[[#This Row],[FISICO]]</f>
        <v>-0.79</v>
      </c>
    </row>
    <row r="326" spans="1:8" x14ac:dyDescent="0.25">
      <c r="A326" s="1" t="s">
        <v>6</v>
      </c>
      <c r="B326" s="1" t="s">
        <v>31</v>
      </c>
      <c r="C326">
        <v>5820</v>
      </c>
      <c r="D326" s="1" t="s">
        <v>4432</v>
      </c>
      <c r="E326">
        <v>0</v>
      </c>
      <c r="G326">
        <v>0</v>
      </c>
      <c r="H326">
        <f>Tabla14[[#This Row],[VENTAS]]+Tabla14[[#This Row],[SISTEMA]]-Tabla14[[#This Row],[FISICO]]</f>
        <v>0</v>
      </c>
    </row>
    <row r="327" spans="1:8" x14ac:dyDescent="0.25">
      <c r="A327" s="1" t="s">
        <v>6</v>
      </c>
      <c r="B327" s="1" t="s">
        <v>31</v>
      </c>
      <c r="C327">
        <v>5822</v>
      </c>
      <c r="D327" s="1" t="s">
        <v>4433</v>
      </c>
      <c r="E327">
        <v>0</v>
      </c>
      <c r="G327">
        <v>0</v>
      </c>
      <c r="H327">
        <f>Tabla14[[#This Row],[VENTAS]]+Tabla14[[#This Row],[SISTEMA]]-Tabla14[[#This Row],[FISICO]]</f>
        <v>0</v>
      </c>
    </row>
    <row r="328" spans="1:8" x14ac:dyDescent="0.25">
      <c r="A328" s="1" t="s">
        <v>6</v>
      </c>
      <c r="B328" s="1" t="s">
        <v>31</v>
      </c>
      <c r="C328">
        <v>5823</v>
      </c>
      <c r="D328" s="1" t="s">
        <v>4434</v>
      </c>
      <c r="E328">
        <v>0</v>
      </c>
      <c r="G328">
        <v>0</v>
      </c>
      <c r="H328">
        <f>Tabla14[[#This Row],[VENTAS]]+Tabla14[[#This Row],[SISTEMA]]-Tabla14[[#This Row],[FISICO]]</f>
        <v>0</v>
      </c>
    </row>
    <row r="329" spans="1:8" x14ac:dyDescent="0.25">
      <c r="A329" s="1" t="s">
        <v>6</v>
      </c>
      <c r="B329" s="1" t="s">
        <v>31</v>
      </c>
      <c r="C329">
        <v>5824</v>
      </c>
      <c r="D329" s="1" t="s">
        <v>4435</v>
      </c>
      <c r="E329">
        <v>0</v>
      </c>
      <c r="G329">
        <v>0</v>
      </c>
      <c r="H329">
        <f>Tabla14[[#This Row],[VENTAS]]+Tabla14[[#This Row],[SISTEMA]]-Tabla14[[#This Row],[FISICO]]</f>
        <v>0</v>
      </c>
    </row>
    <row r="330" spans="1:8" x14ac:dyDescent="0.25">
      <c r="A330" s="1" t="s">
        <v>6</v>
      </c>
      <c r="B330" s="1" t="s">
        <v>31</v>
      </c>
      <c r="C330">
        <v>5826</v>
      </c>
      <c r="D330" s="1" t="s">
        <v>4437</v>
      </c>
      <c r="E330">
        <v>0</v>
      </c>
      <c r="G330">
        <v>0</v>
      </c>
      <c r="H330">
        <f>Tabla14[[#This Row],[VENTAS]]+Tabla14[[#This Row],[SISTEMA]]-Tabla14[[#This Row],[FISICO]]</f>
        <v>0</v>
      </c>
    </row>
    <row r="331" spans="1:8" x14ac:dyDescent="0.25">
      <c r="A331" s="1" t="s">
        <v>6</v>
      </c>
      <c r="B331" s="1" t="s">
        <v>31</v>
      </c>
      <c r="C331">
        <v>5517</v>
      </c>
      <c r="D331" s="1" t="s">
        <v>4425</v>
      </c>
      <c r="E331">
        <v>0</v>
      </c>
      <c r="G331">
        <v>0</v>
      </c>
      <c r="H331">
        <f>Tabla14[[#This Row],[VENTAS]]+Tabla14[[#This Row],[SISTEMA]]-Tabla14[[#This Row],[FISICO]]</f>
        <v>0</v>
      </c>
    </row>
    <row r="332" spans="1:8" x14ac:dyDescent="0.25">
      <c r="A332" s="1" t="s">
        <v>6</v>
      </c>
      <c r="B332" s="1" t="s">
        <v>31</v>
      </c>
      <c r="C332">
        <v>5860</v>
      </c>
      <c r="D332" s="1" t="s">
        <v>4439</v>
      </c>
      <c r="E332">
        <v>0</v>
      </c>
      <c r="G332">
        <v>0</v>
      </c>
      <c r="H332">
        <f>Tabla14[[#This Row],[VENTAS]]+Tabla14[[#This Row],[SISTEMA]]-Tabla14[[#This Row],[FISICO]]</f>
        <v>0</v>
      </c>
    </row>
    <row r="333" spans="1:8" x14ac:dyDescent="0.25">
      <c r="A333" s="1" t="s">
        <v>6</v>
      </c>
      <c r="B333" s="1" t="s">
        <v>31</v>
      </c>
      <c r="C333">
        <v>5835</v>
      </c>
      <c r="D333" s="1" t="s">
        <v>4438</v>
      </c>
      <c r="E333">
        <v>0</v>
      </c>
      <c r="G333">
        <v>0</v>
      </c>
      <c r="H333">
        <f>Tabla14[[#This Row],[VENTAS]]+Tabla14[[#This Row],[SISTEMA]]-Tabla14[[#This Row],[FISICO]]</f>
        <v>0</v>
      </c>
    </row>
    <row r="334" spans="1:8" x14ac:dyDescent="0.25">
      <c r="A334" s="1" t="s">
        <v>6</v>
      </c>
      <c r="B334" s="1" t="s">
        <v>31</v>
      </c>
      <c r="C334">
        <v>5911</v>
      </c>
      <c r="D334" s="1" t="s">
        <v>4441</v>
      </c>
      <c r="E334">
        <v>18</v>
      </c>
      <c r="G334">
        <v>0</v>
      </c>
      <c r="H334">
        <f>Tabla14[[#This Row],[VENTAS]]+Tabla14[[#This Row],[SISTEMA]]-Tabla14[[#This Row],[FISICO]]</f>
        <v>-18</v>
      </c>
    </row>
    <row r="335" spans="1:8" x14ac:dyDescent="0.25">
      <c r="A335" s="1" t="s">
        <v>6</v>
      </c>
      <c r="B335" s="1" t="s">
        <v>31</v>
      </c>
      <c r="C335">
        <v>5915</v>
      </c>
      <c r="D335" s="1" t="s">
        <v>4442</v>
      </c>
      <c r="E335">
        <v>0</v>
      </c>
      <c r="G335">
        <v>0</v>
      </c>
      <c r="H335">
        <f>Tabla14[[#This Row],[VENTAS]]+Tabla14[[#This Row],[SISTEMA]]-Tabla14[[#This Row],[FISICO]]</f>
        <v>0</v>
      </c>
    </row>
    <row r="336" spans="1:8" x14ac:dyDescent="0.25">
      <c r="A336" s="1" t="s">
        <v>6</v>
      </c>
      <c r="B336" s="1" t="s">
        <v>31</v>
      </c>
      <c r="C336">
        <v>5563</v>
      </c>
      <c r="D336" s="1" t="s">
        <v>4426</v>
      </c>
      <c r="E336">
        <v>0</v>
      </c>
      <c r="G336">
        <v>0</v>
      </c>
      <c r="H336">
        <f>Tabla14[[#This Row],[VENTAS]]+Tabla14[[#This Row],[SISTEMA]]-Tabla14[[#This Row],[FISICO]]</f>
        <v>0</v>
      </c>
    </row>
    <row r="337" spans="1:8" x14ac:dyDescent="0.25">
      <c r="A337" s="1" t="s">
        <v>6</v>
      </c>
      <c r="B337" s="1" t="s">
        <v>31</v>
      </c>
      <c r="C337">
        <v>5992</v>
      </c>
      <c r="D337" s="1" t="s">
        <v>4444</v>
      </c>
      <c r="E337">
        <v>0</v>
      </c>
      <c r="G337">
        <v>0</v>
      </c>
      <c r="H337">
        <f>Tabla14[[#This Row],[VENTAS]]+Tabla14[[#This Row],[SISTEMA]]-Tabla14[[#This Row],[FISICO]]</f>
        <v>0</v>
      </c>
    </row>
    <row r="338" spans="1:8" x14ac:dyDescent="0.25">
      <c r="A338" s="1" t="s">
        <v>6</v>
      </c>
      <c r="B338" s="1" t="s">
        <v>31</v>
      </c>
      <c r="C338">
        <v>5993</v>
      </c>
      <c r="D338" s="1" t="s">
        <v>4445</v>
      </c>
      <c r="E338">
        <v>0</v>
      </c>
      <c r="G338">
        <v>0</v>
      </c>
      <c r="H338">
        <f>Tabla14[[#This Row],[VENTAS]]+Tabla14[[#This Row],[SISTEMA]]-Tabla14[[#This Row],[FISICO]]</f>
        <v>0</v>
      </c>
    </row>
    <row r="339" spans="1:8" x14ac:dyDescent="0.25">
      <c r="A339" s="1" t="s">
        <v>6</v>
      </c>
      <c r="B339" s="1" t="s">
        <v>31</v>
      </c>
      <c r="C339">
        <v>3402</v>
      </c>
      <c r="D339" s="1" t="s">
        <v>4359</v>
      </c>
      <c r="E339">
        <v>0</v>
      </c>
      <c r="G339">
        <v>0</v>
      </c>
      <c r="H339">
        <f>Tabla14[[#This Row],[VENTAS]]+Tabla14[[#This Row],[SISTEMA]]-Tabla14[[#This Row],[FISICO]]</f>
        <v>0</v>
      </c>
    </row>
    <row r="340" spans="1:8" x14ac:dyDescent="0.25">
      <c r="A340" s="1" t="s">
        <v>6</v>
      </c>
      <c r="B340" s="1" t="s">
        <v>31</v>
      </c>
      <c r="C340">
        <v>6146</v>
      </c>
      <c r="D340" s="1" t="s">
        <v>4447</v>
      </c>
      <c r="E340">
        <v>0</v>
      </c>
      <c r="G340">
        <v>0</v>
      </c>
      <c r="H340">
        <f>Tabla14[[#This Row],[VENTAS]]+Tabla14[[#This Row],[SISTEMA]]-Tabla14[[#This Row],[FISICO]]</f>
        <v>0</v>
      </c>
    </row>
    <row r="341" spans="1:8" x14ac:dyDescent="0.25">
      <c r="A341" s="1" t="s">
        <v>6</v>
      </c>
      <c r="B341" s="1" t="s">
        <v>31</v>
      </c>
      <c r="C341">
        <v>3649</v>
      </c>
      <c r="D341" s="1" t="s">
        <v>4369</v>
      </c>
      <c r="E341">
        <v>0</v>
      </c>
      <c r="G341">
        <v>0</v>
      </c>
      <c r="H341">
        <f>Tabla14[[#This Row],[VENTAS]]+Tabla14[[#This Row],[SISTEMA]]-Tabla14[[#This Row],[FISICO]]</f>
        <v>0</v>
      </c>
    </row>
    <row r="342" spans="1:8" x14ac:dyDescent="0.25">
      <c r="A342" s="1" t="s">
        <v>6</v>
      </c>
      <c r="B342" s="1" t="s">
        <v>31</v>
      </c>
      <c r="C342">
        <v>6231</v>
      </c>
      <c r="D342" s="1" t="s">
        <v>4454</v>
      </c>
      <c r="E342">
        <v>0</v>
      </c>
      <c r="G342">
        <v>0</v>
      </c>
      <c r="H342">
        <f>Tabla14[[#This Row],[VENTAS]]+Tabla14[[#This Row],[SISTEMA]]-Tabla14[[#This Row],[FISICO]]</f>
        <v>0</v>
      </c>
    </row>
    <row r="343" spans="1:8" x14ac:dyDescent="0.25">
      <c r="A343" s="1" t="s">
        <v>6</v>
      </c>
      <c r="B343" s="1" t="s">
        <v>31</v>
      </c>
      <c r="C343">
        <v>2342</v>
      </c>
      <c r="D343" s="1" t="s">
        <v>4318</v>
      </c>
      <c r="E343">
        <v>0</v>
      </c>
      <c r="G343">
        <v>0</v>
      </c>
      <c r="H343">
        <f>Tabla14[[#This Row],[VENTAS]]+Tabla14[[#This Row],[SISTEMA]]-Tabla14[[#This Row],[FISICO]]</f>
        <v>0</v>
      </c>
    </row>
    <row r="344" spans="1:8" x14ac:dyDescent="0.25">
      <c r="A344" s="1" t="s">
        <v>6</v>
      </c>
      <c r="B344" s="1" t="s">
        <v>31</v>
      </c>
      <c r="C344">
        <v>6294</v>
      </c>
      <c r="D344" s="1" t="s">
        <v>4455</v>
      </c>
      <c r="E344">
        <v>0</v>
      </c>
      <c r="G344">
        <v>0</v>
      </c>
      <c r="H344">
        <f>Tabla14[[#This Row],[VENTAS]]+Tabla14[[#This Row],[SISTEMA]]-Tabla14[[#This Row],[FISICO]]</f>
        <v>0</v>
      </c>
    </row>
    <row r="345" spans="1:8" x14ac:dyDescent="0.25">
      <c r="A345" s="1" t="s">
        <v>6</v>
      </c>
      <c r="B345" s="1" t="s">
        <v>31</v>
      </c>
      <c r="C345">
        <v>4660</v>
      </c>
      <c r="D345" s="1" t="s">
        <v>4391</v>
      </c>
      <c r="E345">
        <v>0</v>
      </c>
      <c r="G345">
        <v>0</v>
      </c>
      <c r="H345">
        <f>Tabla14[[#This Row],[VENTAS]]+Tabla14[[#This Row],[SISTEMA]]-Tabla14[[#This Row],[FISICO]]</f>
        <v>0</v>
      </c>
    </row>
    <row r="346" spans="1:8" x14ac:dyDescent="0.25">
      <c r="A346" s="1" t="s">
        <v>6</v>
      </c>
      <c r="B346" s="1" t="s">
        <v>31</v>
      </c>
      <c r="C346">
        <v>3225</v>
      </c>
      <c r="D346" s="1" t="s">
        <v>4350</v>
      </c>
      <c r="E346">
        <v>0</v>
      </c>
      <c r="G346">
        <v>0</v>
      </c>
      <c r="H346">
        <f>Tabla14[[#This Row],[VENTAS]]+Tabla14[[#This Row],[SISTEMA]]-Tabla14[[#This Row],[FISICO]]</f>
        <v>0</v>
      </c>
    </row>
    <row r="347" spans="1:8" x14ac:dyDescent="0.25">
      <c r="A347" s="1" t="s">
        <v>6</v>
      </c>
      <c r="B347" s="1" t="s">
        <v>31</v>
      </c>
      <c r="C347">
        <v>6109</v>
      </c>
      <c r="D347" s="1" t="s">
        <v>4446</v>
      </c>
      <c r="E347">
        <v>0</v>
      </c>
      <c r="G347">
        <v>0</v>
      </c>
      <c r="H347">
        <f>Tabla14[[#This Row],[VENTAS]]+Tabla14[[#This Row],[SISTEMA]]-Tabla14[[#This Row],[FISICO]]</f>
        <v>0</v>
      </c>
    </row>
    <row r="348" spans="1:8" x14ac:dyDescent="0.25">
      <c r="A348" s="1" t="s">
        <v>6</v>
      </c>
      <c r="B348" s="1" t="s">
        <v>31</v>
      </c>
      <c r="C348">
        <v>8784</v>
      </c>
      <c r="D348" s="1" t="s">
        <v>4482</v>
      </c>
      <c r="E348">
        <v>0</v>
      </c>
      <c r="G348">
        <v>0</v>
      </c>
      <c r="H348">
        <f>Tabla14[[#This Row],[VENTAS]]+Tabla14[[#This Row],[SISTEMA]]-Tabla14[[#This Row],[FISICO]]</f>
        <v>0</v>
      </c>
    </row>
    <row r="349" spans="1:8" x14ac:dyDescent="0.25">
      <c r="A349" s="1" t="s">
        <v>6</v>
      </c>
      <c r="B349" s="1" t="s">
        <v>31</v>
      </c>
      <c r="C349">
        <v>8715</v>
      </c>
      <c r="D349" s="1" t="s">
        <v>4481</v>
      </c>
      <c r="E349">
        <v>0</v>
      </c>
      <c r="G349">
        <v>0</v>
      </c>
      <c r="H349">
        <f>Tabla14[[#This Row],[VENTAS]]+Tabla14[[#This Row],[SISTEMA]]-Tabla14[[#This Row],[FISICO]]</f>
        <v>0</v>
      </c>
    </row>
    <row r="350" spans="1:8" x14ac:dyDescent="0.25">
      <c r="A350" s="1" t="s">
        <v>6</v>
      </c>
      <c r="B350" s="1" t="s">
        <v>31</v>
      </c>
      <c r="C350">
        <v>8929</v>
      </c>
      <c r="D350" s="1" t="s">
        <v>4483</v>
      </c>
      <c r="E350">
        <v>4</v>
      </c>
      <c r="G350">
        <v>0</v>
      </c>
      <c r="H350">
        <f>Tabla14[[#This Row],[VENTAS]]+Tabla14[[#This Row],[SISTEMA]]-Tabla14[[#This Row],[FISICO]]</f>
        <v>-4</v>
      </c>
    </row>
    <row r="351" spans="1:8" x14ac:dyDescent="0.25">
      <c r="A351" s="1" t="s">
        <v>6</v>
      </c>
      <c r="B351" s="1" t="s">
        <v>31</v>
      </c>
      <c r="C351">
        <v>8948</v>
      </c>
      <c r="D351" s="1" t="s">
        <v>4484</v>
      </c>
      <c r="E351">
        <v>3</v>
      </c>
      <c r="G351">
        <v>0</v>
      </c>
      <c r="H351">
        <f>Tabla14[[#This Row],[VENTAS]]+Tabla14[[#This Row],[SISTEMA]]-Tabla14[[#This Row],[FISICO]]</f>
        <v>-3</v>
      </c>
    </row>
    <row r="352" spans="1:8" x14ac:dyDescent="0.25">
      <c r="A352" s="1" t="s">
        <v>6</v>
      </c>
      <c r="B352" s="1" t="s">
        <v>31</v>
      </c>
      <c r="C352">
        <v>5742</v>
      </c>
      <c r="D352" s="1" t="s">
        <v>4430</v>
      </c>
      <c r="E352">
        <v>4.3049999999999997</v>
      </c>
      <c r="F352">
        <v>3.6749999999999998</v>
      </c>
      <c r="G352">
        <v>0</v>
      </c>
      <c r="H352">
        <f>Tabla14[[#This Row],[VENTAS]]+Tabla14[[#This Row],[SISTEMA]]-Tabla14[[#This Row],[FISICO]]</f>
        <v>-0.62999999999999989</v>
      </c>
    </row>
    <row r="353" spans="1:8" x14ac:dyDescent="0.25">
      <c r="A353" s="1" t="s">
        <v>6</v>
      </c>
      <c r="B353" s="1" t="s">
        <v>31</v>
      </c>
      <c r="C353">
        <v>6183</v>
      </c>
      <c r="D353" s="1" t="s">
        <v>4449</v>
      </c>
      <c r="E353">
        <v>0</v>
      </c>
      <c r="G353">
        <v>0</v>
      </c>
      <c r="H353">
        <f>Tabla14[[#This Row],[VENTAS]]+Tabla14[[#This Row],[SISTEMA]]-Tabla14[[#This Row],[FISICO]]</f>
        <v>0</v>
      </c>
    </row>
    <row r="354" spans="1:8" x14ac:dyDescent="0.25">
      <c r="A354" s="1" t="s">
        <v>6</v>
      </c>
      <c r="B354" s="1" t="s">
        <v>31</v>
      </c>
      <c r="C354">
        <v>9154</v>
      </c>
      <c r="D354" s="1" t="s">
        <v>4485</v>
      </c>
      <c r="E354">
        <v>0</v>
      </c>
      <c r="G354">
        <v>0</v>
      </c>
      <c r="H354">
        <f>Tabla14[[#This Row],[VENTAS]]+Tabla14[[#This Row],[SISTEMA]]-Tabla14[[#This Row],[FISICO]]</f>
        <v>0</v>
      </c>
    </row>
    <row r="355" spans="1:8" x14ac:dyDescent="0.25">
      <c r="A355" s="1" t="s">
        <v>6</v>
      </c>
      <c r="B355" s="1" t="s">
        <v>31</v>
      </c>
      <c r="C355">
        <v>6193</v>
      </c>
      <c r="D355" s="1" t="s">
        <v>4451</v>
      </c>
      <c r="E355">
        <v>1.19</v>
      </c>
      <c r="G355">
        <v>0</v>
      </c>
      <c r="H355">
        <f>Tabla14[[#This Row],[VENTAS]]+Tabla14[[#This Row],[SISTEMA]]-Tabla14[[#This Row],[FISICO]]</f>
        <v>-1.19</v>
      </c>
    </row>
    <row r="356" spans="1:8" x14ac:dyDescent="0.25">
      <c r="A356" s="1" t="s">
        <v>6</v>
      </c>
      <c r="B356" s="1" t="s">
        <v>31</v>
      </c>
      <c r="C356">
        <v>6214</v>
      </c>
      <c r="D356" s="1" t="s">
        <v>4453</v>
      </c>
      <c r="E356">
        <v>4</v>
      </c>
      <c r="F356">
        <v>4</v>
      </c>
      <c r="G356">
        <v>0</v>
      </c>
      <c r="H356">
        <f>Tabla14[[#This Row],[VENTAS]]+Tabla14[[#This Row],[SISTEMA]]-Tabla14[[#This Row],[FISICO]]</f>
        <v>0</v>
      </c>
    </row>
    <row r="357" spans="1:8" x14ac:dyDescent="0.25">
      <c r="A357" s="1" t="s">
        <v>6</v>
      </c>
      <c r="B357" s="1" t="s">
        <v>31</v>
      </c>
      <c r="C357">
        <v>3917</v>
      </c>
      <c r="D357" s="1" t="s">
        <v>4379</v>
      </c>
      <c r="E357">
        <v>0</v>
      </c>
      <c r="G357">
        <v>0</v>
      </c>
      <c r="H357">
        <f>Tabla14[[#This Row],[VENTAS]]+Tabla14[[#This Row],[SISTEMA]]-Tabla14[[#This Row],[FISICO]]</f>
        <v>0</v>
      </c>
    </row>
    <row r="358" spans="1:8" x14ac:dyDescent="0.25">
      <c r="A358" s="1" t="s">
        <v>6</v>
      </c>
      <c r="B358" s="1" t="s">
        <v>31</v>
      </c>
      <c r="C358">
        <v>2659</v>
      </c>
      <c r="D358" s="1" t="s">
        <v>4338</v>
      </c>
      <c r="E358">
        <v>0.52500000000000002</v>
      </c>
      <c r="G358">
        <v>0</v>
      </c>
      <c r="H358">
        <f>Tabla14[[#This Row],[VENTAS]]+Tabla14[[#This Row],[SISTEMA]]-Tabla14[[#This Row],[FISICO]]</f>
        <v>-0.52500000000000002</v>
      </c>
    </row>
    <row r="359" spans="1:8" x14ac:dyDescent="0.25">
      <c r="A359" s="1" t="s">
        <v>6</v>
      </c>
      <c r="B359" s="1" t="s">
        <v>31</v>
      </c>
      <c r="C359">
        <v>9245</v>
      </c>
      <c r="D359" s="1" t="s">
        <v>4488</v>
      </c>
      <c r="E359">
        <v>0</v>
      </c>
      <c r="G359">
        <v>0</v>
      </c>
      <c r="H359">
        <f>Tabla14[[#This Row],[VENTAS]]+Tabla14[[#This Row],[SISTEMA]]-Tabla14[[#This Row],[FISICO]]</f>
        <v>0</v>
      </c>
    </row>
    <row r="360" spans="1:8" x14ac:dyDescent="0.25">
      <c r="A360" s="1" t="s">
        <v>6</v>
      </c>
      <c r="B360" s="1" t="s">
        <v>31</v>
      </c>
      <c r="C360">
        <v>9223</v>
      </c>
      <c r="D360" s="1" t="s">
        <v>4487</v>
      </c>
      <c r="E360">
        <v>0</v>
      </c>
      <c r="G360">
        <v>0</v>
      </c>
      <c r="H360">
        <f>Tabla14[[#This Row],[VENTAS]]+Tabla14[[#This Row],[SISTEMA]]-Tabla14[[#This Row],[FISICO]]</f>
        <v>0</v>
      </c>
    </row>
    <row r="361" spans="1:8" x14ac:dyDescent="0.25">
      <c r="A361" s="1" t="s">
        <v>6</v>
      </c>
      <c r="B361" s="1" t="s">
        <v>31</v>
      </c>
      <c r="C361">
        <v>9381</v>
      </c>
      <c r="D361" s="1" t="s">
        <v>4490</v>
      </c>
      <c r="E361">
        <v>0</v>
      </c>
      <c r="G361">
        <v>0</v>
      </c>
      <c r="H361">
        <f>Tabla14[[#This Row],[VENTAS]]+Tabla14[[#This Row],[SISTEMA]]-Tabla14[[#This Row],[FISICO]]</f>
        <v>0</v>
      </c>
    </row>
    <row r="362" spans="1:8" x14ac:dyDescent="0.25">
      <c r="A362" s="1" t="s">
        <v>6</v>
      </c>
      <c r="B362" s="1" t="s">
        <v>31</v>
      </c>
      <c r="C362">
        <v>9382</v>
      </c>
      <c r="D362" s="1" t="s">
        <v>4491</v>
      </c>
      <c r="E362">
        <v>0</v>
      </c>
      <c r="G362">
        <v>0</v>
      </c>
      <c r="H362">
        <f>Tabla14[[#This Row],[VENTAS]]+Tabla14[[#This Row],[SISTEMA]]-Tabla14[[#This Row],[FISICO]]</f>
        <v>0</v>
      </c>
    </row>
    <row r="363" spans="1:8" x14ac:dyDescent="0.25">
      <c r="A363" s="1" t="s">
        <v>6</v>
      </c>
      <c r="B363" s="1" t="s">
        <v>31</v>
      </c>
      <c r="C363">
        <v>6184</v>
      </c>
      <c r="D363" s="1" t="s">
        <v>4450</v>
      </c>
      <c r="E363">
        <v>0</v>
      </c>
      <c r="G363">
        <v>0</v>
      </c>
      <c r="H363">
        <f>Tabla14[[#This Row],[VENTAS]]+Tabla14[[#This Row],[SISTEMA]]-Tabla14[[#This Row],[FISICO]]</f>
        <v>0</v>
      </c>
    </row>
    <row r="364" spans="1:8" x14ac:dyDescent="0.25">
      <c r="A364" s="1" t="s">
        <v>6</v>
      </c>
      <c r="B364" s="1" t="s">
        <v>31</v>
      </c>
      <c r="C364">
        <v>3201</v>
      </c>
      <c r="D364" s="1" t="s">
        <v>4349</v>
      </c>
      <c r="E364">
        <v>4.9349999999999996</v>
      </c>
      <c r="G364">
        <v>0</v>
      </c>
      <c r="H364">
        <f>Tabla14[[#This Row],[VENTAS]]+Tabla14[[#This Row],[SISTEMA]]-Tabla14[[#This Row],[FISICO]]</f>
        <v>-4.9349999999999996</v>
      </c>
    </row>
    <row r="365" spans="1:8" x14ac:dyDescent="0.25">
      <c r="A365" s="1" t="s">
        <v>6</v>
      </c>
      <c r="B365" s="1" t="s">
        <v>31</v>
      </c>
      <c r="C365">
        <v>3111</v>
      </c>
      <c r="D365" s="1" t="s">
        <v>4343</v>
      </c>
      <c r="E365">
        <v>0</v>
      </c>
      <c r="G365">
        <v>0</v>
      </c>
      <c r="H365">
        <f>Tabla14[[#This Row],[VENTAS]]+Tabla14[[#This Row],[SISTEMA]]-Tabla14[[#This Row],[FISICO]]</f>
        <v>0</v>
      </c>
    </row>
    <row r="366" spans="1:8" x14ac:dyDescent="0.25">
      <c r="A366" s="1" t="s">
        <v>6</v>
      </c>
      <c r="B366" s="1" t="s">
        <v>31</v>
      </c>
      <c r="C366">
        <v>6511</v>
      </c>
      <c r="D366" s="1" t="s">
        <v>4457</v>
      </c>
      <c r="E366">
        <v>0</v>
      </c>
      <c r="G366">
        <v>0</v>
      </c>
      <c r="H366">
        <f>Tabla14[[#This Row],[VENTAS]]+Tabla14[[#This Row],[SISTEMA]]-Tabla14[[#This Row],[FISICO]]</f>
        <v>0</v>
      </c>
    </row>
    <row r="367" spans="1:8" x14ac:dyDescent="0.25">
      <c r="A367" s="1" t="s">
        <v>6</v>
      </c>
      <c r="B367" s="1" t="s">
        <v>31</v>
      </c>
      <c r="C367">
        <v>5825</v>
      </c>
      <c r="D367" s="1" t="s">
        <v>4436</v>
      </c>
      <c r="E367">
        <v>0</v>
      </c>
      <c r="G367">
        <v>0</v>
      </c>
      <c r="H367">
        <f>Tabla14[[#This Row],[VENTAS]]+Tabla14[[#This Row],[SISTEMA]]-Tabla14[[#This Row],[FISICO]]</f>
        <v>0</v>
      </c>
    </row>
    <row r="368" spans="1:8" x14ac:dyDescent="0.25">
      <c r="A368" s="1" t="s">
        <v>6</v>
      </c>
      <c r="B368" s="1" t="s">
        <v>31</v>
      </c>
      <c r="C368">
        <v>4678</v>
      </c>
      <c r="D368" s="1" t="s">
        <v>4395</v>
      </c>
      <c r="E368">
        <v>0</v>
      </c>
      <c r="G368">
        <v>0</v>
      </c>
      <c r="H368">
        <f>Tabla14[[#This Row],[VENTAS]]+Tabla14[[#This Row],[SISTEMA]]-Tabla14[[#This Row],[FISICO]]</f>
        <v>0</v>
      </c>
    </row>
    <row r="369" spans="1:8" x14ac:dyDescent="0.25">
      <c r="A369" s="1" t="s">
        <v>6</v>
      </c>
      <c r="B369" s="1" t="s">
        <v>31</v>
      </c>
      <c r="C369">
        <v>4662</v>
      </c>
      <c r="D369" s="1" t="s">
        <v>4393</v>
      </c>
      <c r="E369">
        <v>0</v>
      </c>
      <c r="G369">
        <v>0</v>
      </c>
      <c r="H369">
        <f>Tabla14[[#This Row],[VENTAS]]+Tabla14[[#This Row],[SISTEMA]]-Tabla14[[#This Row],[FISICO]]</f>
        <v>0</v>
      </c>
    </row>
    <row r="370" spans="1:8" x14ac:dyDescent="0.25">
      <c r="A370" s="1" t="s">
        <v>6</v>
      </c>
      <c r="B370" s="1" t="s">
        <v>31</v>
      </c>
      <c r="C370">
        <v>4661</v>
      </c>
      <c r="D370" s="1" t="s">
        <v>4392</v>
      </c>
      <c r="E370">
        <v>0</v>
      </c>
      <c r="G370">
        <v>0</v>
      </c>
      <c r="H370">
        <f>Tabla14[[#This Row],[VENTAS]]+Tabla14[[#This Row],[SISTEMA]]-Tabla14[[#This Row],[FISICO]]</f>
        <v>0</v>
      </c>
    </row>
    <row r="371" spans="1:8" x14ac:dyDescent="0.25">
      <c r="A371" s="1" t="s">
        <v>6</v>
      </c>
      <c r="B371" s="1" t="s">
        <v>31</v>
      </c>
      <c r="C371">
        <v>5353</v>
      </c>
      <c r="D371" s="1" t="s">
        <v>4422</v>
      </c>
      <c r="E371">
        <v>0</v>
      </c>
      <c r="G371">
        <v>0</v>
      </c>
      <c r="H371">
        <f>Tabla14[[#This Row],[VENTAS]]+Tabla14[[#This Row],[SISTEMA]]-Tabla14[[#This Row],[FISICO]]</f>
        <v>0</v>
      </c>
    </row>
    <row r="372" spans="1:8" x14ac:dyDescent="0.25">
      <c r="A372" s="1" t="s">
        <v>6</v>
      </c>
      <c r="B372" s="1" t="s">
        <v>31</v>
      </c>
      <c r="C372">
        <v>6509</v>
      </c>
      <c r="D372" s="1" t="s">
        <v>4456</v>
      </c>
      <c r="E372">
        <v>10.16</v>
      </c>
      <c r="F372">
        <v>9.92</v>
      </c>
      <c r="G372">
        <v>0</v>
      </c>
      <c r="H372">
        <f>Tabla14[[#This Row],[VENTAS]]+Tabla14[[#This Row],[SISTEMA]]-Tabla14[[#This Row],[FISICO]]</f>
        <v>-0.24000000000000021</v>
      </c>
    </row>
    <row r="373" spans="1:8" x14ac:dyDescent="0.25">
      <c r="A373" s="1" t="s">
        <v>6</v>
      </c>
      <c r="B373" s="1" t="s">
        <v>31</v>
      </c>
      <c r="C373">
        <v>10152</v>
      </c>
      <c r="D373" s="1" t="s">
        <v>4496</v>
      </c>
      <c r="E373">
        <v>0</v>
      </c>
      <c r="G373">
        <v>0</v>
      </c>
      <c r="H373">
        <f>Tabla14[[#This Row],[VENTAS]]+Tabla14[[#This Row],[SISTEMA]]-Tabla14[[#This Row],[FISICO]]</f>
        <v>0</v>
      </c>
    </row>
    <row r="374" spans="1:8" x14ac:dyDescent="0.25">
      <c r="A374" s="1" t="s">
        <v>6</v>
      </c>
      <c r="B374" s="1" t="s">
        <v>31</v>
      </c>
      <c r="C374">
        <v>9312</v>
      </c>
      <c r="D374" s="1" t="s">
        <v>4489</v>
      </c>
      <c r="E374">
        <v>1</v>
      </c>
      <c r="G374">
        <v>0</v>
      </c>
      <c r="H374">
        <f>Tabla14[[#This Row],[VENTAS]]+Tabla14[[#This Row],[SISTEMA]]-Tabla14[[#This Row],[FISICO]]</f>
        <v>-1</v>
      </c>
    </row>
    <row r="375" spans="1:8" x14ac:dyDescent="0.25">
      <c r="A375" s="1" t="s">
        <v>6</v>
      </c>
      <c r="B375" s="1" t="s">
        <v>31</v>
      </c>
      <c r="C375">
        <v>10242</v>
      </c>
      <c r="D375" s="1" t="s">
        <v>4498</v>
      </c>
      <c r="E375">
        <v>0</v>
      </c>
      <c r="G375">
        <v>0</v>
      </c>
      <c r="H375">
        <f>Tabla14[[#This Row],[VENTAS]]+Tabla14[[#This Row],[SISTEMA]]-Tabla14[[#This Row],[FISICO]]</f>
        <v>0</v>
      </c>
    </row>
    <row r="376" spans="1:8" x14ac:dyDescent="0.25">
      <c r="A376" s="1" t="s">
        <v>6</v>
      </c>
      <c r="B376" s="1" t="s">
        <v>31</v>
      </c>
      <c r="C376">
        <v>10397</v>
      </c>
      <c r="D376" s="1" t="s">
        <v>4500</v>
      </c>
      <c r="E376">
        <v>0</v>
      </c>
      <c r="G376">
        <v>0</v>
      </c>
      <c r="H376">
        <f>Tabla14[[#This Row],[VENTAS]]+Tabla14[[#This Row],[SISTEMA]]-Tabla14[[#This Row],[FISICO]]</f>
        <v>0</v>
      </c>
    </row>
    <row r="377" spans="1:8" x14ac:dyDescent="0.25">
      <c r="A377" s="1" t="s">
        <v>6</v>
      </c>
      <c r="B377" s="1" t="s">
        <v>31</v>
      </c>
      <c r="C377">
        <v>3404</v>
      </c>
      <c r="D377" s="1" t="s">
        <v>4360</v>
      </c>
      <c r="E377">
        <v>3.875</v>
      </c>
      <c r="F377">
        <v>1.2450000000000001</v>
      </c>
      <c r="G377">
        <v>0.65</v>
      </c>
      <c r="H377">
        <f>Tabla14[[#This Row],[VENTAS]]+Tabla14[[#This Row],[SISTEMA]]-Tabla14[[#This Row],[FISICO]]</f>
        <v>-1.98</v>
      </c>
    </row>
    <row r="378" spans="1:8" x14ac:dyDescent="0.25">
      <c r="A378" s="1" t="s">
        <v>6</v>
      </c>
      <c r="B378" s="1" t="s">
        <v>31</v>
      </c>
      <c r="C378">
        <v>10013</v>
      </c>
      <c r="D378" s="1" t="s">
        <v>715</v>
      </c>
      <c r="E378">
        <v>0</v>
      </c>
      <c r="G378">
        <v>0</v>
      </c>
      <c r="H378">
        <f>Tabla14[[#This Row],[VENTAS]]+Tabla14[[#This Row],[SISTEMA]]-Tabla14[[#This Row],[FISICO]]</f>
        <v>0</v>
      </c>
    </row>
    <row r="379" spans="1:8" x14ac:dyDescent="0.25">
      <c r="A379" s="1" t="s">
        <v>6</v>
      </c>
      <c r="B379" s="1" t="s">
        <v>31</v>
      </c>
      <c r="C379">
        <v>8653</v>
      </c>
      <c r="D379" s="1" t="s">
        <v>4480</v>
      </c>
      <c r="E379">
        <v>0</v>
      </c>
      <c r="G379">
        <v>0</v>
      </c>
      <c r="H379">
        <f>Tabla14[[#This Row],[VENTAS]]+Tabla14[[#This Row],[SISTEMA]]-Tabla14[[#This Row],[FISICO]]</f>
        <v>0</v>
      </c>
    </row>
    <row r="380" spans="1:8" x14ac:dyDescent="0.25">
      <c r="A380" s="1" t="s">
        <v>6</v>
      </c>
      <c r="B380" s="1" t="s">
        <v>31</v>
      </c>
      <c r="C380">
        <v>10090</v>
      </c>
      <c r="D380" s="1" t="s">
        <v>4495</v>
      </c>
      <c r="E380">
        <v>0</v>
      </c>
      <c r="G380">
        <v>0</v>
      </c>
      <c r="H380">
        <f>Tabla14[[#This Row],[VENTAS]]+Tabla14[[#This Row],[SISTEMA]]-Tabla14[[#This Row],[FISICO]]</f>
        <v>0</v>
      </c>
    </row>
    <row r="381" spans="1:8" x14ac:dyDescent="0.25">
      <c r="A381" s="1" t="s">
        <v>6</v>
      </c>
      <c r="B381" s="1" t="s">
        <v>31</v>
      </c>
      <c r="C381">
        <v>10089</v>
      </c>
      <c r="D381" s="1" t="s">
        <v>4494</v>
      </c>
      <c r="E381">
        <v>0</v>
      </c>
      <c r="G381">
        <v>0</v>
      </c>
      <c r="H381">
        <f>Tabla14[[#This Row],[VENTAS]]+Tabla14[[#This Row],[SISTEMA]]-Tabla14[[#This Row],[FISICO]]</f>
        <v>0</v>
      </c>
    </row>
    <row r="382" spans="1:8" x14ac:dyDescent="0.25">
      <c r="A382" s="1" t="s">
        <v>6</v>
      </c>
      <c r="B382" s="1" t="s">
        <v>31</v>
      </c>
      <c r="C382">
        <v>9926</v>
      </c>
      <c r="D382" s="1" t="s">
        <v>4492</v>
      </c>
      <c r="E382">
        <v>0</v>
      </c>
      <c r="G382">
        <v>0</v>
      </c>
      <c r="H382">
        <f>Tabla14[[#This Row],[VENTAS]]+Tabla14[[#This Row],[SISTEMA]]-Tabla14[[#This Row],[FISICO]]</f>
        <v>0</v>
      </c>
    </row>
    <row r="383" spans="1:8" x14ac:dyDescent="0.25">
      <c r="A383" s="1" t="s">
        <v>6</v>
      </c>
      <c r="B383" s="1" t="s">
        <v>31</v>
      </c>
      <c r="C383">
        <v>10165</v>
      </c>
      <c r="D383" s="1" t="s">
        <v>4497</v>
      </c>
      <c r="E383">
        <v>2</v>
      </c>
      <c r="G383">
        <v>0</v>
      </c>
      <c r="H383">
        <f>Tabla14[[#This Row],[VENTAS]]+Tabla14[[#This Row],[SISTEMA]]-Tabla14[[#This Row],[FISICO]]</f>
        <v>-2</v>
      </c>
    </row>
    <row r="384" spans="1:8" x14ac:dyDescent="0.25">
      <c r="A384" s="1" t="s">
        <v>6</v>
      </c>
      <c r="B384" s="1" t="s">
        <v>31</v>
      </c>
      <c r="C384">
        <v>12905</v>
      </c>
      <c r="D384" s="1" t="s">
        <v>4511</v>
      </c>
      <c r="E384">
        <v>0.32500000000000001</v>
      </c>
      <c r="F384">
        <v>0.23</v>
      </c>
      <c r="G384">
        <v>0</v>
      </c>
      <c r="H384">
        <f>Tabla14[[#This Row],[VENTAS]]+Tabla14[[#This Row],[SISTEMA]]-Tabla14[[#This Row],[FISICO]]</f>
        <v>-9.5000000000000001E-2</v>
      </c>
    </row>
    <row r="385" spans="1:8" x14ac:dyDescent="0.25">
      <c r="A385" s="1" t="s">
        <v>6</v>
      </c>
      <c r="B385" s="1" t="s">
        <v>31</v>
      </c>
      <c r="C385">
        <v>10823</v>
      </c>
      <c r="D385" s="1" t="s">
        <v>4505</v>
      </c>
      <c r="E385">
        <v>5</v>
      </c>
      <c r="G385">
        <v>0</v>
      </c>
      <c r="H385">
        <f>Tabla14[[#This Row],[VENTAS]]+Tabla14[[#This Row],[SISTEMA]]-Tabla14[[#This Row],[FISICO]]</f>
        <v>-5</v>
      </c>
    </row>
    <row r="386" spans="1:8" x14ac:dyDescent="0.25">
      <c r="A386" s="1" t="s">
        <v>6</v>
      </c>
      <c r="B386" s="1" t="s">
        <v>31</v>
      </c>
      <c r="C386">
        <v>10407</v>
      </c>
      <c r="D386" s="1" t="s">
        <v>4501</v>
      </c>
      <c r="E386">
        <v>1</v>
      </c>
      <c r="G386">
        <v>0</v>
      </c>
      <c r="H386">
        <f>Tabla14[[#This Row],[VENTAS]]+Tabla14[[#This Row],[SISTEMA]]-Tabla14[[#This Row],[FISICO]]</f>
        <v>-1</v>
      </c>
    </row>
    <row r="387" spans="1:8" x14ac:dyDescent="0.25">
      <c r="A387" s="1" t="s">
        <v>6</v>
      </c>
      <c r="B387" s="1" t="s">
        <v>31</v>
      </c>
      <c r="C387">
        <v>11293</v>
      </c>
      <c r="D387" s="1" t="s">
        <v>4507</v>
      </c>
      <c r="E387">
        <v>7</v>
      </c>
      <c r="F387">
        <v>7</v>
      </c>
      <c r="G387">
        <v>0</v>
      </c>
      <c r="H387">
        <f>Tabla14[[#This Row],[VENTAS]]+Tabla14[[#This Row],[SISTEMA]]-Tabla14[[#This Row],[FISICO]]</f>
        <v>0</v>
      </c>
    </row>
    <row r="388" spans="1:8" x14ac:dyDescent="0.25">
      <c r="A388" s="1" t="s">
        <v>6</v>
      </c>
      <c r="B388" s="1" t="s">
        <v>31</v>
      </c>
      <c r="C388">
        <v>10584</v>
      </c>
      <c r="D388" s="1" t="s">
        <v>4502</v>
      </c>
      <c r="E388">
        <v>28</v>
      </c>
      <c r="G388">
        <v>0</v>
      </c>
      <c r="H388">
        <f>Tabla14[[#This Row],[VENTAS]]+Tabla14[[#This Row],[SISTEMA]]-Tabla14[[#This Row],[FISICO]]</f>
        <v>-28</v>
      </c>
    </row>
    <row r="389" spans="1:8" x14ac:dyDescent="0.25">
      <c r="A389" s="1" t="s">
        <v>6</v>
      </c>
      <c r="B389" s="1" t="s">
        <v>31</v>
      </c>
      <c r="C389">
        <v>3462</v>
      </c>
      <c r="D389" s="1" t="s">
        <v>4363</v>
      </c>
      <c r="E389">
        <v>0</v>
      </c>
      <c r="G389">
        <v>0</v>
      </c>
      <c r="H389">
        <f>Tabla14[[#This Row],[VENTAS]]+Tabla14[[#This Row],[SISTEMA]]-Tabla14[[#This Row],[FISICO]]</f>
        <v>0</v>
      </c>
    </row>
    <row r="390" spans="1:8" x14ac:dyDescent="0.25">
      <c r="A390" s="1" t="s">
        <v>6</v>
      </c>
      <c r="B390" s="1" t="s">
        <v>31</v>
      </c>
      <c r="C390">
        <v>4173</v>
      </c>
      <c r="D390" s="1" t="s">
        <v>4384</v>
      </c>
      <c r="E390">
        <v>2</v>
      </c>
      <c r="G390">
        <v>0</v>
      </c>
      <c r="H390">
        <f>Tabla14[[#This Row],[VENTAS]]+Tabla14[[#This Row],[SISTEMA]]-Tabla14[[#This Row],[FISICO]]</f>
        <v>-2</v>
      </c>
    </row>
    <row r="391" spans="1:8" x14ac:dyDescent="0.25">
      <c r="A391" s="1" t="s">
        <v>6</v>
      </c>
      <c r="B391" s="1" t="s">
        <v>31</v>
      </c>
      <c r="C391">
        <v>10587</v>
      </c>
      <c r="D391" s="1" t="s">
        <v>4503</v>
      </c>
      <c r="E391">
        <v>0</v>
      </c>
      <c r="G391">
        <v>0</v>
      </c>
      <c r="H391">
        <f>Tabla14[[#This Row],[VENTAS]]+Tabla14[[#This Row],[SISTEMA]]-Tabla14[[#This Row],[FISICO]]</f>
        <v>0</v>
      </c>
    </row>
    <row r="392" spans="1:8" x14ac:dyDescent="0.25">
      <c r="A392" s="1" t="s">
        <v>6</v>
      </c>
      <c r="B392" s="1" t="s">
        <v>31</v>
      </c>
      <c r="C392">
        <v>11415</v>
      </c>
      <c r="D392" s="1" t="s">
        <v>4508</v>
      </c>
      <c r="E392">
        <v>3</v>
      </c>
      <c r="G392">
        <v>0</v>
      </c>
      <c r="H392">
        <f>Tabla14[[#This Row],[VENTAS]]+Tabla14[[#This Row],[SISTEMA]]-Tabla14[[#This Row],[FISICO]]</f>
        <v>-3</v>
      </c>
    </row>
    <row r="393" spans="1:8" x14ac:dyDescent="0.25">
      <c r="A393" s="1" t="s">
        <v>6</v>
      </c>
      <c r="B393" s="1" t="s">
        <v>31</v>
      </c>
      <c r="C393">
        <v>5066</v>
      </c>
      <c r="D393" s="1" t="s">
        <v>4408</v>
      </c>
      <c r="E393">
        <v>1.33</v>
      </c>
      <c r="G393">
        <v>0</v>
      </c>
      <c r="H393">
        <f>Tabla14[[#This Row],[VENTAS]]+Tabla14[[#This Row],[SISTEMA]]-Tabla14[[#This Row],[FISICO]]</f>
        <v>-1.33</v>
      </c>
    </row>
    <row r="394" spans="1:8" x14ac:dyDescent="0.25">
      <c r="A394" s="1" t="s">
        <v>6</v>
      </c>
      <c r="B394" s="1" t="s">
        <v>31</v>
      </c>
      <c r="C394">
        <v>10819</v>
      </c>
      <c r="D394" s="1" t="s">
        <v>4504</v>
      </c>
      <c r="E394">
        <v>0</v>
      </c>
      <c r="G394">
        <v>0</v>
      </c>
      <c r="H394">
        <f>Tabla14[[#This Row],[VENTAS]]+Tabla14[[#This Row],[SISTEMA]]-Tabla14[[#This Row],[FISICO]]</f>
        <v>0</v>
      </c>
    </row>
    <row r="395" spans="1:8" x14ac:dyDescent="0.25">
      <c r="A395" s="1" t="s">
        <v>6</v>
      </c>
      <c r="B395" s="1" t="s">
        <v>31</v>
      </c>
      <c r="C395">
        <v>4676</v>
      </c>
      <c r="D395" s="1" t="s">
        <v>4394</v>
      </c>
      <c r="E395">
        <v>0</v>
      </c>
      <c r="G395">
        <v>0</v>
      </c>
      <c r="H395">
        <f>Tabla14[[#This Row],[VENTAS]]+Tabla14[[#This Row],[SISTEMA]]-Tabla14[[#This Row],[FISICO]]</f>
        <v>0</v>
      </c>
    </row>
    <row r="396" spans="1:8" x14ac:dyDescent="0.25">
      <c r="A396" s="1" t="s">
        <v>6</v>
      </c>
      <c r="B396" s="1" t="s">
        <v>31</v>
      </c>
      <c r="C396">
        <v>6195</v>
      </c>
      <c r="D396" s="1" t="s">
        <v>4452</v>
      </c>
      <c r="E396">
        <v>0</v>
      </c>
      <c r="G396">
        <v>0</v>
      </c>
      <c r="H396">
        <f>Tabla14[[#This Row],[VENTAS]]+Tabla14[[#This Row],[SISTEMA]]-Tabla14[[#This Row],[FISICO]]</f>
        <v>0</v>
      </c>
    </row>
    <row r="397" spans="1:8" x14ac:dyDescent="0.25">
      <c r="A397" s="1" t="s">
        <v>6</v>
      </c>
      <c r="B397" s="1" t="s">
        <v>31</v>
      </c>
      <c r="C397">
        <v>7841</v>
      </c>
      <c r="D397" s="1" t="s">
        <v>4465</v>
      </c>
      <c r="E397">
        <v>4</v>
      </c>
      <c r="G397">
        <v>0</v>
      </c>
      <c r="H397">
        <f>Tabla14[[#This Row],[VENTAS]]+Tabla14[[#This Row],[SISTEMA]]-Tabla14[[#This Row],[FISICO]]</f>
        <v>-4</v>
      </c>
    </row>
    <row r="398" spans="1:8" x14ac:dyDescent="0.25">
      <c r="A398" s="1" t="s">
        <v>6</v>
      </c>
      <c r="B398" s="1" t="s">
        <v>31</v>
      </c>
      <c r="C398">
        <v>7840</v>
      </c>
      <c r="D398" s="1" t="s">
        <v>4464</v>
      </c>
      <c r="E398">
        <v>3</v>
      </c>
      <c r="G398">
        <v>0</v>
      </c>
      <c r="H398">
        <f>Tabla14[[#This Row],[VENTAS]]+Tabla14[[#This Row],[SISTEMA]]-Tabla14[[#This Row],[FISICO]]</f>
        <v>-3</v>
      </c>
    </row>
    <row r="399" spans="1:8" x14ac:dyDescent="0.25">
      <c r="A399" s="1" t="s">
        <v>6</v>
      </c>
      <c r="B399" s="1" t="s">
        <v>31</v>
      </c>
      <c r="C399">
        <v>8253</v>
      </c>
      <c r="D399" s="1" t="s">
        <v>4473</v>
      </c>
      <c r="E399">
        <v>0</v>
      </c>
      <c r="G399">
        <v>0</v>
      </c>
      <c r="H399">
        <f>Tabla14[[#This Row],[VENTAS]]+Tabla14[[#This Row],[SISTEMA]]-Tabla14[[#This Row],[FISICO]]</f>
        <v>0</v>
      </c>
    </row>
    <row r="400" spans="1:8" x14ac:dyDescent="0.25">
      <c r="A400" s="1" t="s">
        <v>6</v>
      </c>
      <c r="B400" s="1" t="s">
        <v>31</v>
      </c>
      <c r="C400">
        <v>8251</v>
      </c>
      <c r="D400" s="1" t="s">
        <v>4471</v>
      </c>
      <c r="E400">
        <v>0</v>
      </c>
      <c r="G400">
        <v>0</v>
      </c>
      <c r="H400">
        <f>Tabla14[[#This Row],[VENTAS]]+Tabla14[[#This Row],[SISTEMA]]-Tabla14[[#This Row],[FISICO]]</f>
        <v>0</v>
      </c>
    </row>
    <row r="401" spans="1:8" x14ac:dyDescent="0.25">
      <c r="A401" s="1" t="s">
        <v>6</v>
      </c>
      <c r="B401" s="1" t="s">
        <v>31</v>
      </c>
      <c r="C401">
        <v>8250</v>
      </c>
      <c r="D401" s="1" t="s">
        <v>4470</v>
      </c>
      <c r="E401">
        <v>0</v>
      </c>
      <c r="G401">
        <v>0</v>
      </c>
      <c r="H401">
        <f>Tabla14[[#This Row],[VENTAS]]+Tabla14[[#This Row],[SISTEMA]]-Tabla14[[#This Row],[FISICO]]</f>
        <v>0</v>
      </c>
    </row>
    <row r="402" spans="1:8" x14ac:dyDescent="0.25">
      <c r="A402" s="1" t="s">
        <v>6</v>
      </c>
      <c r="B402" s="1" t="s">
        <v>31</v>
      </c>
      <c r="C402">
        <v>8249</v>
      </c>
      <c r="D402" s="1" t="s">
        <v>4469</v>
      </c>
      <c r="E402">
        <v>0</v>
      </c>
      <c r="G402">
        <v>0</v>
      </c>
      <c r="H402">
        <f>Tabla14[[#This Row],[VENTAS]]+Tabla14[[#This Row],[SISTEMA]]-Tabla14[[#This Row],[FISICO]]</f>
        <v>0</v>
      </c>
    </row>
    <row r="403" spans="1:8" x14ac:dyDescent="0.25">
      <c r="A403" s="1" t="s">
        <v>6</v>
      </c>
      <c r="B403" s="1" t="s">
        <v>31</v>
      </c>
      <c r="C403">
        <v>8248</v>
      </c>
      <c r="D403" s="1" t="s">
        <v>4468</v>
      </c>
      <c r="E403">
        <v>0</v>
      </c>
      <c r="G403">
        <v>0</v>
      </c>
      <c r="H403">
        <f>Tabla14[[#This Row],[VENTAS]]+Tabla14[[#This Row],[SISTEMA]]-Tabla14[[#This Row],[FISICO]]</f>
        <v>0</v>
      </c>
    </row>
    <row r="404" spans="1:8" x14ac:dyDescent="0.25">
      <c r="A404" s="1" t="s">
        <v>6</v>
      </c>
      <c r="B404" s="1" t="s">
        <v>31</v>
      </c>
      <c r="C404">
        <v>7587</v>
      </c>
      <c r="D404" s="1" t="s">
        <v>4460</v>
      </c>
      <c r="E404">
        <v>0</v>
      </c>
      <c r="G404">
        <v>0</v>
      </c>
      <c r="H404">
        <f>Tabla14[[#This Row],[VENTAS]]+Tabla14[[#This Row],[SISTEMA]]-Tabla14[[#This Row],[FISICO]]</f>
        <v>0</v>
      </c>
    </row>
    <row r="405" spans="1:8" x14ac:dyDescent="0.25">
      <c r="A405" s="1" t="s">
        <v>6</v>
      </c>
      <c r="B405" s="1" t="s">
        <v>31</v>
      </c>
      <c r="C405">
        <v>12912</v>
      </c>
      <c r="D405" s="1" t="s">
        <v>4512</v>
      </c>
      <c r="E405">
        <v>0.32</v>
      </c>
      <c r="G405">
        <v>0</v>
      </c>
      <c r="H405">
        <f>Tabla14[[#This Row],[VENTAS]]+Tabla14[[#This Row],[SISTEMA]]-Tabla14[[#This Row],[FISICO]]</f>
        <v>-0.32</v>
      </c>
    </row>
    <row r="406" spans="1:8" x14ac:dyDescent="0.25">
      <c r="A406" s="1" t="s">
        <v>6</v>
      </c>
      <c r="B406" s="1" t="s">
        <v>31</v>
      </c>
      <c r="C406">
        <v>4713</v>
      </c>
      <c r="D406" s="1" t="s">
        <v>4397</v>
      </c>
      <c r="E406">
        <v>0</v>
      </c>
      <c r="G406">
        <v>0</v>
      </c>
      <c r="H406">
        <f>Tabla14[[#This Row],[VENTAS]]+Tabla14[[#This Row],[SISTEMA]]-Tabla14[[#This Row],[FISICO]]</f>
        <v>0</v>
      </c>
    </row>
    <row r="407" spans="1:8" x14ac:dyDescent="0.25">
      <c r="A407" s="1" t="s">
        <v>6</v>
      </c>
      <c r="B407" s="1" t="s">
        <v>31</v>
      </c>
      <c r="C407">
        <v>11290</v>
      </c>
      <c r="D407" s="1" t="s">
        <v>4506</v>
      </c>
      <c r="E407">
        <v>1</v>
      </c>
      <c r="G407">
        <v>0</v>
      </c>
      <c r="H407">
        <f>Tabla14[[#This Row],[VENTAS]]+Tabla14[[#This Row],[SISTEMA]]-Tabla14[[#This Row],[FISICO]]</f>
        <v>-1</v>
      </c>
    </row>
    <row r="408" spans="1:8" x14ac:dyDescent="0.25">
      <c r="A408" s="1" t="s">
        <v>6</v>
      </c>
      <c r="B408" s="1" t="s">
        <v>31</v>
      </c>
      <c r="C408">
        <v>13678</v>
      </c>
      <c r="D408" s="1" t="s">
        <v>4516</v>
      </c>
      <c r="E408">
        <v>-0.14000000000000001</v>
      </c>
      <c r="G408">
        <v>0</v>
      </c>
      <c r="H408">
        <f>Tabla14[[#This Row],[VENTAS]]+Tabla14[[#This Row],[SISTEMA]]-Tabla14[[#This Row],[FISICO]]</f>
        <v>0.14000000000000001</v>
      </c>
    </row>
    <row r="409" spans="1:8" x14ac:dyDescent="0.25">
      <c r="A409" s="1" t="s">
        <v>6</v>
      </c>
      <c r="B409" s="1" t="s">
        <v>31</v>
      </c>
      <c r="C409">
        <v>4959</v>
      </c>
      <c r="D409" s="1" t="s">
        <v>4405</v>
      </c>
      <c r="E409">
        <v>0</v>
      </c>
      <c r="G409">
        <v>0</v>
      </c>
      <c r="H409">
        <f>Tabla14[[#This Row],[VENTAS]]+Tabla14[[#This Row],[SISTEMA]]-Tabla14[[#This Row],[FISICO]]</f>
        <v>0</v>
      </c>
    </row>
    <row r="410" spans="1:8" x14ac:dyDescent="0.25">
      <c r="A410" s="1" t="s">
        <v>6</v>
      </c>
      <c r="B410" s="1" t="s">
        <v>31</v>
      </c>
      <c r="C410">
        <v>5380</v>
      </c>
      <c r="D410" s="1" t="s">
        <v>4423</v>
      </c>
      <c r="E410">
        <v>3.5150000000000001</v>
      </c>
      <c r="F410">
        <v>2.98</v>
      </c>
      <c r="G410">
        <v>0</v>
      </c>
      <c r="H410">
        <f>Tabla14[[#This Row],[VENTAS]]+Tabla14[[#This Row],[SISTEMA]]-Tabla14[[#This Row],[FISICO]]</f>
        <v>-0.53500000000000014</v>
      </c>
    </row>
    <row r="411" spans="1:8" x14ac:dyDescent="0.25">
      <c r="A411" s="1" t="s">
        <v>6</v>
      </c>
      <c r="B411" s="1" t="s">
        <v>31</v>
      </c>
      <c r="C411">
        <v>9219</v>
      </c>
      <c r="D411" s="1" t="s">
        <v>4486</v>
      </c>
      <c r="E411">
        <v>0</v>
      </c>
      <c r="G411">
        <v>0</v>
      </c>
      <c r="H411">
        <f>Tabla14[[#This Row],[VENTAS]]+Tabla14[[#This Row],[SISTEMA]]-Tabla14[[#This Row],[FISICO]]</f>
        <v>0</v>
      </c>
    </row>
    <row r="412" spans="1:8" x14ac:dyDescent="0.25">
      <c r="A412" s="1" t="s">
        <v>6</v>
      </c>
      <c r="B412" s="1" t="s">
        <v>31</v>
      </c>
      <c r="C412">
        <v>13418</v>
      </c>
      <c r="D412" s="1" t="s">
        <v>4514</v>
      </c>
      <c r="E412">
        <v>2</v>
      </c>
      <c r="G412">
        <v>0</v>
      </c>
      <c r="H412">
        <f>Tabla14[[#This Row],[VENTAS]]+Tabla14[[#This Row],[SISTEMA]]-Tabla14[[#This Row],[FISICO]]</f>
        <v>-2</v>
      </c>
    </row>
    <row r="413" spans="1:8" x14ac:dyDescent="0.25">
      <c r="A413" s="1" t="s">
        <v>6</v>
      </c>
      <c r="B413" s="1" t="s">
        <v>31</v>
      </c>
      <c r="C413">
        <v>5105</v>
      </c>
      <c r="D413" s="1" t="s">
        <v>4413</v>
      </c>
      <c r="E413">
        <v>0</v>
      </c>
      <c r="G413">
        <v>0</v>
      </c>
      <c r="H413">
        <f>Tabla14[[#This Row],[VENTAS]]+Tabla14[[#This Row],[SISTEMA]]-Tabla14[[#This Row],[FISICO]]</f>
        <v>0</v>
      </c>
    </row>
    <row r="414" spans="1:8" x14ac:dyDescent="0.25">
      <c r="A414" s="1" t="s">
        <v>6</v>
      </c>
      <c r="B414" s="1" t="s">
        <v>31</v>
      </c>
      <c r="C414">
        <v>3180</v>
      </c>
      <c r="D414" s="1" t="s">
        <v>4347</v>
      </c>
      <c r="E414">
        <v>0</v>
      </c>
      <c r="G414">
        <v>0</v>
      </c>
      <c r="H414">
        <f>Tabla14[[#This Row],[VENTAS]]+Tabla14[[#This Row],[SISTEMA]]-Tabla14[[#This Row],[FISICO]]</f>
        <v>0</v>
      </c>
    </row>
    <row r="415" spans="1:8" x14ac:dyDescent="0.25">
      <c r="A415" s="1" t="s">
        <v>6</v>
      </c>
      <c r="B415" s="1" t="s">
        <v>31</v>
      </c>
      <c r="C415">
        <v>8247</v>
      </c>
      <c r="D415" s="1" t="s">
        <v>4467</v>
      </c>
      <c r="E415">
        <v>12</v>
      </c>
      <c r="F415">
        <v>10</v>
      </c>
      <c r="G415">
        <v>2</v>
      </c>
      <c r="H415">
        <f>Tabla14[[#This Row],[VENTAS]]+Tabla14[[#This Row],[SISTEMA]]-Tabla14[[#This Row],[FISICO]]</f>
        <v>0</v>
      </c>
    </row>
    <row r="416" spans="1:8" x14ac:dyDescent="0.25">
      <c r="A416" s="1" t="s">
        <v>6</v>
      </c>
      <c r="B416" s="1" t="s">
        <v>31</v>
      </c>
      <c r="C416">
        <v>6175</v>
      </c>
      <c r="D416" s="1" t="s">
        <v>4448</v>
      </c>
      <c r="E416">
        <v>5.0000000000000001E-3</v>
      </c>
      <c r="G416">
        <v>0</v>
      </c>
      <c r="H416">
        <f>Tabla14[[#This Row],[VENTAS]]+Tabla14[[#This Row],[SISTEMA]]-Tabla14[[#This Row],[FISICO]]</f>
        <v>-5.0000000000000001E-3</v>
      </c>
    </row>
    <row r="417" spans="1:8" x14ac:dyDescent="0.25">
      <c r="A417" s="1" t="s">
        <v>6</v>
      </c>
      <c r="B417" s="1" t="s">
        <v>31</v>
      </c>
      <c r="C417">
        <v>9953</v>
      </c>
      <c r="D417" s="1" t="s">
        <v>4493</v>
      </c>
      <c r="E417">
        <v>0</v>
      </c>
      <c r="G417">
        <v>0</v>
      </c>
      <c r="H417">
        <f>Tabla14[[#This Row],[VENTAS]]+Tabla14[[#This Row],[SISTEMA]]-Tabla14[[#This Row],[FISICO]]</f>
        <v>0</v>
      </c>
    </row>
    <row r="418" spans="1:8" x14ac:dyDescent="0.25">
      <c r="A418" s="1" t="s">
        <v>6</v>
      </c>
      <c r="B418" s="1" t="s">
        <v>31</v>
      </c>
      <c r="C418">
        <v>12913</v>
      </c>
      <c r="D418" s="1" t="s">
        <v>4513</v>
      </c>
      <c r="E418">
        <v>0</v>
      </c>
      <c r="G418">
        <v>0</v>
      </c>
      <c r="H418">
        <f>Tabla14[[#This Row],[VENTAS]]+Tabla14[[#This Row],[SISTEMA]]-Tabla14[[#This Row],[FISICO]]</f>
        <v>0</v>
      </c>
    </row>
    <row r="419" spans="1:8" x14ac:dyDescent="0.25">
      <c r="A419" s="1" t="s">
        <v>6</v>
      </c>
      <c r="B419" s="1" t="s">
        <v>31</v>
      </c>
      <c r="C419">
        <v>12694</v>
      </c>
      <c r="D419" s="1" t="s">
        <v>4510</v>
      </c>
      <c r="E419">
        <v>5</v>
      </c>
      <c r="G419">
        <v>0</v>
      </c>
      <c r="H419">
        <f>Tabla14[[#This Row],[VENTAS]]+Tabla14[[#This Row],[SISTEMA]]-Tabla14[[#This Row],[FISICO]]</f>
        <v>-5</v>
      </c>
    </row>
    <row r="420" spans="1:8" x14ac:dyDescent="0.25">
      <c r="A420" s="1" t="s">
        <v>6</v>
      </c>
      <c r="B420" s="1" t="s">
        <v>31</v>
      </c>
      <c r="C420">
        <v>3903</v>
      </c>
      <c r="D420" s="1" t="s">
        <v>4378</v>
      </c>
      <c r="E420">
        <v>11.61</v>
      </c>
      <c r="G420">
        <v>0</v>
      </c>
      <c r="H420">
        <f>Tabla14[[#This Row],[VENTAS]]+Tabla14[[#This Row],[SISTEMA]]-Tabla14[[#This Row],[FISICO]]</f>
        <v>-11.61</v>
      </c>
    </row>
    <row r="421" spans="1:8" x14ac:dyDescent="0.25">
      <c r="A421" s="1" t="s">
        <v>6</v>
      </c>
      <c r="B421" s="1" t="s">
        <v>31</v>
      </c>
      <c r="C421">
        <v>10352</v>
      </c>
      <c r="D421" s="1" t="s">
        <v>4499</v>
      </c>
      <c r="E421">
        <v>2.65</v>
      </c>
      <c r="G421">
        <v>0</v>
      </c>
      <c r="H421">
        <f>Tabla14[[#This Row],[VENTAS]]+Tabla14[[#This Row],[SISTEMA]]-Tabla14[[#This Row],[FISICO]]</f>
        <v>-2.65</v>
      </c>
    </row>
    <row r="422" spans="1:8" x14ac:dyDescent="0.25">
      <c r="A422" s="1" t="s">
        <v>6</v>
      </c>
      <c r="B422" s="1" t="s">
        <v>31</v>
      </c>
      <c r="C422">
        <v>13439</v>
      </c>
      <c r="D422" s="1" t="s">
        <v>4515</v>
      </c>
      <c r="E422">
        <v>0</v>
      </c>
      <c r="G422">
        <v>0</v>
      </c>
      <c r="H422">
        <f>Tabla14[[#This Row],[VENTAS]]+Tabla14[[#This Row],[SISTEMA]]-Tabla14[[#This Row],[FISICO]]</f>
        <v>0</v>
      </c>
    </row>
    <row r="423" spans="1:8" x14ac:dyDescent="0.25">
      <c r="A423" s="1" t="s">
        <v>6</v>
      </c>
      <c r="B423" s="1" t="s">
        <v>31</v>
      </c>
      <c r="C423">
        <v>14331</v>
      </c>
      <c r="D423" s="1" t="s">
        <v>4518</v>
      </c>
      <c r="E423">
        <v>0</v>
      </c>
      <c r="G423">
        <v>0</v>
      </c>
      <c r="H423">
        <f>Tabla14[[#This Row],[VENTAS]]+Tabla14[[#This Row],[SISTEMA]]-Tabla14[[#This Row],[FISICO]]</f>
        <v>0</v>
      </c>
    </row>
    <row r="424" spans="1:8" x14ac:dyDescent="0.25">
      <c r="A424" s="1" t="s">
        <v>6</v>
      </c>
      <c r="B424" s="1" t="s">
        <v>31</v>
      </c>
      <c r="C424">
        <v>14330</v>
      </c>
      <c r="D424" s="1" t="s">
        <v>4517</v>
      </c>
      <c r="E424">
        <v>19</v>
      </c>
      <c r="G424">
        <v>0</v>
      </c>
      <c r="H424">
        <f>Tabla14[[#This Row],[VENTAS]]+Tabla14[[#This Row],[SISTEMA]]-Tabla14[[#This Row],[FISICO]]</f>
        <v>-19</v>
      </c>
    </row>
    <row r="425" spans="1:8" x14ac:dyDescent="0.25">
      <c r="A425" s="1" t="s">
        <v>6</v>
      </c>
      <c r="B425" s="1" t="s">
        <v>31</v>
      </c>
      <c r="C425">
        <v>14466</v>
      </c>
      <c r="D425" s="1" t="s">
        <v>4519</v>
      </c>
      <c r="E425">
        <v>2.0049999999999999</v>
      </c>
      <c r="G425">
        <v>0</v>
      </c>
      <c r="H425">
        <f>Tabla14[[#This Row],[VENTAS]]+Tabla14[[#This Row],[SISTEMA]]-Tabla14[[#This Row],[FISICO]]</f>
        <v>-2.0049999999999999</v>
      </c>
    </row>
    <row r="426" spans="1:8" x14ac:dyDescent="0.25">
      <c r="A426" s="1" t="s">
        <v>6</v>
      </c>
      <c r="B426" s="1" t="s">
        <v>31</v>
      </c>
      <c r="C426">
        <v>12447</v>
      </c>
      <c r="D426" s="1" t="s">
        <v>4509</v>
      </c>
      <c r="E426">
        <v>0.38</v>
      </c>
      <c r="G426">
        <v>0</v>
      </c>
      <c r="H426">
        <f>Tabla14[[#This Row],[VENTAS]]+Tabla14[[#This Row],[SISTEMA]]-Tabla14[[#This Row],[FISICO]]</f>
        <v>-0.38</v>
      </c>
    </row>
    <row r="427" spans="1:8" x14ac:dyDescent="0.25">
      <c r="A427" s="1" t="s">
        <v>6</v>
      </c>
      <c r="B427" s="1" t="s">
        <v>31</v>
      </c>
      <c r="C427">
        <v>15246</v>
      </c>
      <c r="D427" s="1" t="s">
        <v>4520</v>
      </c>
      <c r="E427">
        <v>13</v>
      </c>
      <c r="G427">
        <v>0</v>
      </c>
      <c r="H427">
        <f>Tabla14[[#This Row],[VENTAS]]+Tabla14[[#This Row],[SISTEMA]]-Tabla14[[#This Row],[FISICO]]</f>
        <v>-13</v>
      </c>
    </row>
    <row r="428" spans="1:8" x14ac:dyDescent="0.25">
      <c r="C428">
        <v>1901</v>
      </c>
      <c r="D428" t="s">
        <v>8320</v>
      </c>
      <c r="E428">
        <v>5.41</v>
      </c>
      <c r="F428">
        <v>4.84</v>
      </c>
      <c r="G428">
        <v>0.82</v>
      </c>
      <c r="H428">
        <f>Tabla14[[#This Row],[VENTAS]]+Tabla14[[#This Row],[SISTEMA]]-Tabla14[[#This Row],[FISICO]]</f>
        <v>0.25</v>
      </c>
    </row>
    <row r="429" spans="1:8" x14ac:dyDescent="0.25">
      <c r="C429">
        <v>13679</v>
      </c>
      <c r="D429" t="s">
        <v>8321</v>
      </c>
      <c r="E429">
        <v>6</v>
      </c>
      <c r="F429">
        <v>6</v>
      </c>
      <c r="G429">
        <v>0</v>
      </c>
      <c r="H429">
        <f>Tabla14[[#This Row],[VENTAS]]+Tabla14[[#This Row],[SISTEMA]]-Tabla14[[#This Row],[FISICO]]</f>
        <v>0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GENERAL</vt:lpstr>
      <vt:lpstr>FRUTERIA</vt:lpstr>
      <vt:lpstr>CHARCUTERIA</vt:lpstr>
      <vt:lpstr>Hoja4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INVENTARIO-2</dc:creator>
  <cp:lastModifiedBy>INVENTARIO-3</cp:lastModifiedBy>
  <cp:lastPrinted>2021-07-08T11:28:04Z</cp:lastPrinted>
  <dcterms:created xsi:type="dcterms:W3CDTF">2021-07-06T14:24:27Z</dcterms:created>
  <dcterms:modified xsi:type="dcterms:W3CDTF">2021-07-09T19:19:32Z</dcterms:modified>
</cp:coreProperties>
</file>