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OCAS\LEIDI\"/>
    </mc:Choice>
  </mc:AlternateContent>
  <bookViews>
    <workbookView xWindow="0" yWindow="0" windowWidth="20400" windowHeight="7650" activeTab="1"/>
  </bookViews>
  <sheets>
    <sheet name="Hoja1" sheetId="1" r:id="rId1"/>
    <sheet name="Hoja2" sheetId="2" r:id="rId2"/>
  </sheets>
  <calcPr calcId="162913"/>
</workbook>
</file>

<file path=xl/calcChain.xml><?xml version="1.0" encoding="utf-8"?>
<calcChain xmlns="http://schemas.openxmlformats.org/spreadsheetml/2006/main">
  <c r="H6" i="2" l="1"/>
  <c r="H7" i="2"/>
  <c r="F7" i="2"/>
  <c r="F6" i="2"/>
  <c r="H17" i="1" l="1"/>
  <c r="H21" i="1"/>
  <c r="F14" i="1"/>
  <c r="H14" i="1" s="1"/>
  <c r="F15" i="1"/>
  <c r="H15" i="1" s="1"/>
  <c r="F16" i="1"/>
  <c r="H16" i="1" s="1"/>
  <c r="F17" i="1"/>
  <c r="F18" i="1"/>
  <c r="H18" i="1" s="1"/>
  <c r="F19" i="1"/>
  <c r="H19" i="1" s="1"/>
  <c r="F20" i="1"/>
  <c r="H20" i="1" s="1"/>
  <c r="F21" i="1"/>
  <c r="F22" i="1"/>
  <c r="H22" i="1" s="1"/>
  <c r="F23" i="1"/>
  <c r="H23" i="1" s="1"/>
  <c r="F13" i="1"/>
  <c r="H13" i="1" s="1"/>
  <c r="F5" i="1"/>
  <c r="H5" i="1" s="1"/>
  <c r="F6" i="1"/>
  <c r="H6" i="1" s="1"/>
  <c r="F7" i="1"/>
  <c r="F8" i="1"/>
  <c r="F9" i="1"/>
  <c r="H9" i="1" s="1"/>
  <c r="F10" i="1"/>
  <c r="H10" i="1" s="1"/>
  <c r="F4" i="1"/>
  <c r="H4" i="1" s="1"/>
</calcChain>
</file>

<file path=xl/connections.xml><?xml version="1.0" encoding="utf-8"?>
<connections xmlns="http://schemas.openxmlformats.org/spreadsheetml/2006/main">
  <connection id="1" name="rt" type="4" refreshedVersion="0" background="1">
    <webPr xml="1" sourceData="1" url="C:\Users\INVENTARIO-3\Documents\rt.xml" htmlTables="1" htmlFormat="all"/>
  </connection>
</connections>
</file>

<file path=xl/sharedStrings.xml><?xml version="1.0" encoding="utf-8"?>
<sst xmlns="http://schemas.openxmlformats.org/spreadsheetml/2006/main" count="39" uniqueCount="31">
  <si>
    <t>Descripcion_del_Producto</t>
  </si>
  <si>
    <t>QUESO GUAYANES KG</t>
  </si>
  <si>
    <t>QUESO LLANERO RALLADO KG</t>
  </si>
  <si>
    <t>QUESO SANTA BARBARA PACOMELA</t>
  </si>
  <si>
    <t>QUESO PALMIZULIA PACOMELA KG</t>
  </si>
  <si>
    <t>CUAJADA KG</t>
  </si>
  <si>
    <t>QUESO RICOTTA COTTAGE SIN SAL KG</t>
  </si>
  <si>
    <t>MILANESA DE POLLO KG</t>
  </si>
  <si>
    <t>PATAS DE POLLO KG</t>
  </si>
  <si>
    <t>MOLLEJA DE POLLO KG</t>
  </si>
  <si>
    <t>PICADILLO DE POLLO KG</t>
  </si>
  <si>
    <t>POLLO ENTERO KG</t>
  </si>
  <si>
    <t>HIGADO DE POLLO KG</t>
  </si>
  <si>
    <t>MUSLOS KG</t>
  </si>
  <si>
    <t xml:space="preserve">          Queso</t>
  </si>
  <si>
    <t xml:space="preserve">           Pollo</t>
  </si>
  <si>
    <t>ALITAS KG</t>
  </si>
  <si>
    <t>Comprometida</t>
  </si>
  <si>
    <t>Sistema</t>
  </si>
  <si>
    <t>Fisico</t>
  </si>
  <si>
    <t>Venta</t>
  </si>
  <si>
    <t>Recepcion</t>
  </si>
  <si>
    <t>%mermas</t>
  </si>
  <si>
    <t>cod.</t>
  </si>
  <si>
    <t>QUESO BLANCO LLANERO KG</t>
  </si>
  <si>
    <t xml:space="preserve">PECHUGA DE POLLO CON PIEL KG </t>
  </si>
  <si>
    <t>MILANESA DE POLLO EMPANIZADA</t>
  </si>
  <si>
    <t>NUGGETS DE POLLO KG</t>
  </si>
  <si>
    <t xml:space="preserve">CHULETA FRESCA </t>
  </si>
  <si>
    <t>CHULETA AHUMADA</t>
  </si>
  <si>
    <t xml:space="preserve">INVENTARIO DE LAS CHULETAS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</si>
</sst>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Arial"/>
      <family val="2"/>
    </font>
    <font>
      <sz val="2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4" borderId="0" xfId="0" applyFont="1" applyFill="1"/>
    <xf numFmtId="0" fontId="2" fillId="2" borderId="1" xfId="0" applyFont="1" applyFill="1" applyBorder="1"/>
    <xf numFmtId="49" fontId="2" fillId="2" borderId="1" xfId="0" applyNumberFormat="1" applyFont="1" applyFill="1" applyBorder="1"/>
    <xf numFmtId="4" fontId="2" fillId="2" borderId="1" xfId="0" applyNumberFormat="1" applyFont="1" applyFill="1" applyBorder="1"/>
    <xf numFmtId="0" fontId="3" fillId="4" borderId="1" xfId="0" applyFont="1" applyFill="1" applyBorder="1"/>
    <xf numFmtId="0" fontId="2" fillId="3" borderId="1" xfId="0" applyFont="1" applyFill="1" applyBorder="1"/>
    <xf numFmtId="0" fontId="4" fillId="4" borderId="1" xfId="0" applyFont="1" applyFill="1" applyBorder="1" applyAlignment="1">
      <alignment horizontal="center"/>
    </xf>
    <xf numFmtId="10" fontId="2" fillId="3" borderId="1" xfId="0" applyNumberFormat="1" applyFont="1" applyFill="1" applyBorder="1"/>
    <xf numFmtId="10" fontId="2" fillId="2" borderId="1" xfId="0" applyNumberFormat="1" applyFont="1" applyFill="1" applyBorder="1"/>
    <xf numFmtId="0" fontId="2" fillId="0" borderId="1" xfId="0" applyFont="1" applyFill="1" applyBorder="1"/>
    <xf numFmtId="49" fontId="2" fillId="0" borderId="1" xfId="0" applyNumberFormat="1" applyFont="1" applyFill="1" applyBorder="1"/>
    <xf numFmtId="10" fontId="2" fillId="0" borderId="1" xfId="0" applyNumberFormat="1" applyFont="1" applyFill="1" applyBorder="1"/>
    <xf numFmtId="0" fontId="0" fillId="0" borderId="0" xfId="0" applyFill="1"/>
    <xf numFmtId="0" fontId="5" fillId="0" borderId="1" xfId="0" applyFont="1" applyBorder="1"/>
    <xf numFmtId="0" fontId="0" fillId="2" borderId="0" xfId="0" applyFill="1"/>
    <xf numFmtId="0" fontId="2" fillId="0" borderId="1" xfId="0" applyFont="1" applyBorder="1"/>
    <xf numFmtId="49" fontId="2" fillId="0" borderId="1" xfId="0" applyNumberFormat="1" applyFont="1" applyBorder="1"/>
    <xf numFmtId="14" fontId="0" fillId="0" borderId="0" xfId="0" applyNumberFormat="1"/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  <fill>
        <patternFill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>
          <bgColor theme="0"/>
        </patternFill>
      </fill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nillable="true" name="Registro" form="unqualified">
              <xsd:complexType>
                <xsd:sequence minOccurs="0">
                  <xsd:element minOccurs="0" nillable="true" type="xsd:integer" name="Codigo_Deposito" form="unqualified"/>
                  <xsd:element minOccurs="0" nillable="true" type="xsd:string" name="Descripcion_Deposito" form="unqualified"/>
                  <xsd:element minOccurs="0" nillable="true" type="xsd:string" name="Responsable" form="unqualified"/>
                  <xsd:element minOccurs="0" nillable="true" name="Magrup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nillable="true" type="xsd:string" name="Grup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Producto" form="unqualified"/>
                              <xsd:element minOccurs="0" nillable="true" type="xsd:string" name="Modelo" form="unqualified"/>
                              <xsd:element minOccurs="0" nillable="true" type="xsd:string" name="Descripcion_del_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1" name="Tabla1" displayName="Tabla1" ref="A3:H10" tableType="xml" totalsRowShown="0" headerRowDxfId="9" dataDxfId="8" connectionId="1">
  <autoFilter ref="A3:H10"/>
  <tableColumns count="8">
    <tableColumn id="6" uniqueName="Producto" name="cod." dataDxfId="7">
      <xmlColumnPr mapId="1" xpath="/ReporteStellar/Registro/Magrupos/Maproductos/Producto" xmlDataType="integer"/>
    </tableColumn>
    <tableColumn id="8" uniqueName="Descripcion_del_Producto" name="Descripcion_del_Producto" dataDxfId="6">
      <xmlColumnPr mapId="1" xpath="/ReporteStellar/Registro/Magrupos/Maproductos/Descripcion_del_Producto" xmlDataType="string"/>
    </tableColumn>
    <tableColumn id="9" uniqueName="Disponibles" name="Sistema" dataDxfId="5">
      <xmlColumnPr mapId="1" xpath="/ReporteStellar/Registro/Magrupos/Maproductos/Disponibles" xmlDataType="double"/>
    </tableColumn>
    <tableColumn id="10" uniqueName="Existencia" name="Fisico" dataDxfId="4">
      <xmlColumnPr mapId="1" xpath="/ReporteStellar/Registro/Magrupos/Maproductos/Existencia" xmlDataType="double"/>
    </tableColumn>
    <tableColumn id="11" uniqueName="Pedido" name="Venta" dataDxfId="3">
      <xmlColumnPr mapId="1" xpath="/ReporteStellar/Registro/Magrupos/Maproductos/Pedido" xmlDataType="integer"/>
    </tableColumn>
    <tableColumn id="12" uniqueName="Comprometida" name="Comprometida" dataDxfId="2">
      <calculatedColumnFormula>Tabla1[[#This Row],[Fisico]]+Tabla1[[#This Row],[Venta]]-Tabla1[[#This Row],[Sistema]]</calculatedColumnFormula>
      <xmlColumnPr mapId="1" xpath="/ReporteStellar/Registro/Magrupos/Maproductos/Comprometida" xmlDataType="integer"/>
    </tableColumn>
    <tableColumn id="13" uniqueName="13" name="Recepcion" dataDxfId="1"/>
    <tableColumn id="14" uniqueName="14" name="%mermas" dataDxfId="0">
      <calculatedColumnFormula>Tabla1[[#This Row],[Comprometida]]/Tabla1[[#This Row],[Recepcion]]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A3" sqref="A3:H5"/>
    </sheetView>
  </sheetViews>
  <sheetFormatPr baseColWidth="10" defaultRowHeight="15" x14ac:dyDescent="0.25"/>
  <cols>
    <col min="1" max="1" width="6.28515625" customWidth="1"/>
    <col min="2" max="2" width="40.5703125" customWidth="1"/>
    <col min="3" max="5" width="10.5703125" customWidth="1"/>
    <col min="6" max="6" width="15.85546875" customWidth="1"/>
    <col min="7" max="7" width="12.140625" bestFit="1" customWidth="1"/>
    <col min="8" max="8" width="10" customWidth="1"/>
  </cols>
  <sheetData>
    <row r="1" spans="1:8" ht="30" customHeight="1" x14ac:dyDescent="0.4">
      <c r="B1" s="1" t="s">
        <v>14</v>
      </c>
    </row>
    <row r="3" spans="1:8" x14ac:dyDescent="0.25">
      <c r="A3" s="7" t="s">
        <v>23</v>
      </c>
      <c r="B3" s="7" t="s">
        <v>0</v>
      </c>
      <c r="C3" s="7" t="s">
        <v>18</v>
      </c>
      <c r="D3" s="7" t="s">
        <v>19</v>
      </c>
      <c r="E3" s="7" t="s">
        <v>20</v>
      </c>
      <c r="F3" s="7" t="s">
        <v>17</v>
      </c>
      <c r="G3" s="7" t="s">
        <v>21</v>
      </c>
      <c r="H3" s="7" t="s">
        <v>22</v>
      </c>
    </row>
    <row r="4" spans="1:8" ht="18" customHeight="1" x14ac:dyDescent="0.25">
      <c r="A4" s="2">
        <v>1786</v>
      </c>
      <c r="B4" s="3" t="s">
        <v>24</v>
      </c>
      <c r="C4" s="2">
        <v>73.84</v>
      </c>
      <c r="D4" s="2">
        <v>30.085000000000001</v>
      </c>
      <c r="E4" s="2">
        <v>37.380000000000003</v>
      </c>
      <c r="F4" s="2">
        <f>Tabla1[[#This Row],[Fisico]]+Tabla1[[#This Row],[Venta]]-Tabla1[[#This Row],[Sistema]]</f>
        <v>-6.375</v>
      </c>
      <c r="G4" s="2">
        <v>469.43</v>
      </c>
      <c r="H4" s="9">
        <f>Tabla1[[#This Row],[Comprometida]]/Tabla1[[#This Row],[Recepcion]]</f>
        <v>-1.3580299512174338E-2</v>
      </c>
    </row>
    <row r="5" spans="1:8" s="13" customFormat="1" x14ac:dyDescent="0.25">
      <c r="A5" s="10">
        <v>1794</v>
      </c>
      <c r="B5" s="11" t="s">
        <v>1</v>
      </c>
      <c r="C5" s="10">
        <v>30.46</v>
      </c>
      <c r="D5" s="10">
        <v>22.64</v>
      </c>
      <c r="E5" s="10">
        <v>2.61</v>
      </c>
      <c r="F5" s="10">
        <f>Tabla1[[#This Row],[Fisico]]+Tabla1[[#This Row],[Venta]]-Tabla1[[#This Row],[Sistema]]</f>
        <v>-5.2100000000000009</v>
      </c>
      <c r="G5" s="10">
        <v>58.8</v>
      </c>
      <c r="H5" s="12">
        <f>Tabla1[[#This Row],[Comprometida]]/Tabla1[[#This Row],[Recepcion]]</f>
        <v>-8.8605442176870761E-2</v>
      </c>
    </row>
    <row r="6" spans="1:8" s="15" customFormat="1" x14ac:dyDescent="0.25">
      <c r="A6" s="2">
        <v>1796</v>
      </c>
      <c r="B6" s="3" t="s">
        <v>2</v>
      </c>
      <c r="C6" s="2">
        <v>2.88</v>
      </c>
      <c r="D6" s="2">
        <v>0.53</v>
      </c>
      <c r="E6" s="2">
        <v>0.78</v>
      </c>
      <c r="F6" s="2">
        <f>Tabla1[[#This Row],[Fisico]]+Tabla1[[#This Row],[Venta]]-Tabla1[[#This Row],[Sistema]]</f>
        <v>-1.5699999999999998</v>
      </c>
      <c r="G6" s="2">
        <v>13.75</v>
      </c>
      <c r="H6" s="9">
        <f>Tabla1[[#This Row],[Comprometida]]/Tabla1[[#This Row],[Recepcion]]</f>
        <v>-0.11418181818181818</v>
      </c>
    </row>
    <row r="7" spans="1:8" x14ac:dyDescent="0.25">
      <c r="A7" s="2">
        <v>1797</v>
      </c>
      <c r="B7" s="3" t="s">
        <v>3</v>
      </c>
      <c r="C7" s="2">
        <v>0</v>
      </c>
      <c r="D7" s="2">
        <v>0</v>
      </c>
      <c r="E7" s="2">
        <v>0</v>
      </c>
      <c r="F7" s="2">
        <f>Tabla1[[#This Row],[Fisico]]+Tabla1[[#This Row],[Venta]]-Tabla1[[#This Row],[Sistema]]</f>
        <v>0</v>
      </c>
      <c r="G7" s="2">
        <v>0</v>
      </c>
      <c r="H7" s="9">
        <v>0</v>
      </c>
    </row>
    <row r="8" spans="1:8" x14ac:dyDescent="0.25">
      <c r="A8" s="2">
        <v>1798</v>
      </c>
      <c r="B8" s="3" t="s">
        <v>4</v>
      </c>
      <c r="C8" s="2">
        <v>0</v>
      </c>
      <c r="D8" s="2">
        <v>0</v>
      </c>
      <c r="E8" s="2">
        <v>0</v>
      </c>
      <c r="F8" s="2">
        <f>Tabla1[[#This Row],[Fisico]]+Tabla1[[#This Row],[Venta]]-Tabla1[[#This Row],[Sistema]]</f>
        <v>0</v>
      </c>
      <c r="G8" s="2">
        <v>0</v>
      </c>
      <c r="H8" s="9">
        <v>0</v>
      </c>
    </row>
    <row r="9" spans="1:8" x14ac:dyDescent="0.25">
      <c r="A9" s="2">
        <v>4931</v>
      </c>
      <c r="B9" s="3" t="s">
        <v>5</v>
      </c>
      <c r="C9" s="2">
        <v>1.68</v>
      </c>
      <c r="D9" s="2">
        <v>1.2649999999999999</v>
      </c>
      <c r="E9" s="2">
        <v>0</v>
      </c>
      <c r="F9" s="2">
        <f>Tabla1[[#This Row],[Fisico]]+Tabla1[[#This Row],[Venta]]-Tabla1[[#This Row],[Sistema]]</f>
        <v>-0.41500000000000004</v>
      </c>
      <c r="G9" s="2">
        <v>6.72</v>
      </c>
      <c r="H9" s="9">
        <f>Tabla1[[#This Row],[Comprometida]]/Tabla1[[#This Row],[Recepcion]]</f>
        <v>-6.1755952380952391E-2</v>
      </c>
    </row>
    <row r="10" spans="1:8" x14ac:dyDescent="0.25">
      <c r="A10" s="2">
        <v>1793</v>
      </c>
      <c r="B10" s="3" t="s">
        <v>6</v>
      </c>
      <c r="C10" s="2">
        <v>9.5500000000000007</v>
      </c>
      <c r="D10" s="2">
        <v>8.42</v>
      </c>
      <c r="E10" s="2">
        <v>0.49</v>
      </c>
      <c r="F10" s="2">
        <f>Tabla1[[#This Row],[Fisico]]+Tabla1[[#This Row],[Venta]]-Tabla1[[#This Row],[Sistema]]</f>
        <v>-0.64000000000000057</v>
      </c>
      <c r="G10" s="2">
        <v>37.32</v>
      </c>
      <c r="H10" s="9">
        <f>Tabla1[[#This Row],[Comprometida]]/Tabla1[[#This Row],[Recepcion]]</f>
        <v>-1.7148981779206873E-2</v>
      </c>
    </row>
    <row r="11" spans="1:8" x14ac:dyDescent="0.25">
      <c r="A11" s="2"/>
      <c r="B11" s="3"/>
      <c r="C11" s="2"/>
      <c r="D11" s="2"/>
      <c r="E11" s="2"/>
      <c r="F11" s="2"/>
      <c r="G11" s="2"/>
      <c r="H11" s="9"/>
    </row>
    <row r="12" spans="1:8" ht="25.5" x14ac:dyDescent="0.35">
      <c r="A12" s="2"/>
      <c r="B12" s="5" t="s">
        <v>15</v>
      </c>
      <c r="C12" s="2"/>
      <c r="D12" s="2"/>
      <c r="E12" s="2"/>
      <c r="F12" s="2"/>
      <c r="G12" s="2"/>
      <c r="H12" s="4"/>
    </row>
    <row r="13" spans="1:8" s="13" customFormat="1" ht="14.25" customHeight="1" x14ac:dyDescent="0.25">
      <c r="A13" s="10">
        <v>1937</v>
      </c>
      <c r="B13" s="11" t="s">
        <v>7</v>
      </c>
      <c r="C13" s="10">
        <v>12.43</v>
      </c>
      <c r="D13" s="10">
        <v>3.78</v>
      </c>
      <c r="E13" s="10">
        <v>3.25</v>
      </c>
      <c r="F13" s="10">
        <f>D13+E13-C13</f>
        <v>-5.4</v>
      </c>
      <c r="G13" s="10">
        <v>67.31</v>
      </c>
      <c r="H13" s="12">
        <f>F13/G13</f>
        <v>-8.022582082900015E-2</v>
      </c>
    </row>
    <row r="14" spans="1:8" s="13" customFormat="1" x14ac:dyDescent="0.25">
      <c r="A14" s="10">
        <v>1986</v>
      </c>
      <c r="B14" s="11" t="s">
        <v>8</v>
      </c>
      <c r="C14" s="10">
        <v>1.19</v>
      </c>
      <c r="D14" s="10">
        <v>0</v>
      </c>
      <c r="E14" s="10">
        <v>0.85</v>
      </c>
      <c r="F14" s="10">
        <f t="shared" ref="F14:F23" si="0">D14+E14-C14</f>
        <v>-0.33999999999999997</v>
      </c>
      <c r="G14" s="10">
        <v>23.78</v>
      </c>
      <c r="H14" s="12">
        <f t="shared" ref="H14:H23" si="1">F14/G14</f>
        <v>-1.4297729184188392E-2</v>
      </c>
    </row>
    <row r="15" spans="1:8" s="13" customFormat="1" x14ac:dyDescent="0.25">
      <c r="A15" s="10">
        <v>1887</v>
      </c>
      <c r="B15" s="11" t="s">
        <v>9</v>
      </c>
      <c r="C15" s="10">
        <v>2.46</v>
      </c>
      <c r="D15" s="10">
        <v>1.97</v>
      </c>
      <c r="E15" s="10">
        <v>0.32</v>
      </c>
      <c r="F15" s="10">
        <f t="shared" si="0"/>
        <v>-0.16999999999999993</v>
      </c>
      <c r="G15" s="10">
        <v>3.3</v>
      </c>
      <c r="H15" s="12">
        <f t="shared" si="1"/>
        <v>-5.1515151515151493E-2</v>
      </c>
    </row>
    <row r="16" spans="1:8" s="15" customFormat="1" x14ac:dyDescent="0.25">
      <c r="A16" s="2">
        <v>2075</v>
      </c>
      <c r="B16" s="2" t="s">
        <v>10</v>
      </c>
      <c r="C16" s="2">
        <v>2.06</v>
      </c>
      <c r="D16" s="2">
        <v>0</v>
      </c>
      <c r="E16" s="2">
        <v>0</v>
      </c>
      <c r="F16" s="2">
        <f t="shared" si="0"/>
        <v>-2.06</v>
      </c>
      <c r="G16" s="2">
        <v>9.8000000000000007</v>
      </c>
      <c r="H16" s="9">
        <f t="shared" si="1"/>
        <v>-0.21020408163265306</v>
      </c>
    </row>
    <row r="17" spans="1:8" x14ac:dyDescent="0.25">
      <c r="A17" s="6">
        <v>1885</v>
      </c>
      <c r="B17" s="6" t="s">
        <v>11</v>
      </c>
      <c r="C17" s="6">
        <v>32.520000000000003</v>
      </c>
      <c r="D17" s="6">
        <v>16.045999999999999</v>
      </c>
      <c r="E17" s="6">
        <v>10.16</v>
      </c>
      <c r="F17" s="6">
        <f t="shared" si="0"/>
        <v>-6.3140000000000036</v>
      </c>
      <c r="G17" s="6">
        <v>406.98</v>
      </c>
      <c r="H17" s="8">
        <f t="shared" si="1"/>
        <v>-1.5514275885792923E-2</v>
      </c>
    </row>
    <row r="18" spans="1:8" x14ac:dyDescent="0.25">
      <c r="A18" s="2">
        <v>1947</v>
      </c>
      <c r="B18" s="2" t="s">
        <v>12</v>
      </c>
      <c r="C18" s="2">
        <v>4.59</v>
      </c>
      <c r="D18" s="2">
        <v>4.05</v>
      </c>
      <c r="E18" s="2">
        <v>0.51</v>
      </c>
      <c r="F18" s="6">
        <f t="shared" si="0"/>
        <v>-3.0000000000000249E-2</v>
      </c>
      <c r="G18" s="2">
        <v>21.7</v>
      </c>
      <c r="H18" s="8">
        <f t="shared" si="1"/>
        <v>-1.3824884792626843E-3</v>
      </c>
    </row>
    <row r="19" spans="1:8" x14ac:dyDescent="0.25">
      <c r="A19" s="6">
        <v>5148</v>
      </c>
      <c r="B19" s="6" t="s">
        <v>13</v>
      </c>
      <c r="C19" s="6">
        <v>10.71</v>
      </c>
      <c r="D19" s="6">
        <v>4.74</v>
      </c>
      <c r="E19" s="6">
        <v>3.17</v>
      </c>
      <c r="F19" s="6">
        <f t="shared" si="0"/>
        <v>-2.8000000000000007</v>
      </c>
      <c r="G19" s="6">
        <v>82.22</v>
      </c>
      <c r="H19" s="8">
        <f t="shared" si="1"/>
        <v>-3.4054974458769163E-2</v>
      </c>
    </row>
    <row r="20" spans="1:8" x14ac:dyDescent="0.25">
      <c r="A20" s="2">
        <v>5149</v>
      </c>
      <c r="B20" s="2" t="s">
        <v>16</v>
      </c>
      <c r="C20" s="2">
        <v>8.67</v>
      </c>
      <c r="D20" s="2">
        <v>4.5199999999999996</v>
      </c>
      <c r="E20" s="2">
        <v>3.15</v>
      </c>
      <c r="F20" s="6">
        <f t="shared" si="0"/>
        <v>-1</v>
      </c>
      <c r="G20" s="2">
        <v>70.55</v>
      </c>
      <c r="H20" s="8">
        <f t="shared" si="1"/>
        <v>-1.417434443656981E-2</v>
      </c>
    </row>
    <row r="21" spans="1:8" x14ac:dyDescent="0.25">
      <c r="A21" s="6">
        <v>1714</v>
      </c>
      <c r="B21" s="6" t="s">
        <v>25</v>
      </c>
      <c r="C21" s="6">
        <v>2.68</v>
      </c>
      <c r="D21" s="6">
        <v>1.4350000000000001</v>
      </c>
      <c r="E21" s="6">
        <v>1.1299999999999999</v>
      </c>
      <c r="F21" s="6">
        <f t="shared" si="0"/>
        <v>-0.11500000000000021</v>
      </c>
      <c r="G21" s="14">
        <v>4.0999999999999996</v>
      </c>
      <c r="H21" s="8">
        <f t="shared" si="1"/>
        <v>-2.8048780487804934E-2</v>
      </c>
    </row>
    <row r="22" spans="1:8" x14ac:dyDescent="0.25">
      <c r="A22" s="2">
        <v>1910</v>
      </c>
      <c r="B22" s="2" t="s">
        <v>26</v>
      </c>
      <c r="C22" s="2">
        <v>4.1500000000000004</v>
      </c>
      <c r="D22" s="2">
        <v>3.09</v>
      </c>
      <c r="E22" s="2">
        <v>0.32</v>
      </c>
      <c r="F22" s="6">
        <f t="shared" si="0"/>
        <v>-0.74000000000000066</v>
      </c>
      <c r="G22" s="14">
        <v>10.75</v>
      </c>
      <c r="H22" s="8">
        <f t="shared" si="1"/>
        <v>-6.8837209302325647E-2</v>
      </c>
    </row>
    <row r="23" spans="1:8" x14ac:dyDescent="0.25">
      <c r="A23" s="6">
        <v>1906</v>
      </c>
      <c r="B23" s="6" t="s">
        <v>27</v>
      </c>
      <c r="C23" s="6">
        <v>1.33</v>
      </c>
      <c r="D23" s="6">
        <v>0.59</v>
      </c>
      <c r="E23" s="6">
        <v>0.59</v>
      </c>
      <c r="F23" s="6">
        <f t="shared" si="0"/>
        <v>-0.15000000000000013</v>
      </c>
      <c r="G23" s="14">
        <v>7.48</v>
      </c>
      <c r="H23" s="8">
        <f t="shared" si="1"/>
        <v>-2.0053475935828895E-2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7"/>
  <sheetViews>
    <sheetView tabSelected="1" workbookViewId="0">
      <selection activeCell="C14" sqref="C14"/>
    </sheetView>
  </sheetViews>
  <sheetFormatPr baseColWidth="10" defaultRowHeight="15" x14ac:dyDescent="0.25"/>
  <cols>
    <col min="2" max="2" width="38" customWidth="1"/>
    <col min="6" max="6" width="16.42578125" customWidth="1"/>
  </cols>
  <sheetData>
    <row r="3" spans="1:8" x14ac:dyDescent="0.25">
      <c r="B3" t="s">
        <v>30</v>
      </c>
      <c r="C3">
        <v>2707</v>
      </c>
      <c r="E3" s="18">
        <v>44403</v>
      </c>
    </row>
    <row r="5" spans="1:8" x14ac:dyDescent="0.25">
      <c r="A5" s="7" t="s">
        <v>23</v>
      </c>
      <c r="B5" s="7" t="s">
        <v>0</v>
      </c>
      <c r="C5" s="7" t="s">
        <v>18</v>
      </c>
      <c r="D5" s="7" t="s">
        <v>19</v>
      </c>
      <c r="E5" s="7" t="s">
        <v>20</v>
      </c>
      <c r="F5" s="7" t="s">
        <v>17</v>
      </c>
      <c r="G5" s="7" t="s">
        <v>21</v>
      </c>
      <c r="H5" s="7" t="s">
        <v>22</v>
      </c>
    </row>
    <row r="6" spans="1:8" x14ac:dyDescent="0.25">
      <c r="A6" s="2">
        <v>1931</v>
      </c>
      <c r="B6" s="3" t="s">
        <v>28</v>
      </c>
      <c r="C6" s="2">
        <v>175.92</v>
      </c>
      <c r="D6" s="2">
        <v>21.2</v>
      </c>
      <c r="E6" s="2">
        <v>7.2</v>
      </c>
      <c r="F6" s="2">
        <f>E6+D6-C6</f>
        <v>-147.51999999999998</v>
      </c>
      <c r="G6" s="2">
        <v>294.54000000000002</v>
      </c>
      <c r="H6" s="9">
        <f>F6/G6</f>
        <v>-0.5008487811502681</v>
      </c>
    </row>
    <row r="7" spans="1:8" x14ac:dyDescent="0.25">
      <c r="A7" s="16">
        <v>3509</v>
      </c>
      <c r="B7" s="17" t="s">
        <v>29</v>
      </c>
      <c r="C7" s="16">
        <v>317.30500000000001</v>
      </c>
      <c r="D7" s="16">
        <v>264</v>
      </c>
      <c r="E7" s="2">
        <v>2.65</v>
      </c>
      <c r="F7" s="2">
        <f>E7+D7-C7</f>
        <v>-50.65500000000003</v>
      </c>
      <c r="G7" s="16">
        <v>368</v>
      </c>
      <c r="H7" s="9">
        <f>F7/G7</f>
        <v>-0.13764945652173921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INVENTARIO-3</dc:creator>
  <cp:lastModifiedBy>INVENTARIO-2</cp:lastModifiedBy>
  <cp:lastPrinted>2021-06-14T14:41:56Z</cp:lastPrinted>
  <dcterms:created xsi:type="dcterms:W3CDTF">2021-05-10T12:04:11Z</dcterms:created>
  <dcterms:modified xsi:type="dcterms:W3CDTF">2021-07-26T19:26:57Z</dcterms:modified>
</cp:coreProperties>
</file>