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5360" windowHeight="7650" activeTab="2"/>
  </bookViews>
  <sheets>
    <sheet name="Hoja1" sheetId="1" r:id="rId1"/>
    <sheet name="Hoja3" sheetId="5" r:id="rId2"/>
    <sheet name="Hoja4" sheetId="6" r:id="rId3"/>
  </sheets>
  <definedNames>
    <definedName name="_xlnm._FilterDatabase" localSheetId="1" hidden="1">Hoja3!$A$4:$F$31</definedName>
    <definedName name="_xlnm._FilterDatabase" localSheetId="2" hidden="1">Hoja4!$A$7:$H$41</definedName>
  </definedNames>
  <calcPr calcId="162913"/>
</workbook>
</file>

<file path=xl/calcChain.xml><?xml version="1.0" encoding="utf-8"?>
<calcChain xmlns="http://schemas.openxmlformats.org/spreadsheetml/2006/main">
  <c r="H42" i="6" l="1"/>
  <c r="F24" i="6" l="1"/>
  <c r="H24" i="6" s="1"/>
  <c r="E413" i="1"/>
  <c r="E1081" i="1"/>
  <c r="E641" i="1"/>
  <c r="E604" i="1"/>
  <c r="E1094" i="1" l="1"/>
  <c r="E720" i="1"/>
  <c r="E634" i="1"/>
  <c r="E621" i="1"/>
  <c r="E508" i="1"/>
  <c r="E412" i="1"/>
  <c r="E411" i="1"/>
  <c r="E1337" i="1"/>
  <c r="E1101" i="1"/>
  <c r="E1054" i="1"/>
  <c r="E1044" i="1"/>
  <c r="E893" i="1"/>
  <c r="E831" i="1"/>
  <c r="E784" i="1"/>
  <c r="E653" i="1"/>
  <c r="E629" i="1"/>
  <c r="E605" i="1"/>
  <c r="E580" i="1"/>
  <c r="E557" i="1"/>
  <c r="E534" i="1"/>
  <c r="E489" i="1"/>
  <c r="E414" i="1"/>
  <c r="E252" i="1"/>
  <c r="E244" i="1"/>
  <c r="E1399" i="1" l="1"/>
  <c r="E487" i="1"/>
  <c r="E1374" i="1"/>
  <c r="G611" i="1" l="1"/>
  <c r="I611" i="1" s="1"/>
  <c r="E867" i="1"/>
  <c r="G621" i="1"/>
  <c r="I621" i="1" s="1"/>
  <c r="E3077" i="1"/>
  <c r="G3077" i="1" s="1"/>
  <c r="I3077" i="1" s="1"/>
  <c r="E722" i="1"/>
  <c r="E502" i="1"/>
  <c r="G776" i="1"/>
  <c r="I776" i="1" s="1"/>
  <c r="E3065" i="1"/>
  <c r="G3088" i="1"/>
  <c r="G3087" i="1"/>
  <c r="G3086" i="1"/>
  <c r="G3085" i="1"/>
  <c r="G3084" i="1"/>
  <c r="G3083" i="1"/>
  <c r="G3082" i="1"/>
  <c r="G3081" i="1"/>
  <c r="G3080" i="1"/>
  <c r="G3079" i="1"/>
  <c r="G3078" i="1"/>
  <c r="I3078" i="1" s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I3065" i="1" s="1"/>
  <c r="G3064" i="1"/>
  <c r="I3064" i="1" s="1"/>
  <c r="G3063" i="1"/>
  <c r="I3063" i="1" s="1"/>
  <c r="G3062" i="1"/>
  <c r="I3062" i="1" s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I3045" i="1" s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I3027" i="1" s="1"/>
  <c r="G3026" i="1"/>
  <c r="G3025" i="1"/>
  <c r="G3024" i="1"/>
  <c r="G3023" i="1"/>
  <c r="G3022" i="1"/>
  <c r="G3021" i="1"/>
  <c r="G3020" i="1"/>
  <c r="G3019" i="1"/>
  <c r="I3019" i="1" s="1"/>
  <c r="G3018" i="1"/>
  <c r="G3017" i="1"/>
  <c r="G3016" i="1"/>
  <c r="G3015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I1443" i="1" s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I1427" i="1" s="1"/>
  <c r="G1426" i="1"/>
  <c r="I1426" i="1" s="1"/>
  <c r="G1425" i="1"/>
  <c r="G1424" i="1"/>
  <c r="G1423" i="1"/>
  <c r="G1422" i="1"/>
  <c r="I1422" i="1" s="1"/>
  <c r="G1421" i="1"/>
  <c r="G1420" i="1"/>
  <c r="I1420" i="1" s="1"/>
  <c r="G1419" i="1"/>
  <c r="G1418" i="1"/>
  <c r="G1417" i="1"/>
  <c r="G1416" i="1"/>
  <c r="G1415" i="1"/>
  <c r="G1414" i="1"/>
  <c r="I1414" i="1" s="1"/>
  <c r="G1413" i="1"/>
  <c r="G1412" i="1"/>
  <c r="G1411" i="1"/>
  <c r="G1410" i="1"/>
  <c r="G1409" i="1"/>
  <c r="G1408" i="1"/>
  <c r="G1407" i="1"/>
  <c r="G1406" i="1"/>
  <c r="G1405" i="1"/>
  <c r="G1404" i="1"/>
  <c r="G1403" i="1"/>
  <c r="I1403" i="1" s="1"/>
  <c r="G1402" i="1"/>
  <c r="G1401" i="1"/>
  <c r="G1400" i="1"/>
  <c r="G1399" i="1"/>
  <c r="I1399" i="1" s="1"/>
  <c r="G1398" i="1"/>
  <c r="G1397" i="1"/>
  <c r="G1396" i="1"/>
  <c r="G1395" i="1"/>
  <c r="G1394" i="1"/>
  <c r="G1393" i="1"/>
  <c r="G1392" i="1"/>
  <c r="G1391" i="1"/>
  <c r="G1390" i="1"/>
  <c r="G1389" i="1"/>
  <c r="G1388" i="1"/>
  <c r="I1388" i="1" s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I1374" i="1" s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6" i="1"/>
  <c r="I1336" i="1" s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I1294" i="1" s="1"/>
  <c r="G1293" i="1"/>
  <c r="G1292" i="1"/>
  <c r="G1291" i="1"/>
  <c r="G1290" i="1"/>
  <c r="G1289" i="1"/>
  <c r="G1288" i="1"/>
  <c r="I1288" i="1" s="1"/>
  <c r="G1287" i="1"/>
  <c r="I1287" i="1" s="1"/>
  <c r="G1286" i="1"/>
  <c r="G1285" i="1"/>
  <c r="G1284" i="1"/>
  <c r="G1283" i="1"/>
  <c r="G1282" i="1"/>
  <c r="G1281" i="1"/>
  <c r="G1280" i="1"/>
  <c r="G1279" i="1"/>
  <c r="I1279" i="1" s="1"/>
  <c r="G1278" i="1"/>
  <c r="I1278" i="1" s="1"/>
  <c r="G1277" i="1"/>
  <c r="G1276" i="1"/>
  <c r="G1275" i="1"/>
  <c r="G1274" i="1"/>
  <c r="G1273" i="1"/>
  <c r="G1272" i="1"/>
  <c r="I1272" i="1" s="1"/>
  <c r="G1271" i="1"/>
  <c r="G1270" i="1"/>
  <c r="G1269" i="1"/>
  <c r="G1268" i="1"/>
  <c r="G1267" i="1"/>
  <c r="G1266" i="1"/>
  <c r="I1266" i="1" s="1"/>
  <c r="G1130" i="1"/>
  <c r="G1129" i="1"/>
  <c r="I1129" i="1" s="1"/>
  <c r="G1128" i="1"/>
  <c r="G1127" i="1"/>
  <c r="I1127" i="1" s="1"/>
  <c r="G1126" i="1"/>
  <c r="G1125" i="1"/>
  <c r="G1124" i="1"/>
  <c r="G1123" i="1"/>
  <c r="G1122" i="1"/>
  <c r="I1122" i="1" s="1"/>
  <c r="G1121" i="1"/>
  <c r="G1120" i="1"/>
  <c r="G1119" i="1"/>
  <c r="I1119" i="1" s="1"/>
  <c r="G1118" i="1"/>
  <c r="G1117" i="1"/>
  <c r="G1116" i="1"/>
  <c r="I1116" i="1" s="1"/>
  <c r="G1115" i="1"/>
  <c r="G1114" i="1"/>
  <c r="G1113" i="1"/>
  <c r="G1112" i="1"/>
  <c r="G1111" i="1"/>
  <c r="G1110" i="1"/>
  <c r="I1110" i="1" s="1"/>
  <c r="G1109" i="1"/>
  <c r="I1109" i="1" s="1"/>
  <c r="G1108" i="1"/>
  <c r="I1108" i="1" s="1"/>
  <c r="G1107" i="1"/>
  <c r="I1107" i="1" s="1"/>
  <c r="G1106" i="1"/>
  <c r="I1106" i="1" s="1"/>
  <c r="G1105" i="1"/>
  <c r="I1105" i="1" s="1"/>
  <c r="G1104" i="1"/>
  <c r="G1103" i="1"/>
  <c r="G1102" i="1"/>
  <c r="G1101" i="1"/>
  <c r="I1101" i="1" s="1"/>
  <c r="G1100" i="1"/>
  <c r="G1099" i="1"/>
  <c r="G1098" i="1"/>
  <c r="G1097" i="1"/>
  <c r="G1096" i="1"/>
  <c r="G1095" i="1"/>
  <c r="G1094" i="1"/>
  <c r="I1094" i="1" s="1"/>
  <c r="G1093" i="1"/>
  <c r="G1092" i="1"/>
  <c r="G1091" i="1"/>
  <c r="G1090" i="1"/>
  <c r="G1089" i="1"/>
  <c r="G1088" i="1"/>
  <c r="G1087" i="1"/>
  <c r="G1086" i="1"/>
  <c r="G1085" i="1"/>
  <c r="G1084" i="1"/>
  <c r="I1084" i="1" s="1"/>
  <c r="G1083" i="1"/>
  <c r="G1082" i="1"/>
  <c r="G1081" i="1"/>
  <c r="I1081" i="1" s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I1054" i="1" s="1"/>
  <c r="G1053" i="1"/>
  <c r="I1053" i="1" s="1"/>
  <c r="G1052" i="1"/>
  <c r="I1052" i="1" s="1"/>
  <c r="G1051" i="1"/>
  <c r="G1050" i="1"/>
  <c r="G1049" i="1"/>
  <c r="G1048" i="1"/>
  <c r="I1048" i="1" s="1"/>
  <c r="G1047" i="1"/>
  <c r="I1047" i="1" s="1"/>
  <c r="G1046" i="1"/>
  <c r="I1046" i="1" s="1"/>
  <c r="G1045" i="1"/>
  <c r="I1045" i="1" s="1"/>
  <c r="G1044" i="1"/>
  <c r="I1044" i="1" s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I1007" i="1" s="1"/>
  <c r="G1006" i="1"/>
  <c r="G1005" i="1"/>
  <c r="G1004" i="1"/>
  <c r="G1003" i="1"/>
  <c r="I1003" i="1" s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I963" i="1" s="1"/>
  <c r="G962" i="1"/>
  <c r="G961" i="1"/>
  <c r="I961" i="1" s="1"/>
  <c r="G960" i="1"/>
  <c r="G959" i="1"/>
  <c r="I959" i="1" s="1"/>
  <c r="G958" i="1"/>
  <c r="I958" i="1" s="1"/>
  <c r="G957" i="1"/>
  <c r="I957" i="1" s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I935" i="1" s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I922" i="1" s="1"/>
  <c r="G921" i="1"/>
  <c r="I921" i="1" s="1"/>
  <c r="G920" i="1"/>
  <c r="G919" i="1"/>
  <c r="G918" i="1"/>
  <c r="G917" i="1"/>
  <c r="I917" i="1" s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I893" i="1" s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I873" i="1" s="1"/>
  <c r="G872" i="1"/>
  <c r="G871" i="1"/>
  <c r="G870" i="1"/>
  <c r="G869" i="1"/>
  <c r="G868" i="1"/>
  <c r="G867" i="1"/>
  <c r="I867" i="1" s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I846" i="1" s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I831" i="1" s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I784" i="1" s="1"/>
  <c r="G783" i="1"/>
  <c r="G782" i="1"/>
  <c r="G781" i="1"/>
  <c r="G780" i="1"/>
  <c r="G779" i="1"/>
  <c r="G778" i="1"/>
  <c r="I778" i="1" s="1"/>
  <c r="G777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I741" i="1" s="1"/>
  <c r="G740" i="1"/>
  <c r="G739" i="1"/>
  <c r="G738" i="1"/>
  <c r="G737" i="1"/>
  <c r="G736" i="1"/>
  <c r="G735" i="1"/>
  <c r="G734" i="1"/>
  <c r="G733" i="1"/>
  <c r="G732" i="1"/>
  <c r="I732" i="1" s="1"/>
  <c r="G731" i="1"/>
  <c r="G730" i="1"/>
  <c r="G729" i="1"/>
  <c r="G728" i="1"/>
  <c r="G727" i="1"/>
  <c r="I727" i="1" s="1"/>
  <c r="G726" i="1"/>
  <c r="I726" i="1" s="1"/>
  <c r="G725" i="1"/>
  <c r="G724" i="1"/>
  <c r="G723" i="1"/>
  <c r="G722" i="1"/>
  <c r="I722" i="1" s="1"/>
  <c r="G721" i="1"/>
  <c r="G720" i="1"/>
  <c r="I720" i="1" s="1"/>
  <c r="G719" i="1"/>
  <c r="G718" i="1"/>
  <c r="G717" i="1"/>
  <c r="G716" i="1"/>
  <c r="G715" i="1"/>
  <c r="G714" i="1"/>
  <c r="G713" i="1"/>
  <c r="G712" i="1"/>
  <c r="G711" i="1"/>
  <c r="I711" i="1" s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I671" i="1" s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I653" i="1" s="1"/>
  <c r="G652" i="1"/>
  <c r="G651" i="1"/>
  <c r="G650" i="1"/>
  <c r="G649" i="1"/>
  <c r="G648" i="1"/>
  <c r="G647" i="1"/>
  <c r="I647" i="1" s="1"/>
  <c r="G646" i="1"/>
  <c r="G645" i="1"/>
  <c r="G644" i="1"/>
  <c r="G643" i="1"/>
  <c r="G642" i="1"/>
  <c r="G641" i="1"/>
  <c r="I641" i="1" s="1"/>
  <c r="G640" i="1"/>
  <c r="I640" i="1" s="1"/>
  <c r="G639" i="1"/>
  <c r="G638" i="1"/>
  <c r="G637" i="1"/>
  <c r="G636" i="1"/>
  <c r="G635" i="1"/>
  <c r="G634" i="1"/>
  <c r="I634" i="1" s="1"/>
  <c r="G633" i="1"/>
  <c r="I633" i="1" s="1"/>
  <c r="G632" i="1"/>
  <c r="G631" i="1"/>
  <c r="G630" i="1"/>
  <c r="G629" i="1"/>
  <c r="I629" i="1" s="1"/>
  <c r="G628" i="1"/>
  <c r="G627" i="1"/>
  <c r="G626" i="1"/>
  <c r="G625" i="1"/>
  <c r="G624" i="1"/>
  <c r="G623" i="1"/>
  <c r="G622" i="1"/>
  <c r="G620" i="1"/>
  <c r="G619" i="1"/>
  <c r="G618" i="1"/>
  <c r="G617" i="1"/>
  <c r="G616" i="1"/>
  <c r="G615" i="1"/>
  <c r="G614" i="1"/>
  <c r="G613" i="1"/>
  <c r="G612" i="1"/>
  <c r="G610" i="1"/>
  <c r="I610" i="1" s="1"/>
  <c r="G609" i="1"/>
  <c r="G608" i="1"/>
  <c r="G607" i="1"/>
  <c r="G606" i="1"/>
  <c r="G605" i="1"/>
  <c r="I605" i="1" s="1"/>
  <c r="G604" i="1"/>
  <c r="I604" i="1" s="1"/>
  <c r="G602" i="1"/>
  <c r="G601" i="1"/>
  <c r="G600" i="1"/>
  <c r="G599" i="1"/>
  <c r="G598" i="1"/>
  <c r="G597" i="1"/>
  <c r="G596" i="1"/>
  <c r="G595" i="1"/>
  <c r="I595" i="1" s="1"/>
  <c r="G594" i="1"/>
  <c r="G593" i="1"/>
  <c r="I593" i="1" s="1"/>
  <c r="G592" i="1"/>
  <c r="G591" i="1"/>
  <c r="I591" i="1" s="1"/>
  <c r="G590" i="1"/>
  <c r="I590" i="1" s="1"/>
  <c r="G589" i="1"/>
  <c r="I589" i="1" s="1"/>
  <c r="G588" i="1"/>
  <c r="I588" i="1" s="1"/>
  <c r="G587" i="1"/>
  <c r="G586" i="1"/>
  <c r="I586" i="1" s="1"/>
  <c r="G585" i="1"/>
  <c r="G584" i="1"/>
  <c r="G583" i="1"/>
  <c r="G582" i="1"/>
  <c r="G581" i="1"/>
  <c r="I581" i="1" s="1"/>
  <c r="G580" i="1"/>
  <c r="I580" i="1" s="1"/>
  <c r="G579" i="1"/>
  <c r="G578" i="1"/>
  <c r="G577" i="1"/>
  <c r="G576" i="1"/>
  <c r="G575" i="1"/>
  <c r="G574" i="1"/>
  <c r="I574" i="1" s="1"/>
  <c r="G573" i="1"/>
  <c r="I573" i="1" s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I557" i="1" s="1"/>
  <c r="G556" i="1"/>
  <c r="G555" i="1"/>
  <c r="G554" i="1"/>
  <c r="G553" i="1"/>
  <c r="G552" i="1"/>
  <c r="G551" i="1"/>
  <c r="G550" i="1"/>
  <c r="G549" i="1"/>
  <c r="G548" i="1"/>
  <c r="G547" i="1"/>
  <c r="I547" i="1" s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I534" i="1" s="1"/>
  <c r="G533" i="1"/>
  <c r="G532" i="1"/>
  <c r="G531" i="1"/>
  <c r="G530" i="1"/>
  <c r="G529" i="1"/>
  <c r="G528" i="1"/>
  <c r="G527" i="1"/>
  <c r="I527" i="1" s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I509" i="1" s="1"/>
  <c r="G508" i="1"/>
  <c r="I508" i="1" s="1"/>
  <c r="G507" i="1"/>
  <c r="I507" i="1" s="1"/>
  <c r="G506" i="1"/>
  <c r="I506" i="1" s="1"/>
  <c r="G505" i="1"/>
  <c r="I505" i="1" s="1"/>
  <c r="G504" i="1"/>
  <c r="I504" i="1" s="1"/>
  <c r="G503" i="1"/>
  <c r="G502" i="1"/>
  <c r="I502" i="1" s="1"/>
  <c r="G501" i="1"/>
  <c r="I501" i="1" s="1"/>
  <c r="G500" i="1"/>
  <c r="I500" i="1" s="1"/>
  <c r="G499" i="1"/>
  <c r="G498" i="1"/>
  <c r="G497" i="1"/>
  <c r="G496" i="1"/>
  <c r="G495" i="1"/>
  <c r="G494" i="1"/>
  <c r="G493" i="1"/>
  <c r="G492" i="1"/>
  <c r="G491" i="1"/>
  <c r="G490" i="1"/>
  <c r="G489" i="1"/>
  <c r="I489" i="1" s="1"/>
  <c r="G488" i="1"/>
  <c r="I488" i="1" s="1"/>
  <c r="G487" i="1"/>
  <c r="I487" i="1" s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I450" i="1" s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I414" i="1" s="1"/>
  <c r="G412" i="1"/>
  <c r="I412" i="1" s="1"/>
  <c r="G411" i="1"/>
  <c r="I411" i="1" s="1"/>
  <c r="G253" i="1"/>
  <c r="G252" i="1"/>
  <c r="I252" i="1" s="1"/>
  <c r="G251" i="1"/>
  <c r="I251" i="1" s="1"/>
  <c r="G250" i="1"/>
  <c r="G249" i="1"/>
  <c r="I249" i="1" s="1"/>
  <c r="G248" i="1"/>
  <c r="G247" i="1"/>
  <c r="G246" i="1"/>
  <c r="G245" i="1"/>
  <c r="I245" i="1" s="1"/>
  <c r="G244" i="1"/>
  <c r="I244" i="1" s="1"/>
  <c r="G243" i="1"/>
  <c r="I243" i="1" s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52" i="1"/>
  <c r="G151" i="1"/>
  <c r="G150" i="1"/>
  <c r="G149" i="1"/>
  <c r="G148" i="1"/>
  <c r="G1338" i="1" l="1"/>
  <c r="I1338" i="1" s="1"/>
  <c r="G1337" i="1"/>
  <c r="I1337" i="1" s="1"/>
  <c r="G603" i="1"/>
  <c r="I603" i="1" s="1"/>
  <c r="G413" i="1"/>
  <c r="I413" i="1" s="1"/>
</calcChain>
</file>

<file path=xl/connections.xml><?xml version="1.0" encoding="utf-8"?>
<connections xmlns="http://schemas.openxmlformats.org/spreadsheetml/2006/main">
  <connection id="1" name="JKLKJSAJKD" type="4" refreshedVersion="0" background="1">
    <webPr xml="1" sourceData="1" url="C:\Users\INVENTARIO-2\Documents\JKLKJSAJKD.xml" htmlTables="1" htmlFormat="all"/>
  </connection>
</connections>
</file>

<file path=xl/sharedStrings.xml><?xml version="1.0" encoding="utf-8"?>
<sst xmlns="http://schemas.openxmlformats.org/spreadsheetml/2006/main" count="6659" uniqueCount="3333">
  <si>
    <t>Departamento</t>
  </si>
  <si>
    <t>Codigo_Producto</t>
  </si>
  <si>
    <t>Producto</t>
  </si>
  <si>
    <t>DESECHABLES</t>
  </si>
  <si>
    <t>ICE-SURPRISE</t>
  </si>
  <si>
    <t>CARNICERIA</t>
  </si>
  <si>
    <t>REPOSTERIA</t>
  </si>
  <si>
    <t>PRENDAS Y RELOJERIA</t>
  </si>
  <si>
    <t>PASTELERIA</t>
  </si>
  <si>
    <t>TABAQUERIA</t>
  </si>
  <si>
    <t>PANADERIA</t>
  </si>
  <si>
    <t>PROVEDURIA</t>
  </si>
  <si>
    <t>MASCOTAS</t>
  </si>
  <si>
    <t>PERIODICOS</t>
  </si>
  <si>
    <t>PAPELERIA</t>
  </si>
  <si>
    <t>ACCESORIOS</t>
  </si>
  <si>
    <t>FRUVER</t>
  </si>
  <si>
    <t>PRODUCTOS DESCUENTOS LIMITADOS</t>
  </si>
  <si>
    <t>ALIMENTOS Y VIVERES</t>
  </si>
  <si>
    <t>CONFITERIA</t>
  </si>
  <si>
    <t>HIELO Y AGUA</t>
  </si>
  <si>
    <t>COMBOS, OFERTAS Y PROMOCIONES</t>
  </si>
  <si>
    <t>REFRESCOS, BEBIDAS Y PASTEURIZADOS</t>
  </si>
  <si>
    <t>CONSIGNACION</t>
  </si>
  <si>
    <t>CHARCUTERIA</t>
  </si>
  <si>
    <t>PIZZERIA</t>
  </si>
  <si>
    <t>BODEGON</t>
  </si>
  <si>
    <t>HIGIENE Y CUIDADO PERSONAL</t>
  </si>
  <si>
    <t>LUNCHERIA</t>
  </si>
  <si>
    <t>ARTICULOS DE LIMPIEZA</t>
  </si>
  <si>
    <t>IMPORTADOS</t>
  </si>
  <si>
    <t>INSUMOS</t>
  </si>
  <si>
    <t>CONGELADOS</t>
  </si>
  <si>
    <t>PRODUCCION</t>
  </si>
  <si>
    <t>FARMACIA</t>
  </si>
  <si>
    <t>COSMETICO Y PERFUMERIA</t>
  </si>
  <si>
    <t>ARTICULOS PARA EL HOGAR</t>
  </si>
  <si>
    <t>BOLSA CON CIERRE HERMETICO 10 UND DIGA PACK GD</t>
  </si>
  <si>
    <t>BOLSAS MULTI PACK 20 UND DIGA</t>
  </si>
  <si>
    <t>ENVOPLAST 1500 METROS (PROVEDURIA)</t>
  </si>
  <si>
    <t>BOLSA RESELLABLES GRANDE LOCK 10 UND</t>
  </si>
  <si>
    <t>VELAS EMPACADAS GRANDE 5 UND BELZACA</t>
  </si>
  <si>
    <t>PABILO UND</t>
  </si>
  <si>
    <t>BANDEJA ANIME LLANA (A) (PRODUCCION) 1X500</t>
  </si>
  <si>
    <t>SERVILLETAS GRANDES ALMY</t>
  </si>
  <si>
    <t>CINTA DE EMBALAR  90MTR.  TRANSPARENTE</t>
  </si>
  <si>
    <t>PAPEL PERLA ECOLOGICO 300H X 4ROLLOS</t>
  </si>
  <si>
    <t>BOLSA TRANSPARENTE 1KG SIN ASA MILLAR</t>
  </si>
  <si>
    <t>BOLSAS TRANSPARENTE 22X60 SIN ASA MILLAR(PRODUCCION)</t>
  </si>
  <si>
    <t>VASOS PLASTICOS 100UNID #27 LOS LLANOS.</t>
  </si>
  <si>
    <t>PAPEL 1 ROLLO 300 HOJAS JAZMIN SUPER</t>
  </si>
  <si>
    <t>PAPEL SUTIL PREMIUM 4 ROLLOS 260 HOJAS MANPA</t>
  </si>
  <si>
    <t>GLOBO PARA INFLAR FORMA CORAZON  X UNIDAD</t>
  </si>
  <si>
    <t>PAPEL SUTIL PREMIUM 4 ROLLOS 500 HOJAS MANPA</t>
  </si>
  <si>
    <t>BOLSA PLASTICAS 60 LT CALIDEX</t>
  </si>
  <si>
    <t>VELAS ESTUCHE 6 UND CARIBE</t>
  </si>
  <si>
    <t>PAPEL SUTIL PREMIUM 4 ROLLOS 400 HOJAS MANPA</t>
  </si>
  <si>
    <t>SERVILLETAS GARDENIA  50UNID MANPA</t>
  </si>
  <si>
    <t>TOALLIN  ABSORBENTE 18M  BLANCA SUTIL</t>
  </si>
  <si>
    <t>VASOS PLASTICOS 50UNID #107 LOS LLANOS</t>
  </si>
  <si>
    <t>PAPEL ROSAL PLUS  400 HOJAS 4ROLLOS</t>
  </si>
  <si>
    <t>BOLSA ECOLOGICA 15 LT 15 UND ECO</t>
  </si>
  <si>
    <t>BOLSA ECOLOGICA 30 LT 12 UND ECO</t>
  </si>
  <si>
    <t>BOLSA ECOLOGICA 60 LT 20 UND ECO</t>
  </si>
  <si>
    <t>BOLSA ECOLOGICA 150 LT 10 UND ECO</t>
  </si>
  <si>
    <t>BOLSAS ECOLOGICA 200 LT 5 UND ECO</t>
  </si>
  <si>
    <t>PAPEL ROSAL PLUS VINO TINTO 300H X 4ROLLOS</t>
  </si>
  <si>
    <t>BOLSA PLASTICA 15LTROS 10KG CONT.8UND  CALIDEX</t>
  </si>
  <si>
    <t>BOLSA PLASTICA 100LTROS 10KG CONT.5UND  CALIDEX</t>
  </si>
  <si>
    <t>BOLSA PLASTICA 150LTROS CONT.4UND  CALIDEX</t>
  </si>
  <si>
    <t>VASOS 100UNID #57 LOS LLANOS</t>
  </si>
  <si>
    <t>VASOS PLASTICOS 100UNID #77 LOS LLANOS</t>
  </si>
  <si>
    <t>PAPEL ROSAL PLUS VERDE 215H X 2ROLLOS</t>
  </si>
  <si>
    <t>PAPEL SUAVE GOLD 270H X 4 ROLLOS PAVECA</t>
  </si>
  <si>
    <t>BOLSA 35X45 PAQ. X 100 TRANSPARENTE (PRODUCCION)</t>
  </si>
  <si>
    <t>BOLSA  DE  REGALO MEDIANA+ PEQ  CON  ASA</t>
  </si>
  <si>
    <t>ENVASE ACRILICO 500H C/TAPA 12 UND</t>
  </si>
  <si>
    <t>PAPEL HIGIENICO ELITE 190 H 4 ROLLOS VAINILLA Y CANELA</t>
  </si>
  <si>
    <t>PAPEL HIGIENICO 250 H ELITE 4 ROLLOS</t>
  </si>
  <si>
    <t>PAPEL SANITARIO ECOLOGICO 150 HOJAS 4ROLLOS SUTIL</t>
  </si>
  <si>
    <t>PAPEL ROSAL PLUS 4ROLLOS 215 HOJAS</t>
  </si>
  <si>
    <t>TOALLAS DON TOALLIN ROSAL 80 HOJAS</t>
  </si>
  <si>
    <t>GLOBO MAGIC BALLOON COLORES  (LARGOS VICTORIA)</t>
  </si>
  <si>
    <t>ENVASE CT-4 ANIME LUNCHERO IV S/DIV</t>
  </si>
  <si>
    <t>BOLSA TRANSPARENTE 2KG SIN ASA MILLAR</t>
  </si>
  <si>
    <t>ENVASE ANIME CT-4 LUNCHERO 6 UND</t>
  </si>
  <si>
    <t>ENVASE CT-1 LUNCHERO 6 UND</t>
  </si>
  <si>
    <t>(ORIGINAL)PAPEL HIGIENICO RINDEMAX 4ROLLOS SCOTT</t>
  </si>
  <si>
    <t>PLATOS DE CARTON NRO#6-18UNID PLAST KING</t>
  </si>
  <si>
    <t>PLATOS DE CARTON NRO#7-18UNID PLAST KING</t>
  </si>
  <si>
    <t>PLATOS PLASTICOS NRO#7-10UNID PLAST KING</t>
  </si>
  <si>
    <t>CUCHARAS PLASTICAS X24UNID PLAST KING</t>
  </si>
  <si>
    <t>CONTENEDOR DE ALUMINIO #747X10UNID PLAST KING</t>
  </si>
  <si>
    <t>CONTENEDOR DE AUMINIO #788X10UNID PLAST KING</t>
  </si>
  <si>
    <t>PAPEL HIGIENICO X2 PAPIA</t>
  </si>
  <si>
    <t>VELA DETALLADA PERLA 30GR  (AV)</t>
  </si>
  <si>
    <t>PAPEL HIGIENICO 4ROLLOS TRIPLE ACCION TI-SUF</t>
  </si>
  <si>
    <t>ROLLO DE BOLSAS PRE-MARCADO DE 2 KILOS</t>
  </si>
  <si>
    <t>CREMA DE ZAPATOS CHERRY 4EN1 MARRON Y NEGRO 37.5 GR</t>
  </si>
  <si>
    <t>VASO PLASTICO #147 LOS LLANOS 50 UND</t>
  </si>
  <si>
    <t>(ORIGINAL)PILAS AAA2 ENERGIZER MAX ORIGINAL</t>
  </si>
  <si>
    <t>(ORIGINAL)PILAS AA2 ENERGIZER MAX ORIGINAL</t>
  </si>
  <si>
    <t>PAPEL PETALO 250 HOJAS 4 ROLLOS</t>
  </si>
  <si>
    <t>CUCHARA PLAST KING 24 UND TIPO FIESTA</t>
  </si>
  <si>
    <t>PLATO PLASTICO DESECHABLE N8</t>
  </si>
  <si>
    <t>PAPEL DE ALUMINIO 6 M UNICO</t>
  </si>
  <si>
    <t>BOLSAS BASURA 60 LTR GRANCO 6 BOLSAS (IBERIA)</t>
  </si>
  <si>
    <t>BOLSAS PARA BASURA 120 LT 5 UND GRANCO (IBERIA)</t>
  </si>
  <si>
    <t>BOLSAS PARA BASURA 15 LT 8 UND GRANCO (IBERIA)</t>
  </si>
  <si>
    <t>BOLSAS PARA BASURA 150 LT 4 UND GRANCO (IBERIA)</t>
  </si>
  <si>
    <t>BOLSAS PARA BASURA 200 LT 3 BOLSAS GRANCO (IBERIA)</t>
  </si>
  <si>
    <t>BOLSAS PARA BASURA 30 LT 7 BOLSAS GRANCO (IBERIA)</t>
  </si>
  <si>
    <t>SERVILLETA CUAD.HOUSEHOLD NAPKINS 170UNID PAVECA</t>
  </si>
  <si>
    <t>PAPEL PETALO 250 HOJAS 1 ROLLOS</t>
  </si>
  <si>
    <t>CAJA TERMICA CT-1 MULTIPLAST UND</t>
  </si>
  <si>
    <t>SALOME KIT DE CEJAS</t>
  </si>
  <si>
    <t>MASCARA DOBLE FUNCION BLANCO SALOME 6</t>
  </si>
  <si>
    <t>CARTERA DE PERLA NIÑA CORREA/ CADENA</t>
  </si>
  <si>
    <t>PALETA  ESPECIALES  GOURMET</t>
  </si>
  <si>
    <t>COCODIVA GALLETA RELLENA COCO Y CUBIERTACHOCOLATE ALDIVA</t>
  </si>
  <si>
    <t>BOLSA DE GLOBOS DE 35UND.   BALLOONS</t>
  </si>
  <si>
    <t>COSTILLA DE RES KG</t>
  </si>
  <si>
    <t>MUCHACHO REDONDO KG</t>
  </si>
  <si>
    <t>LAGARTO CON HUESO KG</t>
  </si>
  <si>
    <t>PUNTA TRASERA KG</t>
  </si>
  <si>
    <t>BISTEK DE PUNTA KG</t>
  </si>
  <si>
    <t>SOLOMO DE CUERITO KG</t>
  </si>
  <si>
    <t>LOMITO KG</t>
  </si>
  <si>
    <t>HUESO ROJO KG</t>
  </si>
  <si>
    <t>CARNE PARA GUISAR KG</t>
  </si>
  <si>
    <t>CARNE PARA MECHAR KG</t>
  </si>
  <si>
    <t>RES EN CANAL KG</t>
  </si>
  <si>
    <t>MOLIDA ECONOMICA KG</t>
  </si>
  <si>
    <t>PANZA KG</t>
  </si>
  <si>
    <t>MILANESA DE POLLO KG.</t>
  </si>
  <si>
    <t>MOLLEJA DE POLLO KG</t>
  </si>
  <si>
    <t>PASTA DE CHORIZO CRIOLLO KG</t>
  </si>
  <si>
    <t>POLLO PICADO KG</t>
  </si>
  <si>
    <t>POLLO ENTERO KG</t>
  </si>
  <si>
    <t>PATAS DE POLLO KG</t>
  </si>
  <si>
    <t>PULPA DE COCHINO KG</t>
  </si>
  <si>
    <t>CHULETA FRESCA KG</t>
  </si>
  <si>
    <t>PATAS DE COCHINO KG</t>
  </si>
  <si>
    <t>HUESO COCHINO FRESCO KG</t>
  </si>
  <si>
    <t>PERNIL CON HUESO SADIA KG.</t>
  </si>
  <si>
    <t>LENGUA DE RES KG</t>
  </si>
  <si>
    <t>HUESO AHUMADO KG</t>
  </si>
  <si>
    <t>TOCINETA PRAINT KG</t>
  </si>
  <si>
    <t>MORCILLA CON CEBOLLA MONTSERRATINA KG</t>
  </si>
  <si>
    <t>BOFE KG</t>
  </si>
  <si>
    <t>RABO DE RES KG</t>
  </si>
  <si>
    <t>HIGADO DE RES KG</t>
  </si>
  <si>
    <t>CORAZON DE RES KG</t>
  </si>
  <si>
    <t>PATA DE RES UND</t>
  </si>
  <si>
    <t>RIÑONADA DE RES KG</t>
  </si>
  <si>
    <t>TOCINO SIN PIEL KG</t>
  </si>
  <si>
    <t>MORCILLA ARROZ Y CEBOLLA MONTSERRATINA KG</t>
  </si>
  <si>
    <t>SOLOMO MOLIDO KG</t>
  </si>
  <si>
    <t>CHULETA AHUMADA PRAINT KG</t>
  </si>
  <si>
    <t>NUGGETS DE POLLO LA GRANJA KG.</t>
  </si>
  <si>
    <t>MILANESA DE POLLO EMPANIZADA LA GRANJA KG</t>
  </si>
  <si>
    <t>ASADURA KG</t>
  </si>
  <si>
    <t>KIPPER CARNE KG</t>
  </si>
  <si>
    <t>PIEZA DE PULPA NEGRA KG</t>
  </si>
  <si>
    <t>COCHINO EN CANAL KG</t>
  </si>
  <si>
    <t>CHISTORRA MONTSERRATINA KG</t>
  </si>
  <si>
    <t>COSTILLA DE RES ALIÑADA KG</t>
  </si>
  <si>
    <t>BISTEK DE SOLOMO KG</t>
  </si>
  <si>
    <t>HUESOS Y GRASAS KG</t>
  </si>
  <si>
    <t>SOLOMO PARRILLERO KG</t>
  </si>
  <si>
    <t>CHORIZO MIXTO AJO Y AHUM (CARNICO)</t>
  </si>
  <si>
    <t>COSTILLA DE COCHINO EXPRESS KG</t>
  </si>
  <si>
    <t>BISTEK CARNE PRIMERA KG</t>
  </si>
  <si>
    <t>COMBO (1) 1KG MOLIDA, MECHAR,GUISAR</t>
  </si>
  <si>
    <t>COMBO (2) BISTEK 1KG DE MOLIDA, GUISAR, MECHAR,COSTILLA</t>
  </si>
  <si>
    <t>CHURRASCO DE SOLOMO KG</t>
  </si>
  <si>
    <t>TIBON KG</t>
  </si>
  <si>
    <t>CHULETA DE PERNIL KG</t>
  </si>
  <si>
    <t>HAMB POLLO EMP LA GRANJA KG</t>
  </si>
  <si>
    <t>DISPONIBLE</t>
  </si>
  <si>
    <t>CHURRASCO DE SALMON KG</t>
  </si>
  <si>
    <t>POLLO DE RES KG</t>
  </si>
  <si>
    <t>HINOJO PESABLE KG SABOR.</t>
  </si>
  <si>
    <t>CLAVO  ENTERO ESPECIAS POR 15GR TINA</t>
  </si>
  <si>
    <t>FRUTAS CONFITADAS KG.</t>
  </si>
  <si>
    <t>DISCO DE CARTON N°10 ECONOMICO UND  SABOR</t>
  </si>
  <si>
    <t>BICARBONATO POR KG SABOR.</t>
  </si>
  <si>
    <t>HUGGIES DORADO ACERO</t>
  </si>
  <si>
    <t>ANILLO MATRIMONIAL ACERO</t>
  </si>
  <si>
    <t>PROMO 2X TOPOS</t>
  </si>
  <si>
    <t>PROMO ANILLO DE MATRIMONIO CARTIER</t>
  </si>
  <si>
    <t>BASE PEQUEÑA ACRILICA PARA EXHIBIR ANILLOS</t>
  </si>
  <si>
    <t>RELOJ DAMA METAL CAMUFLADO CASIO</t>
  </si>
  <si>
    <t>RELOJ DAMA G FORCE</t>
  </si>
  <si>
    <t>RELOJ PULSO DAMA/CAB/CUADRADO CORREA METAL  SHHORS</t>
  </si>
  <si>
    <t>PULCERA PERLAS GRANDE  MOTIVOS CRUZ/CORAZ/ESTR/LAMINADO</t>
  </si>
  <si>
    <t>RELOJ BABY L113 DE DAMA</t>
  </si>
  <si>
    <t>PONQUESITOS VAINILLA KG</t>
  </si>
  <si>
    <t>PASTA SECA KG</t>
  </si>
  <si>
    <t>PONQUESITOS CHOCOLATE KG</t>
  </si>
  <si>
    <t>MINI SUSPIROS KG</t>
  </si>
  <si>
    <t>PANQUE MARMOLEADO KG</t>
  </si>
  <si>
    <t>PANELITAS KG</t>
  </si>
  <si>
    <t>PALMERITAS KG</t>
  </si>
  <si>
    <t>TORTA DE NAVIDAD</t>
  </si>
  <si>
    <t>MINI DULCE CIRUELA KG</t>
  </si>
  <si>
    <t>PANQUE DE CHOCOLATE KG</t>
  </si>
  <si>
    <t>PANETTON FRUTA GRANDE</t>
  </si>
  <si>
    <t>PANETTON FRUTA MEDIANO</t>
  </si>
  <si>
    <t>BESITO DE COCO</t>
  </si>
  <si>
    <t>TORTA MODELO KG</t>
  </si>
  <si>
    <t>MINI CABELLO DE ANGEL KG</t>
  </si>
  <si>
    <t>PANETTON CHOCOLATE MEDIANO</t>
  </si>
  <si>
    <t>DULCE MEDIANO VARIADO HIPER MODELO</t>
  </si>
  <si>
    <t>DULCE VARIADO GRANDE HIPER MODELO</t>
  </si>
  <si>
    <t>PANETTON CHOCOLATE  GRANDE</t>
  </si>
  <si>
    <t>CHIMO 20 GR APUREÑITO</t>
  </si>
  <si>
    <t>CHIMO AMARILLO 18GR EL TIGRITO</t>
  </si>
  <si>
    <t>TABACO MANZANARE DETALLADO</t>
  </si>
  <si>
    <t>BELMONT GRANDE</t>
  </si>
  <si>
    <t>PALL MALL GRANDE</t>
  </si>
  <si>
    <t>PALL MALL PEQUEÑO</t>
  </si>
  <si>
    <t>BELMONT PEQUEÑO</t>
  </si>
  <si>
    <t>YESQUERO</t>
  </si>
  <si>
    <t>YESQUERO  DJEEP  PARIS</t>
  </si>
  <si>
    <t>TABACO CASANARE DETALLADO</t>
  </si>
  <si>
    <t>CIGARRO VICEROY GRANDE</t>
  </si>
  <si>
    <t>CIGARROS UNIVERSAL</t>
  </si>
  <si>
    <t>FLETE</t>
  </si>
  <si>
    <t>PAN DE SANDWICH POR KG</t>
  </si>
  <si>
    <t>PAN DULCE COLCHONCITOS VAINILLA 620 GR BIMBO</t>
  </si>
  <si>
    <t>PAN SOBADO GRANDE KG</t>
  </si>
  <si>
    <t>PAN DE SANDWICH MEDIANO UNID.</t>
  </si>
  <si>
    <t>AMBROSIA CON FRUTAS KG</t>
  </si>
  <si>
    <t>PAN INTEGRAL TRADICIONAL PEQUEÑO UNID</t>
  </si>
  <si>
    <t>ACEMITA ANDINA KG</t>
  </si>
  <si>
    <t>PAN DELI POR KG</t>
  </si>
  <si>
    <t>PAN ANDINO GRANDE KG</t>
  </si>
  <si>
    <t>BISCOCHO DULCE KG</t>
  </si>
  <si>
    <t>PAN BLANCO 500 GR BIMBO</t>
  </si>
  <si>
    <t>PAN DE MAIZ GRANDE KG</t>
  </si>
  <si>
    <t>PAN DULCE COLCHONCITO DE MANTEQUILLA 620 GR BIMBO</t>
  </si>
  <si>
    <t>PAN DE HAMBURGUESA Y PERRO POR KG</t>
  </si>
  <si>
    <t>PAN ARABE 5 UND EL ARABITO</t>
  </si>
  <si>
    <t>CANAPE KG</t>
  </si>
  <si>
    <t>PAN SANDWCH INTEGRAL 500GR HOLSUM</t>
  </si>
  <si>
    <t>PAN CANILLA INTEGRAL KG</t>
  </si>
  <si>
    <t>PAN DE BANQUETE KG</t>
  </si>
  <si>
    <t>PAN BLANCO 500 GR HOLSUM</t>
  </si>
  <si>
    <t>TORTILLAS CLASICAS 330 GR RAPIDITAS BIMBO</t>
  </si>
  <si>
    <t>CROUTONS KG</t>
  </si>
  <si>
    <t>ROSQUITAS GLASEADAS KG</t>
  </si>
  <si>
    <t>PAN DIET 500 GR BIMBO</t>
  </si>
  <si>
    <t>PAN DE HAMBURGUESA 630 GR 8 UND BIMBO</t>
  </si>
  <si>
    <t>PAN RALLADO KG</t>
  </si>
  <si>
    <t>PAN 500 ARTESANO BIMBO</t>
  </si>
  <si>
    <t>PAN MOLIDO 300 GR BIMBO</t>
  </si>
  <si>
    <t>PAN CAMPESINO REDONDO KG</t>
  </si>
  <si>
    <t>CROISSAN  TRADICIONAL KG</t>
  </si>
  <si>
    <t>TOSTADAS CLASICAS 130 GR BIMBO</t>
  </si>
  <si>
    <t>CAMPESINO LARGO FORTIFICADO KG</t>
  </si>
  <si>
    <t>PAN CANILLA O FRANCES POR KG</t>
  </si>
  <si>
    <t>PAN DE PERRO 500 GR JUMBO BIMBO</t>
  </si>
  <si>
    <t>TORTA NEGRA GRANDE UND</t>
  </si>
  <si>
    <t>PAN DE SAND 500 GR MANTEQUILLA HOLSUM</t>
  </si>
  <si>
    <t>PAN DULCE DE CAMBUR MODELO KG</t>
  </si>
  <si>
    <t>PAN DE JAMON</t>
  </si>
  <si>
    <t>TORTA DE PAN</t>
  </si>
  <si>
    <t>COMBO 3 PANES CAMPESINO</t>
  </si>
  <si>
    <t>SACO DE HARINA 25 KG UNICA</t>
  </si>
  <si>
    <t>MOLDE DE PAN DE SANDWICH 51x13x11.5</t>
  </si>
  <si>
    <t>PAQUETE DE 8 HAMBURGUESA PEQUEÑO</t>
  </si>
  <si>
    <t>PAQUETE DE 8 HAMBURGUESA GRANDE</t>
  </si>
  <si>
    <t>SALCHICHA PAQUETE 5KG HOT DOG REZENDE</t>
  </si>
  <si>
    <t>PAN CAMPESINO  REDONDO X UND.</t>
  </si>
  <si>
    <t>COMBO DE PAN JUMBO UND</t>
  </si>
  <si>
    <t>COMBO PAN PIÑITA</t>
  </si>
  <si>
    <t>COMBO 3 PANES SEMI DULCE</t>
  </si>
  <si>
    <t>COMBO DE 5 PANES CAMPESINITO</t>
  </si>
  <si>
    <t>COMBO DE PAN DE PERRO 16 UND</t>
  </si>
  <si>
    <t>TORTA ESPECIAL MODELO KG</t>
  </si>
  <si>
    <t>PAN ARABE INTEGRAL ARABITO 5UND</t>
  </si>
  <si>
    <t>PAN ARABE PITABURGER ARABITO 12UND</t>
  </si>
  <si>
    <t>PIZZA DE PAN DE PITA AMESA 6 UND</t>
  </si>
  <si>
    <t>COMBO DE 7 PANES FRANCES</t>
  </si>
  <si>
    <t>BIMBO 600 GR AVENA LINAZA,Y MIEL GRANDE</t>
  </si>
  <si>
    <t>PAN MULTI CEREAL 600 GR BIMBO</t>
  </si>
  <si>
    <t>ENVASE 8 ONZ CIERRE PLUS  SABOR</t>
  </si>
  <si>
    <t>SACO DE SAL ESMERALDA 25 KG</t>
  </si>
  <si>
    <t>BOLSAS #3 CANILLA 100 UND</t>
  </si>
  <si>
    <t>ENVASE CON TAPA PARA YOGURT UND</t>
  </si>
  <si>
    <t>CAJA PARA PAN DE JAMON 50CM</t>
  </si>
  <si>
    <t>PITILLO POR PAQUETE 100UND.</t>
  </si>
  <si>
    <t>DISCO DE CARTON N°12 X UND.</t>
  </si>
  <si>
    <t>ENVASE DE SOPA CON TAPA UND</t>
  </si>
  <si>
    <t>REMOVEDOR DE CAFE GDE (PROVEDURIA).</t>
  </si>
  <si>
    <t>ENVASE ACRILICO 500H C/TAPA</t>
  </si>
  <si>
    <t>MANTECA 15 KG (PRODUCCION)    COPOSA</t>
  </si>
  <si>
    <t>BOLSA EXPRESS UND</t>
  </si>
  <si>
    <t>PERRARINA 4 KG SUPER CAN CARNE</t>
  </si>
  <si>
    <t>DOGOURMET CARNE A LA PARRILLA 4 KG</t>
  </si>
  <si>
    <t>DOGOURMET CARNE CEREAL CACHORRO 2 KG</t>
  </si>
  <si>
    <t>K-NANINA 4 KG POLLO Y VEGETALES ADULTOS (TODAS RAZAS)</t>
  </si>
  <si>
    <t>K-NINA ADULTOS 4 KG CARNE CEREALES Y ARROZ (TODAS RAZAS)</t>
  </si>
  <si>
    <t>CAT CHOW ADULTOS 1.5 KG PURINA</t>
  </si>
  <si>
    <t>SACO AZUCAR SONORA DE 50KG</t>
  </si>
  <si>
    <t>CEREAL BOLSA NESTUM TRIGO-MIEL 225GR NESTLE</t>
  </si>
  <si>
    <t>PINCEL FINO  #0   ARTIST BRUSHES</t>
  </si>
  <si>
    <t>FOAMI TAMAÑO CARTA COLORES VARIADOS</t>
  </si>
  <si>
    <t>SILICON EN BARRA 30CM SIZE 7  PEQUEÑA</t>
  </si>
  <si>
    <t>HOJA EXAMEN XUNDA.</t>
  </si>
  <si>
    <t>PAPEL BOND UNID.</t>
  </si>
  <si>
    <t>CLIP MARIPOSA #1 UND</t>
  </si>
  <si>
    <t>CLIP MARIPOSA #2 UND</t>
  </si>
  <si>
    <t>MINI ENGRAPADORA ISP-304       ITECA</t>
  </si>
  <si>
    <t>LIBRETA CUADRICULADA 100 HOJAS PROPAL</t>
  </si>
  <si>
    <t>CARPETA ESCOLAR DE VINIL TRANSPARENTE C/SOPORTE</t>
  </si>
  <si>
    <t>JUEGO DE GEOMETRIA PLASTICA  4PIEZAS   STAR PLAST</t>
  </si>
  <si>
    <t>PAPEL DE SEDA X UND. COLORES VARIADOS PRODIMAR OK</t>
  </si>
  <si>
    <t>CARPETA MANILA DE COLORES  TAMAÑO CARTA OFFICE PRO</t>
  </si>
  <si>
    <t>BORRADOR NATA 620 MAYKA</t>
  </si>
  <si>
    <t>BOLSAS DE REGALO PEQUEÑA PAPEL</t>
  </si>
  <si>
    <t>CAJA GRANDE CON CINTA /LAZO</t>
  </si>
  <si>
    <t>MINI CAJA REGALO CINTA Y FLOR</t>
  </si>
  <si>
    <t>COLITAS DE COLORES</t>
  </si>
  <si>
    <t>MONEDERO DE DAMA  MODELO VARIOS  MICHAEL KORS</t>
  </si>
  <si>
    <t>BOLSA EXTRA GRANDE CIERRE MAGICO</t>
  </si>
  <si>
    <t>BOLSA CIERRE MAGICO PEQUEÑA</t>
  </si>
  <si>
    <t>CAJA DE REGALO ALARGADA 20CM X 4,5</t>
  </si>
  <si>
    <t>MINI  CAJA PARA REGALOS   ACRILICA</t>
  </si>
  <si>
    <t>BASE ACRILICA GRANDE EXHIBIDOR DE ANILLOS</t>
  </si>
  <si>
    <t>BASE/ EXHIBIDOR PARA RELOJ ACRILICA</t>
  </si>
  <si>
    <t>ESPEJO DOBLE 8XLED LIGHTS  MAKE-UP MURROR</t>
  </si>
  <si>
    <t>CINTILLO DE LUJO FORMAS  PERLAS-PIEDRAS</t>
  </si>
  <si>
    <t>RELOJ SPORT XINJIA (VICTORIA)</t>
  </si>
  <si>
    <t>AGUACATE CHOQUETTE KG</t>
  </si>
  <si>
    <t>PAPA KG</t>
  </si>
  <si>
    <t>COCO KG</t>
  </si>
  <si>
    <t>PATILLA KG</t>
  </si>
  <si>
    <t>APIO ESPAÑA/ CELERY KG</t>
  </si>
  <si>
    <t>CEBOLLIN KG</t>
  </si>
  <si>
    <t>ACELGA KG</t>
  </si>
  <si>
    <t>ALBAHACA KG</t>
  </si>
  <si>
    <t>MELON KG</t>
  </si>
  <si>
    <t>LECHOZA O PAPAYA KG</t>
  </si>
  <si>
    <t>AUYAMA KG.</t>
  </si>
  <si>
    <t>TAMARINDO DE 500 GR</t>
  </si>
  <si>
    <t>PIÑA UND</t>
  </si>
  <si>
    <t>BANDEJA DE JOJOTO EXPRESS 3UND</t>
  </si>
  <si>
    <t>BROCOLI KG</t>
  </si>
  <si>
    <t>VERDURA SURTIDA CONGELADA</t>
  </si>
  <si>
    <t>MANGA KG</t>
  </si>
  <si>
    <t>YERBABUENA KG</t>
  </si>
  <si>
    <t>ESPINACA KG</t>
  </si>
  <si>
    <t>PEREJIL RIZADO KG</t>
  </si>
  <si>
    <t>AJI DULCE KG</t>
  </si>
  <si>
    <t>TOMATE KG</t>
  </si>
  <si>
    <t>GENJIBRE KG</t>
  </si>
  <si>
    <t>COLIFLOR KG</t>
  </si>
  <si>
    <t>REPOLLO MORADO KG</t>
  </si>
  <si>
    <t>ZANAHORIA  KG</t>
  </si>
  <si>
    <t>PIMENTON KG</t>
  </si>
  <si>
    <t>REMOLACHA KG</t>
  </si>
  <si>
    <t>BERENJENA KG</t>
  </si>
  <si>
    <t>CALABACIN KG</t>
  </si>
  <si>
    <t>PEPINO KG</t>
  </si>
  <si>
    <t>APIO DE RAIZ KG</t>
  </si>
  <si>
    <t>NARANJA CRIOLLA KG</t>
  </si>
  <si>
    <t>LIMON KG</t>
  </si>
  <si>
    <t>CAMBUR GUINEO KG</t>
  </si>
  <si>
    <t>CEBOLLA MORADA KG</t>
  </si>
  <si>
    <t>CEBOLLA BLANCA KG</t>
  </si>
  <si>
    <t>PARCHITA KG</t>
  </si>
  <si>
    <t>OCUMO CRIOLLO KG</t>
  </si>
  <si>
    <t>OCUMO CHINO KG</t>
  </si>
  <si>
    <t>ÑAME KG</t>
  </si>
  <si>
    <t>BATATA KG</t>
  </si>
  <si>
    <t>PLATANO KG (EXPRESS 2707,MODELO,EXQUISITECES)</t>
  </si>
  <si>
    <t>GUAYABA KG</t>
  </si>
  <si>
    <t>AJI PICANTE KG</t>
  </si>
  <si>
    <t>AJO EN CONCHA KG</t>
  </si>
  <si>
    <t>VAINITA CRIOLLA KG</t>
  </si>
  <si>
    <t>AJO PELADO KG</t>
  </si>
  <si>
    <t>LECHUGA AMERICANA KG</t>
  </si>
  <si>
    <t>AJO PORRO KG</t>
  </si>
  <si>
    <t>YUCA KG</t>
  </si>
  <si>
    <t>CILANTRO KG</t>
  </si>
  <si>
    <t>PAPA COLOMBIANA KG</t>
  </si>
  <si>
    <t>LECHUGA ROMANA KG</t>
  </si>
  <si>
    <t>REPOLLO BLANCO KG</t>
  </si>
  <si>
    <t>TOMATE CONGELADO KG</t>
  </si>
  <si>
    <t>GUANABANA KG</t>
  </si>
  <si>
    <t>LECHUGA CRIOLLA KG</t>
  </si>
  <si>
    <t>ENSALADA ITALIANA 250GR KELLY"S</t>
  </si>
  <si>
    <t>PEREJIL LISO KG</t>
  </si>
  <si>
    <t>TORONJA KG</t>
  </si>
  <si>
    <t>CHAMPIÑONES FRESCOS KG</t>
  </si>
  <si>
    <t>AJO PELADO 150 GR EL ANDINITO</t>
  </si>
  <si>
    <t>JAMON AREPERO FIAMFORT KG.</t>
  </si>
  <si>
    <t>VERDURA KG.</t>
  </si>
  <si>
    <t>TOMATE DE ARBOL  KG</t>
  </si>
  <si>
    <t>BERRO ATADO 400GR EL ANDINITO</t>
  </si>
  <si>
    <t>GUAYABA CONGELADA EXPRESS KG</t>
  </si>
  <si>
    <t>PIMENTON CONGELADO KG</t>
  </si>
  <si>
    <t>AJI DULCE 150 GR EL ANDINITO</t>
  </si>
  <si>
    <t>ZANAHORIA CONGELADA KG</t>
  </si>
  <si>
    <t>ALIÑOS SURTIDOS CONGELADOS KG</t>
  </si>
  <si>
    <t>PAPA EN MALLA 2 KG</t>
  </si>
  <si>
    <t>MANZANA CONGELADA</t>
  </si>
  <si>
    <t>VAINITA 400 GR CRIOLLA ANDINITO</t>
  </si>
  <si>
    <t>CEBOLLA CONGELADA</t>
  </si>
  <si>
    <t>PIÑA CONGELADA EXPRESS</t>
  </si>
  <si>
    <t>MELON CONGELADO EXPRESS</t>
  </si>
  <si>
    <t>LECHOZA CONGELADA EXPRESS</t>
  </si>
  <si>
    <t>AJO CONGELADO KG</t>
  </si>
  <si>
    <t>REMOLACHA CONGELADA KG</t>
  </si>
  <si>
    <t>AJI DULCE CONGELADO KG</t>
  </si>
  <si>
    <t>PARCHITA CONGELADA KG</t>
  </si>
  <si>
    <t>GUANABANA CONGELADA KG</t>
  </si>
  <si>
    <t>AGUACATE CONGELADO KG</t>
  </si>
  <si>
    <t>MANGA CONGELADA KG</t>
  </si>
  <si>
    <t>BROCOLI CONGELADO KG</t>
  </si>
  <si>
    <t>AUYAMA CONGELADA KG</t>
  </si>
  <si>
    <t>PEPINO CONGELADO KG</t>
  </si>
  <si>
    <t>BERENJENA CONGELADA KG</t>
  </si>
  <si>
    <t>NISPERO KG</t>
  </si>
  <si>
    <t>UVAS PASAS KG (PASITAS).</t>
  </si>
  <si>
    <t>CEBOLLA 3 KG EN MALLA</t>
  </si>
  <si>
    <t>COCO CONGELADO</t>
  </si>
  <si>
    <t>AJI PICANTE CONGELADO</t>
  </si>
  <si>
    <t>PLATANO 6 (UND) EN MALLA</t>
  </si>
  <si>
    <t>VAINITA CHINA KG</t>
  </si>
  <si>
    <t>MANZANA ROJA/VERDE /PERA KG</t>
  </si>
  <si>
    <t>AJO PORRO 300 GR VELANDRIA</t>
  </si>
  <si>
    <t>BOLSA DE ZANAHORIA</t>
  </si>
  <si>
    <t>VERDURA SURTIDA EN MALLA 3 KG</t>
  </si>
  <si>
    <t>JOJOTOS 4UND HACIENDA EL CAUJARAL</t>
  </si>
  <si>
    <t>CIBOULETTE DOS AGUAS 20 GR</t>
  </si>
  <si>
    <t>HOJA DE HALLACA 50 UND KATERYN YULIET</t>
  </si>
  <si>
    <t>PLATANO CONGELADO KG</t>
  </si>
  <si>
    <t>RUGULA 60 GR FINCA DOS AGUAS</t>
  </si>
  <si>
    <t>HOJAS DE LECHUGA 115 GR BABY MIX FINCA DOS AGUAS</t>
  </si>
  <si>
    <t>MAIZ DULCE 12 UND EL CAUJARAL</t>
  </si>
  <si>
    <t>TOMATE CHERRY 300 GR BENATURAL</t>
  </si>
  <si>
    <t>QUESO DURO LLANERO KG</t>
  </si>
  <si>
    <t>GALLETA CHIPS AHOY 6S ORIGINAL 168GR NABISCO</t>
  </si>
  <si>
    <t>REFRESCO 1.5LT PEPSI-COLA</t>
  </si>
  <si>
    <t>REFRESCO 1.5LT GOLDEN KOLITA</t>
  </si>
  <si>
    <t>HIGADO DE POLLO KG</t>
  </si>
  <si>
    <t>REFRESCO 1.5LT GOLDEN UVA</t>
  </si>
  <si>
    <t>REFRESCO 1.5LT GOLDEN PIÑA</t>
  </si>
  <si>
    <t>HARINA DE MAIZ BLANCO Y ARROZ 1KG PAN</t>
  </si>
  <si>
    <t>GALLETA OREO CHOCOLATE TUBO 108GR NABISCO</t>
  </si>
  <si>
    <t>HARINA DE MAIZ AMARILLO 1 KG PAN</t>
  </si>
  <si>
    <t>GALLETA OREO FRESA TUBO 108GR  NABISCO</t>
  </si>
  <si>
    <t>HARINA TRIGO 1KG TODO USO ROBIN HOOD</t>
  </si>
  <si>
    <t>GALLETA KRAKERS BRAN BELVITA 234GR NABISCO.</t>
  </si>
  <si>
    <t>GALLETA MINI CHIPS VAINILLA 180GR NABISCO</t>
  </si>
  <si>
    <t>HARINA DE TRIGO 1KG LEUDANTE    ROBIN HOOD</t>
  </si>
  <si>
    <t>PROMO DIABLITO 54 GR+ DIABLITO AHUMADO UNDER WOOD</t>
  </si>
  <si>
    <t>GALLETA BELVITA HONY BRAN 9-S 252GR NABISCO</t>
  </si>
  <si>
    <t>MEZCLA AREPITAS DULCE 500 GR JUANA</t>
  </si>
  <si>
    <t>NAN PRO DE 0 A 6 MESES 400GR NESTLE</t>
  </si>
  <si>
    <t>HUEVOS 1/2 CARTON</t>
  </si>
  <si>
    <t>VINAGRE MAVESA 500ML</t>
  </si>
  <si>
    <t>CERVEZA 222 ML POLAR ICE RET</t>
  </si>
  <si>
    <t>CERVEZA 222 ML RET LIGHT POLAR</t>
  </si>
  <si>
    <t>CUBITO DE POLLO 92 GR  8 UND MAGGI</t>
  </si>
  <si>
    <t>GRANOS FRIJOL BAYO 500 GR PANTERA</t>
  </si>
  <si>
    <t>MAIZ PARA COTUFA 500 GR AMARILLO PANTERA</t>
  </si>
  <si>
    <t>GRANOS QUINCHONCHO 500 GR PANTERA</t>
  </si>
  <si>
    <t>FRIJOL PICO NEGRO  500GR   PANTERA</t>
  </si>
  <si>
    <t>CEREAL FLIPS 220GR CHOCOLATE</t>
  </si>
  <si>
    <t>AVENA EN HOJUELAS FORTIFICADA 800GR AVELINA</t>
  </si>
  <si>
    <t>AVENA EN HOJUELAS FORTIFICADA 400GR AVELINA</t>
  </si>
  <si>
    <t>AVENA EN HOJUELAS ENTERAS 400GR AVELINA</t>
  </si>
  <si>
    <t>SAL GRUESA 1 KG CELESTIAL (PARRILLERA)(NEGRA)</t>
  </si>
  <si>
    <t>CEREAL ZUCARITAS 250GR KELLOGGS</t>
  </si>
  <si>
    <t>CAFE MOLIDO GOURMET 200G  CAFE AMANECER</t>
  </si>
  <si>
    <t>GALLETAS 216 GR 2 SABORES FRESA VAINILLA CALEDONIA.</t>
  </si>
  <si>
    <t>ENDULZANTE SACAROSA CON STEVIA 500GR MONTALBAN</t>
  </si>
  <si>
    <t>MOSTAZA 195 GR HEINZ</t>
  </si>
  <si>
    <t>GALLETAS CHIPS 6 UND 144GR  TODDY</t>
  </si>
  <si>
    <t>AVENA EN HOJUELAS INSTANTANEA 400GR AVELINA</t>
  </si>
  <si>
    <t>CASABE 4 UND SOL DE CARABOBO</t>
  </si>
  <si>
    <t>MAIZENA AMERICANA 800 GR ALFONZO RIVAS</t>
  </si>
  <si>
    <t>CASABITO NATURAL 30 UND SOL DE CARABOBO</t>
  </si>
  <si>
    <t>ADOBO COMPLETO 200 GR LA COMADRE</t>
  </si>
  <si>
    <t>AVENA EN HOJUELA FORTIFICADA 400 GR QUAKER</t>
  </si>
  <si>
    <t>SALSA BBQ 307 GR PICANTE MC CORMICK</t>
  </si>
  <si>
    <t>CUBITO DE CARNE 144GR 12 UND IBERIA</t>
  </si>
  <si>
    <t>CERELAC SACHET 900GR NESTLE</t>
  </si>
  <si>
    <t>TE VERDE CON LIMON PET 500ML LIPTON</t>
  </si>
  <si>
    <t>ATUN EN ACEITE 140GR MARGARITA</t>
  </si>
  <si>
    <t>PASTA SPAGUETTI VERMICLLONI 500 GR GRANORO</t>
  </si>
  <si>
    <t>ESENCIA DE VAINILLA 250 ML LA FAVORITA NEGRA</t>
  </si>
  <si>
    <t>GELATINA FRUTOS ROJOS 12GR YELIGHT</t>
  </si>
  <si>
    <t>GALLETAS 2 SABORES 216 GR CHOC/ VAINILLA CALEDONIA</t>
  </si>
  <si>
    <t>DIABLITO 115 GR FIESTA LATA</t>
  </si>
  <si>
    <t>FRIJOL BLANCO 500 GR PANTERA</t>
  </si>
  <si>
    <t>ADOBO COMPLETO 185 GR IBERIA</t>
  </si>
  <si>
    <t>CUBITO DE POLLO MAGGI 16UNID 184GR NESTLE</t>
  </si>
  <si>
    <t>CARBON VEGETAL INSTANTANEO 1.5 KG LARA</t>
  </si>
  <si>
    <t>MEZCLA PARA CACHAPAS 500 GR PAN</t>
  </si>
  <si>
    <t>SALSA AMOSTAZADA 300 ML IBERIA</t>
  </si>
  <si>
    <t>AVENA EN HOJUELAS FORTIFICADA 800G QUAKER</t>
  </si>
  <si>
    <t>GALLETAS Q-KISS 200 GR GALLETAS PUIG</t>
  </si>
  <si>
    <t>GALLETAS TIPO TUBULAR DE COCO 132GR RIFEL</t>
  </si>
  <si>
    <t>CEREAL AZUCARADAS 240GR MAIZORITOS</t>
  </si>
  <si>
    <t>PEPITONA PICANTE 140 GR MARGARITA</t>
  </si>
  <si>
    <t>AVENA EN HOJUELAS 400GR PANTERA</t>
  </si>
  <si>
    <t>AVENA EN HOJUELAS 800GR PANTERA</t>
  </si>
  <si>
    <t>FRIJOL VERDE  500GR   PANTERA</t>
  </si>
  <si>
    <t>AZUCAR GLASS 1KG</t>
  </si>
  <si>
    <t>SALSA DE AJO 150ML IBERIA</t>
  </si>
  <si>
    <t>CUBITO DE GALLINA 96GR 8 UND IBERIA</t>
  </si>
  <si>
    <t>PASTA PARA PASTICHO 250 GR KRAYS</t>
  </si>
  <si>
    <t>CUBITO DE POLLO 144GR 12UNID IBERIA</t>
  </si>
  <si>
    <t>TOMATE PELADO 400 GR MARY</t>
  </si>
  <si>
    <t>AVENA EN HOJUELA INSTANTANEA 800GR AVELINA</t>
  </si>
  <si>
    <t>CARBON VEGETAL 1.5 KG LARA</t>
  </si>
  <si>
    <t>CASABITO CON CEBOLLA 30 UND SOL DE CARABOBO</t>
  </si>
  <si>
    <t>GALLETAS DONAS EXTRA CHOCOLATE 180 GR RIFEL</t>
  </si>
  <si>
    <t>ENDULZANTE "O"CALORIAS  112 SOBRES MONTALBAN</t>
  </si>
  <si>
    <t>CASABITO CON AJO 30 UND SOL DE CARABOBO</t>
  </si>
  <si>
    <t>SALSA DE SOYA 150ML FERGOS</t>
  </si>
  <si>
    <t>ESENCIA DE VAINILLA 250 ML LA FAVORITA BLANCA</t>
  </si>
  <si>
    <t>REFRESCO 2LT FRESCOLITA</t>
  </si>
  <si>
    <t>REFRESCO 2LT CHINOTTO</t>
  </si>
  <si>
    <t>AVENA EN HOJUELA ENTERA 800GR AVELINA</t>
  </si>
  <si>
    <t>AJILLO MIX  SOBRE 30GR IBERIA</t>
  </si>
  <si>
    <t>GALLETAS TIPTOP MANI 80GR CALEDONIA</t>
  </si>
  <si>
    <t>DIABLITO 115 GR UNDER WOOD</t>
  </si>
  <si>
    <t>DIABLITOS 54GR UNDER WOOD</t>
  </si>
  <si>
    <t>CAFE 500 GR AMANECER GOURMET</t>
  </si>
  <si>
    <t>SALSA AJI DULCE 250 GR FRITZ</t>
  </si>
  <si>
    <t>ESENCIA DE VAINILLA 150 ML LA FAVORITA NEGRA</t>
  </si>
  <si>
    <t>SALSA DE SOYA 300ML IBERIA</t>
  </si>
  <si>
    <t>SALSA INGLESA 300ML IBERIA</t>
  </si>
  <si>
    <t>GALLETAS MARIA 250 GR CALEDONIA</t>
  </si>
  <si>
    <t>CASABITO CON AJI PICANTE 30 UND SOL DE CARABOBO</t>
  </si>
  <si>
    <t>CARBON VERGETAL 4 KG LARA</t>
  </si>
  <si>
    <t>GALLETA 250 GR MARIA SELECTA</t>
  </si>
  <si>
    <t>SALSA DE AJO  150ML  FERGOS</t>
  </si>
  <si>
    <t>MAIZINA AMERICANA 400 GR ALFONZO RIVAS</t>
  </si>
  <si>
    <t>GELATINA SABOR A CEREZA 12G YELIGHT</t>
  </si>
  <si>
    <t>GALLETAS TIPO TUBULAR DE MANTEQUILLA 132GR RIFEL</t>
  </si>
  <si>
    <t>CACHAPAS 6UND LA LLANERA</t>
  </si>
  <si>
    <t>PIMIENTA BLANCA MANANTIAL 12G</t>
  </si>
  <si>
    <t>SALVIA 20 GR ENTERA IBERIA</t>
  </si>
  <si>
    <t>SAL CONDIMENTADA 125 GR PARA PESCADO IBERIA</t>
  </si>
  <si>
    <t>BASE CARNE MECHADA 60 GR IBERIA</t>
  </si>
  <si>
    <t>SABROSEADOR 180 GR COMPLETO IBERIA</t>
  </si>
  <si>
    <t>SOPA DE POLLO 60 GR CON FIDEOS IBERIA</t>
  </si>
  <si>
    <t>SALSA INGLESA 150 ML IBERIA</t>
  </si>
  <si>
    <t>SALSA DE SOYA 150 ML IBERIA</t>
  </si>
  <si>
    <t>SALSA RICA A BASE DE AJI 150ML IBERIA</t>
  </si>
  <si>
    <t>LECHE CONDENSADA 397 GR NATULAC</t>
  </si>
  <si>
    <t>QUESO CHEDDAR DALVITO 300GR GENICA</t>
  </si>
  <si>
    <t>PURE DE TOMATE 190 GR HEINZ</t>
  </si>
  <si>
    <t>QUESILLO 130 GR QUESIRIC</t>
  </si>
  <si>
    <t>BEBIDA 400 GR ACHOCOLATADA CHOCOCAO</t>
  </si>
  <si>
    <t>CARAOTAS ROJA 500 GR PANTERA</t>
  </si>
  <si>
    <t>PASTICHO 250GR ESPECIALIDADES CAPRI</t>
  </si>
  <si>
    <t>CEREAL POP CRONCH 240GR   MAIZORITOS</t>
  </si>
  <si>
    <t>CEREAL ABECITOS 240 GR  MAIZORITOS</t>
  </si>
  <si>
    <t>FLIPS CHOCOLATE 120GR   ALFONZO RIVAS</t>
  </si>
  <si>
    <t>SALSA 270 GR PIMIENTA NEGRA MC CORMICK</t>
  </si>
  <si>
    <t>SALSA RICA A BASE DE AJI 300ML IBERIA</t>
  </si>
  <si>
    <t>SALSA DE AJI PICANTE PIRIPIRI 150G IBERIA</t>
  </si>
  <si>
    <t>SALSA CONDIMENTADA 300ML IBERIA</t>
  </si>
  <si>
    <t>CERVEZA 222 ML RET SOLERA VERDE POLAR</t>
  </si>
  <si>
    <t>SALSA DE AJO 150 ML EUREKA</t>
  </si>
  <si>
    <t>SALSA 150 ML INGLESA HEINZ</t>
  </si>
  <si>
    <t>SALSA 300 ML AJI PICANTE QUIDY</t>
  </si>
  <si>
    <t>SALSA 300 ML INGLESA TIQUIRE FLORES</t>
  </si>
  <si>
    <t>REFRESCO PEPSI COLA LATA ORIGINAL 355 ML</t>
  </si>
  <si>
    <t>GALLETA CLUB SOCIAL ORIGINAL 6-S 156GR NABISCO</t>
  </si>
  <si>
    <t>TANG CON SABOR A LIMON 30GR</t>
  </si>
  <si>
    <t>ARROZ SUPERIOR 1 KG MARY</t>
  </si>
  <si>
    <t>GELATINA FRESA 125GR GELARIC</t>
  </si>
  <si>
    <t>HARINA DE MAIZ 1 KG PAN.</t>
  </si>
  <si>
    <t>SALSA DE TOMATE KEPTCHUP 397GR  HEINZ</t>
  </si>
  <si>
    <t>CEREAL FRUTY AROS 240GR MAIZORITOS</t>
  </si>
  <si>
    <t>AZUCARADAS 500 GR MAIZORITOS</t>
  </si>
  <si>
    <t>SALSA DE AJO  150ML  MC CORMICK</t>
  </si>
  <si>
    <t>PASTA VERMICELLI 500 GR MARY</t>
  </si>
  <si>
    <t>CUBITO DE POLLO 96GR 8 UND IBERIA</t>
  </si>
  <si>
    <t>CUBITO DE CARNE 96 GR IBERIA</t>
  </si>
  <si>
    <t>ARROZ TRADICIONAL 1 KG MARY</t>
  </si>
  <si>
    <t>CAFE 500 GR GOURMET KALDI</t>
  </si>
  <si>
    <t>CAFE 250 GR GOURMET KALDI</t>
  </si>
  <si>
    <t>LECHE 450 GR POLVO SEM/DESCREMADA CAMPESTRE</t>
  </si>
  <si>
    <t>QUESO CHEDDAR DALVITO 200GR GENICA</t>
  </si>
  <si>
    <t>GALLETAS DE SODA 240 GR PUIG</t>
  </si>
  <si>
    <t>TE 1.5 LT LIMON LIPTON</t>
  </si>
  <si>
    <t>SALSA DE SOYA 300 ML FERGOS</t>
  </si>
  <si>
    <t>GALLETAS 216 GR MARILU FRESA PUIG</t>
  </si>
  <si>
    <t>CAFE 500 GR GOURMET DELLA NONNA</t>
  </si>
  <si>
    <t>PASTA CAPRI DEDAL PREMIUM 1KG</t>
  </si>
  <si>
    <t>TORTILLAS 330 GR DIET BIMBO</t>
  </si>
  <si>
    <t>SOPA DE POLLO CON ARROZ 65GR IBERIA</t>
  </si>
  <si>
    <t>SALSA DE AJI PICANTE 300GR PIRI PIRI IBERIA</t>
  </si>
  <si>
    <t>CUBITO PARA PAELLA 144GR X 12 UNID IBERIA</t>
  </si>
  <si>
    <t>SALSA DE AJO 300 ML HEINZ</t>
  </si>
  <si>
    <t>SALSA DE AJO 150 ML HEINZ</t>
  </si>
  <si>
    <t>MOSTAZA 490 GR PREPARADA HEINZ</t>
  </si>
  <si>
    <t>MAYONESA 445GR KRAFT</t>
  </si>
  <si>
    <t>COMPOTA 113GR PERA  HEINZ</t>
  </si>
  <si>
    <t>SALSA INGLESA 300 ML HEINZ</t>
  </si>
  <si>
    <t>SALSA DE SOYA 150ML  HEINZ</t>
  </si>
  <si>
    <t>COTUFAS PARA MICROONDA 82 GR NATURAL POPZ</t>
  </si>
  <si>
    <t>LECHE EN POLVO SEMIDESCREMADO 900GR TORONDOY</t>
  </si>
  <si>
    <t>GELATINA GELI FRESA 150GR PARMALAT</t>
  </si>
  <si>
    <t>LECHE SEMIDESCREMADA DESLACTOSADA SAN SIMON 1LT</t>
  </si>
  <si>
    <t>SALSA P/PASTA BOLOGNESA 495GR   HEINZ</t>
  </si>
  <si>
    <t>ENDULZANTE SPLENDA</t>
  </si>
  <si>
    <t>GARBANZO 500GR PANTERA</t>
  </si>
  <si>
    <t>SORBETICO VAINILLA NABISCO</t>
  </si>
  <si>
    <t>GALLETAS TIPTOP VAINILLA 80GR CALEDONIA</t>
  </si>
  <si>
    <t>GALLETA TIPTOP CHOCOLATE 80GR CALEDONIA</t>
  </si>
  <si>
    <t>GALLETAS TIPTOP COCO 80GR CALEDONIA</t>
  </si>
  <si>
    <t>PANQUECAS 500 GR MAIZINA AMERICANA</t>
  </si>
  <si>
    <t>YUKY-PAK 250 ML MANZANA</t>
  </si>
  <si>
    <t>CAFE 200 GR GOURMET DELLA NONNA</t>
  </si>
  <si>
    <t>VINAGRE 500 ML HEINZ</t>
  </si>
  <si>
    <t>VINAGRE 1 LT HEINZ</t>
  </si>
  <si>
    <t>PASTICHO 250 GR RAPIDO MI CASA</t>
  </si>
  <si>
    <t>SALSA 240 GR SABOR A MAIZ FRITZ</t>
  </si>
  <si>
    <t>MAYONESA 850 GR FRITZ</t>
  </si>
  <si>
    <t>SALSA 240 GR TARTARA FRITZ</t>
  </si>
  <si>
    <t>SALSA INGLESA 150 ML  MC CORMICK</t>
  </si>
  <si>
    <t>HARINA DE MAIZ CLASICA 1KG JUANA</t>
  </si>
  <si>
    <t>PAPELON PANELA 450 GR</t>
  </si>
  <si>
    <t>SVELTY LECHE SEMIDESCREMADA 400GR NESTLE</t>
  </si>
  <si>
    <t>ARVEJA VERDE ENTERA 500GR PANTERA</t>
  </si>
  <si>
    <t>PASTA 1 KG RIGATONI CAPRI</t>
  </si>
  <si>
    <t>ARROZ DORADO PARBOILED 800GR MARY</t>
  </si>
  <si>
    <t>PASTA ESPECIALIDAD LINGUINI 1KG CAPRI</t>
  </si>
  <si>
    <t>VINAGRE 1 LT IBERIA</t>
  </si>
  <si>
    <t>MARILU DE CHOCOLATE 216GR GALLETAS  PUIG</t>
  </si>
  <si>
    <t>NECTAR 250 ML NARANJA  NATULAC</t>
  </si>
  <si>
    <t>CHULITOS SABOR A QUESO 60GR COMETIN</t>
  </si>
  <si>
    <t>GOFIO HARINA DE TOSTADO 900 GR LA LUCHA</t>
  </si>
  <si>
    <t>TACO BEBIDA ACHOC BOLSA 200GR</t>
  </si>
  <si>
    <t>GALLETA RENATA MARIA 3PACK 360GR SELMI</t>
  </si>
  <si>
    <t>MEZCLA TORTA RENATA PIÑA 400GR SELMI</t>
  </si>
  <si>
    <t>MEZCLA RENATA PARA TORTA VAINILLA 400GR SELMI</t>
  </si>
  <si>
    <t>HEINZ POUCH PERA 113GR</t>
  </si>
  <si>
    <t>SAZONATODO BOTELLA MAGGI 200GR NESTLE</t>
  </si>
  <si>
    <t>SALSA NAPOLI 490 GR RAPIDISIMO   CAPRI</t>
  </si>
  <si>
    <t>PAPITAS PARA PERRO CALIENTES KG.</t>
  </si>
  <si>
    <t>MOSTAZA PREPARADA IBERIA 250 G</t>
  </si>
  <si>
    <t>SALSA CHIRELITO 300 ML OLYMPIA</t>
  </si>
  <si>
    <t>RIKO MALT BEBIDA ACHOCOLATADA 900ML   PARMALAT</t>
  </si>
  <si>
    <t>PALMITOS 400 GR ENTEROS NATURAL MARY</t>
  </si>
  <si>
    <t>ACEITUNA RELLENA KG.</t>
  </si>
  <si>
    <t>ALCAPARRA KG.</t>
  </si>
  <si>
    <t>SALSA BOLOGNESA 388 GR PRONTO HEINZ</t>
  </si>
  <si>
    <t>CUBITO DETALLADO</t>
  </si>
  <si>
    <t>PAPELON NATURAL 500GR MONTALBAN</t>
  </si>
  <si>
    <t>AVELINA TRADICIONAL LIBRE DE GLUTEN 800 GR.</t>
  </si>
  <si>
    <t>CUBITO DE GALLINA 144GR X 12 UNID IBERIA</t>
  </si>
  <si>
    <t>CUBITO SOFRITO 96GR X 8 UNID IBERIA</t>
  </si>
  <si>
    <t>CUBITO SOFRITO 144GR X 12 UNID IBERIA</t>
  </si>
  <si>
    <t>SALSA DE JENGIBRE 150CM IBERIA</t>
  </si>
  <si>
    <t>PASTA PLUMA 500GR PREMIUM RONCO</t>
  </si>
  <si>
    <t>PASTA PREMIUM CARACOL GRANDE 500GR CAPRI</t>
  </si>
  <si>
    <t>SALSA 490 GR BOLOGNA CAPRI</t>
  </si>
  <si>
    <t>CHINOTTO LATA 355CC COCA-COLA</t>
  </si>
  <si>
    <t>GELATINA FRAMBUESA 150GR GELI PARMALAT</t>
  </si>
  <si>
    <t>PURE DE TOMATE PASSATA  490 GR HEINZ</t>
  </si>
  <si>
    <t>CURRY 12 GR MANANTIAL</t>
  </si>
  <si>
    <t>OREGANO EN HOJAS 8 GR MANANTIAL</t>
  </si>
  <si>
    <t>GALLETA MARILU 216 GR VAINILLA PUIG</t>
  </si>
  <si>
    <t>SALSA P/PASTA BOLOGNESA 490GR IBERIA</t>
  </si>
  <si>
    <t>SALSA P/PASTA COMPLETA 490GR IBERIA</t>
  </si>
  <si>
    <t>GALLETA MINI MARIA 200 GR GALLETAS PUIG</t>
  </si>
  <si>
    <t>BASE PARA SALSA BECHAMEL 50GR IBERIA</t>
  </si>
  <si>
    <t>SALSA PARA PASTAS NAPOLITANA 490GR IBERIA</t>
  </si>
  <si>
    <t>SALSA PARA PIZZA  480GR     HEINZ</t>
  </si>
  <si>
    <t>GELATINA SONRISSA UVA 66 GR  SONRISSA</t>
  </si>
  <si>
    <t>FLAN  SIN CARAMELO SONRISSA 46 GR</t>
  </si>
  <si>
    <t>PUDIN DE CHOCOLATE SONRISSA 72 GR</t>
  </si>
  <si>
    <t>AZUCAR MONTALBAN PLASTICO 1 KG</t>
  </si>
  <si>
    <t>REFRESCO 1LT COCA-COLA</t>
  </si>
  <si>
    <t>SALSA PARA ESPAGUETTIS SOBRE 34GR  GUT</t>
  </si>
  <si>
    <t>CAFE 200GR   FLOR DE AMERICA</t>
  </si>
  <si>
    <t>CARAOTA NEGRA 900GR PANTERA</t>
  </si>
  <si>
    <t>MOSTAZA PREPARADA 185GR IBERIA</t>
  </si>
  <si>
    <t>VINAGRE 500ML IBERIA</t>
  </si>
  <si>
    <t>COMPOTA MANZANA 113GR  HEINZ</t>
  </si>
  <si>
    <t>SALSA INGLESA 150ML OLIMPIA</t>
  </si>
  <si>
    <t>MEZCLA RENATA PARA TORTA CHOCOLATE 400GR SELMI</t>
  </si>
  <si>
    <t>TOSTADAS INTEGRALES ENRIQUECIDAS 150GR BIMBO</t>
  </si>
  <si>
    <t>GALLETA SODA PREMIUM 6 UND NABISCO</t>
  </si>
  <si>
    <t>PASTA PREMIUM PLUMITA  500 GR CAPRI</t>
  </si>
  <si>
    <t>ONOTO ENTERO POR KG</t>
  </si>
  <si>
    <t>POP CRONCH CHOCOLATE 240GR MAIZORITOS</t>
  </si>
  <si>
    <t>CUBITOS COSTILLA CRIOLLA 88GR X 8UNID MAGGI</t>
  </si>
  <si>
    <t>GALLETAS CLUB SOCIAL INTEGRAL 6 UNID 26GR NABISCO</t>
  </si>
  <si>
    <t>SORBETICO AREQUIPE NABISCO 25GR.</t>
  </si>
  <si>
    <t>ARVEJA VERDE PARTIDA PANTERA 900 GR</t>
  </si>
  <si>
    <t>LECHE LIQ/DESCREMADA 1LT CAMPESTRE</t>
  </si>
  <si>
    <t>ONOTO EN GRANO 30 GR MANANTIAL</t>
  </si>
  <si>
    <t>SALSA INGLESA 150 ML TIQUIRE FLORES</t>
  </si>
  <si>
    <t>MANTEQUILLA CON SAL 200 GR HACIENDA EL TUNAL</t>
  </si>
  <si>
    <t>PASTA TORNILLO 1KG CAPRI</t>
  </si>
  <si>
    <t>CEREAL CORN FLAKES 230GR KELLOGGS</t>
  </si>
  <si>
    <t>SALSA DE TOMATE KEPCHUP 397GR IBERIA</t>
  </si>
  <si>
    <t>SALSA P/PASTA COMPLETA IBERIA 190GR</t>
  </si>
  <si>
    <t>SALSA P/PASTA NAPOLITANA IBERIA 190GR</t>
  </si>
  <si>
    <t>TANG CON SABOR A MORA 30GR</t>
  </si>
  <si>
    <t>SALSA BOLOÑESA 195 GR HEINZ</t>
  </si>
  <si>
    <t>SALSA NAPOLITANA 195 GR HEINZ</t>
  </si>
  <si>
    <t>CEREAL CHOCO ZUCARITAS 250GR KELLOGGS</t>
  </si>
  <si>
    <t>PASTA PREMIUM PLUMA 1KG CAPRI.</t>
  </si>
  <si>
    <t>GALLETAS ELITE VAINILLA 100GR GALLETAS PUIG</t>
  </si>
  <si>
    <t>GALLETAS ELITE CHOCOLATE 100GR PUIG</t>
  </si>
  <si>
    <t>CANDELAZO LICOR SECO SABOR ROBLE 1L</t>
  </si>
  <si>
    <t>SALSA DE TOCINETA 240GR FRITZ</t>
  </si>
  <si>
    <t>TANG CON SABOR A GUANABANA 30GR</t>
  </si>
  <si>
    <t>GALLETA MARIA LA TRADICIONAL 200GR GALLETERA CARABOBO</t>
  </si>
  <si>
    <t>SALSA TOMATE KETCHUP  397G TIQUIRE FLORES.</t>
  </si>
  <si>
    <t>GALLETAS RENATA DE LECHE 360GR SELMI</t>
  </si>
  <si>
    <t>GALLETAS RENATA DE MAIZENA 360GR SELMI</t>
  </si>
  <si>
    <t>MAIZ DULCE PROVEFRU 1 KG</t>
  </si>
  <si>
    <t>SALSA DE AJO 150 ML LA GIRALDA</t>
  </si>
  <si>
    <t>SALSA INGLESA 150ML LA GIRALDA</t>
  </si>
  <si>
    <t>SALSA DE TOMATE KETCHUP 397GR LA GIRALDA</t>
  </si>
  <si>
    <t>SALSA NAPOLITANA 190 GR LA GIRALDA</t>
  </si>
  <si>
    <t>SALSA BOLOGNESA 190 GR LA GIRALDA</t>
  </si>
  <si>
    <t>SALSA BOLOGNESA 490 GR LA GIRALDA</t>
  </si>
  <si>
    <t>SALSA NAPOLITANA 490 GR LA GIRALDA</t>
  </si>
  <si>
    <t>JUGO YUKERY 250 ML NARANJA</t>
  </si>
  <si>
    <t>GALLETAS DE SODACRACKERS 240GR GALLETERA CARABOBO</t>
  </si>
  <si>
    <t>CEREAL BOLSA NESTUM ARROZ 225GR NESTLE</t>
  </si>
  <si>
    <t>CEREAL BOLSA NESTUM 3 CEREALES 225GR NESTLE</t>
  </si>
  <si>
    <t>CEREAL BOLSA NESTUM ARROZ-MAIZ 225GR NESTLE PREBIO1</t>
  </si>
  <si>
    <t>CARAOTAS BLANCAS 500 GR PANTERA.</t>
  </si>
  <si>
    <t>SABROSEADOR COMPLETO 85 GR GUT</t>
  </si>
  <si>
    <t>SOPA DE POLLO CON FIDEOS 62GR MAGGI</t>
  </si>
  <si>
    <t>ACEITUNAS RELLENAS/PIMIENTOS 490GR LA GIRALDA</t>
  </si>
  <si>
    <t>MARGARINA 500 GR CRAVO</t>
  </si>
  <si>
    <t>SALSA ROSADA 260GR FRITZ</t>
  </si>
  <si>
    <t>SALSA DE TOMATE  KETCHUP 397 GR EUREKA</t>
  </si>
  <si>
    <t>CAFE MOLIDO 250GR AL VACIO 100%   CAFE AMANECER</t>
  </si>
  <si>
    <t>BASE P/ARROZ CON POLLO 50GR IBERIA</t>
  </si>
  <si>
    <t>CUBITOS 8UNID PAELLA 96GR IBERIA</t>
  </si>
  <si>
    <t>CUBITO HERVIDO CRIOLLO 96GR /8UNID IBERIA</t>
  </si>
  <si>
    <t>CUBITOS HERVIDO CRIOLLO 12 UND 144 GR</t>
  </si>
  <si>
    <t>PASTA DE TOMATE 500 GR EUREKA</t>
  </si>
  <si>
    <t>COMPOTA MELOCOTON 113GR HEINZ.</t>
  </si>
  <si>
    <t>COMPOTA 113GR  BANANA HEINZ</t>
  </si>
  <si>
    <t>COMPOTA FRUTAS TROPICALES 113GR HEINZ</t>
  </si>
  <si>
    <t>COMPOTA FRUTAS MIXTAS 113GR HEINZ.</t>
  </si>
  <si>
    <t>BEBIDA ACHOCOLATADA 400GR RIKO MALT</t>
  </si>
  <si>
    <t>CANELA MOLIDA 12GR MANANTIAL</t>
  </si>
  <si>
    <t>ADOBO COMPLETO 110G GUT</t>
  </si>
  <si>
    <t>SAL FINA CELESTIAL NEGRA 1 KG</t>
  </si>
  <si>
    <t>JUGO DE MANZANA 1.5LT YUKERY</t>
  </si>
  <si>
    <t>FERGOS SALSA PICANTE 150CC</t>
  </si>
  <si>
    <t>LAUREL EN HOJAS 6 GR MANANTIAL</t>
  </si>
  <si>
    <t>PASTA EXTRA 1 KG ESPECIAL VERMICELLI CAPRI</t>
  </si>
  <si>
    <t>PASTICHO 250 GR DIRECTO AL HORNO CAPRI</t>
  </si>
  <si>
    <t>CEREAL FROOT LOOPS 185GR KELLOGGS</t>
  </si>
  <si>
    <t>PAPELON EN POLVO 500GR SABOR A LIMON  MONTALBA</t>
  </si>
  <si>
    <t>PAPA FRITAS LOS TEQUES 400GR</t>
  </si>
  <si>
    <t>ACEITUNAS ENTERAS 500GR LA GIRALDA</t>
  </si>
  <si>
    <t>PURE DE TOMATE 500 GR PASSATA FRITZ</t>
  </si>
  <si>
    <t>GALLETAS FAMILY CLUB 300GR PUIG</t>
  </si>
  <si>
    <t>PASTA VERMICELLI 1 KG HORIZONTE</t>
  </si>
  <si>
    <t>TE NEGRO 15 GR /10 BOLSITAS OLYMPIA</t>
  </si>
  <si>
    <t>ACEITE SOYA 500GR VATEL</t>
  </si>
  <si>
    <t>QUESO CHEDDAR 240 GR FRITZ</t>
  </si>
  <si>
    <t>VINAGRE BLANCO 1LT DEL AVILA</t>
  </si>
  <si>
    <t>CARMENCITA 30GR MANANTIAL</t>
  </si>
  <si>
    <t>CANELA MOLIDA 12 GR RISTRA MANANTIAL</t>
  </si>
  <si>
    <t>SALSA PARA ESPAGUETTIS POTE 145GR GUT</t>
  </si>
  <si>
    <t>AVENA EN HOJUELAS TRADICIONAL 400GR  AVELINA</t>
  </si>
  <si>
    <t>SACO SAL 25KG CELESTIAL</t>
  </si>
  <si>
    <t>WAFER BRIGADEIRO RENATA 115GR RENATA</t>
  </si>
  <si>
    <t>WAFER VAINILLA RENATA 115GR SELMI</t>
  </si>
  <si>
    <t>WAFER LIMON RENATA 115GR SELMI</t>
  </si>
  <si>
    <t>GALLETITAS RENATA C/MANTECA SABOR A COCO 330GR SELMI</t>
  </si>
  <si>
    <t>COOKIES CHOCOLATE 100GR RENATA</t>
  </si>
  <si>
    <t>MEZCLA PARA TORTA BRIGADEIRO 400GR RENATA</t>
  </si>
  <si>
    <t>PULPA DE TOMATE 340GR OLE</t>
  </si>
  <si>
    <t>HIGOS ENTEROS EN ALMIBAR 850GR OLE</t>
  </si>
  <si>
    <t>CEREZAS EN ALMIBAR 225GR OLE</t>
  </si>
  <si>
    <t>ACEITE DE OLIVA PREMIUM BLEND 2000ML IBERIA</t>
  </si>
  <si>
    <t>PASTA 1 KG VERMICELLI PREMIUM SINDONI</t>
  </si>
  <si>
    <t>PASTA RIGATONE 500 GR ESP SINDONI</t>
  </si>
  <si>
    <t>PASTA MACARRONES 500GR ESP SINDONI</t>
  </si>
  <si>
    <t>LENTEJA BEBE 500 GR PANTERA</t>
  </si>
  <si>
    <t>JUGO NARANJA 1.8LT LOS ANDES</t>
  </si>
  <si>
    <t>YOGURT FIRME 125 GR FRESA LOS ANDES</t>
  </si>
  <si>
    <t>GELATINA 125 GR FRESA LOS ANDES</t>
  </si>
  <si>
    <t>ESENCIA DE VAINILLA 150ML   OLYMPIA</t>
  </si>
  <si>
    <t>COTUFAS P/MICROONDAS 77G. LIBRE GLUTEN S/MANTEQUILLA  POPZ</t>
  </si>
  <si>
    <t>HARINA DE TRIGO TOSTADO GOFIO 450GR LA LUCHA</t>
  </si>
  <si>
    <t>TOMATEMIX ALIÑO EN SALSA 190GR IBERIA</t>
  </si>
  <si>
    <t>WAFER RENATA CHOCOLATE 115GR</t>
  </si>
  <si>
    <t>ADOBO COMPLETO 185GR EUREKA</t>
  </si>
  <si>
    <t>COMINO MOLIDO RISTRA 20GR MANANTIAL</t>
  </si>
  <si>
    <t>CANPROLAC FORTICRECE 800GR NESTLE</t>
  </si>
  <si>
    <t>ANIS ESTRELLADO 10GR MANANTIAL</t>
  </si>
  <si>
    <t>PIMIENTA EN GRANO 12GR MANANTIAL</t>
  </si>
  <si>
    <t>ARVEJA 500 GR VERDE PARTIDA PANTERA</t>
  </si>
  <si>
    <t>CREMA DE ARROZ BOLSA 450GR MARY</t>
  </si>
  <si>
    <t>ARROZ 1 KG CORINA</t>
  </si>
  <si>
    <t>PASTA LARGA 1 KG ESPAGUETTI PRIMOR</t>
  </si>
  <si>
    <t>PASTA 1 KG PLUMA MARY</t>
  </si>
  <si>
    <t>PAPITAS FRITAS CHIC´S 250G</t>
  </si>
  <si>
    <t>PAPITAS FRITAS CHIC´S 600GR</t>
  </si>
  <si>
    <t>PAPITAS FRITAS CHIC´S 1K</t>
  </si>
  <si>
    <t>FRUIT PUNCH MOTATAN 1800ML</t>
  </si>
  <si>
    <t>GALLETA CREAM CRACKER 200GR RENATA</t>
  </si>
  <si>
    <t>CRACKER GALLLETA AGUA E SAL 200GR RENATA</t>
  </si>
  <si>
    <t>PAN BLANCO 680G SUPER  BIMBO</t>
  </si>
  <si>
    <t>ARVEJAS AMARILLAS ENTERAS 500GR MARY</t>
  </si>
  <si>
    <t>FRIJOL BAYO 500GR MARY</t>
  </si>
  <si>
    <t>CURRY EN POLVO 20 GR IBERIA</t>
  </si>
  <si>
    <t>MEZCLA PARA SOPA MINESTRONE 65 GR IBERIA</t>
  </si>
  <si>
    <t>COMBO SALSAS X 3 150 ML IBERIA</t>
  </si>
  <si>
    <t>SALSA DE AJO TIQUIRE FLORES 150ML</t>
  </si>
  <si>
    <t>GALLETA OREO VAINILLA TUBO 108GR NABISCO</t>
  </si>
  <si>
    <t>GALLETA RENATA DE CHOCOLATE 112 GR   RENATA</t>
  </si>
  <si>
    <t>CUBITO DE COSTILLA 12UNID 144GR IBERIA</t>
  </si>
  <si>
    <t>JUGO DE PERA 1.5LT YUKERY</t>
  </si>
  <si>
    <t>ADOBO SACHET 35 GR MAGGI</t>
  </si>
  <si>
    <t>PASTA 1 KG LARGA LINGUINI PRIMOR</t>
  </si>
  <si>
    <t>MELAZA DE CAÑA 200 GR MIDUCHY</t>
  </si>
  <si>
    <t>WAFER CHOCOLATE 115GR RENATA</t>
  </si>
  <si>
    <t>CUBITO DE COSTILLA 8UNID 96GR IBERIA</t>
  </si>
  <si>
    <t>ONOTO ENTERO 20 GR IBERIA</t>
  </si>
  <si>
    <t>SALSA BOLOGNESA PARA PASTA 190GR IBERIA</t>
  </si>
  <si>
    <t>PASTA TORNILLITO 1KG HORIZONTE</t>
  </si>
  <si>
    <t>PASTA SEMOLA 1KG TUBITO LISO Nr. 3 PREMIUM  ALLEGRI</t>
  </si>
  <si>
    <t>PASTA SEMOLA 1KG ESPIRALES   ALLEGRI</t>
  </si>
  <si>
    <t>FRUTILLA CONFITADA 200GR INPA</t>
  </si>
  <si>
    <t>ALCAPARRAS 200GR ESPAÑOLA</t>
  </si>
  <si>
    <t>ARROZ  TIPO III 1KG  BLANCO  EMI</t>
  </si>
  <si>
    <t>TORTA SABOR A MANZANA EL CANARIO</t>
  </si>
  <si>
    <t>LECHE COMPLETA UHT 1 LTR SAN SIMON</t>
  </si>
  <si>
    <t>LECHE DESCREMADA LIGHT 1 LT SAN SIMON</t>
  </si>
  <si>
    <t>CREMA DE ARROZ 900 GR PRIMOR (BOLSA)</t>
  </si>
  <si>
    <t>JAMON ENDIABLADO 110 GR PLUMROSE</t>
  </si>
  <si>
    <t>BULTO DE SAL CELESTIAL 25 KG X UND(AZUL)</t>
  </si>
  <si>
    <t>SAZONATODO MAGGI 35GR NESTLE</t>
  </si>
  <si>
    <t>CAFE INSTANTANEO TRADICION 170GR NESCAFE</t>
  </si>
  <si>
    <t>GALLETA RENATA MANTEQUILLA LECHE 330GR SELMI</t>
  </si>
  <si>
    <t>VINAGRE ULTRA FILTRADO 1LT LA GIRALDA</t>
  </si>
  <si>
    <t>ANIS DULCE 12GR MANANTIAL</t>
  </si>
  <si>
    <t>BOCADILLO DE PLATANO 15GR SAN FRANCISCO</t>
  </si>
  <si>
    <t>PASTA LARGA 500 GR ESPAGUETTI PRIMOR</t>
  </si>
  <si>
    <t>GALLETAS DETALLADA</t>
  </si>
  <si>
    <t>MARGARINA 454 GR MIRASOL</t>
  </si>
  <si>
    <t>PASTA EXTRA 1 KG PLUMA CAPRI</t>
  </si>
  <si>
    <t>GUISANTES AL NATURAL PISELLI 400GR KALDINI</t>
  </si>
  <si>
    <t>CHAMPIÑONES EN  RODAJAS 400 GR KALDINI</t>
  </si>
  <si>
    <t>MELOCOTONES EN ALMIBAR 425 GR KALDINI</t>
  </si>
  <si>
    <t>LECHE EN POLVO 400 GR LA RENDIDORA/MONTAÑA FRESCA</t>
  </si>
  <si>
    <t>VINAGRE BALSAMICO 500 ML COLISEO</t>
  </si>
  <si>
    <t>SOLERA AZUL 222 ML RETORNABLE POLAR</t>
  </si>
  <si>
    <t>ACEITE COMESTIBLE 900 ML OLEO MIX</t>
  </si>
  <si>
    <t>CAPRI CANNELLONE 250 GR DIRECTO AL HORNO ESPECIALIDADES</t>
  </si>
  <si>
    <t>NAN 2 PRO FORMULA INF DE 6 A 24 MESES NESTLE</t>
  </si>
  <si>
    <t>ATUN EN AGUA PERFECT 142G</t>
  </si>
  <si>
    <t>JAMON ENDIABLADO 60GR PLUMROSE</t>
  </si>
  <si>
    <t>SOPA  DE  POLLO CON ARROZ 62G  MAGGI</t>
  </si>
  <si>
    <t>MARGARINA 500GR LA ESTANCIA</t>
  </si>
  <si>
    <t>PASTA VERMICELLI FINO 1KG NAPOLI</t>
  </si>
  <si>
    <t>ARROZ EXCELENTE 1KG SANTONI</t>
  </si>
  <si>
    <t>ARROZ PREMIUM 1KG SANTONI</t>
  </si>
  <si>
    <t>ARROZ SAFIRO 1KG SANTONI</t>
  </si>
  <si>
    <t>CREMA DE ARROZ 400GR SANTONI</t>
  </si>
  <si>
    <t>CHICHA TONI INTANTANEA 400GR SANTONI</t>
  </si>
  <si>
    <t>CHOCO TONI INSTANTANEA 400GR SANTONI</t>
  </si>
  <si>
    <t>NUTRI TONI INSTANTANEA 450GR SANTONI</t>
  </si>
  <si>
    <t>MORTADELA  DE  POLLO  SUPERIOR 1KG HERMO</t>
  </si>
  <si>
    <t>HOTC SALSA PICANTE 790 GR FRITZ</t>
  </si>
  <si>
    <t>ACEITE VEGETAL 828 ML LA MISERICORDIA</t>
  </si>
  <si>
    <t>PASTA TORNILLO/DEDAL/PLUMITA 500GR LA VENECIANA</t>
  </si>
  <si>
    <t>PAN PARA HAMBURGUESA 400GR  4UNID BIMBO</t>
  </si>
  <si>
    <t>PAN PERRO CON AJONJOLI 420GR 8UNID BIMBO</t>
  </si>
  <si>
    <t>FRUIT PUNCH PASTEURIZADO 1.8 LT LOS ANDES</t>
  </si>
  <si>
    <t>HARINA DE TRIDO 50 KG DOÑA MARIA</t>
  </si>
  <si>
    <t>JUGO DE DURAZNO 1.8LT LALO</t>
  </si>
  <si>
    <t>JUGO DE PERA 1.8LT LALO</t>
  </si>
  <si>
    <t>JUGO DE MANZANA 1.8 LT LALO</t>
  </si>
  <si>
    <t>JUGO DE MANGO ALEGRE 900ML LALO</t>
  </si>
  <si>
    <t>PAN DE LECHE EL CANARIO 75 GR</t>
  </si>
  <si>
    <t>PASTA PREMIUM VERMICELLI LA SIRENA 1 KG</t>
  </si>
  <si>
    <t>PALMITOS ENTEROS 800GR KALDINI</t>
  </si>
  <si>
    <t>PALMITOS ENTEROS 400GR KALDINI</t>
  </si>
  <si>
    <t>LECHE EN POLVO 900 GR SAN SIMON</t>
  </si>
  <si>
    <t>JUGO DE MANZANA 400ML FRICA</t>
  </si>
  <si>
    <t>HARINA DE TRIGO TODO USO 1 KG RONCO</t>
  </si>
  <si>
    <t>HARINA DE TRIGO LEUDANTE 1 KG RONCO</t>
  </si>
  <si>
    <t>POLVORONES MARINELA X 4 PQ 300GR BIMBO</t>
  </si>
  <si>
    <t>MANTECA VEGETAL 400GR LA MISERICORDIA</t>
  </si>
  <si>
    <t>WAFER SURTIDO 78 GR BAUDUCO</t>
  </si>
  <si>
    <t>AZUCAR 500 GR DERCONDE</t>
  </si>
  <si>
    <t>RIKO MALT UNID 250ML PARMALAT</t>
  </si>
  <si>
    <t>QUESO BLANCO DALVITO 200GR GENICA</t>
  </si>
  <si>
    <t>QUESO BLANCO 300 GR DALVITO GENICA</t>
  </si>
  <si>
    <t>SALSA DE GALON AJO 3.6 LT FRITZ</t>
  </si>
  <si>
    <t>SALSA DE GALON INGLESA 3.6 LT FRITZ</t>
  </si>
  <si>
    <t>CREMA DE LECHE 1 LT PARMALAT</t>
  </si>
  <si>
    <t>GELATINA DE UVA 125GR LOS ANDES</t>
  </si>
  <si>
    <t>LECHE CONDENSADA 395GR PARMALAT</t>
  </si>
  <si>
    <t>MEZCLA SURT. P/PREP SALSAS 45GR FRITZ</t>
  </si>
  <si>
    <t>SALSA INGLESA 3.7 LT IBERIA (GALON)</t>
  </si>
  <si>
    <t>COLADO POUCH FRUTA 113 GR HEINZ</t>
  </si>
  <si>
    <t>REFRESCO 1LT GOLDEN NARANJA</t>
  </si>
  <si>
    <t>SACO DE SAL 25 KG PERLAMAR</t>
  </si>
  <si>
    <t>NESCAFE TRADICIONAL 85 GR INSTANTANEO</t>
  </si>
  <si>
    <t>BASE SALSA BOLOGNESA 50 GR MAGGI</t>
  </si>
  <si>
    <t>JUGO DE DURAZNO NATULAC 250 CM UND.</t>
  </si>
  <si>
    <t>JUGO DE MANZANA 250 ML NATULAC</t>
  </si>
  <si>
    <t>PASTA PREMIUM1 KG DITALINI SINDONI</t>
  </si>
  <si>
    <t>ACEITE DE GIRASOL 900 ML LIZA</t>
  </si>
  <si>
    <t>TRUVIA NATURAL 40UND STEVIA LEAF</t>
  </si>
  <si>
    <t>CEREAL PLANET CRONCH 240 GR SANTONI</t>
  </si>
  <si>
    <t>CEREAL SPACE POP CHOCOLATE 240 GR SANTONI</t>
  </si>
  <si>
    <t>CEREAL SPACE POP VAINILLA 240 GR SANTONI</t>
  </si>
  <si>
    <t>HARINA INDUSTRIAL 50KG CEARENSE/CARIJE</t>
  </si>
  <si>
    <t>YOGURT LIQ NATURAL 400 ML LALO</t>
  </si>
  <si>
    <t>YOGURT LIQ.DE DURAZNO 400ML LALO</t>
  </si>
  <si>
    <t>PALMITOS ENTEROS OSOLE 400GR</t>
  </si>
  <si>
    <t>JUGO DE PIÑA 300ML TUK-TUK</t>
  </si>
  <si>
    <t>JUGO DAFRUTA 1 LT DURAZNO</t>
  </si>
  <si>
    <t>RIKESA TOCINETA 300 GR</t>
  </si>
  <si>
    <t>COLADO DE DURAZNO NATULAC 113GR</t>
  </si>
  <si>
    <t>COMPOTA 186 GR PERA NATULAC</t>
  </si>
  <si>
    <t>JUGO DE MANZANA 900ML LALO</t>
  </si>
  <si>
    <t>CHOCO RICO 400 GR SAN SIMON</t>
  </si>
  <si>
    <t>MARGARINA MIRASOL 227 GR</t>
  </si>
  <si>
    <t>LECHE 200 GR DO BOM</t>
  </si>
  <si>
    <t>SALSA DE SOYA 300ML LA CHINA</t>
  </si>
  <si>
    <t>SALSA INGLESA 300ML LA CHINA</t>
  </si>
  <si>
    <t>SALSA DE AJO 300ML LA CHINA</t>
  </si>
  <si>
    <t>SALSA AGRIDULCE 300ML LA CHINA</t>
  </si>
  <si>
    <t>SALSA PICANTE 300ML LA CHINA</t>
  </si>
  <si>
    <t>PAPELON LIMON 115 GR MONTALBAN</t>
  </si>
  <si>
    <t>SANTAL LIGHT PERA 1.5LT PARMALAT</t>
  </si>
  <si>
    <t>SANTAL LIGHT MANZANA 1.5LT PARMALAT</t>
  </si>
  <si>
    <t>VINAGRE 500 ML FERGOS</t>
  </si>
  <si>
    <t>MAYONESA FERGOS 445GR</t>
  </si>
  <si>
    <t>SALSA DE TOMATE FERGOS 397GR</t>
  </si>
  <si>
    <t>COMPOTA MANZANA 113 GR GERBER</t>
  </si>
  <si>
    <t>ACEITE VEGETAL 1 LT VATEL</t>
  </si>
  <si>
    <t>JUGO DE DURAZNO 900ML LALO</t>
  </si>
  <si>
    <t>YOGURT FIRME NATURAL 125 GR LOS ANDES</t>
  </si>
  <si>
    <t>PASTA DE TOMATE DOBLE CONCENTRADA IBERIA 500G</t>
  </si>
  <si>
    <t>SALSA SOYA EL DRAGON LA CHINA 300ML</t>
  </si>
  <si>
    <t>ARROZ PREMIUM 900 GR MARY</t>
  </si>
  <si>
    <t>PASTA 1 KG VERMICELLI SUPERIOR MARY</t>
  </si>
  <si>
    <t>CHOCO PILOS 220 GR RELLENOS DE CHOCOLATE NATU RICOS</t>
  </si>
  <si>
    <t>COCO PILOS 220 GR NATU RICOS</t>
  </si>
  <si>
    <t>TOMATE PELADO 800 GR LE TERRE DELL AGRO</t>
  </si>
  <si>
    <t>REFRESCO 1LT CHINOTTO</t>
  </si>
  <si>
    <t>RELLENITOS CON CHOCOLATE 6 UND FIFEL</t>
  </si>
  <si>
    <t>LECHE PASTEURIZADA 1.8ML LOS ANDES</t>
  </si>
  <si>
    <t>BEBIDA LACTEA FRESA 900ML BIO ANDES</t>
  </si>
  <si>
    <t>KONGA SABOR PARCHITA 30 GR</t>
  </si>
  <si>
    <t>REFRESCO 1LT PEPSI-COLA</t>
  </si>
  <si>
    <t>MAIZ ENTERO 400GR KALDINI</t>
  </si>
  <si>
    <t>PASTA EXTRA ESPECIAL VERMICELLI 500 GR CAPRI</t>
  </si>
  <si>
    <t>ATUN EN ACEITE 142GR PERFECT</t>
  </si>
  <si>
    <t>PURE LISTO 100 GR LA GRANJA</t>
  </si>
  <si>
    <t>GALLETAS DULCE 84 GR NOBLESE CARABOBO</t>
  </si>
  <si>
    <t>PASTA EXTRA ESPECIAL DEDALITO 1 KG CAPRI</t>
  </si>
  <si>
    <t>WAFER MORANGO 115 GR RENATA</t>
  </si>
  <si>
    <t>YOGURT FIRME 125 GR PIÑA LOS ANDES</t>
  </si>
  <si>
    <t>MANTEQUILLA CON SAL 250 GR DOÑA FLORA</t>
  </si>
  <si>
    <t>LECHE EN POLVO COMPLETA 400GR SAN SIMON</t>
  </si>
  <si>
    <t>CHICHA CON LECHE INSTANTANEA 500GR SAN SIMON</t>
  </si>
  <si>
    <t>LECHE ENTERA 1.8 LT LALO</t>
  </si>
  <si>
    <t>CHICHA PASTEURIZADA 900ML LALO</t>
  </si>
  <si>
    <t>LECHE ENTERA 900 ML LALO</t>
  </si>
  <si>
    <t>JUGO DE NARANJA 900 ML LALO</t>
  </si>
  <si>
    <t>JUGO DE NARANJA 1.8 LT LALO</t>
  </si>
  <si>
    <t>JUGO DE PERA 900ML LALO</t>
  </si>
  <si>
    <t>TE CON DURAZNO LALO 1800ML</t>
  </si>
  <si>
    <t>TE CON LIMON LALO 1800ML</t>
  </si>
  <si>
    <t>TE CON DURAZNO LALO 900 ML</t>
  </si>
  <si>
    <t>LECHE ENTERA PASTEURIZADA 1.5LT LALO</t>
  </si>
  <si>
    <t>AZUCAR GLASS MONTALBAN 500GR.</t>
  </si>
  <si>
    <t>PUDIN CHOCOLATE 90GR MONTALBAN</t>
  </si>
  <si>
    <t>MAYONESA 445 GR KRAYS</t>
  </si>
  <si>
    <t>VINAGRE 500 ML KRAYS</t>
  </si>
  <si>
    <t>VINAGRE 1 LT KRAYS</t>
  </si>
  <si>
    <t>VINAGRE 3.785 LT KRAYS</t>
  </si>
  <si>
    <t>SALSA DE AJO 150 ML KRAYS</t>
  </si>
  <si>
    <t>SALSA INGLESA 150 ML KRAYS</t>
  </si>
  <si>
    <t>GALLETA MARIA TRADICIONAL 200 GR KRAYS</t>
  </si>
  <si>
    <t>PASTA LINGUINI 1 KG PREMIUM RONCO</t>
  </si>
  <si>
    <t>PASTA TORNILLO 1 KG PREMUIM RONCO</t>
  </si>
  <si>
    <t>TOOST-AVENA 300 GR CANELA</t>
  </si>
  <si>
    <t>BEBIDA BIO ANDES 900 ML DURAZNO</t>
  </si>
  <si>
    <t>CAFE 500 GR GOURMET VERO CAFE</t>
  </si>
  <si>
    <t>ACEITE DE SOYA 500 ML KRAYS</t>
  </si>
  <si>
    <t>SALSA P/PASTA TRADICIONAL 490 GR KRAYS</t>
  </si>
  <si>
    <t>SALSA P/PASTA NAPOLITANA 490 GR KRAYS</t>
  </si>
  <si>
    <t>SALSA PARA PASTA 490 GR BOLOGNESA CON CARNE KRAYS</t>
  </si>
  <si>
    <t>MARGARINA 250GR NELLY</t>
  </si>
  <si>
    <t>JUGO DE PERA 250 ML (VIDRIO) NATULAC</t>
  </si>
  <si>
    <t>JUGO DE MANANZA 250 ML (VIDRIO) NATULAC</t>
  </si>
  <si>
    <t>JUGO DE DURAZNO 1 LT UHT NATULAC</t>
  </si>
  <si>
    <t>TE CON LIMON 900ML LALO</t>
  </si>
  <si>
    <t>HARINA DE TRIGO 900 GR TODO USO MARY.</t>
  </si>
  <si>
    <t>PAPAS FRITAS RALLADAS 160 GR YILL FRITZ</t>
  </si>
  <si>
    <t>SALSA DE AJO 300 ML FRITZ.</t>
  </si>
  <si>
    <t>SALSA DE AJO FRITZ 150 CC</t>
  </si>
  <si>
    <t>SALSA INGLESA 150 ML FRITZ.</t>
  </si>
  <si>
    <t>UVAS PASAS 200 GR KRAYS</t>
  </si>
  <si>
    <t>PASTA PREMIUM 500 GR VERMICELLI MARY</t>
  </si>
  <si>
    <t>PASTA PREMIUM 500 GR MACARRON MARY</t>
  </si>
  <si>
    <t>PASTA PREMIUM 500 GR RIGATONI MARY</t>
  </si>
  <si>
    <t>SARDINAS EN ACEITE VEGETAL 170GR PEÑERO</t>
  </si>
  <si>
    <t>LECHE CONDENSADA NATULAC 340G</t>
  </si>
  <si>
    <t>ACEITE 1 LT VATEL SOYA</t>
  </si>
  <si>
    <t>ARROZ ESMERALDA 900GR MARY</t>
  </si>
  <si>
    <t>PASTA DE TOMATE DOBLE CONCENTRADA 2.200 G</t>
  </si>
  <si>
    <t>COMPOTA DURAZNO 186 GR NATULAC</t>
  </si>
  <si>
    <t>COMPOTA 186 GR MANZANA NATULAC</t>
  </si>
  <si>
    <t>SARDINAS EN SALSA DE TOMATE 170GR PEÑERO</t>
  </si>
  <si>
    <t>AVENA EN HOJUELAS 800GR LA LUCHA</t>
  </si>
  <si>
    <t>PIMIENTA NEGRA 500 GR EN GRANO MANANTIAL</t>
  </si>
  <si>
    <t>JUGO DE PERA 400ML FRICA</t>
  </si>
  <si>
    <t>GALLETAS OREO CAFE UND 36G</t>
  </si>
  <si>
    <t>CARAOTAS NEGRAS 500GR DOÑA ALICIA</t>
  </si>
  <si>
    <t>JUGO DE PERA 900 ML FRICA</t>
  </si>
  <si>
    <t>YOGURT LIQUIDO DE DURAZNO MI FINCA 900ML</t>
  </si>
  <si>
    <t>SALSA DE SOYA HEINZ LA CHINA 300CM</t>
  </si>
  <si>
    <t>MARGARINA 500GR NELLY</t>
  </si>
  <si>
    <t>MARGARINA 454 GR LA MISERICORDIA</t>
  </si>
  <si>
    <t>PASTA LARGA PREMIUM LINGUINI 500 GR MARY.</t>
  </si>
  <si>
    <t>PASTA TORNILLO SUPERIOR 1 KG MARY</t>
  </si>
  <si>
    <t>PASTA PLUMA PREMIUM 500 GR MARY</t>
  </si>
  <si>
    <t>PASTA TORNILLO PREMIUM 500 GR MARY</t>
  </si>
  <si>
    <t>PASTA  DEDAL PREMIUM 500 GR MARY</t>
  </si>
  <si>
    <t>MARGARINA 250 GR DELICATA</t>
  </si>
  <si>
    <t>GALLETAS RENATA MANTEQUILLA CHOCOLATE 133GR</t>
  </si>
  <si>
    <t>GALLETAS RENATA MANTEQUILLA COCO 133GR</t>
  </si>
  <si>
    <t>GALLETA MANTEQUILLA Y LECHE 133 GR RENATA</t>
  </si>
  <si>
    <t>PIÑAS REBANADAS 400GR OLE</t>
  </si>
  <si>
    <t>MAIZ DULCE EN GRANOS 300GR OSOLE</t>
  </si>
  <si>
    <t>GUISANTES 300GR OSOLE</t>
  </si>
  <si>
    <t>CUBITOS DE POLLO 80 GR KNORR</t>
  </si>
  <si>
    <t>GALLETAS 192 GR CHARMY MOKA</t>
  </si>
  <si>
    <t>PAN ARABE 375 GR SHAMS</t>
  </si>
  <si>
    <t>SALSA DE JENGIBRE 300CM IBERIA</t>
  </si>
  <si>
    <t>CAJA DE HUEVOS 12 CARTONES</t>
  </si>
  <si>
    <t>PASTA DEDAL SIRENA 1 KG</t>
  </si>
  <si>
    <t>ALIÑO PREPARADO 200 GR MAMATIA</t>
  </si>
  <si>
    <t>GELATINA BALLY SABOR A UVA 140 GR ANDES</t>
  </si>
  <si>
    <t>PASTA LARGA 1 KG VERMICELLI MIMESA</t>
  </si>
  <si>
    <t>PASTA CORTA DELAL 1 KG MIMESA</t>
  </si>
  <si>
    <t>VERO CAFFE MOLIDO 200GR GOURMET</t>
  </si>
  <si>
    <t>BEBIDA SABOR A LECHE 200 GR DUMONTE</t>
  </si>
  <si>
    <t>BEBIDA SABOR A LECHE 400 GR DUMONTE</t>
  </si>
  <si>
    <t>CAFE GOURMET 200GR GRANO DE MONTAÑA</t>
  </si>
  <si>
    <t>CAFE GOURMET 500GR GRANO DE MONTAÑA</t>
  </si>
  <si>
    <t>PASTA PLUMA 1KG PREMIUM RONCO</t>
  </si>
  <si>
    <t>PASTA RONCO 500 GR VERMICELLI</t>
  </si>
  <si>
    <t>MELOCOTON EN ALMIBAR 820GR KALDINI</t>
  </si>
  <si>
    <t>COCTEL DE FRUTAS 820GR KALDINI</t>
  </si>
  <si>
    <t>PASTA TRADICIONAL 1 KG PLUMA MARY</t>
  </si>
  <si>
    <t>AGUA 600 ML LOS ALPES</t>
  </si>
  <si>
    <t>AGUA 5 LT LOS ALPES</t>
  </si>
  <si>
    <t>BONITO DEL CARIBE 140 GR EN ACEITE MARGARITA</t>
  </si>
  <si>
    <t>DELICIAS DEL CARIBE CON VEGETALES 165GR MARGARITA BONITO</t>
  </si>
  <si>
    <t>ACEITE DE SOYA 900ML COAMO</t>
  </si>
  <si>
    <t>ACEITE DE SOYA 900 ML VATEL</t>
  </si>
  <si>
    <t>GALLETA MARIA PREMIUM 140GR CALEDONIA</t>
  </si>
  <si>
    <t>GALLETA FRESA 192 GR CHARMY</t>
  </si>
  <si>
    <t>AZUCAR 1 KG PAPEL MONTALBAN</t>
  </si>
  <si>
    <t>AGUA MINERAL 1.5LT ZENDA</t>
  </si>
  <si>
    <t>PASTA PREMIUM 1 KG DEDALITO CAPRI</t>
  </si>
  <si>
    <t>SALSA DE SOYA 300 ML TIQUIRE FLORES</t>
  </si>
  <si>
    <t>PASTA DE TOMATE 200 GR TIQUIRE FLORES</t>
  </si>
  <si>
    <t>HARINA DE TRIGO LEUDANTE CAPRI 1 KG</t>
  </si>
  <si>
    <t>CUBITO 120 GR DE POLLO 12 UND KNORR</t>
  </si>
  <si>
    <t>GALLETAS 192 GR VAINILLA CHARMY</t>
  </si>
  <si>
    <t>LECHE DESCREMADA 1 LT UHT NATULAC</t>
  </si>
  <si>
    <t>SALSA AGRIDULCE 150ML LA CHINA</t>
  </si>
  <si>
    <t>LECHE SEMIDESCREMADA CAMPIÑA 900GR</t>
  </si>
  <si>
    <t>LECHE ENTERA 1 LT UHT NATULAC</t>
  </si>
  <si>
    <t>FRUIT PUNCH 1.8LT LALO</t>
  </si>
  <si>
    <t>AREPA FLOR DEL TRIGAL (PITA)</t>
  </si>
  <si>
    <t>ADOBO 200 GR BOTELLA MAGGI</t>
  </si>
  <si>
    <t>MIEL ARTESANAL BOTELLA</t>
  </si>
  <si>
    <t>SALSA HEINZ 195 GR COMPLETA</t>
  </si>
  <si>
    <t>PASTA DE TOMATE 200 GR HEINZ</t>
  </si>
  <si>
    <t>MIEL DE ABEJAS 350GR LA INTEGRAL</t>
  </si>
  <si>
    <t>MIEL DE ABEJAS 240GR LA INTEGRAL</t>
  </si>
  <si>
    <t>MEZCLA EN POLVO 400GR INDOSA</t>
  </si>
  <si>
    <t>HARINA DE TRIGO TODO USO CAPRI 1 KG</t>
  </si>
  <si>
    <t>MEZCLA CHICHA INSTANTANEA 200GR CAMPESTRE</t>
  </si>
  <si>
    <t>MAYONESA 240GR FRITZ</t>
  </si>
  <si>
    <t>JUGO DE MANZANA 1.8 LT LOS ANDES</t>
  </si>
  <si>
    <t>NARANJADA 400ML LOS ANDES</t>
  </si>
  <si>
    <t>GELATINA DE CEREZA 66GR SONRISSA</t>
  </si>
  <si>
    <t>PASTA LARGA VERMICELLI 1 KG PREMIUM RONCO</t>
  </si>
  <si>
    <t>PASTA CORTA DEDAL 1 KG PREMUIM RONCO</t>
  </si>
  <si>
    <t>ARROZ DIAMANTE FINA 1 KG</t>
  </si>
  <si>
    <t>ARROZ BLANCO TIPO I (CONSENTIDO)(1KG)</t>
  </si>
  <si>
    <t>ARROZ BLANCO TIPO II (DOÑA FINA) 1KG</t>
  </si>
  <si>
    <t>ARROZ BLANCO TIPO II ( LOLA ) 0.800GR</t>
  </si>
  <si>
    <t>GALLETA DE ARROZ INTEGRAL 120 GR ALIMENTOS FINA</t>
  </si>
  <si>
    <t>CAFE GOURMET 200 GR COSECHA 1979</t>
  </si>
  <si>
    <t>CAFE GOURMET 500 GR COSECHA 1979</t>
  </si>
  <si>
    <t>SALSA DE SOYA 150 ML DRAGON LA CHINA</t>
  </si>
  <si>
    <t>JUGO DE PERA NATULAC 250 CM UND.</t>
  </si>
  <si>
    <t>AZUCAR 1 KG ITAJA</t>
  </si>
  <si>
    <t>CAFE DEL SUR GOURMET 500 GR</t>
  </si>
  <si>
    <t>CAFE DEL SUR GOURMET 250 GR</t>
  </si>
  <si>
    <t>SALSA MEDITERRANEA 500 GR BOLOGNESA</t>
  </si>
  <si>
    <t>MOZTAZA MEDITERRANEO 500 GR</t>
  </si>
  <si>
    <t>SALSA MEDITERRANEO 500 GR PARA PIZZA</t>
  </si>
  <si>
    <t>SALSA MEDITERRANEO 500 GR PARA GUISO</t>
  </si>
  <si>
    <t>SALSA DE SOYA MEDITERRANEA 300ML</t>
  </si>
  <si>
    <t>SALSA MEDITERRANEA 500 GR NAPOLITANA</t>
  </si>
  <si>
    <t>GUASACACA PICANTE 300 ML MEDITERRANEO</t>
  </si>
  <si>
    <t>SALSA MEDITERRANEO KETCHUP 397 GR</t>
  </si>
  <si>
    <t>AZUCAR SAN ONOFRE 1 KG</t>
  </si>
  <si>
    <t>COMPOTA GERBER 113 GR DURAZNO</t>
  </si>
  <si>
    <t>JUGO DE PARCHITA /HIERBABUENA 300ML TUK-TUK</t>
  </si>
  <si>
    <t>SARDINAS EVEBA 170 GR EN SALSA DE TOMATE</t>
  </si>
  <si>
    <t>SARDINA MARBONITA 170 GR SALSA TOMATE</t>
  </si>
  <si>
    <t>POUNCH COMPOTA VARIADO 90 GR VIVO MIFRUT</t>
  </si>
  <si>
    <t>CHEEZ WHIZ CON+QUESO 198GR</t>
  </si>
  <si>
    <t>YOGURT 500 ML NATURAL CAMIL</t>
  </si>
  <si>
    <t>AREQUIPE 230 GR CAMIL</t>
  </si>
  <si>
    <t>SAL COMESTIBLE 1KG SALVIC</t>
  </si>
  <si>
    <t>YOGURT LIQ FRESA 400 ML LALO</t>
  </si>
  <si>
    <t>MERMELADA DE FRESA MORA 240GR LAVIENESA</t>
  </si>
  <si>
    <t>AVENA EN HOJUELAS 400GR DON PANCHO</t>
  </si>
  <si>
    <t>SARDINA EN AGUA OASIC 85 GR</t>
  </si>
  <si>
    <t>COCA-COLA NEGRA PET 355ML ORIGINAL (BOMBITA)</t>
  </si>
  <si>
    <t>CAT CHOW ADULTO CARNE 500 GR PURINA</t>
  </si>
  <si>
    <t>PASTA ESPAGUITTINI MEDIANO 1KG CAPRI</t>
  </si>
  <si>
    <t>YOGURT NATURAL 900ML LALO</t>
  </si>
  <si>
    <t>LECHE SEMIDESCREMADA UHT CAMPESTRE 1LT</t>
  </si>
  <si>
    <t>ACEITE DE GIRASOL 1 LT MIRASOL</t>
  </si>
  <si>
    <t>SALSA DE SOYA CLARA PREMIUN 150ML LA CHINA</t>
  </si>
  <si>
    <t>SALSA INGLESA 150 ML DRAGON LA CHINA</t>
  </si>
  <si>
    <t>MAYONESA 3.2 KG FERGOS (GALON)</t>
  </si>
  <si>
    <t>MOSTAZA 3.8 GR FERGOS (GALON)</t>
  </si>
  <si>
    <t>SALSA DE TOMATE 3.8 KG FERGOS (GALON)</t>
  </si>
  <si>
    <t>SALSA DE AJO 3.75 LT FERGOS (GALON)</t>
  </si>
  <si>
    <t>SALSA DE SOYA 3.75 LT FERGOS (GALON)</t>
  </si>
  <si>
    <t>SALSA INGLESA 3.75 LT FERGOS (GALON)</t>
  </si>
  <si>
    <t>VINAGRE 500 CC EUREKA</t>
  </si>
  <si>
    <t>LECHE EVAPORADA 395/371 ML CARNATION NESTLE</t>
  </si>
  <si>
    <t>LECHE CONDENSADA 375 GR NESTLE</t>
  </si>
  <si>
    <t>PASTA 1 KG DITALI PREMIUM SINDONI</t>
  </si>
  <si>
    <t>PASTA LINGUINI 500 GR  ESP SINDONI</t>
  </si>
  <si>
    <t>SALSA NAPOLITANA 490 GR SINDONI</t>
  </si>
  <si>
    <t>COMBO X3 SALSA 777 PROMO 150 ML</t>
  </si>
  <si>
    <t>CAFE FAMA DE AMERICA PREMIUM 500 GR</t>
  </si>
  <si>
    <t>SALSA DE SOYA 150 ML TIQUIRE FLORES</t>
  </si>
  <si>
    <t>TORONTO DETALLADO</t>
  </si>
  <si>
    <t>PANQUE VAINILLA 350 GR ONCE-ONCE</t>
  </si>
  <si>
    <t>DE TODITO RESUELTO 130GR FRITO LAY</t>
  </si>
  <si>
    <t>PALETA GOURMET</t>
  </si>
  <si>
    <t>CHEETOS BOLIQUESO 110 GR FRITO LAY</t>
  </si>
  <si>
    <t>PANQUE DE CHOCOLATE 6UNID ONCE ONCE</t>
  </si>
  <si>
    <t>CHOCOLATE CO LECHE RIKITI 30GR NESTLE SAVOY</t>
  </si>
  <si>
    <t>CHEETOS HORNEADOS MEGA PUFFS 110GR FRITO LAY</t>
  </si>
  <si>
    <t>CHOCOLATE GALAK 30 GR NESTLE SAVOY</t>
  </si>
  <si>
    <t>CHOCOLATE BLANCO GALAK 130GR NESTLE SAVOY</t>
  </si>
  <si>
    <t>CHOCOLATE CON LECHE 70 GR NESTLE SAVOY</t>
  </si>
  <si>
    <t>CHOCOLATE CON LECHE 30GR NESTLE SAVOY</t>
  </si>
  <si>
    <t>SAMBA DE FRESA 32GR NESTLE  SAVOY</t>
  </si>
  <si>
    <t>CHEESE TRIS 150 GR FRITO LAY</t>
  </si>
  <si>
    <t>GALLETA SABOR A CHOCOLATE 132GR RIFEL</t>
  </si>
  <si>
    <t>CHEESE TRIS XXL 450GR FRITO LAY</t>
  </si>
  <si>
    <t>PEPITO EL ORIGINAL 180GR FRITO LAY</t>
  </si>
  <si>
    <t>RUFFLESS DE QUESO 125GR FRITO LAY</t>
  </si>
  <si>
    <t>CHOCOLATE CON LECHE 75 ANIVERSARIO 100GR NESLTE SAVOY</t>
  </si>
  <si>
    <t>CHOCOLATE CRICRI 27 GR SAVOY</t>
  </si>
  <si>
    <t>TORTA DE MARMOL 6UNID 360GR RIFEL</t>
  </si>
  <si>
    <t>PONQUESITOS DE VAINILLA 6UNID 180GR RIFEL</t>
  </si>
  <si>
    <t>PONQUESITOS DE MARMOL 6UNID 180GR RIFEL</t>
  </si>
  <si>
    <t>OVOMALTINA MAXI 100GR ALFONZO</t>
  </si>
  <si>
    <t>GOMITAS OTTO SALVAVIDAS 30 GR GOMBY.</t>
  </si>
  <si>
    <t>NUCITA DOBLE SABOR 35GR TUBITO</t>
  </si>
  <si>
    <t>PIRULIN DE LATA CHOC/AVELLANA 300GR SINDONI</t>
  </si>
  <si>
    <t>PIRULIN DE LATA CHOC/AVELLANA 190GR SINDONI</t>
  </si>
  <si>
    <t>MANI SALADO FAMILIAR 185GR COMETIN</t>
  </si>
  <si>
    <t>AROS DE PAPA CON SABOR DE CEBOLLA 60 GR COMETIN</t>
  </si>
  <si>
    <t>AROS DE PAPA CON TOCINETA 60GR COMETIN</t>
  </si>
  <si>
    <t>CHOCOLATE OSCURO DK 75 ANIVERSARIO 100GR NESTLE SAVOY</t>
  </si>
  <si>
    <t>CHEETOS BOLIQUESO XXL 180GR FRITO LAY</t>
  </si>
  <si>
    <t>DORITOS MEGA QUESO 150 FRITO LAY</t>
  </si>
  <si>
    <t>TORTILLAS JACKS SABOR A QUESO 190GR FRITO LAY</t>
  </si>
  <si>
    <t>DE TODITO RESUELTO 400 GR PEPSICO</t>
  </si>
  <si>
    <t>CHEETOS MEGA PUFF 270GR FRITO LAY</t>
  </si>
  <si>
    <t>DORITO MEGA QUESO 420 GR  XXL FRITO LAY</t>
  </si>
  <si>
    <t>CHOCOLATE CON LECHE RIKITI 130 GR  NESTLE SAVOY</t>
  </si>
  <si>
    <t>MINI CARRE AVELLANA 25 GR SAVOY</t>
  </si>
  <si>
    <t>CHOCOLATE CON LECHE NAVIDAD 70GR NESTLE SAVOY</t>
  </si>
  <si>
    <t>HOJUELAS 180 GR YUCA NATURAL ISELITAS</t>
  </si>
  <si>
    <t>NATUCHIPS PLATANITOS NATURAL 300GR FRITO LAY</t>
  </si>
  <si>
    <t>TORTI JACKS PICANTE 190GR FRITO LAY</t>
  </si>
  <si>
    <t>PIRULIN MOSTRADOR CHOC/AVELLANA 16GR SINDONI</t>
  </si>
  <si>
    <t>TORTILLITAS QUESO 350 GR PEPSICO</t>
  </si>
  <si>
    <t>PAPAS RUFFLES ORIGINAL 125 GR FRITO LAY</t>
  </si>
  <si>
    <t>PIRULIN DISPENSADOR CHOC/ AVELLANA 60GR SINDONI</t>
  </si>
  <si>
    <t>FLAQUITO 30 GR AVELLANA ST MORITZ</t>
  </si>
  <si>
    <t>FLAQUITO LATA  240 GR NEVADO ST MORITZ</t>
  </si>
  <si>
    <t>PIRULIN LUJO EDIC/ESPECIAL  120GR SINDONI.</t>
  </si>
  <si>
    <t>CARAMELO DETALLADO MASTICABLE SURTIDO   LOKIÑO</t>
  </si>
  <si>
    <t>RELLENITOS CON CHOCOLATE 6UNID RIFEL</t>
  </si>
  <si>
    <t>CHUPETA SUPER COCO 15GR . DETALLADA   SUPER</t>
  </si>
  <si>
    <t>PEPITO ORIGINAL 25GR   FRITO-LAY</t>
  </si>
  <si>
    <t>BARQUILLA DE FLAQUITO NEVADO 30GR ST.MORITZ</t>
  </si>
  <si>
    <t>GELATINA DE FRAMBUESA 66GR SONRISSA</t>
  </si>
  <si>
    <t>MAX PIRULIN CUBIERTA DE CHOCO 30GR SINDONI</t>
  </si>
  <si>
    <t>CHOCOLATE POSTRE 55% CACAO 200GR SAVOY</t>
  </si>
  <si>
    <t>MASMELOS RELLENOS CARAMELO 65GR TRULULU</t>
  </si>
  <si>
    <t>CHOCOLATE  POSTRE 40% CACAO 200GR SAVOY</t>
  </si>
  <si>
    <t>CHUPETA BONBONBUM DETALLADA SURTIDA COLOMBINA</t>
  </si>
  <si>
    <t>GOMITAS GUSANOS ACIDOS 80GR TRULULU</t>
  </si>
  <si>
    <t>GOMITAS AROS 90Gr. TRULULU</t>
  </si>
  <si>
    <t>PQ.DE MINIX PINGUINOS 12UND.  MARINELA</t>
  </si>
  <si>
    <t>GOMITAS TRULULU UNICORNIO 84 GR</t>
  </si>
  <si>
    <t>MASMELOS COLORES 70GR TRULULU</t>
  </si>
  <si>
    <t>GOMITAS CASQUITOS 90GR TRULULU</t>
  </si>
  <si>
    <t>PEPITO EL ORIGINAL 80GR FRITO LAY</t>
  </si>
  <si>
    <t>TORTILLAS PICANTE JACKS 350GR FRITO LAY</t>
  </si>
  <si>
    <t>NATUCHIPS  PLATANITOS 80GR FRITO LAY</t>
  </si>
  <si>
    <t>CARAMELO DETALLADO BIANCHI/BLANCO 4GR</t>
  </si>
  <si>
    <t>CARAMELO DETALLADO BIANCHI CHOC /AZUL 4GR SUPER</t>
  </si>
  <si>
    <t>GALLETA CHIPS AHOY! DETALLADA</t>
  </si>
  <si>
    <t>CARAMELO  MINI BUM DETALLADO  COLOMBINA</t>
  </si>
  <si>
    <t>MENTOS MASTICABLES MAGIC 29,5GR PERFETTI.</t>
  </si>
  <si>
    <t>MENTOS MASTICABLES FRUTAS 29.5GR PERFETTI.</t>
  </si>
  <si>
    <t>MENTOS MASTICABLES MENTA 29.5GR PERFETTI.</t>
  </si>
  <si>
    <t>NUCITA PREMIUM DE CACAO/AVELLANA 280GR SINDONI</t>
  </si>
  <si>
    <t>PAPAS RUFLES ORIGINAL 300GR FRITO LAY</t>
  </si>
  <si>
    <t>RUFLE QUESO 300GR PEPSICO</t>
  </si>
  <si>
    <t>HALLS DE YERBABUENA 25,20GR LYPTUS</t>
  </si>
  <si>
    <t>OREO VAINILLA 36 GR  NABISCO</t>
  </si>
  <si>
    <t>GLOBOS PREMIUM  50 UND.  DE COLORES VARIADOS  COTIKIDS</t>
  </si>
  <si>
    <t>NUCITA MERIENDITA DOBLE SABOR 20GR NUCITA</t>
  </si>
  <si>
    <t>BIANCHI CHOCOLATE CARAMELO Y MANI 25GR</t>
  </si>
  <si>
    <t>CARAMELOS DETALLADO CHAO MENTAS SURTIDOS SUPER</t>
  </si>
  <si>
    <t>GALLETA TUBULAR CON CHISPAS DE CHOCOLATE 132GR</t>
  </si>
  <si>
    <t>MANI CON PASAS 185 GR COMETIN</t>
  </si>
  <si>
    <t>MANI JAPONES FAMILIAR 180 GR COMETIN</t>
  </si>
  <si>
    <t>MEREY FAMILIAR 180GR COMETIN</t>
  </si>
  <si>
    <t>AROS DE PAPA CON SABOR PICANTE 60GR COMETIN</t>
  </si>
  <si>
    <t>PALITOS DE PAPA 60GR COMETIN</t>
  </si>
  <si>
    <t>CARAMELO DETALLADO  CUBO RICATO</t>
  </si>
  <si>
    <t>BIANCHI 48G NUGGETS COOKIES AND CREAM  SUPER</t>
  </si>
  <si>
    <t>NATUCHIPS AJO Y PEREJIL 75GR PEPSICO</t>
  </si>
  <si>
    <t>GALLETAS TIP-TOP CHOCO MANI 80G</t>
  </si>
  <si>
    <t>BOMBON BIANCHI BLANCO DETALLADO 12GR SUPER</t>
  </si>
  <si>
    <t>CHICLE  CUBO LOKIÑO  UND/BOLS  SUPER</t>
  </si>
  <si>
    <t>OKA LOKA CHICLE EN POLVO 12G  SURTIDO</t>
  </si>
  <si>
    <t>MANI SALADO 170 GR BOKAS MUNCHY</t>
  </si>
  <si>
    <t>CHISKESITOS 145 GR MUNCHY</t>
  </si>
  <si>
    <t>BOLI KRUNCH 85 GR  MUNCHY</t>
  </si>
  <si>
    <t>KESITOS 85 GR MUNCHY</t>
  </si>
  <si>
    <t>TURRON SUPER COCO DETALLADO</t>
  </si>
  <si>
    <t>TORTA DE VAINILLA MERMELADA FELIZ 6 UND RIFEL</t>
  </si>
  <si>
    <t>CAJA DE REGALO MUY GRANDE DE BISUTERIA CON LAZO</t>
  </si>
  <si>
    <t>BARRA  DE COCO 25GR SUPERCOCO</t>
  </si>
  <si>
    <t>CHISKESITOS XXL 450 GR MUNCHY</t>
  </si>
  <si>
    <t>TOCINETIKAS DE QUESO 40GR MUNCHY</t>
  </si>
  <si>
    <t>TOSTON JACKS 100 GR PEPSICO</t>
  </si>
  <si>
    <t>CARAMELO LOKIÑO BARRA ORIGINAL 8.0GR</t>
  </si>
  <si>
    <t>GOMITAS TRULULU 85GR MONSTRY(VARIADOS)</t>
  </si>
  <si>
    <t>CARAMELO MASTICABLE BOMBOM BUM ( BARRILETE )</t>
  </si>
  <si>
    <t>CHOCOBIN 80 GR GOMBY</t>
  </si>
  <si>
    <t>BIANCHI MANI CROCANTE CHOCO SNACKS</t>
  </si>
  <si>
    <t>PALITOS DE PAPA CEBOLLA Y PEREJIL 60GR COMETIN</t>
  </si>
  <si>
    <t>CHOCOLATE PRESTIGIO 33 GR NESTLE</t>
  </si>
  <si>
    <t>GOMITAS TRULULU ORO 90GR SUPER</t>
  </si>
  <si>
    <t>TOCINETIKAS PICANTE 40 GR  MUNCHY</t>
  </si>
  <si>
    <t>CHICHARRON PICANTE 85GR COMETIN</t>
  </si>
  <si>
    <t>CARAMELO 32 GR LIFESAVERS HARDS CANDY</t>
  </si>
  <si>
    <t>GOMITAS 100 GR TIBU Y SU PANDILLA GOMBY</t>
  </si>
  <si>
    <t>GOMITAS 100 GR GUSI AL RESCATE GOMBY</t>
  </si>
  <si>
    <t>GOMITAS OTTO SALVAVIDAS NARANJA GOMBY</t>
  </si>
  <si>
    <t>GOMITAS 100 GR OTTO SALVAVIDAS MANZANA GOMBY</t>
  </si>
  <si>
    <t>GOMITAS 100 GR CUBIX SABORES SURTIDOS GOMBY</t>
  </si>
  <si>
    <t>ROSQUIS 135 GR SABOR A FRUTAS SONRICS.</t>
  </si>
  <si>
    <t>TRIDENT YERBABUENA 8.5G ADAMS</t>
  </si>
  <si>
    <t>CARAMELOS BIAGI COFFEE DETALLADO</t>
  </si>
  <si>
    <t>CHIS KESITOS TOCINETA 145GR MUNCHY</t>
  </si>
  <si>
    <t>CEREZAS  KG</t>
  </si>
  <si>
    <t>PLATANO CHIPS 85 GR NATURAL CON SAL ISELITAS</t>
  </si>
  <si>
    <t>YUCA CHIPS 70 GR CON SAL ISELITAS</t>
  </si>
  <si>
    <t>GOMITAS TRULULU LADRILLOS 85GR SUPER</t>
  </si>
  <si>
    <t>BOLSA DE HIELO</t>
  </si>
  <si>
    <t>AGUA POTABLE 600ML NEVADA</t>
  </si>
  <si>
    <t>AGUA MINERAL 1500ML NEVADA</t>
  </si>
  <si>
    <t>AGUA MINERAL LIBRE DE SODIO 1.5LTS MINALBA</t>
  </si>
  <si>
    <t>AGUA MINERAL LIBRE DE SODIO 355ML MINALBA.</t>
  </si>
  <si>
    <t>AGUA MINERAL LIBRE DE SODIO 600ML MINALBA</t>
  </si>
  <si>
    <t>AGUA MINERAL LIBRE DE SODIO 5 LTS MINALBA</t>
  </si>
  <si>
    <t>MINALBA SPARKLING 500ML  PEPSI-COLA</t>
  </si>
  <si>
    <t>AGUA MINERAL 5 LT NEVADA</t>
  </si>
  <si>
    <t>GELATINA DE FRESA 96GR GOLDEN</t>
  </si>
  <si>
    <t>VINAGRE 1ML  MAVESA</t>
  </si>
  <si>
    <t>RIKESA QUESO CHEDDAR ORIGINAL 200 GR RIKESA</t>
  </si>
  <si>
    <t>GELATINA FRAMBUESA 96 GR GOLDEN</t>
  </si>
  <si>
    <t>MAVESA MARGARINA 500GR</t>
  </si>
  <si>
    <t>SARDINA EN SALSA PICANTE 170GR MARGARITA</t>
  </si>
  <si>
    <t>ACEITE DE MAIZ 1 LT MAZEITE</t>
  </si>
  <si>
    <t>RIKESA QUESO CHEDDAR ORIGINAL 300GR RIKESA</t>
  </si>
  <si>
    <t>DOGOURMET CARNE A LA PARRILLA 2 KG</t>
  </si>
  <si>
    <t>MAYONESA 445G MAVESA</t>
  </si>
  <si>
    <t>MAYONESA 910G MAVESA</t>
  </si>
  <si>
    <t>MAVESA MARGARINA 1KG</t>
  </si>
  <si>
    <t>VINO BLANCO 0.70 L SAGRADA FAMILIA</t>
  </si>
  <si>
    <t>RON CINCO ESTRELLAS DORADO 0.70LT</t>
  </si>
  <si>
    <t>CREMA DE ARROZ 450G  PRIMOR</t>
  </si>
  <si>
    <t>RON CINCO ESTRELLAS BLANCO 0.70LT</t>
  </si>
  <si>
    <t>PONCHE CREMA 0.75 L ELIODORO GONZALEZ</t>
  </si>
  <si>
    <t>ALIMENTO ACHOCOLATADO 400 GR TODDY</t>
  </si>
  <si>
    <t>MULTIUSO CREMA 500 GR LAS LLAVES</t>
  </si>
  <si>
    <t>KETCHUP PAMPERO 397 GR</t>
  </si>
  <si>
    <t>SARDINA EN SALSA TOMATE 170GR MARGARITA</t>
  </si>
  <si>
    <t>GELATINA KOLITA 96GR GOLDEN</t>
  </si>
  <si>
    <t>MARGARINA LIGERA 500GR MAVESA</t>
  </si>
  <si>
    <t>RON 1.00 L CINCO ESTRELLAS</t>
  </si>
  <si>
    <t>SANGRIA 1.75 L LA MADRILEÑA</t>
  </si>
  <si>
    <t>ALIMENTO ACHOCOLATADO 1 KG TODDY</t>
  </si>
  <si>
    <t>ALIMENTO ACHOCOLATADO TARRO 400 GR TODDY</t>
  </si>
  <si>
    <t>RON CARTA ROJA 0.70 L</t>
  </si>
  <si>
    <t>VODKA FRUTA SALVAJE 0.70 L BAJO CERO</t>
  </si>
  <si>
    <t>SALSA DE TOMATE 4.2 KG PAMPERO</t>
  </si>
  <si>
    <t>RON SUPERIOR 0.70 L</t>
  </si>
  <si>
    <t>RON SUPERIOR 1.0 L</t>
  </si>
  <si>
    <t>GINEBRA 0.70 L BAJO CERO</t>
  </si>
  <si>
    <t>SANGRIA MANZANA 0.75 L LA ESPAÑOLA</t>
  </si>
  <si>
    <t>VINO BLANCO 0.070 L SAGRADA CENA</t>
  </si>
  <si>
    <t>WHISKY 0.70 L MANAGERS</t>
  </si>
  <si>
    <t>WHISKY 0.70 L MAVERICK</t>
  </si>
  <si>
    <t>YOGURT 750 GR MI GURT FRESA</t>
  </si>
  <si>
    <t>VINAGRE 4 LT MAVESA</t>
  </si>
  <si>
    <t>FRIZZANTE DE MELOCOTON 0.75LTS TENTACION</t>
  </si>
  <si>
    <t>FRIZZANTE DE FRESA 0.75LTS TENTACION</t>
  </si>
  <si>
    <t>VINO TINTO 0.70 L SAGRADA CENA</t>
  </si>
  <si>
    <t>WHISKY 0.70 L KINGS CLUB</t>
  </si>
  <si>
    <t>PASTA VERMECELLI 1KG PRIMOR</t>
  </si>
  <si>
    <t>MUSLO DE POLLO KG.</t>
  </si>
  <si>
    <t>ALAS DE POLLO KG</t>
  </si>
  <si>
    <t>TODDY ENVASE  200GR</t>
  </si>
  <si>
    <t>PASTA CORTA TORNILLO 1KG PRIMOR</t>
  </si>
  <si>
    <t>MAYONESA ADEREZO 3.6 KG MAVESA</t>
  </si>
  <si>
    <t>RON CARTA ROJA 1.0  L</t>
  </si>
  <si>
    <t>LECHE COMPLETA UHT 1 LT PURISIMA</t>
  </si>
  <si>
    <t>LECHE DESCREMADA 1 LT UHT PURISIMA</t>
  </si>
  <si>
    <t>YOGURT 750 MI GURT DURAZNO</t>
  </si>
  <si>
    <t>MULTIUSO CREMA 250 GR LAS LLAVES</t>
  </si>
  <si>
    <t>SARDINA 170 GR EN ACEITE MARGARITA</t>
  </si>
  <si>
    <t>BEBIDA ESPIRITUOSA 1 LT RY</t>
  </si>
  <si>
    <t>MARGARINA CHIFFON 454GR MAVESA</t>
  </si>
  <si>
    <t>LICOR 1 LT BLANCO CINCO ESTRELLAS</t>
  </si>
  <si>
    <t>PASTA 1 KG PLUMITA PRIMOR</t>
  </si>
  <si>
    <t>DETERGENTE FLORAL 400GR LAS LLAVES</t>
  </si>
  <si>
    <t>YOGURT 750 GR MI GURT DULCE</t>
  </si>
  <si>
    <t>ANIS 1 LT EL MORO</t>
  </si>
  <si>
    <t>ANIS 1.00 L CARTUJO</t>
  </si>
  <si>
    <t>DETERGENTE 400 GR LIMON LAS LLAVES</t>
  </si>
  <si>
    <t>CREMA DE ARROZ 900 GR PRIMOR (POTE)</t>
  </si>
  <si>
    <t>PLATON PLATEADO O DORADO N 9 UND</t>
  </si>
  <si>
    <t>(ORIGINAL)CEPILLO DENTAL PREMIER CLEAN MEDIO</t>
  </si>
  <si>
    <t>FASCINACION FRESA  0.75LT   FASCINACION</t>
  </si>
  <si>
    <t>FASCINACION MELOCOTON 0.75LT   FASCINACION</t>
  </si>
  <si>
    <t>FASCINACION MANZANA 0.75LT    FASCINACION</t>
  </si>
  <si>
    <t>RON GRAN RESERVA 1796 1LT SANTA TERESA</t>
  </si>
  <si>
    <t>BEBIDA ESPIRITUOSA SECA 1 LT EL PAJARITO</t>
  </si>
  <si>
    <t>ACEITE DE ONOTO 4 LTR (PASTA DE CHORIZO)</t>
  </si>
  <si>
    <t>COMBO SOLIDARIO # 1</t>
  </si>
  <si>
    <t>MINI COMBO HALLAQUERO CODG 855</t>
  </si>
  <si>
    <t>DELIVERY RUTA 1</t>
  </si>
  <si>
    <t>PASTA DEDALES 500 GR PRIMOR</t>
  </si>
  <si>
    <t>PASTA VERMICELLI 500 GR PRIMOR</t>
  </si>
  <si>
    <t>DELIVERY RUTA 5</t>
  </si>
  <si>
    <t>COMBO 2 JABON HARM/ + 1 JABON VEA</t>
  </si>
  <si>
    <t>CREMA CORPORAL ALOE VERA 444 ML KORILI</t>
  </si>
  <si>
    <t>DELIVERY RUTA 4</t>
  </si>
  <si>
    <t>DELIVERY RUTA 3</t>
  </si>
  <si>
    <t>RON CHINGON 30° 1L</t>
  </si>
  <si>
    <t>DELIVERY RUTA 2</t>
  </si>
  <si>
    <t>CREMA ALIDENT 100GR GEL VERDE ALIENTO FRESCO</t>
  </si>
  <si>
    <t>OREO DE FRESA 36 GR</t>
  </si>
  <si>
    <t>COMBO FAMILIAR SOLIDARIO</t>
  </si>
  <si>
    <t>KETCHUP PAMPERO 198 GR</t>
  </si>
  <si>
    <t>MERMELADA LA VIENESA DE GUAYABA 240GR</t>
  </si>
  <si>
    <t>MAYONESA 175GR MAVESA</t>
  </si>
  <si>
    <t>MERMELADA DE FRESA 240GR LA VIENESA</t>
  </si>
  <si>
    <t>MARGARINA CON SAL 250GR  SADIA DELINE.</t>
  </si>
  <si>
    <t>FRUCTUS 15GR SABORES VARIOS</t>
  </si>
  <si>
    <t>PAPEL SUAVECITO GOOD.</t>
  </si>
  <si>
    <t>KONGA 30 GR SABOR A LIMON</t>
  </si>
  <si>
    <t>GRAN RESERVA FUNDADA 1796  0,75LT SANTA TERESA</t>
  </si>
  <si>
    <t>COMBO N1 DE LICORERIA</t>
  </si>
  <si>
    <t>COMBO N5 DE LICORERIA</t>
  </si>
  <si>
    <t>COMBO N3 DE LICORERIA</t>
  </si>
  <si>
    <t>COMBO N4 DE LICORERIA</t>
  </si>
  <si>
    <t>SUAVIZANTE FRAGANCIA BEBE 950CC LAS LLAVES</t>
  </si>
  <si>
    <t>LICOR SECO 1LT HABANERO AÑEJADO</t>
  </si>
  <si>
    <t>RON GRAN LINAJE 0.75 LT (1796) SANTA TERESA</t>
  </si>
  <si>
    <t>DETERGENTE 400 GR BEBE LAS LLAVES</t>
  </si>
  <si>
    <t>ACEITE DE SOYA 900 ML CORCOVADO</t>
  </si>
  <si>
    <t>PROMO XTREME VALMY COLOR 7,5CM</t>
  </si>
  <si>
    <t>KONGA SABOR A MORA 30GR</t>
  </si>
  <si>
    <t>TODDY BOLSA 2KG</t>
  </si>
  <si>
    <t>KONGA SABOR A NARANJA 30G UND</t>
  </si>
  <si>
    <t>COMBO SOLIDARIO # 2</t>
  </si>
  <si>
    <t>ANIS  1LT BANDERA</t>
  </si>
  <si>
    <t>CREMA DE ARROZ BOLSA 450 GR PRIMOR</t>
  </si>
  <si>
    <t>MAVESA MARGARINA 250GR</t>
  </si>
  <si>
    <t>PASTA DEDAL 1 KG PRIMOR</t>
  </si>
  <si>
    <t>COMBO N6 DE LICORERIA</t>
  </si>
  <si>
    <t>COMBO N7 DE LICORERIA</t>
  </si>
  <si>
    <t>ANIS BANDERA 1 LT EDICION DIAMANTE</t>
  </si>
  <si>
    <t>PONCHE CREMA NATAL 0.70ML</t>
  </si>
  <si>
    <t>COMBO DE SALSA DE BOLOGNESA Y COMPLETA</t>
  </si>
  <si>
    <t>LENTEJAS PANTERA 900GR</t>
  </si>
  <si>
    <t>YOGURT FIRME 150 GR NATURAL YOKA PARMALAT</t>
  </si>
  <si>
    <t>JUGO DE NARANJA 1.5LT YUKERY</t>
  </si>
  <si>
    <t>YOGURT FIRME 150 GR PIÑA YOKA PARMALAT</t>
  </si>
  <si>
    <t>REFRESCO 1.5LT 7UP</t>
  </si>
  <si>
    <t>REFRESCO 2LT GOLDEN KOLITA</t>
  </si>
  <si>
    <t>TE 1.8 LT PARMALAT DURAZNO</t>
  </si>
  <si>
    <t>REFRESCO 2LT 7UP</t>
  </si>
  <si>
    <t>YOKA YOGURT FIRME CON CIRUELA 150GR PARMALAT</t>
  </si>
  <si>
    <t>REFRESCO 2LT PEPSI-COLA</t>
  </si>
  <si>
    <t>GATORADE MANDARINA 500 ML PEPSICO</t>
  </si>
  <si>
    <t>SODA 355 ML EVERVESS LATA</t>
  </si>
  <si>
    <t>REFRESCO 2LT PEPSI-COLA LIGHT</t>
  </si>
  <si>
    <t>GATORADE FRUTAS TROPICALES 500ML PEPSICO</t>
  </si>
  <si>
    <t>GATORADE SABOR A MORA 500ML PEPSICO</t>
  </si>
  <si>
    <t>JUGO NARANJA 1.8LT FRICA</t>
  </si>
  <si>
    <t>LECHE COMPLETA 1.8LT PARMALAT.</t>
  </si>
  <si>
    <t>SODA PSH 250ML EVERVESS PEPSI COLA</t>
  </si>
  <si>
    <t>TE CON LIMON PET 500ML LIPTON</t>
  </si>
  <si>
    <t>MALTA DESECHABLE SIN ALCOHOL MALTIN 250ML  POLAR</t>
  </si>
  <si>
    <t>REFRESCO 1.5LT CHINOTTO</t>
  </si>
  <si>
    <t>TE LIMON 1.8 LT PARMALAT</t>
  </si>
  <si>
    <t>JUGO NARANJA Y ZANAHORIA 1.5 LT SANTAL ACTIVE</t>
  </si>
  <si>
    <t>NECTAR DE MANZANA 1LTS NATULAC</t>
  </si>
  <si>
    <t>MALTA 1.5 LT MALTIN POLAR</t>
  </si>
  <si>
    <t>YOGURT FIRME FRESA 150 GR PARMALAT</t>
  </si>
  <si>
    <t>LECHE DESLACTOSADA UHT 1 LT PURISIMA</t>
  </si>
  <si>
    <t>JUGO PERA 1.80ML  FRICA</t>
  </si>
  <si>
    <t>TE 1.5 LT DURAZNO LIPTON</t>
  </si>
  <si>
    <t>FRIGURT LIQ. SEMIDESCREMADO CON FRESA 750GR</t>
  </si>
  <si>
    <t>JUGO PERA 250 ML YUKERY BOTELLA</t>
  </si>
  <si>
    <t>JUGO MANGO 250 ML YUKERY BOTELLA</t>
  </si>
  <si>
    <t>JUGO DURAZNO 250 ML YUKERY.</t>
  </si>
  <si>
    <t>JUGO MANGO PET 500ML YUKERY</t>
  </si>
  <si>
    <t>REFRESCO 1.5LT FRESCOLITA</t>
  </si>
  <si>
    <t>YUKY-PAK 250 ML DURAZNO</t>
  </si>
  <si>
    <t>TE DE DURAZNO PET 500ML LIPTON</t>
  </si>
  <si>
    <t>JUGO DURAZNO PET 500ML YUKERY</t>
  </si>
  <si>
    <t>LIPTON TE VERDE CON LIMON 1.50L</t>
  </si>
  <si>
    <t>REFRESCO 1.5LT COCA-COLA</t>
  </si>
  <si>
    <t>REFRESCO 2LT COCA-COLA</t>
  </si>
  <si>
    <t>COCA COLA 355 ML LATA ORIGINAL</t>
  </si>
  <si>
    <t>MALTA POLAR (VIDRIO) RETORNABLE 222ML</t>
  </si>
  <si>
    <t>YUKY-PAK 250 ML PERA</t>
  </si>
  <si>
    <t>JUGO DE DURAZNO 1.5 LT YUKERY.</t>
  </si>
  <si>
    <t>AGUA SPARKLING DE LIMON 500ML MINALBA</t>
  </si>
  <si>
    <t>JUGO FRICA NARANJA  900 ML</t>
  </si>
  <si>
    <t>TE CON SABOR A DURAZNO 900 ML PARMALAT</t>
  </si>
  <si>
    <t>JUGO NARANJADA 400ML FRICA</t>
  </si>
  <si>
    <t>LECHE ENTERA 900ML LOS ANDES</t>
  </si>
  <si>
    <t>RECARGA COCA COLA 1.25ML</t>
  </si>
  <si>
    <t>REFRESCO 1LT GOLDEN KOLITA</t>
  </si>
  <si>
    <t>JUGO FRICA MANZANA 900ML</t>
  </si>
  <si>
    <t>JUGO DE PERA-PIÑA 900ML LALO</t>
  </si>
  <si>
    <t>COCACOLA 1.25ML VIDRIO VENTA CON BOTELLA.</t>
  </si>
  <si>
    <t>JUGO DE NARANJA-MANGO 1.5 LT YUKERY</t>
  </si>
  <si>
    <t>REFRESCO 2LT BIG COLA</t>
  </si>
  <si>
    <t>AGUA SPARKLING DE TORONJA 500ML MINALBA</t>
  </si>
  <si>
    <t>FRESCOLITA 1 LT (COCA COLA)</t>
  </si>
  <si>
    <t>RECARGA PEPSI COLA 1.25 LT</t>
  </si>
  <si>
    <t>PEPSI 1.25ML VIDRIO VENTA CON BOTELLA</t>
  </si>
  <si>
    <t>ALMOHADA DELICATE SOPORTE SUAVE 50X70CM REGAL</t>
  </si>
  <si>
    <t>ALMOHADON DE CUERPO TERAPEUTICO REGAL</t>
  </si>
  <si>
    <t>COJIN DE DESCANSO 20X45CMREGAL</t>
  </si>
  <si>
    <t>BOX UNIVERSAL PREMIUM 140X190 (+7 patas)REGAL</t>
  </si>
  <si>
    <t>BOX SPRING 100 X  190 REGAL(+6 patas)</t>
  </si>
  <si>
    <t>ALMOHADA INTELLIGENCE SOPORTE SUAVE MEMORY 50X70CM REGAL</t>
  </si>
  <si>
    <t>COLCHONETA XPLAYA-T PLEGLABLE ESTANDAR  REGAL</t>
  </si>
  <si>
    <t>PIRAMIDE DE DESCANSO REGAL</t>
  </si>
  <si>
    <t>HARINA DE TRIGO DOÑA MARIA 1KG.</t>
  </si>
  <si>
    <t>CREMA LAVAVAJILLA LIMON 900GR INTRA PATITO</t>
  </si>
  <si>
    <t>PROTECTOR DE COLCHON ETERNITY TWIN 100X190</t>
  </si>
  <si>
    <t>KOVERTOP 100 X 190 REGAL</t>
  </si>
  <si>
    <t>KOVERTOP 160 X 190 REGAL</t>
  </si>
  <si>
    <t>COLCHON MEMORY PLUS LEVITARE 160 X190 REGAL</t>
  </si>
  <si>
    <t>COLCHON DORMIPLUS LA RESTINGA 200X200 REGAL</t>
  </si>
  <si>
    <t>BOX UNIVERSAL PREMIUM 160X190 REGAL(+9 patas)</t>
  </si>
  <si>
    <t>BOX UNIVERSAL PREMIUM 200X200(+12 patas) REGAL</t>
  </si>
  <si>
    <t>PATAS DE MADERA P/BOX UNIVERSAL REGAL</t>
  </si>
  <si>
    <t>ALMOHADA DELICATE 90X60 REGAL</t>
  </si>
  <si>
    <t>SECRET DAMA POWDER FRESH 73 GR   BARRA (ORIGINAL)</t>
  </si>
  <si>
    <t>CREMA DENTAL MAX FRESH 215G. WITH BREATH STRIPS COLGATE</t>
  </si>
  <si>
    <t>JABON DE TOCADOR 113G. SPRING WATER  DIAL</t>
  </si>
  <si>
    <t>BOLSAS DE 2KG CON ASAS MILLAR</t>
  </si>
  <si>
    <t>ACEITE MINERAL GASOLINA 15W 40 1LT</t>
  </si>
  <si>
    <t>ACEITE MINERAL GASOLINA 15W40 4 LT APEX</t>
  </si>
  <si>
    <t>ACEITE MINERAL GASOLINA 20W50 4 LT APEX</t>
  </si>
  <si>
    <t>ACEITE SEMI SINTETICO GASOLINA 15W40 1 LT APEX</t>
  </si>
  <si>
    <t>ACEITE SEMI SINTEICO GASOLINA 20W50 1 LT APEX</t>
  </si>
  <si>
    <t>ACEITE SEMI SINTETICO GASOLINA 20W50 4 LT APEX</t>
  </si>
  <si>
    <t>ACEITE FULLY SINTETICO GASOLINA 15W40 4 LT APEX</t>
  </si>
  <si>
    <t>11ACEITE SINTETICO GASOLINA 5W20 4LT</t>
  </si>
  <si>
    <t>ACEITE SEMI SINTETICO GASOLINA 0W20 4 LT APEX</t>
  </si>
  <si>
    <t>ACEITE SEMI SINTETICO GASOLINA 5W30 4 LT APEX</t>
  </si>
  <si>
    <t>MARGARINA CON SAL 500GR DELINE SADIA</t>
  </si>
  <si>
    <t>TURBO TX CHAMPU C/SILICONE 3.785</t>
  </si>
  <si>
    <t>TURBO TX LIMPIA VIDRIOS 3.785</t>
  </si>
  <si>
    <t>TURBO TX DESENGRASANTE 3.785</t>
  </si>
  <si>
    <t>CAUCHO 245/65 R 17 MARCA SAFERICH</t>
  </si>
  <si>
    <t>CAUCHO 265/65 R 17 MARCA SAFERICH</t>
  </si>
  <si>
    <t>CAUCHO 225/55 R 17 MARCA HAIDA</t>
  </si>
  <si>
    <t>CAUCHO 245/75 R 17 MARCA SAFERICH</t>
  </si>
  <si>
    <t>CAUCHO 255/70 R 16 MARCA SAFERICH</t>
  </si>
  <si>
    <t>CAUCHO 285/75 R 16 MARCA SAFERICH</t>
  </si>
  <si>
    <t>CAUCHO 275/60 R 20 MARCA SAFERICH</t>
  </si>
  <si>
    <t>CAUCHO 265/70 R 15 MARCA HAIDA</t>
  </si>
  <si>
    <t>TURBO TX DESENGRASANTE CON PISTOLA 1 LT</t>
  </si>
  <si>
    <t>CAUCHO 175/65 R 14 MARCA HAIDA</t>
  </si>
  <si>
    <t>CAUCHO 235/75 R 15 MARCA SAFERICH</t>
  </si>
  <si>
    <t>CAUCHO 31X10.5R15 MARCA HAIDA</t>
  </si>
  <si>
    <t>CAUCHO 215/65 R 16 MARCA SAFERICH</t>
  </si>
  <si>
    <t>CAUCHO 225/55 R 16 MARCA HAIDA</t>
  </si>
  <si>
    <t>CAUCHO 215/65 R 15 MARCA SAFERICH</t>
  </si>
  <si>
    <t>CAUCHO 265/70 R 16 MARCA SAFERICH</t>
  </si>
  <si>
    <t>TURBO TX REFRIGERANTE ANTICORROSIVO AMARILLO 1 LT</t>
  </si>
  <si>
    <t>TURBO TX AGUA PARA BATERIA DESMINERALIZADA 1 LT</t>
  </si>
  <si>
    <t>CAUCHO 265/65 R 17 MARCA HAIDA</t>
  </si>
  <si>
    <t>CAUCHO 245/65R 17 MARCA HAIDA</t>
  </si>
  <si>
    <t>CAFE MOLIDO PREMIUM 250GR  FAMA DE AMERICA</t>
  </si>
  <si>
    <t>CAFE 500GR  FAMA DE AMERICA</t>
  </si>
  <si>
    <t>ACEITE MINERAL / GASOLINA 15W40 20 LT APEX</t>
  </si>
  <si>
    <t>ACEITE HIDRAULICO ISO 68 R 20 LTS APEX</t>
  </si>
  <si>
    <t>MASCARILLA KN95 BLANCO X UNIDAD</t>
  </si>
  <si>
    <t>ACEITE SINTETICO GASOLINA 0W20 4 LT APEX</t>
  </si>
  <si>
    <t>ACEITE MINERAL GASOLINA 20W50 20 LT APEX</t>
  </si>
  <si>
    <t>CAUCHO 215/75 R 17,5 MARCA SPORTRACK</t>
  </si>
  <si>
    <t>QUESO FRAILES PIRINEO KG</t>
  </si>
  <si>
    <t>QUESO GOUDA PAISA KG</t>
  </si>
  <si>
    <t>QUESO AMARILLO MARIBO PAISA KG.</t>
  </si>
  <si>
    <t>SALCHICHON CORRALITO KG</t>
  </si>
  <si>
    <t>CHORIZO GRUESO RIOJA LEONESA KG</t>
  </si>
  <si>
    <t>QUESO PECORINO SIN PIMIENTA TOSCANO KG</t>
  </si>
  <si>
    <t>QUESO PARMESANO DUCAL KG</t>
  </si>
  <si>
    <t>QUESO GOUDA BROSSO KG</t>
  </si>
  <si>
    <t>JAMON DE PIERNA CORDILLERA KG</t>
  </si>
  <si>
    <t>JAMON DE PIERNA HERMO KG</t>
  </si>
  <si>
    <t>CHORIZO REB CALAB/FRIMESA KG</t>
  </si>
  <si>
    <t>QUESO BLANCO ESPECIAL PAISA KG</t>
  </si>
  <si>
    <t>QUESO MOZZARELA PAISA KG</t>
  </si>
  <si>
    <t>QUESO VENMENTAL TORONDOY KG</t>
  </si>
  <si>
    <t>JAMON SERRANO ALPINO X KG</t>
  </si>
  <si>
    <t>SALCHICHON MILANO ALPINO KG.</t>
  </si>
  <si>
    <t>MORTADELA TAPARA OSCAR MAYER  KG</t>
  </si>
  <si>
    <t>QUESO LLANERO RALLADO KG.</t>
  </si>
  <si>
    <t>QUESO PALMIZULIA PACOMELA KG</t>
  </si>
  <si>
    <t>SALCH TIPO BOLOÑA ALIMEX KG</t>
  </si>
  <si>
    <t>PECHUGA DE POLLO PLUMROSE KG</t>
  </si>
  <si>
    <t>SELVA NEGRA RICCI KG</t>
  </si>
  <si>
    <t>PECHUGA DE PAVO AHUMADA RICCI KG</t>
  </si>
  <si>
    <t>QUESO AMAR GUAMITO KG (PASTORA)</t>
  </si>
  <si>
    <t>FIAMBRE DE ESPALDA FIESTA KG</t>
  </si>
  <si>
    <t>QUESO CABRA CAMIL KG</t>
  </si>
  <si>
    <t>QUESO DURO MERIDEÑO KG</t>
  </si>
  <si>
    <t>MORTADELA TIPO EXTRA SERVIPORK KG</t>
  </si>
  <si>
    <t>COMBO 8 SALCHICHAS 8 PAN</t>
  </si>
  <si>
    <t>JAMON DE PIERNA PLUMROSE KG.</t>
  </si>
  <si>
    <t>QUESO SANTA BARBARA PACOMELA</t>
  </si>
  <si>
    <t>JAMON DE PIERNA ALIMETCA KG</t>
  </si>
  <si>
    <t>CREMA DE LECHE TACHIRA 250GR PAISA</t>
  </si>
  <si>
    <t>QUESO AMERICANO PARAMO KG</t>
  </si>
  <si>
    <t>QUESO GUAYANES KG</t>
  </si>
  <si>
    <t>QUESO GOUDA AGUA LINDA KG (PASTORA)</t>
  </si>
  <si>
    <t>JAMON PLANCHADO EXPRESS</t>
  </si>
  <si>
    <t>CHORIZO CON AJO MONTSERRATINA KG.</t>
  </si>
  <si>
    <t>ESPALDA COCIDA FIESTA KG</t>
  </si>
  <si>
    <t>SALCHICHA ALEMANA 420 GR MEISTER</t>
  </si>
  <si>
    <t>SALCHICHA FRANKFURT MEISTER 400 GR</t>
  </si>
  <si>
    <t>QUESO PAST DIVINA PASTORA  KG</t>
  </si>
  <si>
    <t>QUESO CREMA GABY 250 GR QUENACA</t>
  </si>
  <si>
    <t>BOLOÑA TIPO CERVECERO BIERWURST MEISTER KG</t>
  </si>
  <si>
    <t>RECORTE MIXTO KG</t>
  </si>
  <si>
    <t>SALCHICHON MILANO GIACOMELO KG</t>
  </si>
  <si>
    <t>SALCHICHA WIENER KIDS 225 GR HERMO</t>
  </si>
  <si>
    <t>MORTADELA ESPECIAL 1 KG PLUMROSE</t>
  </si>
  <si>
    <t>JAMON DE PIERNA STANDAR PLUMROSE KG</t>
  </si>
  <si>
    <t>JAMON DE PIERNA FIESTA KG.</t>
  </si>
  <si>
    <t>SALCHICHA 420 GR WIENER MEISTER</t>
  </si>
  <si>
    <t>SALCHICHA POLACA 420 GR MEISTER</t>
  </si>
  <si>
    <t>QUESO CREMA KG</t>
  </si>
  <si>
    <t>UNTABLE JAMON TOCINETA RICCI KG</t>
  </si>
  <si>
    <t>CHORIZO PICANTE MARSELLINA KG.</t>
  </si>
  <si>
    <t>CUAJADA KG</t>
  </si>
  <si>
    <t>REQUEZON KG DIVINA PASTORA</t>
  </si>
  <si>
    <t>JAMON AHUMADO PRAIM KG</t>
  </si>
  <si>
    <t>JAMON AREPERO PRAIM KG</t>
  </si>
  <si>
    <t>CREMA DE AJO CON PEREJIL 200ML MODELO</t>
  </si>
  <si>
    <t>CREMA DE TOCINETA 200GR</t>
  </si>
  <si>
    <t>JAMON DE PIERNA MONTSERRATINA</t>
  </si>
  <si>
    <t>JAMON DE PIERNA ITALSALUMI KG</t>
  </si>
  <si>
    <t>SALCHICHA POLACA RICCI KG</t>
  </si>
  <si>
    <t>SALCHICHAS BRASILEÑA KG</t>
  </si>
  <si>
    <t>PEPPERONI PRAIM KG</t>
  </si>
  <si>
    <t>UNTABLE DE JAMON Y QUESO RICCI KG</t>
  </si>
  <si>
    <t>JAMON DE PIERNA DPALERMO KG.</t>
  </si>
  <si>
    <t>QUESO MOZZARELA DOÑA FLORA KG</t>
  </si>
  <si>
    <t>CHORIZO ESPAÑOL VELA ALPINO KG</t>
  </si>
  <si>
    <t>JAMON FIAMBRE DON DIEGO KG</t>
  </si>
  <si>
    <t>JAMON DE PIERNA ALPINO KG</t>
  </si>
  <si>
    <t>QUESO PAST COGOYAL KG ANDES</t>
  </si>
  <si>
    <t>CREMA DE LECHE TACHIRA 500 GR PAISA</t>
  </si>
  <si>
    <t>SALCHICHON NAPOLE ALPINO KG</t>
  </si>
  <si>
    <t>JAMON PIERNA BANQUETE CASTELO BRANCO KG</t>
  </si>
  <si>
    <t>SALAMI TIPO GERONA KG</t>
  </si>
  <si>
    <t>JAMON DE PIERNA CASTELO BRANCO KG</t>
  </si>
  <si>
    <t>JAMON DE PIERNA RICCI KG</t>
  </si>
  <si>
    <t>PECHUGA DE PAVO CAHUVENCA KG</t>
  </si>
  <si>
    <t>CREMA DE LECHE  250 GR QUENACA</t>
  </si>
  <si>
    <t>JAMON DE PIERNA ALIMEX KG</t>
  </si>
  <si>
    <t>JAMON AREPERO DON DIEGO KG</t>
  </si>
  <si>
    <t>FIAMBRE DE POLLO LO MIO KG</t>
  </si>
  <si>
    <t>NATA DE AQUI 250GR</t>
  </si>
  <si>
    <t>MORTADELA ESPECIAL DE POLLO 1 KG LO MIO</t>
  </si>
  <si>
    <t>SALCHICHA POLLO WIENER PRODALVA KG</t>
  </si>
  <si>
    <t>MANTEQUILLA CON SAL 200 GR TORONDOY</t>
  </si>
  <si>
    <t>JAMON ESPALDA CORDILLERA KG</t>
  </si>
  <si>
    <t>MORTADELA TAPARA KG ALIMETCA</t>
  </si>
  <si>
    <t>JAMON DE ESPALDA PLUMROSE</t>
  </si>
  <si>
    <t>SALCHICHA VIENA TIPO COCTEL KG</t>
  </si>
  <si>
    <t>QUESO PECORINO MASPAR KG</t>
  </si>
  <si>
    <t>TOCI-RICA SANDWICH FIESTA KG</t>
  </si>
  <si>
    <t>MORT SUP PISTACHO SERVIPORK KG</t>
  </si>
  <si>
    <t>QUESO PECORINO IMPERIAL KG (PASTORA)</t>
  </si>
  <si>
    <t>SALCHICHA HOT DOG LARANJAL KG</t>
  </si>
  <si>
    <t>CHORI-QUESO JALAPEÑO MONTSERRATINA KG</t>
  </si>
  <si>
    <t>CHORIZO PICANTE MONTSERRATINA</t>
  </si>
  <si>
    <t>QUESO PARMESANO LACSA KG</t>
  </si>
  <si>
    <t>QUESO AMARILLO LOS ANDES KG</t>
  </si>
  <si>
    <t>QUESO MUNSTER PAISA KG.</t>
  </si>
  <si>
    <t>PECHUGA DE PAVO OVALADO MOVILLA KG</t>
  </si>
  <si>
    <t>PECHUGA DE POLLO MOVILLA KG</t>
  </si>
  <si>
    <t>PECHUGA PAVO AHUM MOVILLA KG</t>
  </si>
  <si>
    <t>JAMON ESPALDA CAHUVENCA</t>
  </si>
  <si>
    <t>JAMON DE PIERNA SUP SERVIPORK KG</t>
  </si>
  <si>
    <t>QUESO AMARILLO IMPERIAL KG (DIVINA PASTORA)</t>
  </si>
  <si>
    <t>QUESO MOZZARELLA LUCERO KG</t>
  </si>
  <si>
    <t>TOCINETA PERDIGAO KG.</t>
  </si>
  <si>
    <t>JAMON DE ESPALDA KG HERMO</t>
  </si>
  <si>
    <t>PECHUGA PAVO AHUM ALIMETCA KG</t>
  </si>
  <si>
    <t>JAMON DE PAVO FIAMFORT KG</t>
  </si>
  <si>
    <t>SALCHICHA WIENERS 12 UND CORTAS PLUMROSE</t>
  </si>
  <si>
    <t>SALCHICHAS WIENERS  larga PLUMROSE 480GR</t>
  </si>
  <si>
    <t>QUESO PAST DOÑA FLORA KG</t>
  </si>
  <si>
    <t>QUESO TELITA KG</t>
  </si>
  <si>
    <t>MOZZARELLA CALICANTO KG</t>
  </si>
  <si>
    <t>JAMON DE PIERNA CHARVENCA KG</t>
  </si>
  <si>
    <t>JAMON DE PIERNA MOVILLA</t>
  </si>
  <si>
    <t>SALCHICHA 450 GR WIENER KIDS HERMO</t>
  </si>
  <si>
    <t>SALCHICHA FRANKFURT DELI PLUMROSE</t>
  </si>
  <si>
    <t>MANTEQUILLA DETALLADA EXPRESS  KG</t>
  </si>
  <si>
    <t>SALCHICHA DELI POLACA 5 UND PLUMROSE</t>
  </si>
  <si>
    <t>JAMON DE PIERNA ITALICO KG</t>
  </si>
  <si>
    <t>SALCHICHA 800 GR VIENA ALIMEX</t>
  </si>
  <si>
    <t>SALCHICHA 450GR VIENA ALIMEX</t>
  </si>
  <si>
    <t>QUESO AMARILLO FUND. SONIA KG</t>
  </si>
  <si>
    <t>COMBO 8 SALCHICHA Y PAN CON  SALSAS Y PAPITA</t>
  </si>
  <si>
    <t>QUESO AMAR DEL CAMPO KG</t>
  </si>
  <si>
    <t>QUESO PALMICON KG</t>
  </si>
  <si>
    <t>JAMON ESPALDA MONTSERRATINA KG</t>
  </si>
  <si>
    <t>SALCHICHA DE VIENA KG</t>
  </si>
  <si>
    <t>JAMON DE ESPALDA RICCI KG</t>
  </si>
  <si>
    <t>PASTA DE HIGADO 225 GR OM</t>
  </si>
  <si>
    <t>SALCHICHAS VIENA LARGA 12UNID FIESTA</t>
  </si>
  <si>
    <t>CREMA DE LECHE 250 GR PURISIMA</t>
  </si>
  <si>
    <t>CREMA DE LECHE 500 GR PURISIMA</t>
  </si>
  <si>
    <t>SALCHICHA 1KG TIPO BOLOÑA ALIMEX</t>
  </si>
  <si>
    <t>CHORIZO CHORIFRITO 5 UND PLUMROSE</t>
  </si>
  <si>
    <t>UNTABLE DE JAMON RICCI KG</t>
  </si>
  <si>
    <t>JAMON ESPALDA ALIMEX KG</t>
  </si>
  <si>
    <t>SALCHICHA BLANCA MARVELLINA KG.</t>
  </si>
  <si>
    <t>PASTA DE HIGADO 113 GR OSCAR MAYER</t>
  </si>
  <si>
    <t>QUESO PASTEURIZADO LUCERO KG</t>
  </si>
  <si>
    <t>SALCHICHA VIENA CORTA  X 12UNID FIESTA</t>
  </si>
  <si>
    <t>QUESO AMARILLO LUCERO KG</t>
  </si>
  <si>
    <t>CHORIZO CARUPANERO MONTSERRATINA KG</t>
  </si>
  <si>
    <t>ESPALDA ITALSALUMI KG</t>
  </si>
  <si>
    <t>FIAMBRE ITALSALUMI KG</t>
  </si>
  <si>
    <t>QUESO AMARILLO VICTORIA KG</t>
  </si>
  <si>
    <t>JAMON PIERNA CORRALITO KG</t>
  </si>
  <si>
    <t>PECHUGA DE PAVO CORDILLERA KG</t>
  </si>
  <si>
    <t>JAMON DE PIERNA DON DIEGO KG.</t>
  </si>
  <si>
    <t>SALCHICHA WIENERS JUMBO 5 UND OSCAR MAYER</t>
  </si>
  <si>
    <t>SALCHICHA TIPO WIENERS 450 GR ALIMEX</t>
  </si>
  <si>
    <t>CHORIZO AJO MARSELLINA KG.</t>
  </si>
  <si>
    <t>MORTADELA EXTRA  KG  ALIMETCA</t>
  </si>
  <si>
    <t>SALCHICHA DE POLLO 450 GR EL TUNAL</t>
  </si>
  <si>
    <t>QUESO DE AÑO RALLADO POTE 180GR  FRITZ</t>
  </si>
  <si>
    <t>JAMON DE ESPALDA CHARVENCA KG</t>
  </si>
  <si>
    <t>PECHUGA DE PAVO CHARVENCA KG</t>
  </si>
  <si>
    <t>PECHUGA DE POLLO CHARVENCA KG</t>
  </si>
  <si>
    <t>SALCHICHA WIENERS CORTAS OM 10 UND</t>
  </si>
  <si>
    <t>SALCHICHA ALEMANA RICCI KG</t>
  </si>
  <si>
    <t>QUESO MOZARELLA DIVINA PASTORA KG</t>
  </si>
  <si>
    <t>SUERO DE LECHE 910 GR CREMOSO LA DIVINA PASTORA</t>
  </si>
  <si>
    <t>QUESO RICOTTA SIN SAL KG</t>
  </si>
  <si>
    <t>JAMON AHUMADO SHOULDER RICCI KG</t>
  </si>
  <si>
    <t>QUESO MOZZARELLA VICTORIA KG</t>
  </si>
  <si>
    <t>MARGARINA CON SAL KG</t>
  </si>
  <si>
    <t>QUESO AMARILLO CALICANTO KG</t>
  </si>
  <si>
    <t>JAMON AHUMADO ALIMEX KG</t>
  </si>
  <si>
    <t>CIRUELAS PASAS KG.</t>
  </si>
  <si>
    <t>MORTADELA  ESPECIAL 500 GR DON DIEGO</t>
  </si>
  <si>
    <t>SALCHICHAS DE POLLO 12UNID FIESTA</t>
  </si>
  <si>
    <t>PECHUGA DE PAVO RICCI KG</t>
  </si>
  <si>
    <t>MORTADELA TIPO EXTRA RICCI KG</t>
  </si>
  <si>
    <t>MORTADELA T/TAPARA RICCI KG</t>
  </si>
  <si>
    <t>ESPALDA AHUMADA AREPERO RICCI</t>
  </si>
  <si>
    <t>QUESO KRAFT 24 UND. FACILISTA 453G</t>
  </si>
  <si>
    <t>PARMESANO DOÑA FLORA KG</t>
  </si>
  <si>
    <t>JAMON DE PIERNA MAURO KG</t>
  </si>
  <si>
    <t>PECHUGA DE PAVO MAURO KG</t>
  </si>
  <si>
    <t>CREMA DE LECHE 500 GR LOS ANDES</t>
  </si>
  <si>
    <t>MANTEQUILLA EN BARRA 200 GR LOS ANDES</t>
  </si>
  <si>
    <t>QUESO PAST.DOÑA SONIA KG</t>
  </si>
  <si>
    <t>QUESO TENTACION BRIE KG</t>
  </si>
  <si>
    <t>QUESO MOZZARELLA NAPOLITANA KG</t>
  </si>
  <si>
    <t>MANTEQUILLA CON SAL 2 X 100 GR MARACAY</t>
  </si>
  <si>
    <t>JAMON PAVO TACO FIAMFORT KG</t>
  </si>
  <si>
    <t>JAMON  ESPALDA SERVIPORK KG</t>
  </si>
  <si>
    <t>PECHUGA POLLO FIAMFORT KG</t>
  </si>
  <si>
    <t>SALCHICHON T/ESPAÑOL LEONESA KG</t>
  </si>
  <si>
    <t>QUESO AMARILLO DOÑA FLORA KG</t>
  </si>
  <si>
    <t>QUESO PAST PALMIBUFALA KG</t>
  </si>
  <si>
    <t>COMBO 8SALCH/ 8PAN D PERRO.</t>
  </si>
  <si>
    <t>SALCHICHA 6UND FRANKFURT TOVAR</t>
  </si>
  <si>
    <t>COMBO MORT CANILLA</t>
  </si>
  <si>
    <t>SALCH ITAL/HINOJO MARSELLINA KG</t>
  </si>
  <si>
    <t>ROAST BEEF RICCI KG.</t>
  </si>
  <si>
    <t>PASTRAMI DE CERDO RICCI KG</t>
  </si>
  <si>
    <t>MORT POLLO/CARNE LARANJAL KG</t>
  </si>
  <si>
    <t>MORTADELA 1 KG DE CARNE Y POLLO LARANJAL.</t>
  </si>
  <si>
    <t>SALCHICHAS 3 KG LARANJAL</t>
  </si>
  <si>
    <t>QUESO MANCHEGO CASTILLA KG</t>
  </si>
  <si>
    <t>CHORIZO AHUMADO MARVELLINA KG.</t>
  </si>
  <si>
    <t>QUESO PECORINO 200 GR TOSCANO FLOR ARAGUA</t>
  </si>
  <si>
    <t>MANTEQUILLA BARRA 200 GR CAMPESTRE</t>
  </si>
  <si>
    <t>JAMON PIERNA STANDAR SERVIPORK KG</t>
  </si>
  <si>
    <t>ALCAPARRA ENVASADA EXPRESS</t>
  </si>
  <si>
    <t>MORTADELA DE POLLO DON RAMON 900 GR</t>
  </si>
  <si>
    <t>CREMA DE LECHE 500 GR AGUA LINDA (DIVINA PASTORA)</t>
  </si>
  <si>
    <t>SALCH POLLO DON RAMON KG</t>
  </si>
  <si>
    <t>QUESO DE CABRA SEMIDURO CAMIL 500 GR</t>
  </si>
  <si>
    <t>CHORIZO ROJO FLORESTA KG  (MEISTER)</t>
  </si>
  <si>
    <t>JAMON PIERNA CAHUVENCA KG</t>
  </si>
  <si>
    <t>JAMON AREPERO CAHUVENCA KG</t>
  </si>
  <si>
    <t>QUESO CREMA KRAFT PREMIUM (ORIGINAL) 226 GR</t>
  </si>
  <si>
    <t>PIZZA MARGARITA GRANDE</t>
  </si>
  <si>
    <t>PIZZA LA MODELO MEDIANA</t>
  </si>
  <si>
    <t>PIZZA MARGARITA MEDIANA</t>
  </si>
  <si>
    <t>PIZZA MARGARITA PEQUEÑA</t>
  </si>
  <si>
    <t>PIZZA BRUCHETA GRANDE</t>
  </si>
  <si>
    <t>PIZZA BRUCHETA MEDIANA</t>
  </si>
  <si>
    <t>PIZZA BRUCHETA PEQUEÑA</t>
  </si>
  <si>
    <t>PIZZA CAPRICHOSA GRANDE</t>
  </si>
  <si>
    <t>PIZZA CAPRICHOSA MEDIANA</t>
  </si>
  <si>
    <t>PIZZA CAPRICHOSA PEQUEÑA</t>
  </si>
  <si>
    <t>PIZZA CRIOLLA GRANDE</t>
  </si>
  <si>
    <t>PIZZA CRIOLLA MEDIANA</t>
  </si>
  <si>
    <t>PIZZA CRIOLLA PEQUEÑA</t>
  </si>
  <si>
    <t>PIZZA CUATRO ESTACIONES GRANDE</t>
  </si>
  <si>
    <t>PIZZA CUATRO ESTACIONES MEDIANA</t>
  </si>
  <si>
    <t>PIZZA CUATRO ESTACIONES PEQUEÑA</t>
  </si>
  <si>
    <t>PIZZA EXQUISITA PRIMAVERA GRANDE</t>
  </si>
  <si>
    <t>PIZZA EXQUISITA PRIMAVERA MEDIANA</t>
  </si>
  <si>
    <t>PIZZA EXQUISITA PRIMAVERA PEQUEÑA</t>
  </si>
  <si>
    <t>PIZZA HAWAIIANA GRANDE</t>
  </si>
  <si>
    <t>PIZZA HAWAIIANA MEDIANA</t>
  </si>
  <si>
    <t>PIZZA HAWAIIANA PEQUEÑA</t>
  </si>
  <si>
    <t>PIZZA HIPER GRANDE</t>
  </si>
  <si>
    <t>PIZZA HIPER MEDIANA</t>
  </si>
  <si>
    <t>PIZZA HIPER PEQUEÑA</t>
  </si>
  <si>
    <t>PIZZA LA MODELO GRANDE</t>
  </si>
  <si>
    <t>PIZZA LA MODELO PEQUEÑA</t>
  </si>
  <si>
    <t>PIZZA PROCHUTO GRANDE</t>
  </si>
  <si>
    <t>PIZZA PROCHUTO MEDIANA</t>
  </si>
  <si>
    <t>PIZZA PROCHUTO PEQUEÑA</t>
  </si>
  <si>
    <t>PIZZA ZALSANI GRANDE</t>
  </si>
  <si>
    <t>PIZZA ZALSANI MEDIANA</t>
  </si>
  <si>
    <t>PIZZA ZALSANI PEQUEÑA</t>
  </si>
  <si>
    <t>PIZZA VEGETARIANA GRANDE</t>
  </si>
  <si>
    <t>PIZZA VEGETARIANA MEDIANA</t>
  </si>
  <si>
    <t>PIZZA VEGETARIANA PEQUEÑA</t>
  </si>
  <si>
    <t>PROMO PIZZA MARGARITA GRANDE + REFRE 2LT</t>
  </si>
  <si>
    <t>PROMO PIZZA MARGARITA MEDIANA + REFRE 1.5LT</t>
  </si>
  <si>
    <t>ADICIONAL PIZZA TOCINETA GRANDE</t>
  </si>
  <si>
    <t>CERVEZA 222 ML RET PILSEN POLAR</t>
  </si>
  <si>
    <t>BRANDY 0.70 L MATADOR</t>
  </si>
  <si>
    <t>CERVEZA POLAR TIPO PILSEN 355ML</t>
  </si>
  <si>
    <t>B.E.S EL GUACHARO BLANCO 1LT</t>
  </si>
  <si>
    <t>RON CACIQUE LEYENDA 0.75L</t>
  </si>
  <si>
    <t>VODKA NATURAL 0.70 L GORDONS</t>
  </si>
  <si>
    <t>LICOR CANELA 1.00 L RAMILLETE</t>
  </si>
  <si>
    <t>VODKA COCO 0.70L BAJO CERO</t>
  </si>
  <si>
    <t>VODKA NATURAL 0.70 RELATIVE</t>
  </si>
  <si>
    <t>SANGRIA VINO TINTO 1.75 LT CAROREÑA</t>
  </si>
  <si>
    <t>RON AÑEJO ESTELAR 0.70 L</t>
  </si>
  <si>
    <t>RON AÑEJO OCUMARE 0.70 L</t>
  </si>
  <si>
    <t>RON AÑEJO ESPECIAL OCUMARE 0.70 L</t>
  </si>
  <si>
    <t>RON ARAKU 0.75 L</t>
  </si>
  <si>
    <t>RHUM ORANGE 0.50 L</t>
  </si>
  <si>
    <t>VODKA TROPICAL MIX 0.70 L GLACIAL</t>
  </si>
  <si>
    <t>VODKA GUARANA 0.70 GLACIAL</t>
  </si>
  <si>
    <t>VODKA LIMON 0.70 L RELATIVE</t>
  </si>
  <si>
    <t>VODKA GUARANA 0.70 L BAJO CERO</t>
  </si>
  <si>
    <t>VODKA NATURAL 0.70 L BAJO CERO</t>
  </si>
  <si>
    <t>VODKA NATURAL 0.70 L DIXONS</t>
  </si>
  <si>
    <t>GINEBRA 0.70 L ERISTOFF</t>
  </si>
  <si>
    <t>GINEBRA 0.70 L RELATIVE</t>
  </si>
  <si>
    <t>LICOR ANISADO 0.75 L ANTIOQUEÑO</t>
  </si>
  <si>
    <t>MICHE ANDINO  1.00 L NEVADO</t>
  </si>
  <si>
    <t>BRANDY 0.70 L PURA CEPA</t>
  </si>
  <si>
    <t>BRANDY V. S. O. P.  0.70 L CHEMINEAUD</t>
  </si>
  <si>
    <t>WHISKY 0.70 L CLANDESTINO</t>
  </si>
  <si>
    <t>BRANDY 0.70 L PEDRO PRIMERO</t>
  </si>
  <si>
    <t>AGUARDIENTE 1.00 L BLANCO ALAMBIQUE</t>
  </si>
  <si>
    <t>VODKA GUARANA 0.275 L BREEZE ICE</t>
  </si>
  <si>
    <t>VODKA FRESA 0.70 L BAJO CERO</t>
  </si>
  <si>
    <t>VODKA LIMON 0.70 L BAJO CERO</t>
  </si>
  <si>
    <t>RON AÑEJO 0.70 L BARRICA</t>
  </si>
  <si>
    <t>BEBIDA ESPIRITUOSA DORADA 30 GL 1.00 L ALAMBIQUE</t>
  </si>
  <si>
    <t>GINEBRA 0.700 L CITY OF LONDON</t>
  </si>
  <si>
    <t>BRANDY 0.70 L COPA REAL</t>
  </si>
  <si>
    <t>GINEBRA DRY GIN 0.70 LT DIXONS</t>
  </si>
  <si>
    <t>VODKA BAJO CERO MARACUYA 0.70LTS</t>
  </si>
  <si>
    <t>GINEBRA 0.70 L GORDONS</t>
  </si>
  <si>
    <t>BRANDY DE JEREZ 0.70 LT ROMATE SOLERA RESERVA</t>
  </si>
  <si>
    <t>BRANDY DE JEREZ 0.70 LT 1877 SOLERA RESERVA</t>
  </si>
  <si>
    <t>MARTINI BIANCO 0.75 LT</t>
  </si>
  <si>
    <t>MARTINI ROSSO 0.75 LT</t>
  </si>
  <si>
    <t>LICOR AMARGO FERNET 0.70 LT BARBERO</t>
  </si>
  <si>
    <t>LICOR AMARGO 0.90 LT CYNAR</t>
  </si>
  <si>
    <t>GRAPPA 0.75 LT LUXARDO</t>
  </si>
  <si>
    <t>GINEBRA DISTILLED DRY GIN 0.70LTS LIVERPOOL</t>
  </si>
  <si>
    <t>B.E.S EL GUACHARO ROJO 1LT</t>
  </si>
  <si>
    <t>RON CACIQUE ANTIGUO 0.70 L</t>
  </si>
  <si>
    <t>RON PAMPERO 1938 SELECCION 0.75 L</t>
  </si>
  <si>
    <t>RON DIPLOMATICO MANTUANO 0.70 L</t>
  </si>
  <si>
    <t>RON PAMPERO 1938 ANIVERSARIO ESTUCHADO 0.75 L</t>
  </si>
  <si>
    <t>VODKA PARCHITA 0.70 L GORDONS</t>
  </si>
  <si>
    <t>VODKA MANDARINA 0.70 L GORDONS</t>
  </si>
  <si>
    <t>MICHE ANDINO 0.70 L CALICANTO</t>
  </si>
  <si>
    <t>AGUARDIENTE CUCUY 46 GL 1.00 L LEAL</t>
  </si>
  <si>
    <t>BRANDY 0.70 L TRES CEPAS</t>
  </si>
  <si>
    <t>VODKA BANANA 0.70 L BAJO CERO</t>
  </si>
  <si>
    <t>RON 1.00 L HATO VIEJO</t>
  </si>
  <si>
    <t>WHISKY WINNER 0.70 L</t>
  </si>
  <si>
    <t>GINEBRA 0.70 L WELLINGTON</t>
  </si>
  <si>
    <t>NAIGUATA DUO COCO Y PIÑA 0.70 L</t>
  </si>
  <si>
    <t>NAIGUATA RUM COCONUT 0.70 L</t>
  </si>
  <si>
    <t>BEBIDA ESPIRITUOSA SECA 0.70 LT AMBAR CALICANTO</t>
  </si>
  <si>
    <t>LICOR DE PONSIGUE 0.750 LT LIDER</t>
  </si>
  <si>
    <t>RUMBA FLORIDA 1 LT</t>
  </si>
  <si>
    <t>RON CACIQUE MONEDA DE ORO 0.700 ML CACIQUE</t>
  </si>
  <si>
    <t>RON AÑEJO 1.75 L CACIQUE</t>
  </si>
  <si>
    <t>RON AÑEJO 0.75 L PAMPERO ORO</t>
  </si>
  <si>
    <t>RON PAMPERO ANIVERSARIO ENFUNDADO 0.75LT</t>
  </si>
  <si>
    <t>GINEBRA 1.75 L GORDONS</t>
  </si>
  <si>
    <t>VODKA SABOR UVA 0.70 L GORDONS</t>
  </si>
  <si>
    <t>AGUARDIENTE 1.00 L ARAGUANEY</t>
  </si>
  <si>
    <t>BEBIDA ESPIRITUOSA SECA 30° 1LT CALICANTO AMBAR</t>
  </si>
  <si>
    <t>WHISKY 0.70 L GRAN LORD</t>
  </si>
  <si>
    <t>RON DIPLOMATICO 0.70 LT PLANAS</t>
  </si>
  <si>
    <t>VODKA GUARANA 0.70 L ZEPPELIN</t>
  </si>
  <si>
    <t>AGUARDIENTE 0.700 LT DOBLE BLANCO</t>
  </si>
  <si>
    <t>VODKA 0.700 LT MIX MOJITO RELATIVE</t>
  </si>
  <si>
    <t>LICOR DE WHISKY 0.700 LT HIGHCLASS</t>
  </si>
  <si>
    <t>ANIS 1.75LT   EL MORO</t>
  </si>
  <si>
    <t>AGUARDIENTE 1.75LT     DOBLE BLANCO</t>
  </si>
  <si>
    <t>SANGRIA ROSADA 1.75ML CAROREÑA</t>
  </si>
  <si>
    <t>SANGRIA BLANCO 1.75LT CAROREÑA</t>
  </si>
  <si>
    <t>VODKA NATURAL 0.70 L ERISTOFF</t>
  </si>
  <si>
    <t>ANISADO VALLENATO 0.70L SABOR TRADICIONAL</t>
  </si>
  <si>
    <t>RON AÑEJO 0.700 LT RESERVA BARRICA 80</t>
  </si>
  <si>
    <t>VODKA 0.70 L MORA RELATIVE</t>
  </si>
  <si>
    <t>OLD PARR 0.750</t>
  </si>
  <si>
    <t>AGUARDIENTE COCUY  EL JIRAJARA 1L</t>
  </si>
  <si>
    <t>EL CANTOR DE TREINTA BEBIDA ESPIRITUOSA 1L</t>
  </si>
  <si>
    <t>SOLERA 222 ML KRIEK POLAR</t>
  </si>
  <si>
    <t>LICOR SECO DE RON 1 LT ABOLENGO</t>
  </si>
  <si>
    <t>TOP  ENERGY NRG</t>
  </si>
  <si>
    <t>RON AÑEJO SIGLO XX DE 0.70L</t>
  </si>
  <si>
    <t>LICOR SECO TRIPLE FILTRADO 1 LT LA FLORIDA</t>
  </si>
  <si>
    <t>LICOR WHISKY 1LT GRAN LORD.</t>
  </si>
  <si>
    <t>VODKA FRESA 0.70 LT ZEPPELIN</t>
  </si>
  <si>
    <t>COCUY 1 LT 40° LEAL</t>
  </si>
  <si>
    <t>GOLD SUPERIOR 0.70LT CARIBU</t>
  </si>
  <si>
    <t>LICOR ANISADO 0.70 LT  SELLO DE ORO</t>
  </si>
  <si>
    <t>VODKA PARCHITA 0.70 LT ZEPPELIN</t>
  </si>
  <si>
    <t>ANIS 1 LT EL PIACHE</t>
  </si>
  <si>
    <t>PROMO 1 ANIS BANDERA + 1 GATORADE</t>
  </si>
  <si>
    <t>CERVEZA CORONA EXTRA 355ML</t>
  </si>
  <si>
    <t>TINTO DE VERANO DON SIMON 1.5ML</t>
  </si>
  <si>
    <t>COMBO N11 DE LICORERIA</t>
  </si>
  <si>
    <t>VODKA TEA ACT 1773 0.75 LT</t>
  </si>
  <si>
    <t>LICOR COCUY 0.70 LT COROBORE</t>
  </si>
  <si>
    <t>LICOR SECO AGUILA BLANCA 0.70 LT</t>
  </si>
  <si>
    <t>RON CARIBU 0.70 LT BLANCO SUPREMO</t>
  </si>
  <si>
    <t>CERVEZA PILSEN DE LATA 250ML POLAR</t>
  </si>
  <si>
    <t>VACIO DE CERVEZA CON BOTELLA (POLAR)</t>
  </si>
  <si>
    <t>VINO TTO MISIONES DE RENGO CAB SAUV 0.750L</t>
  </si>
  <si>
    <t>VINO TINTO ROSARIO CAB SAUV 0.750L</t>
  </si>
  <si>
    <t>SANGRIA 1.5 LT DON SIMON</t>
  </si>
  <si>
    <t>SANGRIA CAROREÑA 222 ML VERANO (POLAR)</t>
  </si>
  <si>
    <t>SOLERA MARZEN 222ML EDICION ESPECIAL</t>
  </si>
  <si>
    <t>COMBO N18 DE LICORES</t>
  </si>
  <si>
    <t>CERVEZA LIGHT 250 ML POLAR (LATA)</t>
  </si>
  <si>
    <t>RON 1 LT CACIQUE MONEDA DE ORO</t>
  </si>
  <si>
    <t>COMBO N14 DE LICORERIA</t>
  </si>
  <si>
    <t>RON CACIQUE AÑEJO 0.75LT GOLDEN</t>
  </si>
  <si>
    <t>RON EXTRA AÑEJO CACIQUE 500 GOLDEN 0.75 LT</t>
  </si>
  <si>
    <t>LICOR SECO 1 LT CANTACLARO</t>
  </si>
  <si>
    <t>AGUARDIENTE COCUY LEAL 46 GRADOS 0.35.</t>
  </si>
  <si>
    <t>ANIS 1 LT IBIZA</t>
  </si>
  <si>
    <t>LICOR SECO A BASE DE RON 1LT TUCACAS</t>
  </si>
  <si>
    <t>B.E.S 1 LT CENTAURO</t>
  </si>
  <si>
    <t>BOTELLA (VACIO) POLAR</t>
  </si>
  <si>
    <t>COMBO N16 DE LICORES</t>
  </si>
  <si>
    <t>WHISKY MANAGER"S  DE 1LT</t>
  </si>
  <si>
    <t>VINO ESPUMANTE 0.750 ML VIUDE DENISE</t>
  </si>
  <si>
    <t>VINO FRIZZANTE MANZANA  0.750 ML TENTACION</t>
  </si>
  <si>
    <t>B.E.S BLANCO UNO DORADO 1LT</t>
  </si>
  <si>
    <t>COMBO N17 DE LICORERIA</t>
  </si>
  <si>
    <t>DISFRUTA CADA OCASION (LINAJE 0.70LT &amp; GRAN RESERVA 0.70)</t>
  </si>
  <si>
    <t>RON 1 LT RUMBARON</t>
  </si>
  <si>
    <t>RON AÑEJO 1 LT CACIQUE</t>
  </si>
  <si>
    <t>SOLERA LIGHT 222ML EDICION ESPECIAL</t>
  </si>
  <si>
    <t>SOLERA CLASSIC 222ML EDICION ESPECIAL</t>
  </si>
  <si>
    <t>SOLERA KRIEK 222ML EDICION ESPECIAL</t>
  </si>
  <si>
    <t>SOLERA IPA 222ML EDICION ESPECIAL</t>
  </si>
  <si>
    <t>ANIS CARTELUO 1LT COMPLETO</t>
  </si>
  <si>
    <t>B.E.S PANA RON ROJO 1LT COMPLETO</t>
  </si>
  <si>
    <t>CERVEZA LAGER 355ML  MODELO</t>
  </si>
  <si>
    <t>PEINE PLASTICO SACA PIOJO</t>
  </si>
  <si>
    <t>LIMA DE UÑAS (VICTORIA)</t>
  </si>
  <si>
    <t>REMOVEDOR DE ESMALTE 50 ML VALMY</t>
  </si>
  <si>
    <t>JABON LAS LLAVES BARRA FF BEBE 160GR</t>
  </si>
  <si>
    <t>(ORIGINAL)CREMA DENTAL  PLAX 100ML COLGATE</t>
  </si>
  <si>
    <t>ALCOHOL ANTISEPTICO ALNA 100GR</t>
  </si>
  <si>
    <t>BALSAMO CAPILAR ORIGINAL 240ML VALMY</t>
  </si>
  <si>
    <t>SHAMPOO 500 ML PLACENTA DE OVEJO M COSMESYC</t>
  </si>
  <si>
    <t>CREMA DENTAL 90GR ORIGINAL   COLGATE</t>
  </si>
  <si>
    <t>JABON DERMOLIMPIADORA 80GR PURO AVENA</t>
  </si>
  <si>
    <t>(ORIGINAL)TOALLAS HUMEDAS 72 UND LARA BABY SOFT</t>
  </si>
  <si>
    <t>GEL FIJADOR 250 GR PINTOS BLANCO</t>
  </si>
  <si>
    <t>TALCO 120 GR BOROCANFOR ORIGINAL</t>
  </si>
  <si>
    <t>TOALLA SANITARIA 8 UND SUTIX</t>
  </si>
  <si>
    <t>GEL FIJADOR 120 GR PINTOS BLANCO</t>
  </si>
  <si>
    <t>GEL FIJADOR 250 GR PINTOS AZUL</t>
  </si>
  <si>
    <t>CREMA DE PEINAR 240 ML GOLD BRILLO DE SEDA</t>
  </si>
  <si>
    <t>TALCO 120 GR ORTO-BORICOS VAINILLA LEGA</t>
  </si>
  <si>
    <t>TALCO HIGIENICO ORTO-BORICO FRAGANCIA VAINILLA 60GR</t>
  </si>
  <si>
    <t>TALCO 120 GR BOROCANFOR COOL</t>
  </si>
  <si>
    <t>CHAMPU CAMOMILA 415 ML ROPAK</t>
  </si>
  <si>
    <t>ALGODON 25 GR HIDEVEN HIDROFILO</t>
  </si>
  <si>
    <t>TALCO 60GR BOROCANFOR ORIGINAL</t>
  </si>
  <si>
    <t>TALCO 60 GR BOROCANFOR COOL</t>
  </si>
  <si>
    <t>BRILLO ACONDICIONADOR DE CUTICULA 14ML VALMY</t>
  </si>
  <si>
    <t>BAÑO DE CREMA 300 GR LOREAL COLOR VIVE</t>
  </si>
  <si>
    <t>TINTE MYSTIC 60 GR # 0.88 AZUL MATIZADOR</t>
  </si>
  <si>
    <t>ESPUMA DE BAÑO DUBON 200ML TOMITIPI</t>
  </si>
  <si>
    <t>CREMA DE PEINAR 300 ML ELVIVE REPARACION TOTAL</t>
  </si>
  <si>
    <t>CHAMPU BABY 415 ML ROPAK</t>
  </si>
  <si>
    <t>CHAMPU BEBITA 415ML ROPAK</t>
  </si>
  <si>
    <t>CREMA PROTECCION  MANOS Y CUERPO VITA E 200ML OLI RITA</t>
  </si>
  <si>
    <t>CREMA HIDRATACION MANO Y CUERPO ALOE VERA 200ML OLI RITA</t>
  </si>
  <si>
    <t>PINZAS P/CABELLO 48 UNDS HUNFAFA BOBBY PINS</t>
  </si>
  <si>
    <t>TRATAMIENTO CAPILAR CAIDA Y FORTALEC.400ML HAVANA</t>
  </si>
  <si>
    <t>TRATAMIENTO CELULAS MADRES 400ML HAVANA</t>
  </si>
  <si>
    <t>SHAMPO 350 ML SLIK PAPAYA Y MELON SIN SAL</t>
  </si>
  <si>
    <t>SHAMPO 360 ML CACAO LAVADO CAPILAR</t>
  </si>
  <si>
    <t>ALGODON HIDROFILO 10GR HIDEVEN</t>
  </si>
  <si>
    <t>ALGODON HIDROFILO 50GR HIDEVEN</t>
  </si>
  <si>
    <t>ALCOHOL ANTISEPTICO ALNA 500GR</t>
  </si>
  <si>
    <t>ALCOHOL ANTISEPTICO 240ML ALNA</t>
  </si>
  <si>
    <t>TRATAMIENTO CAPILAR REESTRUCTURANTE 400ML HAVANA</t>
  </si>
  <si>
    <t>BRILLO CON EFECTO BLANQUEADOR 14ML VALMY</t>
  </si>
  <si>
    <t>TINTE NEGRO PURISIMO 2.0 AMERICAN COLORS</t>
  </si>
  <si>
    <t>TINTE NEGRO PROFUNDO 2.8 AMERICAN COLORS</t>
  </si>
  <si>
    <t>TINTE ROJO AMOR 8.54 AMERICAN COLORS</t>
  </si>
  <si>
    <t>TINTE RUBIO SUPER CLARO 10.0 AMERICAN COLORS</t>
  </si>
  <si>
    <t>TINTE MIEL CLARA 8.3 AMERICAN COLORS</t>
  </si>
  <si>
    <t>TINTE ROJO SALVAJE 66.46 AMERICAN COLORS</t>
  </si>
  <si>
    <t>TINTE EN CREMA RUBIO AVELLANA 7.30 AMERICAN COLORS</t>
  </si>
  <si>
    <t>TINTE CREMA PLATA 8.8 AMERICAN COLORS</t>
  </si>
  <si>
    <t>TINTE CREMA ROJO RUBI 6.66 AMERICAN COLORS</t>
  </si>
  <si>
    <t>BAÑO DE CREMA LLUVIA DE KERATINA 500GR BIGBANGKERATIN</t>
  </si>
  <si>
    <t>BAÑO DE CREMA LLUVIA DE KERATINA 240GR BIGBANGKERATIN</t>
  </si>
  <si>
    <t>BAÑO DE CREMA GOLD BRILLO DE SEDA 500GR BIGBANGKERATIN</t>
  </si>
  <si>
    <t>CREMA COLORANTE C/COLAGENO 55ML #100 EXITENN</t>
  </si>
  <si>
    <t>CREMA COLORANTE C/COLAGENO 55ML#562 EXITENN</t>
  </si>
  <si>
    <t>TRATAMIENTO ACEITE DE ARGAN 400 ML HAVANA</t>
  </si>
  <si>
    <t>TRATAMIENTO ARGAN OIL 400 ML HAVANA</t>
  </si>
  <si>
    <t>PRE TRA ANTICAIDA 300CM QUICK FIX</t>
  </si>
  <si>
    <t>TRATAMIENTO 240 ML PARA CABELLO BRILLO DE PERLA SLIK</t>
  </si>
  <si>
    <t>TRATAMIENTO 240 ML PARA CABELLO BRILLO DE PLATA SLIK</t>
  </si>
  <si>
    <t>TINTE LH 58 GR # 100.2 AMERICAN COLORS</t>
  </si>
  <si>
    <t>TINTE LH 58 GR # 9.0 AMERICAN COLORS</t>
  </si>
  <si>
    <t>CREMA CORPORAL MULTI- VIT 400 ML ANDREA</t>
  </si>
  <si>
    <t>ALGODON HIDROFILO 100GR HIDEVEN</t>
  </si>
  <si>
    <t>SHAMPOO 240 ML ANTICAIDA SLIK</t>
  </si>
  <si>
    <t>AGUA OXIGENADA 30VOL 800C SLIK</t>
  </si>
  <si>
    <t>CORTA UÑA TVO HILL    TWO HILL</t>
  </si>
  <si>
    <t>MASCARILLA 240 ML CAPILAR DESENREDANTE BIOKER</t>
  </si>
  <si>
    <t>JABON HUMECTANTE BLANCO 90GR MONCLER</t>
  </si>
  <si>
    <t>JABON REFRESCANTE AZUL 90GR MONCLER</t>
  </si>
  <si>
    <t>CREMA CORPORAL 240 ML KARITE ANDREA</t>
  </si>
  <si>
    <t>BAÑO DE CREMA 240 ML GOLD BRILLO BBK</t>
  </si>
  <si>
    <t>AGUA OXIGENADA 110 CC VOL 20 CLIMAX</t>
  </si>
  <si>
    <t>AGUA OXIGENADA 100 CC VOL 30 CLIMAX</t>
  </si>
  <si>
    <t>CREMA ANTISEPTICA 30 GR SANALO</t>
  </si>
  <si>
    <t>TINTE CASTAÑO OSCURO 3.0 AMERICAN COLORS</t>
  </si>
  <si>
    <t>TINTE CREMA RUBIO CLARO 8.0 AMERICAN COLORS</t>
  </si>
  <si>
    <t>GEL RECIEN NACIDO NIÑO 200ML TOMY TIPI</t>
  </si>
  <si>
    <t>GEL DE NIÑA 200ML TOMY TIPI</t>
  </si>
  <si>
    <t>PRE- TRATAMIENTO RESTRUCTURANTE SIN SAL CON SABILA Y COLAGENO 400ML RHELEN</t>
  </si>
  <si>
    <t>JABON ENERGIA AMARILLO 90GR MONCLER</t>
  </si>
  <si>
    <t>TINTE 58 GR #12.89 AMERICAN COLORS</t>
  </si>
  <si>
    <t>SHAMPOO 18 ML HEAD SHOULDERS SUAVE Y MANEJABLE</t>
  </si>
  <si>
    <t>SHAMPOO 18 ML HEAD SHOULDERS LIMPIEZA RENOVADA</t>
  </si>
  <si>
    <t>PAÑAL CHIKOOL  TALLA P 20 UND CHIKOOL</t>
  </si>
  <si>
    <t>MASCARILLA BRILLO DIAMANTE 240 GR TRI-O-TEM</t>
  </si>
  <si>
    <t>AMPOLLA RESTRUCTURANTE 3 UND TRI-O-TEM</t>
  </si>
  <si>
    <t>AMPOLLA SEMI DE LINO NO ENJUAGAR 3 UND TI-O-TEM</t>
  </si>
  <si>
    <t>ACONDICIONADOR PLACENTA DE OVEJO 280 ML M. COSMESYS</t>
  </si>
  <si>
    <t>CREMA DE PEINAR KERATINA 200 CM TRI-O-TEM</t>
  </si>
  <si>
    <t>CREMA DE PEINAR BRILLO DIAMANTE 200 CM TRI-O-TEM</t>
  </si>
  <si>
    <t>CREMA DE PEINAR SEMI D LINO 200 CM TRI-O-TEM</t>
  </si>
  <si>
    <t>AGUA OXIGENADA EN CREMA 120 ML VOL 30 STEPHANIE STYLE</t>
  </si>
  <si>
    <t>CREMA CORPORAL 200ML KANDU VIT E Y PANTENOL</t>
  </si>
  <si>
    <t>GEL DE BAÑO 350CM SLIK</t>
  </si>
  <si>
    <t>COMBO OFERTA 3 HARMONY</t>
  </si>
  <si>
    <t>SHAMPOO 200 ML GERMEN DE TRIGO CHICCO</t>
  </si>
  <si>
    <t>MASCARILLA CAPILAR CERA DE ABEJA 225GR ROLDA</t>
  </si>
  <si>
    <t>MASCARILLA CAPILAR ACEITE DE VISON 225GR ROLDA</t>
  </si>
  <si>
    <t>RESTRUCTURANTE SILICON PROFESIONAL 70CC ROLDA</t>
  </si>
  <si>
    <t>DESODORANTE 90GR ALOE VERA    DIOXOGEN</t>
  </si>
  <si>
    <t>DESODORANTE DIOXOGEN 90GR ORIGINAL</t>
  </si>
  <si>
    <t>ACOND. DRENE SECO MALTRATADO 350ML FISA</t>
  </si>
  <si>
    <t>TINTE 60 G NEGRO #1 MAGICOLOR SLIK CAJA ROJA</t>
  </si>
  <si>
    <t>TINTE NEGRO AZULADO # 1.8 SLIK CAJA ROJA</t>
  </si>
  <si>
    <t>TINTE CASTAÑO 60 GR #3 SLIK CAJA ROJA</t>
  </si>
  <si>
    <t>TINTE CASTAÑO CLARO 60 GR # 5 SLIK CAJA ROJA</t>
  </si>
  <si>
    <t>TINTE #8 RUBIO CLARO 60GR MAGICOLOR SLIK</t>
  </si>
  <si>
    <t>TINTE #8.45 RUBIO CLARO COBRIZO CAOBA 60GR MAGICOLOR SLIK C/ROJA</t>
  </si>
  <si>
    <t>TINTE #0.00 SUPERACLARANTE ESPECIAL 60GR MAGICOLOR SLIK</t>
  </si>
  <si>
    <t>TINTE 60 GR PLATA #0.9 SLIK MAGICOLOR CAJA ROJA</t>
  </si>
  <si>
    <t>SHAMPOO 240 ML PH 4.5 ALOE STRAK</t>
  </si>
  <si>
    <t>SHAMPOO 240 ML CREMOSO ALOE STRAK</t>
  </si>
  <si>
    <t>SOLUCION CAPILAR 65 ML ACEITE DE ARGAN  SLIK</t>
  </si>
  <si>
    <t>TRATAMIENTO ANTIGRASA 350 ML FRUTAL SLIK</t>
  </si>
  <si>
    <t>TINTE 58 GR #10.1 AMERICAN COLORS</t>
  </si>
  <si>
    <t>TINTE 58 GR #100.2 AMERICA COLORS</t>
  </si>
  <si>
    <t>TINTE 58 GR #6.0 AMERICAN COLORS</t>
  </si>
  <si>
    <t>TINTE 58 GR #6.7 AMERICAN COLORS</t>
  </si>
  <si>
    <t>TINTE 58 GR #7.0 AMERICAN COLORS</t>
  </si>
  <si>
    <t>TINTE 58 GR # 9.01 AMERICAN COLORS</t>
  </si>
  <si>
    <t>PRE-TRATAMIENTO 360 ML COCO HD COSMETIC</t>
  </si>
  <si>
    <t>TOALLA HUMEDAS TANS EXTRACTO MANZANILLA 78 UND</t>
  </si>
  <si>
    <t>AFEITADORA MAXIII TRIPLE HOJAS VERDE  AFEITAMAX III</t>
  </si>
  <si>
    <t>REPELENTE MOSQUITO INCIENSO NEGRO LENGE  LANJU</t>
  </si>
  <si>
    <t>TRATAMIENTO THERMO 5FIVE CHOCOLATE 240 GR ROLDA</t>
  </si>
  <si>
    <t>TRATAMIENTO THERMO 5FIVE MAYOLIVA 240 GR ROLDA</t>
  </si>
  <si>
    <t>AGUA OXIGENADA 20 VOL 500 CC ROLDA</t>
  </si>
  <si>
    <t>TINTE 60 GR RUBIO CENIZA #7.1 MAGICOLOR SLIK</t>
  </si>
  <si>
    <t>TINTE #4.6 CASTAÑO ROJIZO 60GR MAGICOLOR SLIK CAJA ROJA</t>
  </si>
  <si>
    <t>ACONCIONADOR 370ML STRAWBERRIES ALBERTO VO5</t>
  </si>
  <si>
    <t>ACONDICIONADOR 370ML BOOMING FREESIA ALBERTO VO5</t>
  </si>
  <si>
    <t>ACONDICIONADOR KIWI LIME 370ML  ALBERTO VO5</t>
  </si>
  <si>
    <t>CREMA COLGATE TOTAL 12  CLEAN MINT 100ML (ORIGINAL)</t>
  </si>
  <si>
    <t>CREMA ORIGINAL ANTIPAÑALITIS 50GR DERMOX</t>
  </si>
  <si>
    <t>CHAMPU P/NIÑOS CON MANZANILLA 100ML CHICCO</t>
  </si>
  <si>
    <t>TINTE # 6 RUBIO OSCURO 60 GR MAGICOLOR SLIK CAJA ROJA</t>
  </si>
  <si>
    <t>TINTE # 9.1 RUBIO MUY CLARO CENIZA 60 GR MAGICOLOR</t>
  </si>
  <si>
    <t>TINTE #0.1 AZUL INTENSIFICADOR 60 GR MAGICOLOR CAJA ROJA</t>
  </si>
  <si>
    <t>POLVO DECOLORANTE FIBRA HAIR 28 GR SLIK</t>
  </si>
  <si>
    <t>ACONDICIONADOR 240 ML ANTICAIDA ALOE STRAK SLIK</t>
  </si>
  <si>
    <t>SHAMPOO 240 ML ANTICASPA ALOE STRAK SLIK</t>
  </si>
  <si>
    <t>SHAMPOO 380 ML HERBAL ROPAKPLUS</t>
  </si>
  <si>
    <t>SHAMPOO 380 ML ALMENDRAS ROPAKPLUS</t>
  </si>
  <si>
    <t>MASCARILLA CAPILAR CERA DE ABEJAS 450GR  ROLDA</t>
  </si>
  <si>
    <t>MASCARILLA CAPILAR ACEITE DE VISON 450GR ROLDA</t>
  </si>
  <si>
    <t>MASCARILLA CAPILAR COLAGENO 450GR ROLDA</t>
  </si>
  <si>
    <t>CREMA PARA PEINAR ACEITE DE VISON 300ML ROLDA</t>
  </si>
  <si>
    <t>CREMA PARA PEINAR COLAGENO 300ML ROLDA</t>
  </si>
  <si>
    <t>CONDONES SABORES 3UNIDADES DUO</t>
  </si>
  <si>
    <t>CREMA COLORANTE C/COLAGENO 55ML #652  EXITENN</t>
  </si>
  <si>
    <t>CREMA COLORANTE C/COLAGENO 55ML #930 EXITENN</t>
  </si>
  <si>
    <t>AFEITADORA TG/708N  DORCO</t>
  </si>
  <si>
    <t>HOJILLAS NEW PLATINUM 5UNID DORCO</t>
  </si>
  <si>
    <t>ACONDICIONADOR 413 ML ALIVE BESO GRANADA</t>
  </si>
  <si>
    <t>ACONDICIONADOR 413 ML ALIVE COCO TROPICAL</t>
  </si>
  <si>
    <t>TRATAMIENTO CAPILAR CON PLACENTA 240GR ROLDA</t>
  </si>
  <si>
    <t>ACONDICIONADOR 413 ML ALIVE FLOR DE LA PASION</t>
  </si>
  <si>
    <t>ACONDICIONADOR 413 ML ALIVE FLOR DE MANZANA</t>
  </si>
  <si>
    <t>CHAMPU PARA BEBE 100ML AMY</t>
  </si>
  <si>
    <t>CREMA PARA PEINAR YOGURT THERMO 5FIVE 180ML ROLDA</t>
  </si>
  <si>
    <t>CREMA PARA PEINAR  KARITE &amp; QUERAT THERMO 5FIVE 180ML ROLDA</t>
  </si>
  <si>
    <t>CORTA UÑAS PEQUEÑO CON CADENA   TRIM</t>
  </si>
  <si>
    <t>BAÑO DE CREMA ORIGINAL 250GR VALMY</t>
  </si>
  <si>
    <t>BAÑO DE CREMA CERA DE ABEJA 250GR VALMY</t>
  </si>
  <si>
    <t>CREMA P/PEINAR DRENE ANTICAIDA 240ML FISA</t>
  </si>
  <si>
    <t>(ORIGINAL) CHAMPU EVERY NIGHT P/ NIÑOS 350ML FISA</t>
  </si>
  <si>
    <t>VASELINA SABILA Y VITAMINA E 100GR   ROLDA</t>
  </si>
  <si>
    <t>AGUA OXIGENDA VOLUMEN 30.120CC  ROLDA</t>
  </si>
  <si>
    <t>AGUA 800 ML VOLUMENES 20 MAGICOLOR SLIK</t>
  </si>
  <si>
    <t>CERA DEFINICION 100 GR ALOE STRAK SLIK</t>
  </si>
  <si>
    <t>AQUA WAX EVOLUTION 140 GR SLIK</t>
  </si>
  <si>
    <t>SHAMPOO REP.TOTAL5 ELVIVE 400ML LOREAL PARIS</t>
  </si>
  <si>
    <t>AGUA OXIGENADA 40 VOL.120CC ROLDA</t>
  </si>
  <si>
    <t>CREMA P/PEINAR 300CM CERA D/ABEJAS ROLDA</t>
  </si>
  <si>
    <t>AMY CREMA ANTIPAÑALITIS 50GR   AMY</t>
  </si>
  <si>
    <t>TINTE 60 GR CASTAÑO MEDIUM NRO 4 MAGICOLOR SLIK CAJA ROJA</t>
  </si>
  <si>
    <t>TINTE 60 GR RUBIO CLARO NRO 8 MAGICOLOR SLIK CAJA AZUL</t>
  </si>
  <si>
    <t>SHAMPOO THERMO FIVE MAYOLIVA 400ML ROLDA</t>
  </si>
  <si>
    <t>SHAMPOO THERMO FIVE KARITE&amp;QUERATINA 400ML ROLDA</t>
  </si>
  <si>
    <t>PRE TRATAMIENTO P/CABELLO 350 ML PASO 1 ORO STYLEX</t>
  </si>
  <si>
    <t>CREMA NUTRITIVA ELASTICIDAD 380ML BRIZNA</t>
  </si>
  <si>
    <t>CREMA NUTRITIVA PROTECCION 380ML BRIZNA</t>
  </si>
  <si>
    <t>CREMA NUTRITIVA ACTIVACION 380ML BRIZNA</t>
  </si>
  <si>
    <t>MASCARILLA DE VISON P/CABELLOS 200ML GELLY</t>
  </si>
  <si>
    <t>CREMA COLORANTE 55ML #M8 AZUL EXITENN</t>
  </si>
  <si>
    <t>GEL LIMPIADOR PASO 1 ANTICASPA 240 ML BIOKER</t>
  </si>
  <si>
    <t>DESODORANTE ROLLON NEUTRO 90ML ROPAK ULTRA</t>
  </si>
  <si>
    <t>TINTE 60 GR PLATA INTENSIFICADOR #0.9 MAGICOLOR SLIK C.AZUL</t>
  </si>
  <si>
    <t>ESPUMA FIJADORA 180 GR MOUSSE ALOE STRAK SLIK</t>
  </si>
  <si>
    <t>TRAT.CAPILAR FAMILY CABELLO GRASO 400ML DG GODAN</t>
  </si>
  <si>
    <t>GEL ANTIBACTERIAL CLASICA TRADICIONAL 85GR DIGI ROLDA</t>
  </si>
  <si>
    <t>POLVO DECOLORANTE BLUE/AZUL 30GR PASARELA</t>
  </si>
  <si>
    <t>ROLLON ANTITRANSPIRANTE 100 GR SECO CABALLERO AVAN</t>
  </si>
  <si>
    <t>ROLLON ANTITRANSPIRANTE 100 GR EXTRA SECO AVAN</t>
  </si>
  <si>
    <t>GEL DE BAÑO DE CUERPO FRUTAL 240 ML AVANTI</t>
  </si>
  <si>
    <t>GEL DE BAÑO PARA CUERPO PAPAYA MELON 240 ML AVANTI</t>
  </si>
  <si>
    <t>GEL DE BAÑO CUERPO MANGO 240 ML AVANTI</t>
  </si>
  <si>
    <t>SHAMPOO LIQUIDO 240 ML ALOE STARK SLIK</t>
  </si>
  <si>
    <t>SHAMPOO NUTR/ EXTRAORDINARIO OLEO  400 ML ELVIVE LOREAL</t>
  </si>
  <si>
    <t>(ORIGINAL) CHAMPU EVERY NIGHT DE NIÑOS 200ML FISA</t>
  </si>
  <si>
    <t>(ORIGINAL) ENJUAGUE BUCAL PLAX ICE INFINITY 250ML COLGATE</t>
  </si>
  <si>
    <t>(ORIGINAL) ENJUAGUE BUCAL PLAX ICE 250ML COLGATE</t>
  </si>
  <si>
    <t>SHAMPOO  200ML PARA NIÑOS  BABY FINGER</t>
  </si>
  <si>
    <t>CORTA UNA  PIECITO  FLORES MEDIANO  RI MEI</t>
  </si>
  <si>
    <t>AFEITADORA DESECHABLE MAX 3 ROSADA</t>
  </si>
  <si>
    <t>AFEITADORA CONFOR/3 AZUL RAZORMAX</t>
  </si>
  <si>
    <t>CORTA UÑA NIÑOS  ALIVE</t>
  </si>
  <si>
    <t>TRATAMIENTO TERMO 5FIVE YOGURT 240GR ROLDA</t>
  </si>
  <si>
    <t>CREMA P/PEINAR MAYOLIVA TERMO 5FIVE 180ML ROLDA</t>
  </si>
  <si>
    <t>CORTA UÑA +GRANDE  ALIVE</t>
  </si>
  <si>
    <t>TINTE EN POLVO 30MLX2  A-5BRIGHT BROWN HANZHIXIU</t>
  </si>
  <si>
    <t>TINTE EN POLVO 30MLX2  A-13 MARRON BROWN HANZHIXIU</t>
  </si>
  <si>
    <t>TINTE EN POLVO 30MLX2  A-6 COPPER BLOND-BLACK HANZHIXIU</t>
  </si>
  <si>
    <t>TINTE EN POLVO 30MLX2  A-15CHESTNUT HANZHIXIU</t>
  </si>
  <si>
    <t>(ORIGINAL) DESODORANTE SPEED STICK 24/7 X5 50GR</t>
  </si>
  <si>
    <t>TINTE #1 NEGRO 60 GR MAGICOLOR PRO SLIK</t>
  </si>
  <si>
    <t>TINTE # 4 CASTAÑO 60 GR MAGICOLOR PRO SLIK</t>
  </si>
  <si>
    <t>TINTE # 5 CASTAÑO CLARO 60 GR MAGICOLOR PRO SLIK</t>
  </si>
  <si>
    <t>TINTE # 9.1 RUBIO MUY CLARO CENIZA 60 GR MAGICOLOR PRO SLIK</t>
  </si>
  <si>
    <t>TINTE MAGICOLOR 8.1 RUBIO CLARO CENIZA 60 GR SLIK</t>
  </si>
  <si>
    <t>TINTE 60 GR MAGICOLOR PRO 5.6 CASTAÑO CLARO ROJIZO SLIK</t>
  </si>
  <si>
    <t>TALCO PARA NIÑOS 200GR CHICCO</t>
  </si>
  <si>
    <t>GEL FIJADOR 250GR EXTRA FUERTE WINNER EVERY NIGHT</t>
  </si>
  <si>
    <t>TALCO PARA NIÑOS 100G  BABY FINGER</t>
  </si>
  <si>
    <t>JABON LIQUIDO CORPORAL P/ NIÑO 200ML  BABY FINGER</t>
  </si>
  <si>
    <t>TRATAMIENTO CAUTERIZADOR 27ML  NUTRIBELA10</t>
  </si>
  <si>
    <t>NUTRIBELA 15 TERMOPROTECCION 27ML INTENSIVA</t>
  </si>
  <si>
    <t>SHAMPOO PARA NIÑOS 100ML BABY FINGER</t>
  </si>
  <si>
    <t>JABON LIQUIDO CORPORAL 100ML  BABY FINGER</t>
  </si>
  <si>
    <t>(ORIGINAL)CREMA LUMINOUS WHITE BRILLIANT 75ML COLGATE</t>
  </si>
  <si>
    <t>JABON ANTIBACTERIAL AVENA 110GR PROTEX (ORIGINAL)</t>
  </si>
  <si>
    <t>(ORIGINAL) LADY SPEED STICK 48H PRO5 45GR COLGATE-PALMOLIVE</t>
  </si>
  <si>
    <t>CEPILLO DENTAL ADULTO INFINITY MEDIO GALACTIC</t>
  </si>
  <si>
    <t>CIRUGIA PASO 1 Y 2 ALISADO MARROQUI 1 LT HAVANA</t>
  </si>
  <si>
    <t>(ORIGINAL) CHAMPU EVERY NIGHT MANZANILLA P/NIÑOS 350ML FISA</t>
  </si>
  <si>
    <t>LOCION FOR MEN DESPUES D/AFEITAR 240ML EVERY NIGHT</t>
  </si>
  <si>
    <t>TINTE#5.37 CARAMELO TOSTADO 60GR MAGICOLOR SLIK C.ROJA</t>
  </si>
  <si>
    <t>TINTE #0.2 VIOLETA INTENSIFICADOR 60GR MAGICOLOR SLIK C.ROJA</t>
  </si>
  <si>
    <t>TINTE #7.7 RUBIO MARRON 60 GR MAGICOLOR PRO SLIK</t>
  </si>
  <si>
    <t>TINTE # 7.75 RUBIO MARRON CAOBA 60 GR MAGICOLOR PRO SLIK</t>
  </si>
  <si>
    <t>TINTE # 9.2 RUBIO MUY CLARO 60 GR MAGICOLOR PRO SLIK</t>
  </si>
  <si>
    <t>CREMA P/PEINAR THERMO 5FIVE CHOCOLATE 180ML ROLDA</t>
  </si>
  <si>
    <t>CREMA CORPORAL MILK NUTRITIVA 48H 250ML NIVEA</t>
  </si>
  <si>
    <t>CREMA CORPORAL MILK NUTRITIVA 48H 400ML NIVEA</t>
  </si>
  <si>
    <t>CREMA CORPORAL SOFT MILK 48H 250ML NIVEA</t>
  </si>
  <si>
    <t>CREMA CORPORAL SOFT MILK 48H 400ML NIVEA</t>
  </si>
  <si>
    <t>BRILLANTINA PROFESIONAL 100GR  ROLDA</t>
  </si>
  <si>
    <t>CREMA P/PEINAR CON PLACENTA 300ML ROLDA</t>
  </si>
  <si>
    <t>TINTE COVERAGE COLOR 60GR #7 HELLAWELL</t>
  </si>
  <si>
    <t>TINTE COVERAGE COLOR 60GR #8 HELLAWELL</t>
  </si>
  <si>
    <t>TINTE COVERAGE COLOR 60GR #9 HELLAWELL</t>
  </si>
  <si>
    <t>TINTE COVERAGE COLOR 60GR #10 HELLAWELL</t>
  </si>
  <si>
    <t>TINTE COVERAGE COLOR 60GR #7.7 HELLAWELL</t>
  </si>
  <si>
    <t>TINTE COVERAGE COLOR 60GR #8.7 HELLAWELL</t>
  </si>
  <si>
    <t>TINTE COVERAGE COLOR 60GR #6.71 HELLAWELL</t>
  </si>
  <si>
    <t>TINTE COVERAGE COLOR 60GR #7.71 HELLAWELL</t>
  </si>
  <si>
    <t>TINTE COVERAGE COLOR 60GR #5.73 HELLAWELL</t>
  </si>
  <si>
    <t>ROLL-ON 24H FOR MEN FRESH 90GR EVERY NIGHT</t>
  </si>
  <si>
    <t>ROLL-ON 24H FOR MEN SPORT 90GR EVERY NIGHT</t>
  </si>
  <si>
    <t>(ORIGINAL) ENJUAGUE BUCAL PLAX ICE GLACIAL 250ML COLGATE</t>
  </si>
  <si>
    <t>ESPUMA CAPILAR CAMOMILA 200 ML TRIKIDS</t>
  </si>
  <si>
    <t>MOTAS DE ALGODON 100 UND CHICCO</t>
  </si>
  <si>
    <t>GEL ANTIBACTERIAL 80 ML PUREZA</t>
  </si>
  <si>
    <t>CREMA PARA PEINAR ACEITE D/LIMON 240ML HD COSMETIC S</t>
  </si>
  <si>
    <t>PAPEL SUTIL CLASSIC 200 HOJAS SUTIL</t>
  </si>
  <si>
    <t>JABON LQ.HIPOLERGENICO MANZANILLA 200ML PHARMACEUTICAL KNOWLEDGE</t>
  </si>
  <si>
    <t>TINTE COVERAGE COLOR 60GR # 6.73 HELLAWELL</t>
  </si>
  <si>
    <t>TINTE COVERAGE COLOR 60GR #7.73 HELLAWELL</t>
  </si>
  <si>
    <t>TINTE COVERAGE COLOR 60GR #7.77 HELLAWELL</t>
  </si>
  <si>
    <t>TINTE COVERAGE COLOR 60GR #10.73 HELLAWELL</t>
  </si>
  <si>
    <t>TINTE COVERAGE COLOR 60GR #12 HELLAWELL</t>
  </si>
  <si>
    <t>TINTE COVERAGE COLOR 60GR #12.1 HELLAWELL</t>
  </si>
  <si>
    <t>DESODORANTE C/BICARBONATO 90GR. HIPOALEG/  DIOXOGEN</t>
  </si>
  <si>
    <t>POST -TRATAMIENTO REVITALIZANTE SIN SAL 400ML RHELEN</t>
  </si>
  <si>
    <t>DESODORANTE BIO BABY PING 90GR EVERY NIGHT</t>
  </si>
  <si>
    <t>JABON AVENA Y ARGAN 90GR MONCLER</t>
  </si>
  <si>
    <t>JABON MICELAR HIDRATANTE 90GR MONCLER</t>
  </si>
  <si>
    <t>DESODORANTE BIO NATURELLE  90GR EVERY NIGHT</t>
  </si>
  <si>
    <t>DESODORANTE BIO POWDER 90GR  EVERY NIGHT</t>
  </si>
  <si>
    <t>(ORIGINAL)TALCO CORPORAL BABY 125GR    AMMENS</t>
  </si>
  <si>
    <t>(ORIGINAL)TALCO CORPORAL 125GR ORIGINAL  AMMENS</t>
  </si>
  <si>
    <t>(ORIGINAL)TALCO CORPORAL FRESCO AROMA 125GR  AMMENS</t>
  </si>
  <si>
    <t>(ORIGINAL)TALCO PIES 60GR   AMMENS</t>
  </si>
  <si>
    <t>TINTE ALTA MODA 150 GR 7.32 ALFAPARF</t>
  </si>
  <si>
    <t>ACONDICIONADOR ALTA MODA 300 G LISS EXTREME ALFAPARF</t>
  </si>
  <si>
    <t>TINTE ALTA MODA 150 GR 5 ALFAPARF</t>
  </si>
  <si>
    <t>TINTE ALTA MODA 150 GR ANTIAMARILLO ALFAPARF</t>
  </si>
  <si>
    <t>TINTE ALTA MODA 150 GR 6.3 ALFAPARF</t>
  </si>
  <si>
    <t>ACONDICIONADOR ALTA MODA 300G COLOR PROTEC ALFAPARF</t>
  </si>
  <si>
    <t>TINTE ALTA MODA 150 GR 4.65 ALFAPARF</t>
  </si>
  <si>
    <t>CREMA CORPORAL 591ML ALOE VERA    U</t>
  </si>
  <si>
    <t>TINTE EN CREMA 60GR. 3.66 ROJO VIOLETA INT/ COV/COLOR HELLAWEL</t>
  </si>
  <si>
    <t>SHAMPOO 300ML  MATIZADOR REP/NEUTR/ EL COLOR PASARELA</t>
  </si>
  <si>
    <t>AGUA OXIGENADA 500 CC VOL 30 ROLDA</t>
  </si>
  <si>
    <t>TINTE PER/ CAJA EN CREMA 3.0 CASTAÑO OSCURO DE LA VEGA</t>
  </si>
  <si>
    <t>(ORIGINAL)CEPILLO DENTAL INFANTIL KIDS 5+AÑOS COLGATE</t>
  </si>
  <si>
    <t>(ORIGINAL) PANTENE SHAMPOO RESTAURACION 200 ML</t>
  </si>
  <si>
    <t>SHAMPOO PLUS 360 ML AMBAR COCO DIGI</t>
  </si>
  <si>
    <t>AFEITADORA ROSADA  DESECHABLE X UNIDAD  DORCO</t>
  </si>
  <si>
    <t>TINTE EN CREMA 75ML TONOS VARIOS LA CHINA</t>
  </si>
  <si>
    <t>CREMA P/PEINAR NIÑOS 240ML EVERY NIGHT</t>
  </si>
  <si>
    <t>BALSAMO FOR MEN EVERY NIGHT 200ML FISA</t>
  </si>
  <si>
    <t>GEL ESPUMOSO 3EN1 FOR MEN FRESH 350ML EVERY NIGHT</t>
  </si>
  <si>
    <t>GEL ESPUMOSO 3EN1 FOR MEN ACTIVE 350ML EVERY NIGHT</t>
  </si>
  <si>
    <t>GEL ANTIBACTERIAL ALOE VERA 200ML EVERY NIHT</t>
  </si>
  <si>
    <t>SHAMPOO DREAM LONG 400 ML RECONSTRUCTOR ELVIVE</t>
  </si>
  <si>
    <t>POST TRATAMIENTO 400 ML REESTRUCTURANTE RHELEN</t>
  </si>
  <si>
    <t>DESODORANTE BIO SPRING FRESH 90GR EVERY NIGHT</t>
  </si>
  <si>
    <t>CHAMPU P/CABELLO SECO 400ML EVERY DAY</t>
  </si>
  <si>
    <t>SHAMPOO MIEL Y ALMENDRA 360ML SUAVE</t>
  </si>
  <si>
    <t>ACONDICIONADOR MIEL Y ALMENDRA 360ML SUAVE</t>
  </si>
  <si>
    <t>SHAMPOO CAIDA RESIST X3  400 ML ELVIVE LOREAL</t>
  </si>
  <si>
    <t>ACONDICIONA 370ML OCEAN REFRESH ALBERTO VO5</t>
  </si>
  <si>
    <t>TINTE ALTA MODA 150 GR 7.35 ALFAPARF</t>
  </si>
  <si>
    <t>SHAMPOO ALTA MODA 300 GR  HYDRA NUTRY ALFAPARF</t>
  </si>
  <si>
    <t>ACONDICIONADOR ALTA MODA 300 GR BB CREAM CAPILAR ALFAPARF</t>
  </si>
  <si>
    <t>ACONDICIONADOR ALTA MODA 300 GR HYDRA NUTRI ALFAPARF</t>
  </si>
  <si>
    <t>TINTE ALTA MODA 150 GR 6 ALFAPARF</t>
  </si>
  <si>
    <t>TINTE ALTA MODA 150 GR 1 ALFAPARF</t>
  </si>
  <si>
    <t>TINTE ALTA MODA 150 GR 4 ALFAPARF</t>
  </si>
  <si>
    <t>JABON DE TOCADOR 75GR PURE SUAVISA/REV  MONCLER</t>
  </si>
  <si>
    <t>LOCION LIMP/ROSEMARYYLANG 500ML ANTBACT/CONG/KORILI</t>
  </si>
  <si>
    <t>LOCION LIMP/ ANTIB/500ML CAMOMILE&amp;CALEN/ KORILI</t>
  </si>
  <si>
    <t>JABON LIQUIDO ANTIBACT/500ML AQUA KORILI</t>
  </si>
  <si>
    <t>GEL FIJADOR 250 GR POWER EVERY NIGHT</t>
  </si>
  <si>
    <t>NK COLORANTE 180GR AZUL CAJA PROF/CARE  DICOLOR BLOND</t>
  </si>
  <si>
    <t>ALCOHOL 950 CC ALNA</t>
  </si>
  <si>
    <t>CONDITIONER COLOR VIBRANCY ELVIVE 375ML</t>
  </si>
  <si>
    <t>CONDITIONER COLOR SHIELD FRUCTIS 370ML</t>
  </si>
  <si>
    <t>JABON DE BAÑO JOHNSON´S 100GR(original)</t>
  </si>
  <si>
    <t>TRATAMIENTO CAPILAR ARGAN 400ML  DG GODAN</t>
  </si>
  <si>
    <t>TRATAMIENTO CAPILAR BIO-COMPLEX 400ML  DG GODAN</t>
  </si>
  <si>
    <t>PIGMENTO SEMIPERMANENTE KIT DRA CEJAS</t>
  </si>
  <si>
    <t>ALNA ALCOHOL 500 CC ATOMIZADOR</t>
  </si>
  <si>
    <t>NUTRIBELA 15 ENZIMOTERAPIA 27ML CONTROL FRIZZ</t>
  </si>
  <si>
    <t>NUTRIBELA 15 NUTRICION AVANZADA 27ML</t>
  </si>
  <si>
    <t>DEODORANT BODYSPRAY SKYLINE 150ML MALIZIA</t>
  </si>
  <si>
    <t>DEODORANT BODYSPRAY ENERGY 150ML MALIZIA</t>
  </si>
  <si>
    <t>JABON LIQ.CREMA DE LECHE 300ML MALIZIA</t>
  </si>
  <si>
    <t>JABON LIQ.MUSCHIO BIANCO 300ML MALIZIA</t>
  </si>
  <si>
    <t>TOALLAS DESIFECTANTES MULTISUPERFICIE CITRUS 24 UND SWELL</t>
  </si>
  <si>
    <t>CREMA LIMON/MANDA170GR  RADIANT SKIN ST IVES</t>
  </si>
  <si>
    <t>SHAMPOO C/ COLAGENO 330ML MONCLER</t>
  </si>
  <si>
    <t>SHAMPOO C/KERATINA 330ML MONCLER</t>
  </si>
  <si>
    <t>JABON NUTRI-CARE 90GR MONCLER</t>
  </si>
  <si>
    <t>JABON RADIANTE 90GR MONCLER</t>
  </si>
  <si>
    <t>KERAMIX  ALISADOR KIT 120ML  CAPILAR  ARGAN P1+P2</t>
  </si>
  <si>
    <t>KERAMIX 120ML ALISADOR KIT CAPILAR  C/PLASMA P1+P2</t>
  </si>
  <si>
    <t>KERAMIX  ALISADOR  KIT 120ML  MARROQUI AMINOACIDOS</t>
  </si>
  <si>
    <t>KERAMIX  ALISADOR KIT CAPILAR 120ML AFRO P1+P2</t>
  </si>
  <si>
    <t>ACONDICIONADOR HUMECTANTE 360 ML DIGI</t>
  </si>
  <si>
    <t>TINTE 50 ML # 5.3 CASTAÑO OSCURO DORADO DRENE COLOR</t>
  </si>
  <si>
    <t>FIJADOR CREMA TUBO MOLDEADO Y CONTROL 45 GR EVERY NIGHT</t>
  </si>
  <si>
    <t>DEODORANT SUPER SEX UNISEX 125ML INTESA</t>
  </si>
  <si>
    <t>ESPUMA DE BARBA ENERGY POWER 300ML INTESA</t>
  </si>
  <si>
    <t>MALIZIA F JABON INTIMO 200 ML CALENDULA</t>
  </si>
  <si>
    <t>MALIZIA F JABON INTIMO 200 ML CAMOMILA</t>
  </si>
  <si>
    <t>MALIZIA F JABON INTIMO 200 ML TE VERDE</t>
  </si>
  <si>
    <t>DESODORANT CORPORAL BURLESQUE 100ML MALIZIA</t>
  </si>
  <si>
    <t>NK CIRUGIA CAPILAR 450 ML CON KERATINA</t>
  </si>
  <si>
    <t>NK CIRUGIA CAPILAR 950 ML CON KERATINA</t>
  </si>
  <si>
    <t>TRATAMIENTO 340 ML CAPILAR ANTI PIOJOS NENUCO</t>
  </si>
  <si>
    <t>TOALLAS10UN. MANZANILLA NALURE</t>
  </si>
  <si>
    <t>DESODORANTE 90GR DIOXOGEN  CON TALCO DIOXOGEN</t>
  </si>
  <si>
    <t>HIGIENE CAPILAR 400 ML ALOE FRAPPE ECO MASTER</t>
  </si>
  <si>
    <t>GEL DE BAÑO ENSUEÑO FRUTAL 240 ML ECO MASTER</t>
  </si>
  <si>
    <t>GEL DE BAÑO HECHIZO ZEN 240 ML ECO MASTER</t>
  </si>
  <si>
    <t>GEL DE BAÑO NATURAL RELAX 240 ML ECO MASTER</t>
  </si>
  <si>
    <t>GEL DE BAÑO VERDE AMAZONIA 240 ML ECO MASTER</t>
  </si>
  <si>
    <t>LOCION HUMECTANTE 500 ML FRUTOS ROJOS ECO MASTER</t>
  </si>
  <si>
    <t>GEL DE BAÑO 500 ML FRUTOS ROJOS 500 ML ECO MASTER</t>
  </si>
  <si>
    <t>LOCION HUMECTANTE CANDY VAINILLA 1 LT ECO MASTER</t>
  </si>
  <si>
    <t>MASCARILLA ANTICAIDA 500 GR FAMILY DG GODAN</t>
  </si>
  <si>
    <t>MASCARILLA REPARACION PROFUNDA 500 GR FAMILY DG GODAN</t>
  </si>
  <si>
    <t>MASCARILLA CON ROMERO 500 GR FAMILY DG GODAN</t>
  </si>
  <si>
    <t>CREMA CORPORAL 400ML EXPRESS HYDRATION 48H NIVEA</t>
  </si>
  <si>
    <t>MAQUINA DE AFEITAR GILLETTE FUSION5 UND</t>
  </si>
  <si>
    <t>TINTE 50 ML # 1.0 NEGRO DRENE COLOR</t>
  </si>
  <si>
    <t>TINTE 50 ML #  4.45 CAST COBRE CAOBA DRENE COLOR</t>
  </si>
  <si>
    <t>TINTE 50 ML #5.0 CASTAÑO CLARO DRENE COLOR</t>
  </si>
  <si>
    <t>TINTE 50 ML #6.53 RUBIO OSCURO CHOCO DRENE COLOR</t>
  </si>
  <si>
    <t>TINTE 50 ML # 7.0 RUBIO MEDIANO DRENE COLOR</t>
  </si>
  <si>
    <t>TINTE 50 ML # 8.31 RUBIO CL DOR CENIZA DRENE COLOR</t>
  </si>
  <si>
    <t>TINTE 50 ML # 9.0 RUBIO MUY CLARO DRENE COLOR</t>
  </si>
  <si>
    <t>TINTE 50 ML # 10.0 RUBIO EXT CLARO DRENE COLOR</t>
  </si>
  <si>
    <t>(ORIGINAL) SECRET ROLL-ON 60 ML POWDER PROTECT</t>
  </si>
  <si>
    <t>PANTENE PRO-V 3 MINUTOS MIRACLE 170 ML RESTAURACION</t>
  </si>
  <si>
    <t>MOTAS DE ALGODON 50 UND AMY</t>
  </si>
  <si>
    <t>ESPEJO CON LUZ CABLE USB</t>
  </si>
  <si>
    <t>VAPORUB 12 GR OITMENT VICKS</t>
  </si>
  <si>
    <t>GEL ANTIBACTERIAL 125 CC ANITA</t>
  </si>
  <si>
    <t>TAMPAX ABSORBENCIA REGULAR 10 UND (ORIGINAL)</t>
  </si>
  <si>
    <t>CREMA DENTAL SENSITIVE 110 GR PRO-ALIVIO COLGATE</t>
  </si>
  <si>
    <t>ANTI-PUFF EYE ROLLER DERMISA 15ml</t>
  </si>
  <si>
    <t>CREMA PARA PEINAR SLEEK &amp; SHINE GARNIER FRUCTIS 300ML</t>
  </si>
  <si>
    <t>TINTE 60 GR 9 MAGICOLOR PRO</t>
  </si>
  <si>
    <t>TINTE 60 GR NRO 10 MAGICOLOR PRO</t>
  </si>
  <si>
    <t>TINTE 60 GR 7.56  MAGICOLOR PRO</t>
  </si>
  <si>
    <t>TINTE 60 GR 7.62 MAGICOLOR PRO</t>
  </si>
  <si>
    <t>TINTE 60 GR 4.6 MAGICOLOR PRO</t>
  </si>
  <si>
    <t>TINTE 3.0 CASTAÑO OSCURO MAXTON</t>
  </si>
  <si>
    <t>TINTE 8.43 COBRE DORADO MAXTON</t>
  </si>
  <si>
    <t>TINTE 5.3 CASTAÑO CLARO DORADO MAXTON</t>
  </si>
  <si>
    <t>TINTE 7.0 RUBIO NATURAL MAXTON</t>
  </si>
  <si>
    <t>TINTE 7.3 RUBIO MIEL MAXTON</t>
  </si>
  <si>
    <t>TINTE 8.0 RUBIO CLARO MAXTON</t>
  </si>
  <si>
    <t>TINTE 10.111 RUBIO CENIZA INTENSO MAXTON</t>
  </si>
  <si>
    <t>TINTE 12.11 RUBIO PLATINO CENIZO MAXTON</t>
  </si>
  <si>
    <t>TINTE 12.111 RUBIO PLATINO MAXTON</t>
  </si>
  <si>
    <t>TINTE 5.26 PELIRROJO OSCURO MAXTON</t>
  </si>
  <si>
    <t>TINTE 6.66 ROJO CEREZA MAXTON</t>
  </si>
  <si>
    <t>TINTE 8.26 PELIROJO MAXTON</t>
  </si>
  <si>
    <t>SHAMPOO 300 ML RIZOS CINEMA VITAY</t>
  </si>
  <si>
    <t>SHAMPOO 300 ML BROTE BAMBU VITAY</t>
  </si>
  <si>
    <t>CREMA TRATAMIENTO 210 GR GOLD NOVEX</t>
  </si>
  <si>
    <t>CREMA TRATAMIENTO 210 GR BROTE BAMBU NOVEX</t>
  </si>
  <si>
    <t>CREMA TRATAMIENTO 210 GR RIZOS CINEMA NOVEX</t>
  </si>
  <si>
    <t>SACHET 30 GR BLINDAGEM NOVEX</t>
  </si>
  <si>
    <t>SACHET 30 GR ACEITE OLIVA NOVEX</t>
  </si>
  <si>
    <t>SACHET 30 GR QUERATINA BRASILERA NOVEX</t>
  </si>
  <si>
    <t>SUPER ACONDICIONADOR 400 ML DREAM LONG ELVIVE</t>
  </si>
  <si>
    <t>ACONDICIONADOR SUPER LISS 400 ML DREAM LONG ELVIVE</t>
  </si>
  <si>
    <t>ACONDICIONADOR 300 ML MATIZADOR PASARELA</t>
  </si>
  <si>
    <t>JABON DE AVENA EVERY NIGHT 110GR</t>
  </si>
  <si>
    <t>TINTE 8.73 60 GR RUBIO CLARO COVERAGE</t>
  </si>
  <si>
    <t>PAÑAL CONFORT SEC TALLA G 20 UND PAMPERS</t>
  </si>
  <si>
    <t>PAÑAL CONFORT SEC M 24 UND PAMPERS</t>
  </si>
  <si>
    <t>PAÑAL CONFORT SEC XXG 16 UND PAMPERS</t>
  </si>
  <si>
    <t>JABON GOQI BERRY 100 GR</t>
  </si>
  <si>
    <t>JABON DISAAR VIT E 100 ML</t>
  </si>
  <si>
    <t>CREMA CORPORAL 200ML KANDU ALOE Y TE VERDE</t>
  </si>
  <si>
    <t>KANDU 200 ML AVENA CREMA CORPORAL</t>
  </si>
  <si>
    <t>SANALO 55 GR CREMA FACIAL ANTISEPTICA</t>
  </si>
  <si>
    <t>REPELENTE TRI B.B GEL 80 ML</t>
  </si>
  <si>
    <t>ALCOHOL 240 ML SANOL</t>
  </si>
  <si>
    <t>AMPOLLA 10 ML FIJA COLOR NUTRITIVE</t>
  </si>
  <si>
    <t>AMPOLLA 10 ML NUTRIVE PLACENTA OVEJO</t>
  </si>
  <si>
    <t>AMPOLLA 10 ML NUTRITIVE GERMEN DE TRIGO Y MIEL</t>
  </si>
  <si>
    <t>AMPOLLA 10 ML NUTRITIVE SEMI DI LINO</t>
  </si>
  <si>
    <t>AMPOLLA 10 ML NUTRITIVE ROSA MARROQUI</t>
  </si>
  <si>
    <t>AGUA OXIGENADA VOL 10 OLI RITA</t>
  </si>
  <si>
    <t>CEPILLO DENTAL CORONA</t>
  </si>
  <si>
    <t>AFEITADORA MTC3 3 HOJILLAS</t>
  </si>
  <si>
    <t>TALCO LEGA KIDS MANZANILLA 80 GR</t>
  </si>
  <si>
    <t>AFEITADORA SCHICK EXACTA 2 HOJILLA (DAMA Y CABALLERO)</t>
  </si>
  <si>
    <t>ACOND.PROH COMPLEX RIZADO 370ML DRENE</t>
  </si>
  <si>
    <t>ACOND 200 ML PROH COMPLEX BRILLO SUAVIDAD DRENE</t>
  </si>
  <si>
    <t>ACOND ORIGINAL DRENE 370 ML CABELLO SECO MALTRATADO</t>
  </si>
  <si>
    <t>ACONDICIONADOR CABELLO LISO 200 ML DRENE</t>
  </si>
  <si>
    <t>ACOND DRENE 370 ML CABELLO LISO</t>
  </si>
  <si>
    <t>DRENE ORIGINAL CREMA TRAT CABELLO LISO 350 GR</t>
  </si>
  <si>
    <t>DRENE ORIGINAL CREMA CABELLO SECO MALTRATADO 350 GR</t>
  </si>
  <si>
    <t>CEPILLO DENTAL ADULTO EPIC MEDIO GALACTIC</t>
  </si>
  <si>
    <t>CEPILLO DE NIÑOS (213) GALACTIC</t>
  </si>
  <si>
    <t>AVISPA LOCION CAPILAR 120 ML LIENDRAS Y PIOJOS</t>
  </si>
  <si>
    <t>AVISPA CREMA REPELENTE 100 GR INSECTOS</t>
  </si>
  <si>
    <t>COTTON BALLS 100 CT ALL PURE</t>
  </si>
  <si>
    <t>ACOND HERBAL ESSECES BODY ENVY 346 ML (ORIGINAL)</t>
  </si>
  <si>
    <t>ACOND HELLO HYDATACION HERBAL ESSENCES 346 ML (ORIGINAL)</t>
  </si>
  <si>
    <t>CARTUCHOS GILLETTE 2 UND MACH3 (ORIGINAL)</t>
  </si>
  <si>
    <t>DESODORANTE SPRAY COOL WAVE 150 ML GILLETTE (ORIGINAL)</t>
  </si>
  <si>
    <t>TOALLAS DIARIAS 18 UND ALWAYS SIN PERFUME (ORIGINAL)</t>
  </si>
  <si>
    <t>TOALLAS SUAVE 8 UND ALWAYS PROTECCION TOTAL (ORIGINAL)</t>
  </si>
  <si>
    <t>ESP AFEITAR FOAMY REGULAR 311 GR GILLETTE (ORIGINAL)</t>
  </si>
  <si>
    <t>ESP AFEITAR FOAMY SENSITIVE 311 GR GILLETTE (ORIGINAL)</t>
  </si>
  <si>
    <t>CREMA DENTAL 161 GR REGULAR PASTE CREST (ORIGINAL)</t>
  </si>
  <si>
    <t>CREMA DENTAL 130 GR SPARKLE FUN KIDS CREST (ORIGINAL)</t>
  </si>
  <si>
    <t>CREMA DENTAL 161 GR COOL MINT CREST (ORIGINAL)</t>
  </si>
  <si>
    <t>TINTE ARTECOLOR#6.1 RUBIO OSCURO CENIZA 60ML</t>
  </si>
  <si>
    <t>TINTE ARTECOLOR#10.1 RUBIO SUPER CALRO CENIZA 60ML</t>
  </si>
  <si>
    <t>TINTE ARTECOLOR #9.01 RUBIO MUY CLARO NT. CENIZA 60ML</t>
  </si>
  <si>
    <t>TINTE ARTECOLOR #110 ACLARANTE NEUTRO 60ML</t>
  </si>
  <si>
    <t>TINTE ARTECOLOR#4 CASTAÑO MEDIO 60ML</t>
  </si>
  <si>
    <t>TINTE ARTECOLOR#10 RUBIO SUPERCALRO 60ML</t>
  </si>
  <si>
    <t>TINTE ARTECOLOR#911 RUBIO PLATINO 60ML</t>
  </si>
  <si>
    <t>CORTA UÑA GRANDE TRIM</t>
  </si>
  <si>
    <t>SALOME70 SOMBRA 12 TONOS</t>
  </si>
  <si>
    <t>SALOME RPK NEGRO SIRENA</t>
  </si>
  <si>
    <t>DELINEADOR NEON WB</t>
  </si>
  <si>
    <t>SALOME SACAPUNTA DOBLE</t>
  </si>
  <si>
    <t>DELINEADOR SALOME51</t>
  </si>
  <si>
    <t>SALOME 3.8 GR LABIAL LIPSTICK</t>
  </si>
  <si>
    <t>SALOME39 POLVO TOUCH BLUSH 8 GR</t>
  </si>
  <si>
    <t>SALOME61 LAPIZ EN GEL NEGRO</t>
  </si>
  <si>
    <t>PROTECTOR SOLAR 60 ML 45SPF BANANA BOAT KIDS</t>
  </si>
  <si>
    <t>PEGA DE PESTAÑAS KYLIE 7 GR</t>
  </si>
  <si>
    <t>BANDAS PARA DEPILAR (VICTORIA)</t>
  </si>
  <si>
    <t>CERA PARA DEPILAR HARD WAX BEANS 90 GR</t>
  </si>
  <si>
    <t>CREMA DENTAL 60 ML TRIPLE ACCION XTRA COLGATE ORIGINAL</t>
  </si>
  <si>
    <t>JABON EXPLOSION TROPICAL EVERY NIGHT 110GR</t>
  </si>
  <si>
    <t>(ORIGINAL) COLGATE ENJ/BUC 500 ML PLAX ICE INFINITY</t>
  </si>
  <si>
    <t>KIT 300 ML SHAMPOO ACOND/SANTO BLAK PODEROSO NOVEX</t>
  </si>
  <si>
    <t>KIT 300 ML SHAMPOO/ACOND MIS NIÑOS NOVEX</t>
  </si>
  <si>
    <t>SACHET 30 GR BAMBU NOVEX</t>
  </si>
  <si>
    <t>MAGIC RETOUCH 75 ML RUBIO CLARO LOREAL</t>
  </si>
  <si>
    <t>MAGIC RETOUCH 75 ML RUBIO MEDIO LOREAL</t>
  </si>
  <si>
    <t>SHAMPOO 500 ML BABY JOHNSON</t>
  </si>
  <si>
    <t>TINTE #5 CASTAÑO CLARO MAXTON</t>
  </si>
  <si>
    <t>TINTE NRO 2.0 PRETO NATURAL MAXTON</t>
  </si>
  <si>
    <t>TINTE NRO 1.01 PRETO CARVAO MAXTON</t>
  </si>
  <si>
    <t>TINTE NRO 1.7 PRETO AZULADO MAXTON</t>
  </si>
  <si>
    <t>TINTE NRO 5.74 CHOCOLATE INTENSO MAXTON</t>
  </si>
  <si>
    <t>TINTE NRO 4.66 VERMELHO BORGOÑA MAXTON</t>
  </si>
  <si>
    <t>TRAT EN CREMA 210 GR COLAGENO NOVEX</t>
  </si>
  <si>
    <t>CREMA PARA EL CABELLO 400 GR OLEO AGUACATE NOVEX</t>
  </si>
  <si>
    <t>CREMA DE PEINAR 500 ML SANTO BLAK NOVEX</t>
  </si>
  <si>
    <t>JABON 90 GR DEX CANDY PEPINO.</t>
  </si>
  <si>
    <t>JABON 125 GR DEX CANDY LAVANDA</t>
  </si>
  <si>
    <t>JABON 90 GR DEX CANDY MANZANILLA</t>
  </si>
  <si>
    <t>GEL ANTIBACTERIAL 980 ML ALOE VERA Y VITAMINA E SANOL</t>
  </si>
  <si>
    <t>ALCOHOL 120 ML SANOL</t>
  </si>
  <si>
    <t>TINTE 60 GR NRO 1.08 NEGRO AZULADO MAGICOLOR PRO</t>
  </si>
  <si>
    <t>TINTE 60 GR NRO 6.3 RUBIO OSCURO DORADO MAGICOLOR PRO</t>
  </si>
  <si>
    <t>TINTE 60 GR NRO 4.7 TABACO TOBACCO MAGICOLOR PRO</t>
  </si>
  <si>
    <t>(ORIGINAL)JABON 221 ML LIQUIDO AVENA PROTEX</t>
  </si>
  <si>
    <t>PEGA P/PESTAÑAS SUPER EYELASH GLUE PP-15B 5 GR</t>
  </si>
  <si>
    <t>PEGA P/PESTAÑA NEGRO 5 GR EYELASH #608</t>
  </si>
  <si>
    <t>CORTA CUTICULA CC-L 12 PLATINO</t>
  </si>
  <si>
    <t>CREMA DE PÉINAR 500 ML SUPER BABOSAO NOVEX</t>
  </si>
  <si>
    <t>KIT CHAMPU /ACONDICIONADOR 300 ML DOCTOR RICINO NOVEX</t>
  </si>
  <si>
    <t>KIT SHAMPOO ACONDICIONADOR 300 ML SUPER BABOSAO NOVEX</t>
  </si>
  <si>
    <t>RECARGA DE QUERATINA 80 GR NOVEX</t>
  </si>
  <si>
    <t>LOCION CORPORAL 230 ML AMOR ETERNO CORAMODIO</t>
  </si>
  <si>
    <t>( ORIGINAL) GILLETTE ROLL-ON POWER RUSH 60 GR</t>
  </si>
  <si>
    <t>PAÑAL CONFORT SEC XG 18 UND PAMPERS</t>
  </si>
  <si>
    <t>(ORIGINAL) OLD SPICE ROLL-ON FRESH 50ML/52G</t>
  </si>
  <si>
    <t>(ORIGINAL) OLD SPICE ROLL-ON LEÑA/LENHA 50ML/52G</t>
  </si>
  <si>
    <t>MINI CEPILLO MANICURE</t>
  </si>
  <si>
    <t>TINTE # 5.7 CHOCOLATE SAVOY 58 GR AMERICA COLOR</t>
  </si>
  <si>
    <t>KORILI JABON LIQUIDO 500ML ANTIBAC SUNFLOWER &amp; ACACIA</t>
  </si>
  <si>
    <t>TALCO 200 GR PARA NIÑO MELODY</t>
  </si>
  <si>
    <t>MELODY CHAMPOO 100 ML</t>
  </si>
  <si>
    <t>JABON TOCADOR 125 GR MANZANA MIMLOT</t>
  </si>
  <si>
    <t>JABON TOCADOR 90 GR PEPINO MIMLOT</t>
  </si>
  <si>
    <t>(ORIGINAL)CREMA DENTAL 50 ML KIDS COLGATE</t>
  </si>
  <si>
    <t>DESKARO BLUE DESODORANTE BOLITA 75G</t>
  </si>
  <si>
    <t>DESINFECTANTE MULTIUSO SUPREMP EXPERT 500ML</t>
  </si>
  <si>
    <t>JABON DEX MILK Y HONEY 90 GR</t>
  </si>
  <si>
    <t>JABON DEX TEA &amp; CUCUMBER 90 GR</t>
  </si>
  <si>
    <t>TRATAMIENTO CAPILAR PASO 3 BE HAIR LISS 960ML POS KERATIN</t>
  </si>
  <si>
    <t>AMPOLLA ANTI CAIDA 12ML  FIR T CARE</t>
  </si>
  <si>
    <t>TINTE RUBIO CLARO 8-00 IGORA VITAL</t>
  </si>
  <si>
    <t>AGUA OXIGENADA VOL 30 IGORA</t>
  </si>
  <si>
    <t>TINTE RUBIO MEDIANO 7-00 IGORA VITAL</t>
  </si>
  <si>
    <t>ALGODON LIMPIADOR FACIAL CUADRADO DAILY TOUCH 80 COUNT</t>
  </si>
  <si>
    <t>JABON TOCADOR 90 GR FRESA MIMLOT</t>
  </si>
  <si>
    <t>SHAMPOO P/TODO TIPO DE CABELLO 180ML VALMY</t>
  </si>
  <si>
    <t>ACONDIC. P/TODO TIPO DE CABELLO 180ML VALMY</t>
  </si>
  <si>
    <t>NUTRIBELA 15 REPOLARIZACION 27 ML EN FRIO</t>
  </si>
  <si>
    <t>CREMA DENTAL TANS FRESA 2-6 AÑOS</t>
  </si>
  <si>
    <t>KIT CIRUGIA CAPILAR ALISADO AFRO 90 ML HAVANA</t>
  </si>
  <si>
    <t>KIT CIRUGIA CAPILAR 90 ML ALISADO JAPONES HAVANA</t>
  </si>
  <si>
    <t>JABON TOCADOR 90 GR ALMENDRA MIMLOT</t>
  </si>
  <si>
    <t>JABON DEX 90 GR CANDY SOAP DURAZNO</t>
  </si>
  <si>
    <t>JABON DEX 90 GR LIMON CANDY SOAP</t>
  </si>
  <si>
    <t>JABON DEX 90 GR LAVANDA</t>
  </si>
  <si>
    <t>SHAMPOO 405 ML 3EN1 TAPA ROSADA Y DORADA TANS</t>
  </si>
  <si>
    <t>JABON LIQ.CREMA DE LECHE 1LT MALIZIA</t>
  </si>
  <si>
    <t>JABON LIQ.ARGAN/VAINILLA 1LT MALIZIA</t>
  </si>
  <si>
    <t>AFTER SHAVE LOCION TONICA 100ML MALIZIA</t>
  </si>
  <si>
    <t>AFTER SHAVE BALSAMO 100ML MALIZIA</t>
  </si>
  <si>
    <t>TOALLITAS HUMECTANTES INTIMA 20PZ MALIZIA</t>
  </si>
  <si>
    <t>DEODORANT TATTOO UNISEX 125ML INTESA</t>
  </si>
  <si>
    <t>DEODORANT ENERGY POWER 150ML INTESA</t>
  </si>
  <si>
    <t>DEODORANT BODYSPRAY  VITACELL 150ML INTESA</t>
  </si>
  <si>
    <t>DEODORANT BODYSPRAY VETYVER 150ML MALIZIA</t>
  </si>
  <si>
    <t>DESODORANT CORPORAL TOUJOURS 100ML MALIZIA</t>
  </si>
  <si>
    <t>DESODORANT CORPORAL BRIVIDO 100ML MALIZIA</t>
  </si>
  <si>
    <t>DESOD. CORPORAL MIRAGE D AMOUR 100ML MALIZIA</t>
  </si>
  <si>
    <t>DESODORANT CORPORAL ANIMALIER 100ML MALIZIA</t>
  </si>
  <si>
    <t>(ORIGINAL) GILLETTE ROLL-ON COOL WAVE 60 GR</t>
  </si>
  <si>
    <t>COTTON ROUNDS 80UND NATURAL HIPOALEG/ XTRACARE</t>
  </si>
  <si>
    <t>(ORIGINAL) COLGATE CEPILLO TWSTER WHITE 2X1 MED</t>
  </si>
  <si>
    <t>ENJUAGUE BUCAL PERIOGARD 250ML COLGATE</t>
  </si>
  <si>
    <t>SHAMPOO Y ACOND 1 LT PRINCESA DISNEY</t>
  </si>
  <si>
    <t>JABON JOHNSONS 100 GR BLOSSOMS(original)</t>
  </si>
  <si>
    <t>CEPILLO DENTAL CLASSIC MEDIO GALACTIC</t>
  </si>
  <si>
    <t>CEPILLO CLASSIC SUAVE GALACTIC</t>
  </si>
  <si>
    <t>CREMA DENTAL CLASSSIC 100 GR GALACTIC</t>
  </si>
  <si>
    <t>CREMA DENTAL CLASSIC 63 GR GALACTIC</t>
  </si>
  <si>
    <t>ACONDICIONADOR 400 ML OLEO EXTRAORDINARIO ELVIVE</t>
  </si>
  <si>
    <t>ACONDICIONADOR 400 ML CAIDA RESISTENTE X3 ELVIVE</t>
  </si>
  <si>
    <t>ACONDICIONADOR 400 ML COLOR-VIVE ELVIVE</t>
  </si>
  <si>
    <t>CREMA CAPILAR 480 GR HAIR LISS</t>
  </si>
  <si>
    <t>CHAMPU BIO CACAO Y FRUTS 210ML EVERY NIGHT</t>
  </si>
  <si>
    <t>TAPA BOCA INFANTIL</t>
  </si>
  <si>
    <t>SHAMPOO 375 ML HEAD &amp; SHOLDERS LIMPIEZA RENOVADORA</t>
  </si>
  <si>
    <t>DELINEADOR MATTE SALOME</t>
  </si>
  <si>
    <t>HOJILLAS THOR RAZOR BLISTER X 3</t>
  </si>
  <si>
    <t>HOJILLAS THOR RAZOR 3 H BLISTER 1 UN</t>
  </si>
  <si>
    <t>TINTE ARTECOLOR#7.1 RUBIO MEDIO CENIZA</t>
  </si>
  <si>
    <t>BANDAS PARA DEPILAR BODY PHILOSOPHY</t>
  </si>
  <si>
    <t>ACONDICIONADOR 180 ML COCO VALMY</t>
  </si>
  <si>
    <t>SHAMPOO TODO TIPO DE CABELLO 180 ML COCO VALMY</t>
  </si>
  <si>
    <t>SHAMPOO 365 ML TE VERDE Y ALOE EVERY NIGHT</t>
  </si>
  <si>
    <t>PIEDRA POMES PEDICURE EVOK (9A019-70-236B)</t>
  </si>
  <si>
    <t>MALLA PARA CABELLO 1 PZA (A019-JY37037) EVOK</t>
  </si>
  <si>
    <t>BROCHA PARA BASE (A019-76410-B2) CLEO</t>
  </si>
  <si>
    <t>SET DE BROCHAS COSMETIQUERA (A019-KYL04) EVOK</t>
  </si>
  <si>
    <t>ESPONJA PARA COLVO COMPACTO 2PZA (AZ6013) MONVKU</t>
  </si>
  <si>
    <t>ESPONJA PARA RETIRAR MAQUILLAJE (A019-PD1903) EVOK</t>
  </si>
  <si>
    <t>ACONDICIONADOR 370 ML BLACKBERRY SAGE TEA ALBERTO VO5</t>
  </si>
  <si>
    <t>CREMA CORPORAL PRO AGE 400 ML DOVE</t>
  </si>
  <si>
    <t>CREMA CORPORAL 400 ML RITUAL DOVE</t>
  </si>
  <si>
    <t>CREMA ONDULANTE SUPER CACHOS HAIRLIFE 160 GR</t>
  </si>
  <si>
    <t>CREMA LISO Y NATURAL 160 GR HAIRLIFE</t>
  </si>
  <si>
    <t>TINTE 3.0 CASTAÑO OSCURO VEGANA</t>
  </si>
  <si>
    <t>TINTE 5.26 MARSALA OSCURO VEGANA</t>
  </si>
  <si>
    <t>TINTE 60 ML 6 SALERMVISON</t>
  </si>
  <si>
    <t>TINTE 60 ML 1.88 SALERMVISON</t>
  </si>
  <si>
    <t>TINTE 60 ML 7.31 SALERMVISON</t>
  </si>
  <si>
    <t>TINTE 60 ML 6.77 SALERMVISON</t>
  </si>
  <si>
    <t>TINTE 60 ML M11 HUMO SMOKE SALERMVISON</t>
  </si>
  <si>
    <t>TINTE 60 ML 5.79 SALERMVISON</t>
  </si>
  <si>
    <t>TINTE 60 ML 7.1 SALERMVISON</t>
  </si>
  <si>
    <t>TINTE 60 ML F12 PLATA SALERMVISON</t>
  </si>
  <si>
    <t>TINTE 65 GR 4.5 SALERMVISON 1+1.5</t>
  </si>
  <si>
    <t>TINTE 65 GR 10.1 SALERMVISON 1+2</t>
  </si>
  <si>
    <t>CREMA CORPORAL 400 ML REAFIRMANTE Q10 NIVEA</t>
  </si>
  <si>
    <t>ACONDICIONADOR 400 ML REP TOTAL 5 ELVIVE</t>
  </si>
  <si>
    <t>GEL FIJADOR 500 GR EXTRACTOS BOTANICOS BLANCO ROLDA</t>
  </si>
  <si>
    <t>GEL FIJADOR 500 GR EXTRACTOS BOTANICOS MORADO ROLDA</t>
  </si>
  <si>
    <t>GEL FIJADOR 250 GR ANTICASPA AZUL ROLDA</t>
  </si>
  <si>
    <t>GEL FIJADOR 250 GR ANTICAIDA  ROLDA</t>
  </si>
  <si>
    <t>TINTE 6.7 CHOCOLATE VEGANA</t>
  </si>
  <si>
    <t>TINTE 2.1 NEGRO ESPECIAL VEGANA</t>
  </si>
  <si>
    <t>SHAMPOO OLEO ARGAN 300 ML VITAY NOVEX</t>
  </si>
  <si>
    <t>CREMA DENTAL 100 GR NIÑAS TUTI KIDS GALACTIC</t>
  </si>
  <si>
    <t>CREMA DENTAL 100 GR NIÑO TUTI KIDS GALACTIC</t>
  </si>
  <si>
    <t>BRILLO LABIAL NUDE VARIADO (VICTORIA)</t>
  </si>
  <si>
    <t>TINTE 60GR SUPERACLARANTE #000 MAGICOLOR</t>
  </si>
  <si>
    <t>SHAMPOO 180 ML PROTECCION CAIDA HEAD &amp; SHOLDERS</t>
  </si>
  <si>
    <t>(ORIGINAL) PANTENE CREMA DE PEINAR  PROTEC LIS-EXT 300 ML</t>
  </si>
  <si>
    <t>(ORIGINAL)PAÑAL HUGGIES XXG ACTIVE SEC 30 UND</t>
  </si>
  <si>
    <t>TINTE 2.8 NEGRO AZULADO RETOUCH AMER COLORS</t>
  </si>
  <si>
    <t>TINTE 2.66 NEGRO INTENSO RETOUCH AMER COLORS</t>
  </si>
  <si>
    <t>TINTE 3.0 CASTAÑO OSCURO RETOUCH AMER COLORS</t>
  </si>
  <si>
    <t>TINTE 4.0 CASTAÑO MEDIANO RETOUCH AMER COLORS</t>
  </si>
  <si>
    <t>TINTE 5.0 CASTAÑO CLARO RETOUCH AMER COLORS</t>
  </si>
  <si>
    <t>TINTE 6.0 RUBIO OSCURO RETOUCH AMER COLORS</t>
  </si>
  <si>
    <t>TINTE 7.0 RUBIO MEDIANO RETOUCH AMER COLORS</t>
  </si>
  <si>
    <t>AGUA OXIGENADA 30 ML VOL 30 AMER COLORS</t>
  </si>
  <si>
    <t>AGUA OXIGENADA 30 ML VOL 20 AMER COLORS</t>
  </si>
  <si>
    <t>(ORIGINAL) ACONDIC. DOVE OLEO NUTRICION 400ML UNILEVER</t>
  </si>
  <si>
    <t>ACOND.DOVE RESCONSTRUC/COMPLETA 400ML UNILEVER</t>
  </si>
  <si>
    <t>(ORIGINAL)ACONDICIONADOR 340 ML CERAMIDAS SEDAL</t>
  </si>
  <si>
    <t>(ORIGINAL)ACONDICIONADOR 340 ML RIZOS DEFINIDOS SEDAL</t>
  </si>
  <si>
    <t>(ORIGINAL) REXONA BARRA DEO MEN ANTIB+INV 50GR UNILEVER</t>
  </si>
  <si>
    <t>JABON TOCADOR 125 GR JAZMIN LUX</t>
  </si>
  <si>
    <t>JABON TOCADOR 125 GR FLOR VAINILLA LUX</t>
  </si>
  <si>
    <t>(ORIGINAL)TKOTEX TOALLA FEMENINA DISCRETA 10 UND</t>
  </si>
  <si>
    <t>SHAMPOO DOVE OLEO NUTRICION 400ML UNILEVER ORIGINAL</t>
  </si>
  <si>
    <t>(ORIGINAL)SHAMPOO 400 ML RECONTRUCCION COMPLETA DOVE</t>
  </si>
  <si>
    <t>(ORIGINAL)SHAMPOO 340 ML CERAMIDAS SEDAL</t>
  </si>
  <si>
    <t>(ORIGINAL)SHAMPOO 340 ML DUO 2 EN 1 SEDAL</t>
  </si>
  <si>
    <t>SHAMPOO 340 ML RIZOS DEFINIDOS SEDAL</t>
  </si>
  <si>
    <t>LOCION BABY 300 ML JOHNSONS(original)</t>
  </si>
  <si>
    <t>TINTE 75 ML RUBIO PLATINO #10.12 SALERMVISON 1+2</t>
  </si>
  <si>
    <t>TINTE 60 ML RUBIO COPENHAGUE #12.112 SALERMVISON</t>
  </si>
  <si>
    <t>TINTE 60 ML CLEAR #0.00 SALERMVISON</t>
  </si>
  <si>
    <t>SHAMPOO 250 ML ANTICASPA SALERM</t>
  </si>
  <si>
    <t>SHAMPOO 250 ML CAIDA SALERM</t>
  </si>
  <si>
    <t>SHAMPOO 250 ML CON PROTEINAS SALERM</t>
  </si>
  <si>
    <t>GEL DUCHA DE NIÑO 240 ML KABELLITOS</t>
  </si>
  <si>
    <t>ACOND DE NIÑOS 240 ML KABELLITOS</t>
  </si>
  <si>
    <t>CREMA DE PEINAR 240 ML NIÑOS KABELLITOS</t>
  </si>
  <si>
    <t>TALCO PARA BEBE 200 GR MONVAL</t>
  </si>
  <si>
    <t>CREMA DENTAL CLASSIC ICE 100GR GALACTIC</t>
  </si>
  <si>
    <t>TINTE 60 ML CASTAÑO OSCURO #3 SALERMVISON</t>
  </si>
  <si>
    <t>TINTE 60 ML CASTAÑO BROWN #4 SALERMVISON</t>
  </si>
  <si>
    <t>TINTE 60 ML CASTAÑO CLARO #5 SALERMVISON</t>
  </si>
  <si>
    <t>TINTE 60 ML RUBIO BLOND # 7 SALERMVISON</t>
  </si>
  <si>
    <t>TINTE 60 ML RUBIO CLARO # 8 SALERMVISON</t>
  </si>
  <si>
    <t>TINTE 60 ML RUBIO EX CLARO #9 SALERMVISON</t>
  </si>
  <si>
    <t>TINTE 60 ML RUBIO EXT CLARO CENIZA #9.1 SALERMVISON</t>
  </si>
  <si>
    <t>TINTE 60 ML RUBIO NORDICO #9.112 SALERMVISON</t>
  </si>
  <si>
    <t>TINTE 60 ML CASTAÑO CLARO MARRON INTENSO #5.77 SALERMVISON</t>
  </si>
  <si>
    <t>TINTE 60 ML RUBIO PLATINO #10 SALERMVISON</t>
  </si>
  <si>
    <t>TINTE 60 ML RUBIO PLAT CENIZA # 10.1 SALERMVISON</t>
  </si>
  <si>
    <t>JABON DEX 125 GR ALOE VERA</t>
  </si>
  <si>
    <t>JABON DE BAÑO DEX LIMON 125GR</t>
  </si>
  <si>
    <t>JABON DEX 125 GR ROSAS</t>
  </si>
  <si>
    <t>JABON DE BAÑO DEX PEPINO 125GR</t>
  </si>
  <si>
    <t>SHAMPOO HEAD &amp; SHOLDERS 375 ML PROTECCION CAIDA</t>
  </si>
  <si>
    <t>(ORIGINAL)SHAMPOO 2EN1 HEAD &amp; SHOLDERS 375 ML LIMPIEZA RENOVADA</t>
  </si>
  <si>
    <t>GEL ANTIBACTERIAL 1 L SANOL</t>
  </si>
  <si>
    <t>ALCOHOL 500 ML SANOL</t>
  </si>
  <si>
    <t>MASCARILLA 180 GR BRILLO DE PLATA SILVER SLIK</t>
  </si>
  <si>
    <t>(ORIGINAL)TOALLAS SANITARIA 10 UND NORMAL KOTEX</t>
  </si>
  <si>
    <t>(ORIGINAL)PAÑAL ACTIVE SEC 20 UND TALLA G HUGGIES</t>
  </si>
  <si>
    <t>(ORIGINAL)PROTECTORES DIARIOS 50 UND KOTEX</t>
  </si>
  <si>
    <t>(ORIGINAL)PAÑAL ACTIVE SEC XXG 20 UND HUGGIES</t>
  </si>
  <si>
    <t>(ORIGINAL)PAÑAL ACTIVE SEC 20 UND XG HUGGIES</t>
  </si>
  <si>
    <t>(ORIGINAL)PAÑAL NATURAL CARE (G) HUGGIES</t>
  </si>
  <si>
    <t>(ORIGINAL)PAÑAL NATURAL CARE (M) HUGGIES</t>
  </si>
  <si>
    <t>CREMA DE PEINAR 300 ML DOCTOR RICINO NOVEX</t>
  </si>
  <si>
    <t>CREMA PARA PEINAR 300 ML MARACUYA NOVEX</t>
  </si>
  <si>
    <t>SHAMPOO 300 ML COLAGENO VITAY</t>
  </si>
  <si>
    <t>TINTE 1.11 NEGRO INTENSO MAXTON</t>
  </si>
  <si>
    <t>TINTE 206 LAVANDA MAXTON</t>
  </si>
  <si>
    <t>CREMA DE PEINAR 300 ML CACAO NOVEX</t>
  </si>
  <si>
    <t>TINTE 1.0 NEGRO MAXTON</t>
  </si>
  <si>
    <t>TINTE 403 PESSEGO MAXTON</t>
  </si>
  <si>
    <t>CREMA DE PEINAR 300 ML COLAGENO NOVEX</t>
  </si>
  <si>
    <t>TINTE 777 AZUL DENIM MAXTON</t>
  </si>
  <si>
    <t>CREMA DE PEINAR 300 ML OLEO DE ARGAN NOVEX</t>
  </si>
  <si>
    <t>TINTE 7.1 LOURO CINZA MAXTON</t>
  </si>
  <si>
    <t>TOALLA MIA DIURNA ULTRA FINA-ALAS 8 UND.</t>
  </si>
  <si>
    <t>CREMA DENTAL DIAMOND WHITE 120GR GALACTIC</t>
  </si>
  <si>
    <t>CREMA DENTAL 120 GR ULTRA MINT GALACTIC.</t>
  </si>
  <si>
    <t>GEL DE BAÑO DE FRESA 330 ML UNO</t>
  </si>
  <si>
    <t>GEL DE BAÑO DE COCO 330 ML UNO</t>
  </si>
  <si>
    <t>JABON LIQUIDO DE MANO 500 ML LAVANDA UNO</t>
  </si>
  <si>
    <t>JABON LIQUIDO PARA MANOS LIMON FRESCO UNO</t>
  </si>
  <si>
    <t>SHAMPOO ACEITE ARGAN 300 ML UNO</t>
  </si>
  <si>
    <t>SHAMPOO DE COCO 300 ML UNO</t>
  </si>
  <si>
    <t>SHAMPOO MANZANILLA 300 ML UNO</t>
  </si>
  <si>
    <t>ACONDICIONADOR MIEL Y LECHE 750 ML UNO</t>
  </si>
  <si>
    <t>SHAMPOO PARA BEBE AMARILLO 300 ML UNO</t>
  </si>
  <si>
    <t>SHAMPOO PARA BEBE AZUL 300 ML UNO</t>
  </si>
  <si>
    <t>SHAMPOO PARA BEBE ROSADO 300 ML UNO</t>
  </si>
  <si>
    <t>HISOPOS 100 UND UNO</t>
  </si>
  <si>
    <t>HISOPOS 300 UND UNO</t>
  </si>
  <si>
    <t>ALMOHADILLAS DE ALGODON  100 UND UNO</t>
  </si>
  <si>
    <t>GEL FIJADOR 250 GR EXT BOTANICOS MORADO ROLDA</t>
  </si>
  <si>
    <t>GEL FIJADOR 250 GR EXT BOTANICOS AZUL ROLDA</t>
  </si>
  <si>
    <t>GEL FIJADOR 250 GR EXTR BOTANICOS BLANCO ROLDA</t>
  </si>
  <si>
    <t>GEL FIJADOR ANTICASPA 500 GR AZUL ROLDA</t>
  </si>
  <si>
    <t>GEL FIJADOR 500 GR EXTR BOTANICOS AZUL ROLDA</t>
  </si>
  <si>
    <t>SHAMPOO 250 ML MATIZADOR CABELLOS BLANCOS Y GRISES WONDER</t>
  </si>
  <si>
    <t>SHAMPOO 250 ML CABELLOS CIRUGIA KERATINA WONDER</t>
  </si>
  <si>
    <t>SHAMPOO 250 ML PROTEJE Y FIJA TINTE BRILLO TOTAL WONDER</t>
  </si>
  <si>
    <t>BALSAMO ACOND 250 ML CABELLO RESECO DESRRIZ WONDER</t>
  </si>
  <si>
    <t>BALSAMO ACON 250 ML CABELLO OPACO ORQUETILLAS WONDER</t>
  </si>
  <si>
    <t>BALSAMO ACOND 250 ML CIRUGIA KERATINA WONDER</t>
  </si>
  <si>
    <t>AGUA OXIGENADA VOL 20  CON SILICONA STEPHANIE</t>
  </si>
  <si>
    <t>AMPOLLA 10 ML THERMO ACTIVE NUTRIVE</t>
  </si>
  <si>
    <t>AMPOLLA EXTRATO UVA 10 ML NUTRIVE</t>
  </si>
  <si>
    <t>SPEED STICK 24/7 XTRA PROTECC 50ML</t>
  </si>
  <si>
    <t>ALCOHOL 120 ML ATOMIZADOR ALNA</t>
  </si>
  <si>
    <t>LACA PROFECIONAL 250 ML ALOE STRAK</t>
  </si>
  <si>
    <t>PESTAÑAS POR PUNTO MAC E494</t>
  </si>
  <si>
    <t>MOTA 3PAK KELI</t>
  </si>
  <si>
    <t>TACO BLACO DE PULIR UÑAS LARGO (VICTORIA)</t>
  </si>
  <si>
    <t>BASE NC20 35 ML MAC</t>
  </si>
  <si>
    <t>JABON FLOR DE YPE 85 GR VARIADO</t>
  </si>
  <si>
    <t>SHAMPOO ALOE VERA 500 ML RAIN</t>
  </si>
  <si>
    <t>DESODORANTE 53 ML TANS ORIGINAL ROSA Y NEGRO</t>
  </si>
  <si>
    <t>DESODORANTE CREMA 9GR X2 TALC LADY SPEED STICK</t>
  </si>
  <si>
    <t>DESODORANTE  SPEED STICK 9 GR X 2 EN CREMA</t>
  </si>
  <si>
    <t>CREMA PARA PEINAR 1000 GR 2EN1 MAIS LISOS SKALA</t>
  </si>
  <si>
    <t>JABON 115 GR MULTI CARE CREAMY SOAP DALAN</t>
  </si>
  <si>
    <t>AFEITADORA 3HOJILLAS DESECHABLE DALAN</t>
  </si>
  <si>
    <t>PROTECTOR DIARIO 30UND DIVA</t>
  </si>
  <si>
    <t>LOCION XTRA CARE BABY 355 ML CALMING (ORIGINAL)</t>
  </si>
  <si>
    <t>LOCION XTRA CARE BABY 354 ML MOISTERIZING (ORIGINAL)</t>
  </si>
  <si>
    <t>SH HEAD &amp; SHOLDERS 200 ML CLASSIC CLEAN (ORIGINAL)</t>
  </si>
  <si>
    <t>SH HEAD &amp; SHOLDERS 200 ML OCEAN ENERGY (ORIGINAL)</t>
  </si>
  <si>
    <t>SH DULCE SUEÑOS 300 ML JONSONS (ORIGINAL)</t>
  </si>
  <si>
    <t>SH BABY CAMOMILA 300 ML JOHNSONS (ORIGINAL)</t>
  </si>
  <si>
    <t>SH BABY 300 ML ORIGINAL JOHNSONS</t>
  </si>
  <si>
    <t>CREMA HIDRA NOVEX 210 GR KERATINA BRAZIL</t>
  </si>
  <si>
    <t>(ORIGINAL)SHAMPOO 2EN1 CONTROL CASPA 380ML PALMOLIVE</t>
  </si>
  <si>
    <t>REPELENTE OFF! SPRAY 170GR JOHNSON</t>
  </si>
  <si>
    <t>TINTE 8.1 LOURO CLARO MAXTON</t>
  </si>
  <si>
    <t>TINTE 5.5 ACAJU MAXTON</t>
  </si>
  <si>
    <t>TINTE 3.66 ACAJU PURPURA MAXTON</t>
  </si>
  <si>
    <t>AMPOLLA CAPILAR 10 ML CHITOSAN &amp; ACIDO HIALURONICO</t>
  </si>
  <si>
    <t>TOALLAS HUMEDAS BABY ALOE VERA 50UND OKI</t>
  </si>
  <si>
    <t>TOALLAS HUMEDAS BABY LOTION 50UND OKI</t>
  </si>
  <si>
    <t>TOALLAS HUMEDAS BABY 50UND MANZANILLA OKI</t>
  </si>
  <si>
    <t>(ORIGINAL) CHAMPU DRENE ANTICASPA/ANTICAIDA 370ML FISA</t>
  </si>
  <si>
    <t>SHAMPOO 370 ML ANTICASPA CABELLO GRASO DRENE (ORIGINAL)</t>
  </si>
  <si>
    <t>(ORIGINAL) SHAMPOO ANTICASPA DRENE C/SECO 370ML FISA</t>
  </si>
  <si>
    <t>(ORIGINAL) CHAMPU DRENE PROH COMPLEX LISO 200ML FISA</t>
  </si>
  <si>
    <t>CREMA DE PEINAR TE VERDE Y ALOE 300 ML EVERY NIGHT</t>
  </si>
  <si>
    <t>CREMA P/PEINAR CACAO/FRUTOS R 300GR EVERY NIGHT</t>
  </si>
  <si>
    <t>CREMA DE PEINAR COCO 300 ML EVERY NIGHT</t>
  </si>
  <si>
    <t>(ORIGINAL)TOALLAS INTIMAS ESENCIAL 10UND KOTEX ORIGINAL</t>
  </si>
  <si>
    <t>JABON 90 GR LAVANDA DEX</t>
  </si>
  <si>
    <t>JABON 90 GR ROSE DEX</t>
  </si>
  <si>
    <t>CREMA ARNICA PLUS 100 GR RHELEN</t>
  </si>
  <si>
    <t>ROLL- ON ARNICA PLUS 90 GR RHELEN</t>
  </si>
  <si>
    <t>ROLL-ON ARNICA SIN MENTOL 90 GR RHELEN</t>
  </si>
  <si>
    <t>CREMA REFRESCANTE PARA PIES 250 ML RHELEN</t>
  </si>
  <si>
    <t>(ORIGINAL)DESODORANTE 50 GR V8 MEN REXONA</t>
  </si>
  <si>
    <t>(ORIGINAL)JABON DE TOCADOR 125 GR ROSAS FRANCESAS LUX</t>
  </si>
  <si>
    <t>TOALLAS ULTRAFINO WAYS-ALL PLATINUM 8UNID</t>
  </si>
  <si>
    <t>CEPILLO DENTAL SMILE MINIONS COLGATE</t>
  </si>
  <si>
    <t>CHAMPU DRENE CONTROL DE RIZOS 370ML FISA</t>
  </si>
  <si>
    <t>CREMA PARA PEINAR CEREALES MULTIACTIVOS 300ML</t>
  </si>
  <si>
    <t>AGUA OXIGENADA VOL 30 60 ML AMERICAN COLORS</t>
  </si>
  <si>
    <t>LABIAL VARIADO CLINIQUE (VICTRIA)</t>
  </si>
  <si>
    <t>CORRECTOR HUDABEAUTY (VICTORIA)</t>
  </si>
  <si>
    <t>DRENE COLOR VOL 20 OXIDANTE CREMA</t>
  </si>
  <si>
    <t>DRENE COLOR VOL 30 75 ML AGUA OXIG</t>
  </si>
  <si>
    <t>SHAMPOO 210 GR CEREALES MULTIACTIVOS EVERY NIGHT</t>
  </si>
  <si>
    <t>CHAMPU CACAO Y FRUTOS 365ML EVERY NIGHT</t>
  </si>
  <si>
    <t>EVERY NIGHT ACOND 365 GR ESTRACTOS DE FRUTAS</t>
  </si>
  <si>
    <t>EVERY NIGHT ACOND 365 GR TE VERDE Y ALOE</t>
  </si>
  <si>
    <t>TRAT.CAPILAR CEREAL 350GR EVERY NIGHT</t>
  </si>
  <si>
    <t>GEL DE BAÑO REFRESCANTE ALOE VERA 370ML EVERY NIGHT</t>
  </si>
  <si>
    <t>GEL FIJADOR FRESH 100GR EVERY NIGHT</t>
  </si>
  <si>
    <t>GEL FIJADOR STRONG 100GR EVERY NIGHT</t>
  </si>
  <si>
    <t>GEL FIJADOR WINNER 100GR EVERY NIGHT</t>
  </si>
  <si>
    <t>GEL FIJADOR STRONG EVERY NIGHT 500 GR</t>
  </si>
  <si>
    <t>GEL FIJADOR WINNER 500GR EVERY NIGHT</t>
  </si>
  <si>
    <t>MASCARILLA 300 ML PRO- V MINERALES ANTI FRIZZ PANTENE</t>
  </si>
  <si>
    <t>SKALA 1000 GR ACEITE DE ARGAN</t>
  </si>
  <si>
    <t>SKALA 1000 GR BOMBA DE VITAMINAS S.O.S</t>
  </si>
  <si>
    <t>KIT SKAL 650 ML BANANA</t>
  </si>
  <si>
    <t>KIT SKALA 650 ML 2 EN 1</t>
  </si>
  <si>
    <t>KIT SKALA 650 ML AMIDO MILHO</t>
  </si>
  <si>
    <t>KIT SKALA 650 ML BOMBA VITAMINAS S.O.S</t>
  </si>
  <si>
    <t>CREMA ANTIPAÑALITIS 100 GR DERMOX</t>
  </si>
  <si>
    <t>GEL FIJADOR 500 GR FRESH EVERY NIGHT</t>
  </si>
  <si>
    <t>GEL DE BAÑO NUTRITIVO MIEL 370ML EVERY NIGHT</t>
  </si>
  <si>
    <t>HEAD &amp; SHOLDERS 180 ML LIMPIEZA RENOVADA CHAMPOO</t>
  </si>
  <si>
    <t>CEPILLO/CREMA DENTAL TRIP ACC 50ML COLGATE</t>
  </si>
  <si>
    <t>ENJUAGUE BUCAL COLGATE ANTI-SARRO 250ML</t>
  </si>
  <si>
    <t>MELODY COLONIA AMARILLA 100 ML</t>
  </si>
  <si>
    <t>SCHICK RISTRA EXACTA 2H NORMAL</t>
  </si>
  <si>
    <t>HISOPOS 200 UND UNO</t>
  </si>
  <si>
    <t>SHAMPOO BABY 400 ML MOMI</t>
  </si>
  <si>
    <t>JABON DEX 125 GR MILK CREAM</t>
  </si>
  <si>
    <t>JABON DALAN 75 GR MULTI CARE ALMENDRA &amp; MILK</t>
  </si>
  <si>
    <t>JABON DALAN 75 GR MULTI CARE HONEY &amp; MILK</t>
  </si>
  <si>
    <t>JABON DALAN 75 GR MULTI CARE PEPINO Y MILK</t>
  </si>
  <si>
    <t>REPELENTE CM LIRIO 2 MINUTOS</t>
  </si>
  <si>
    <t>HOJILLA SCHICK 3 HOJAS</t>
  </si>
  <si>
    <t>SPEED STICK EXTRA PROTECCION 91GR (ORIGINAL)</t>
  </si>
  <si>
    <t>CREMA DENTAL TOT CONTROL ANTISARRO COLGATE 75ML ORIGINAL</t>
  </si>
  <si>
    <t>(ORIGINAL) JABON PROTEX AVENA/OATS X 3PACK 330GR</t>
  </si>
  <si>
    <t>ACEITE MELODY 100ML NIÑOS</t>
  </si>
  <si>
    <t>GEL FIJADOR 500 GR ANTICAIDA ROLDA</t>
  </si>
  <si>
    <t>AGUA OXIGENADA 120 ML VOL 10 ROLDA</t>
  </si>
  <si>
    <t>AGUA OXIGENADA 500 ML VOL 10 ML ROLDA</t>
  </si>
  <si>
    <t>PAÑAL BABY POPS 24 UND TALLA M</t>
  </si>
  <si>
    <t>PAÑAL BABY POPS 24 UND TALLA L</t>
  </si>
  <si>
    <t>PAÑAL BABY POPS TALLA XL 24 UND</t>
  </si>
  <si>
    <t>TOALLAS SANITARIAS 10 UND DIURNO FIRSESTEEN</t>
  </si>
  <si>
    <t>TOALLAS SANITARIAS NOCTURNAS 10 UND FIRSTEEN</t>
  </si>
  <si>
    <t>JABON DOVE 90 GR LECHE DE COCO (ORIGINAL)</t>
  </si>
  <si>
    <t>JABON DOVE 90 GR ORIGINAL</t>
  </si>
  <si>
    <t>JABON DOVE 90 GR KARITE ( ORIGINAL)</t>
  </si>
  <si>
    <t>PONDS BIO HYDRATANTE 100 GR</t>
  </si>
  <si>
    <t>PONDS NUTRITIVA 50 GR</t>
  </si>
  <si>
    <t>PONDS ANTI MANCHAS 50 GR</t>
  </si>
  <si>
    <t>TINTE ARTECOLOR#9 RUBIO MUY CLARO 60ML</t>
  </si>
  <si>
    <t>TINTE ARTECOLOR#1 NEGRO 60ML</t>
  </si>
  <si>
    <t>TINTE ARTECOLOR#5.80 CASTAÑO CLARO CHOCOLATE 60ML</t>
  </si>
  <si>
    <t>TINTE ARTECOLOR#3 CASTAÑO OSCURO 60ML</t>
  </si>
  <si>
    <t>TINTE ARTECOLOR#1.1 NEGRO AZUL 60ML</t>
  </si>
  <si>
    <t>TINTE ARTECOLOR#6.88 RUBIO OSCURO EXTRA ROJO 60ML</t>
  </si>
  <si>
    <t>TINTE ARTECOLOR#5 CASTAÑO CLARO 60ML</t>
  </si>
  <si>
    <t>TINTE ARTECOLOR#7 RUBIO MEDIO 60ML</t>
  </si>
  <si>
    <t>SHAMPOO GEL 250ML MALIZIA LIQUID ENERGY</t>
  </si>
  <si>
    <t>SHAMPOO 500ML INTENSA ENERGY POWER</t>
  </si>
  <si>
    <t>COMBO 2 EN 1 SHAMPOO Y ACONDICIONADOR 500 ML  RAIN</t>
  </si>
  <si>
    <t>CEPILLO DENTAL GALATIC ADULTO SUAVE INFINITY</t>
  </si>
  <si>
    <t>SUPREMO MULTIUSO BARRA 100 GR LIMON</t>
  </si>
  <si>
    <t>AFEITADORA DESECH/1PZ MONCLER TRIO</t>
  </si>
  <si>
    <t>TOALLAS SANITARIAS 10 UND TANS</t>
  </si>
  <si>
    <t>PROTECTORES DIARIO 20 UND TANS</t>
  </si>
  <si>
    <t>GEL DE BAÑO VITA-E TROPICAL 370ML EVERY NIGHT</t>
  </si>
  <si>
    <t>DESKARO BY GRINE 200CM</t>
  </si>
  <si>
    <t>COMBO GEL LIMPIADORA CAPILAR ANTICASPA PASO 1 PASO 2 BIOKER</t>
  </si>
  <si>
    <t>COMBO MASCARILLA CAPILAR PASO 1 Y PASO 2  BIOKER</t>
  </si>
  <si>
    <t>BRILLO LABIAL VICTORIAS GREAT</t>
  </si>
  <si>
    <t>LABIAL LIPSTICK GIRL S.F.R GIRL</t>
  </si>
  <si>
    <t>CREMA CORPORAL 190 ML OLIO D ARGAN PIEL NORMAL SECA SLIK</t>
  </si>
  <si>
    <t>CREMA CORPORAL 190 ML PIEL SECA SOFT MILK SLIK</t>
  </si>
  <si>
    <t>CREMA CORPORAL 190 ML PIEL EX-SEC MILK  NUTRITIVA SLIK</t>
  </si>
  <si>
    <t>DESODORANTE CREMA ACTIVE FRESH 90 GR SLIK</t>
  </si>
  <si>
    <t>DERMOX MILK NUTRITIVA PIEL EXTRA SECA 200CM</t>
  </si>
  <si>
    <t>LOCION CORPORAL VITAMINA E 200ML EVERY NIGHT</t>
  </si>
  <si>
    <t>ORIGINAL CREMA DENTAL TRIPLE ACCION 50ML COLGATE</t>
  </si>
  <si>
    <t>CREMA DENTAL 100 GR MINIONS COLGATE (ORIGINAL)</t>
  </si>
  <si>
    <t>PERRO PEQUEÑO</t>
  </si>
  <si>
    <t>CARNE DE HAMBURGUESA KG</t>
  </si>
  <si>
    <t>HAMBURGUESA MODELO</t>
  </si>
  <si>
    <t>CACHAPA CON QUESO</t>
  </si>
  <si>
    <t>PERRO NEVADO</t>
  </si>
  <si>
    <t>PERRO ESPECIAL</t>
  </si>
  <si>
    <t>PERRO POLACO</t>
  </si>
  <si>
    <t>COMBO 5 HAMBURGUESA MODELO + REFR</t>
  </si>
  <si>
    <t>COMBO  FAMILIAR HAMBURGUESA</t>
  </si>
  <si>
    <t>HAMBURGUESA LIDER</t>
  </si>
  <si>
    <t>HAMBURGUESA TRADICIONAL DE CARNE</t>
  </si>
  <si>
    <t>COMBO CHEESS BURGERS 4 HAMBURGUESA + PEPSI 2 LITRO</t>
  </si>
  <si>
    <t>HAMBURGUESA CHEESE BURGER</t>
  </si>
  <si>
    <t>MINI HAMBURGUESA DE CARNE POPULAR.</t>
  </si>
  <si>
    <t>CLUB HOUSE EXQUISITO</t>
  </si>
  <si>
    <t>CLUB HOUSE MODELO</t>
  </si>
  <si>
    <t>CLUB HOUSE SUPER MODELO MIXTO</t>
  </si>
  <si>
    <t>ADICIONAL DE TOCINETA PARA HAMBURGUESA</t>
  </si>
  <si>
    <t>ADICIONAL DE HUEVO</t>
  </si>
  <si>
    <t>RACION DE PAPITAS HIPER MODELO</t>
  </si>
  <si>
    <t>SALCHIPAPA MODELO UND</t>
  </si>
  <si>
    <t>ADICIONAL DE LONJA DE QUESO AMARILLO</t>
  </si>
  <si>
    <t>MINI HAMBURGUESA DE POLLO POPULAR</t>
  </si>
  <si>
    <t>CACHAPA CON JAMON Y QUESO</t>
  </si>
  <si>
    <t>DETERGENTE LIQUIDO 1 LT LAS LLAVES BEBE</t>
  </si>
  <si>
    <t>JABON PANELA 200GR BEBE PURO LAVAR</t>
  </si>
  <si>
    <t>CEPILLO TIPO ARAUCA INDESSA CON PALO</t>
  </si>
  <si>
    <t>CEPILLO TIPO EXTRA C/P INDESSA</t>
  </si>
  <si>
    <t>SUAVIZANTE FRESCA PRIMAVERA 500 C SUAVITEL</t>
  </si>
  <si>
    <t>DETERGENTE LIQUIDO 500 ML VEL ROSA</t>
  </si>
  <si>
    <t>ESPONJA JABONOSA LUSTRILLO</t>
  </si>
  <si>
    <t>CLORO ULTRA 1LT NEVEX</t>
  </si>
  <si>
    <t>MISTOLIN  SUAVIDAD DE ALGODON 828ML</t>
  </si>
  <si>
    <t>MISTOLIN AROMATERAPIA DE LIMON 828ML</t>
  </si>
  <si>
    <t>MISTOLIN FRAGANCIA BEBE 828ML</t>
  </si>
  <si>
    <t>PAÑO AMARILLO 50 X 40</t>
  </si>
  <si>
    <t>LAVAPLATOS MULTIUSO EN CREMA 230 GR AXION</t>
  </si>
  <si>
    <t>DETERGENTE VEL ROSA DELICADA 1LT</t>
  </si>
  <si>
    <t>DETERGENTE LIQ. ROPA DELI 510CC LAS LLAVES</t>
  </si>
  <si>
    <t>DETERGENTE LIQUIDO 500 ML CARICIAS BEBE CLIC</t>
  </si>
  <si>
    <t>CREMA DE ZAPATOS 30G NEGRO/MARRON CHEERY</t>
  </si>
  <si>
    <t>AGUA PARA PLANCHA 830 ML PRECIOSO HIUK</t>
  </si>
  <si>
    <t>JABON AROMA CITRICO ROPA 200GR SUPREMO</t>
  </si>
  <si>
    <t>JABON AROMA FLORAL ROPA 200GR SUPREMO</t>
  </si>
  <si>
    <t>POWDER 5GR MATA CUCARACHA     GREEN TREE</t>
  </si>
  <si>
    <t>DESENGRASANTE 1 LT MULTISUPERFICIE AJAX</t>
  </si>
  <si>
    <t>CLORO ULTRA BEBE 1L NEVEX</t>
  </si>
  <si>
    <t>MISTOLIN AROMATERAPIA NARANJA 828ML</t>
  </si>
  <si>
    <t>DESGRASADOR 1 LT TAPA AMARILLA</t>
  </si>
  <si>
    <t>DETERGENTE JABON LIQUIDO 1 LT TAPA AMARILLA</t>
  </si>
  <si>
    <t>MULTIUSO AZUL 1 LT TAPA AMARILLA</t>
  </si>
  <si>
    <t>MISTOLIN 1 LT FRESCURA FRUTAL</t>
  </si>
  <si>
    <t>MISTOLIN ESPIRITU JOVEN 828ML</t>
  </si>
  <si>
    <t>MISTOLIN 1 LT ROCIO</t>
  </si>
  <si>
    <t>DETERGENTE ABC 400GR LIMON</t>
  </si>
  <si>
    <t>DESENGRASANTE 1LT USO INTERNO</t>
  </si>
  <si>
    <t>ESPONJA SALVA UÑAS  IZY CLEAN</t>
  </si>
  <si>
    <t>DESMANCHADOR TODO COLOR 1LT TAPA AMARILLA</t>
  </si>
  <si>
    <t>ESPONJA ACERO INOXIDABLE 1UNID IZY CLEAN</t>
  </si>
  <si>
    <t>PAÑO EXTRA ABSORBENTE 2UNID IZY CLEAN</t>
  </si>
  <si>
    <t>LIMPIADOR COCINA 500ML CITRUS  MR MUSCULO</t>
  </si>
  <si>
    <t>DESINFECTANTE MR MUSCULO LAVANDA 900ML JOHNSON</t>
  </si>
  <si>
    <t>DESINFECTANTE MR MUSCULO FLORAL 900ML JOHNSON</t>
  </si>
  <si>
    <t>CERA PARA PISOS 1LT GABAN</t>
  </si>
  <si>
    <t>CLORO ULTRA 1LT GABAN</t>
  </si>
  <si>
    <t>DESINFECTANTE FLORAL 1LT GABAN</t>
  </si>
  <si>
    <t>DESINFECTANTE ULTRA LIMON 1LT GABAN</t>
  </si>
  <si>
    <t>DESINFECTANTE LAVANDA BOUQUET 1LT GABAN</t>
  </si>
  <si>
    <t>DESENGRASANTE MULTIUSO 1LT GABAN</t>
  </si>
  <si>
    <t>DETERGENTE LIQUIDO P/ROPA 1LT GABAN</t>
  </si>
  <si>
    <t>JABON LIQ PH NEUTRO 1LT P/ROPA DELICADA</t>
  </si>
  <si>
    <t>SUAVIZANTE CLASICO P/ROPA 1LT GABAN</t>
  </si>
  <si>
    <t>JABON 200 GR TRADICIONAL PURO LAVAR</t>
  </si>
  <si>
    <t>COLOR PARA TEÑIR NEGRO 15GR WIKI-WIKI</t>
  </si>
  <si>
    <t>CLORO JABONOSO 1LT GABAN</t>
  </si>
  <si>
    <t>ESPONJA TODO TERRENO YZICLEAN</t>
  </si>
  <si>
    <t>LIMPIADOR DE POCETAS 710ML MAS</t>
  </si>
  <si>
    <t>MULTIUSO 130 GR PASTILLA CITRICA LAS LLAVES</t>
  </si>
  <si>
    <t>CLORO NATURAL 1LT TAPA AMARILLA</t>
  </si>
  <si>
    <t>DESENGRASANTE 1LT TAPA AMARILLA</t>
  </si>
  <si>
    <t>DETERGENTE LIQ/PARA TELAS 1LT MR.CLEAN</t>
  </si>
  <si>
    <t>SUAVIZANTE CONCENTRADO 1LT MR.CLEAN</t>
  </si>
  <si>
    <t>DETERGENTE SUAVIZANTE ROSA 500GR ALIVE</t>
  </si>
  <si>
    <t>SUAVITEL 200ML  SOBRE VAINILLA       SUAVITEL</t>
  </si>
  <si>
    <t>SUAVITEL 200ML SOBRESFRESCA PRIMAVERA SUAVITEL</t>
  </si>
  <si>
    <t>CLORO NATURAL 500ML TAPA AMARILLA</t>
  </si>
  <si>
    <t>LAVAPLATOS LIMON Y SABILA 500ML TAPA AMARILLA</t>
  </si>
  <si>
    <t>DESENGRASANTE MULTIUSO 3.78LT GABAN</t>
  </si>
  <si>
    <t>LAVAPLATO EN CREMA 200 GR NARANJA FULLA</t>
  </si>
  <si>
    <t>LAVAPLATOS 200 GR CREMA MULTIUSO LIMON FULLA</t>
  </si>
  <si>
    <t>LAVAPLATOS EN CREMA 425 GR MULTIUSO NARANJA FULLA</t>
  </si>
  <si>
    <t>(ORIGINAL) DETERGENTE ARIEL DOBLE PODER 850GR</t>
  </si>
  <si>
    <t>(ORIGINAL) DETERGENTE ARIEL TOQUE DOWNY 750GR</t>
  </si>
  <si>
    <t>(ORIGINAL) DETERGENTE ACE MAXI LIMPIEZA 500GR</t>
  </si>
  <si>
    <t>(ORIGINAL) DETERGENTE ACE MAXI LIMPIEZA  800GR</t>
  </si>
  <si>
    <t>LIMPIADOR MAREA CRISTALINA 1 LT LAS LLAVES</t>
  </si>
  <si>
    <t>PINE-SOL PINO REGULAR 828ML</t>
  </si>
  <si>
    <t>CERA USO INTERNO 1 LITRO</t>
  </si>
  <si>
    <t>CLORO NATURAL 900 CC CALIDEX</t>
  </si>
  <si>
    <t>DESINFECTANTE LAVANDA 1 LT CALIDEX</t>
  </si>
  <si>
    <t>DESINFECTANTE FLORAL 1 LT CALIDEX</t>
  </si>
  <si>
    <t>BLANQUEADOR NATURAL 900 CC CALIDEX</t>
  </si>
  <si>
    <t>DESINFECTANTE 1 LT ROMANCE MARINO CALIDEX</t>
  </si>
  <si>
    <t>ESPONJA ABRASIVA TITAN CALIDEX</t>
  </si>
  <si>
    <t>LAVA VAJILLAS TORONJA 500 ML LIMPIARELA</t>
  </si>
  <si>
    <t>LAVA VAJILLA LIMON 500 ML LIPIARELA</t>
  </si>
  <si>
    <t>LAVA VAJILLA 500 ML MANZANA LIMPIARELA</t>
  </si>
  <si>
    <t>LAVA VAJILLA LIMON 1 LT LIMPIARELA</t>
  </si>
  <si>
    <t>LAVA VAJILLA TORONJA 1 LT LIMPIARELA</t>
  </si>
  <si>
    <t>DETERGENTE LIQUIDO 1 LT BOWNY LIMPIARELA</t>
  </si>
  <si>
    <t>DETERGENTE LIQUIDO FLORAL 1 LT LIMPIARELA</t>
  </si>
  <si>
    <t>LIMPIADOR BRISA TROPICAL 1 LT LAS LLAVES</t>
  </si>
  <si>
    <t>LAVALOZA 3XPODER 225GR SUPREMO</t>
  </si>
  <si>
    <t>LIMPIADOR MAREA CRISTALINA 500ML LAS LLAVES</t>
  </si>
  <si>
    <t>ARIEL REVITA COLOR 1200 ML LIQUIDO</t>
  </si>
  <si>
    <t>BAYGON DOBLE ACCION 235ML CONTRA ZANCUDOS</t>
  </si>
  <si>
    <t>RAID 235 ML MATA ZANCUDOS Y MOSCAS JOHNSON</t>
  </si>
  <si>
    <t>PRIDE NARANJA 360ML JONHSON</t>
  </si>
  <si>
    <t>RAID MAX MATA CUCARACHAS Y CHIRIPAS 235ML JOHNSON</t>
  </si>
  <si>
    <t>JABON USO INTERNO 1 LITRO</t>
  </si>
  <si>
    <t>CLORO PARA USO INTERNO 1 LITRO</t>
  </si>
  <si>
    <t>DESINFECTANTE USO INTERNO 1 LITRO</t>
  </si>
  <si>
    <t>JABON PANELA 200 GR TRAD FLORAL LAS LLAVES</t>
  </si>
  <si>
    <t>AROMATIZANTE DE AROMA BEBE 900ML FULY</t>
  </si>
  <si>
    <t>AROMATIZANTE DE AROMA PETALOS LAVANDA  900ML FULY</t>
  </si>
  <si>
    <t>AROMATIZANTE DE AROMA FANTASIA FLORAL  900ML FULY</t>
  </si>
  <si>
    <t>AROMATIZANTE DE AROMA FRESA 900ML FULY</t>
  </si>
  <si>
    <t>AROMATIZANTE DE AROMA CHERRY 900ML FULY</t>
  </si>
  <si>
    <t>AROMATIZ/ANTIBACTERIAL DE AROMA TERNURA DE BEBE 900ML CALIDEX</t>
  </si>
  <si>
    <t>DESINFECTANTE 1 LT GOTAS DE ROCIO CALIDEX</t>
  </si>
  <si>
    <t>DESINFECTANTE 1 LT CHERRY CALIDEX</t>
  </si>
  <si>
    <t>PAÑO ABSORBENTE LAVABLE 3UND.  CALIDEX</t>
  </si>
  <si>
    <t>SWELL GEL CLORO 500ML ELIMINA VIRUS 99.9%</t>
  </si>
  <si>
    <t>JABON LIQUIDO 800 ML MULTIUSO ROPAK HOGAR (AZUL)</t>
  </si>
  <si>
    <t>DOWNY 800ML ENJUAGUE CONCENTRADO AROMA FLORAL</t>
  </si>
  <si>
    <t>ENJUAGUE DOWNY SUAVE Y GENTIL 800ML</t>
  </si>
  <si>
    <t>ENJUAGUE DOWNY OCEANO BREEZE  800ML</t>
  </si>
  <si>
    <t>BOLSA ECOLOGICA 200LT 5 UND ECO</t>
  </si>
  <si>
    <t>DESINFECTANTE 900 ML LT ROMANCE MARINO FULY</t>
  </si>
  <si>
    <t>DETERGENTE 1LT GLOBAL CLEAN</t>
  </si>
  <si>
    <t>DETERGENTE 900 GR BEBE LAS LLAVES</t>
  </si>
  <si>
    <t>JABON LIQUIDO 500 ML TAPA AMARILLA</t>
  </si>
  <si>
    <t>DETERGENTE 900GR LIMON LAS LLAVES</t>
  </si>
  <si>
    <t>JABON TRADICIONAL 250 G FLORAL LAS LLAVES</t>
  </si>
  <si>
    <t>LAVALOZA 400 ML LIQUIDO SUPREMO</t>
  </si>
  <si>
    <t>AXION LIQUIDO LIMON 400ML</t>
  </si>
  <si>
    <t>LAVALOZA 720 ML LIQUIDO ARRASA C/ GRASA SUPREMO</t>
  </si>
  <si>
    <t>LAVAPLATOS 425 GR EN CREMA LIMON MULTIUSO FULLA</t>
  </si>
  <si>
    <t>ESPONJA JABONOSA  1 UND IZY CLEAN</t>
  </si>
  <si>
    <t>DETERGENTE 900GR FLORAL LAS LLAVES</t>
  </si>
  <si>
    <t>LIMPIA POCETAS 1 LT TAPA AMARILLA</t>
  </si>
  <si>
    <t>SUAVIZANTE BEBE 530ML LAS LLAVES</t>
  </si>
  <si>
    <t>LIMPIADOR DE POCETAS 1 LT MAS</t>
  </si>
  <si>
    <t>LIMPIADOR DE HORNOS CON APLICADOR 250GR  MAS</t>
  </si>
  <si>
    <t>JABON EN POLVO 500 GR BEM-TE-VI SURTIDOS</t>
  </si>
  <si>
    <t>LAVAPLATOS EN CREMA AXION LIMON 450G</t>
  </si>
  <si>
    <t>LAVAPLATOS LIQUIDO  ANTIBACTERIAL 500 ML LAS LLAVES</t>
  </si>
  <si>
    <t>GLADE AEROSOL 235 ML 5 EN 1 CAMPOS DE LAVANDA</t>
  </si>
  <si>
    <t>QUITA GRASA 500 ML ROCIADOR SUPREMO</t>
  </si>
  <si>
    <t>DETERGENTE LIQUIDO 1 LT ROPA COLOR UNO</t>
  </si>
  <si>
    <t>DETERGENTE LIQUIDO 1 LT ROPA BLANCA UNO</t>
  </si>
  <si>
    <t>LAVAPLATOS LIQUIDO 750 ML VERDE UNO</t>
  </si>
  <si>
    <t>SUAVIZANTE CONCENTRADO PARA ROPA 1 LT OCEANO UNO</t>
  </si>
  <si>
    <t>SUAVIZANTE CONCENTRADO PARA ROPA 1 LT ROSAS UNO</t>
  </si>
  <si>
    <t>CEPILLO BARRER CEPIVEN CON PALO</t>
  </si>
  <si>
    <t>FABULOSO LIMPIADOR FRESCO AMANECER 1LT (ORIGINAL)</t>
  </si>
  <si>
    <t>LAVATODO LIQUIDO FRUTOS ROJOS 480 ML VALE</t>
  </si>
  <si>
    <t>JABON EN POLVO 400 GR MULTIUSO PREMIO</t>
  </si>
  <si>
    <t>LIMPIA VIDRIOS ATOMIZADOR 500 ML VALE</t>
  </si>
  <si>
    <t>GLADE AEROSOL 360 ML LAVANDA</t>
  </si>
  <si>
    <t>JABON EN POLVO 400 GR SURTIDO VALE</t>
  </si>
  <si>
    <t>DETERGENTE 330GR TRAS BY SUPREMO</t>
  </si>
  <si>
    <t>MULTIUSO LIMPIA TODO REPUESTO 500CM MAS</t>
  </si>
  <si>
    <t>DESENGRASANTE DE COCINA REPUESTO 500CM MAS</t>
  </si>
  <si>
    <t>LIMPIADOR CON AMONIACO 700 ML MAS</t>
  </si>
  <si>
    <t>CLORO NATURAL 1000CC MAS</t>
  </si>
  <si>
    <t>LIMPIADOR BALDOSAS 500 ML( RESPUESTO) MAS</t>
  </si>
  <si>
    <t>CLORO NATURAL 500CC MAS</t>
  </si>
  <si>
    <t>LIMPIADOR PROFUNDO BRISA MARINA 830CM MAS</t>
  </si>
  <si>
    <t>LIMPIADOR PROFUNDO BOSQUE DE MANDARINA 830CM MAS</t>
  </si>
  <si>
    <t>LIMPIADOR PROFUNDO BABY 830CM MAS</t>
  </si>
  <si>
    <t>LIMPIADOR PROFUNDO FLORES Y FRUTAS 830CM MAS</t>
  </si>
  <si>
    <t>EMBELLECEDOR 800 ML MARMOL Y GRANITO LIDO</t>
  </si>
  <si>
    <t>EMBELLECEDOR 800 ML PORCELANATO Y CERAMICA LIDO</t>
  </si>
  <si>
    <t>EMBELLECEDOR 800 ML PARQUET Y MADERA LIDO</t>
  </si>
  <si>
    <t>DETERGENTE EN POLVO 780GR TRAS</t>
  </si>
  <si>
    <t>JABON DE LAVAR 200GR CARICIA</t>
  </si>
  <si>
    <t>MULTICLEAN CITRICA 900GR POLAR</t>
  </si>
  <si>
    <t>LIMPIADOR BOSQUE SERENO 1 LT LAS LLAVES</t>
  </si>
  <si>
    <t>JABON VALE EN POLVO LIMON 900 GR</t>
  </si>
  <si>
    <t>JABON VALE EN POLVO BEBE 900GR</t>
  </si>
  <si>
    <t>DETERGENTE 2EN1 SUAVIZANTE ULTRASAT</t>
  </si>
  <si>
    <t>LAVATODO MULTIUSO 946 ML SATELITE</t>
  </si>
  <si>
    <t>ULTRA CLORO 946 ML BLANQUEADOR SATELITE</t>
  </si>
  <si>
    <t>ULTRA CLORO JABONOSO 946 ML SATELITE</t>
  </si>
  <si>
    <t>LIMPIA POCETAS MULTIUSO 946 ML SATELITE</t>
  </si>
  <si>
    <t>DESINFECTANTE 946 ML VARIADO ULTRA OLOR</t>
  </si>
  <si>
    <t>MULTICLEAN CITRICA 400GR POLAR</t>
  </si>
  <si>
    <t>MR MUSCULO COCINA 500 ML NARANJA DE PISTOLA</t>
  </si>
  <si>
    <t>SUAVITEL NATURAL ESSENTIALS 180 ML</t>
  </si>
  <si>
    <t>SUAVITEL TODO EN UNO 180 ML FLOR DE PRIMAVERA</t>
  </si>
  <si>
    <t>JABON DOVE ORIGINAL 135 GR</t>
  </si>
  <si>
    <t>SAL REFINADA 1 KG CELESTIAL (AZUL)</t>
  </si>
  <si>
    <t>BOLSAS PLASTICAS DE 10KG X UND</t>
  </si>
  <si>
    <t>LAPIZ MONGOL UND USO INTERNO UND</t>
  </si>
  <si>
    <t>ACEITE 828 ML ORIENTAL</t>
  </si>
  <si>
    <t>HELADO TODDY 920 ML EFE</t>
  </si>
  <si>
    <t>HELADO RON PASAS 920 ML EFE</t>
  </si>
  <si>
    <t>HELADO MANTECADO 920 ML EFE</t>
  </si>
  <si>
    <t>HELADO CREMOSO DE CHOCOLATE 920ML EFE</t>
  </si>
  <si>
    <t>HELADO DE FRESA  920 ML EFE</t>
  </si>
  <si>
    <t>HELADO OREO 700 CC TIO RICO</t>
  </si>
  <si>
    <t>HELADO CREMOSO CHOCOLATE 435ML TIO RICO</t>
  </si>
  <si>
    <t>NUGGEST DE POLLO 12UNID 276GR LA GRANJA</t>
  </si>
  <si>
    <t>HELADO TRISABOR CAPRICHO 2 LT TIO RICO</t>
  </si>
  <si>
    <t>MAIZ DULCE CONGELADO 500GR TU VERDURA</t>
  </si>
  <si>
    <t>HELADO CREMOSO TRISABOR CON LECHE 2LT TIO RICO</t>
  </si>
  <si>
    <t>VEGETALES MIXTOS CONGELADOS 500GR TU VERDURA</t>
  </si>
  <si>
    <t>GUISANTES CONGELADOS 500GR TU VERDURA</t>
  </si>
  <si>
    <t>MASA FACIL #4 500GR LISOL</t>
  </si>
  <si>
    <t>MASA FACIL #3 1 KG LISOL</t>
  </si>
  <si>
    <t>MASA FACIL #4 1 KG LISOL</t>
  </si>
  <si>
    <t>TEQUEÑOS 25 UND FIESTA LISOL</t>
  </si>
  <si>
    <t>HELADO 700 ML SUPER SANDWICH TIO RICO</t>
  </si>
  <si>
    <t>MASA FACIL #3 C/S 500GM LISOL</t>
  </si>
  <si>
    <t>FRESA ENTERA 1KG FRUTAS DE ARAGUA</t>
  </si>
  <si>
    <t>CHICKEN TENDERS 9 UND DE 35 GR LA GRANJA</t>
  </si>
  <si>
    <t>MILANESA DE POLLO 516 GR SKY CHEES</t>
  </si>
  <si>
    <t>NUGGETS POLLO 38/15GR SKYCHEES</t>
  </si>
  <si>
    <t>TEQUEÑOS JUMBO DE 4 UNID LISOL</t>
  </si>
  <si>
    <t>MILANESA DE POLLO 500 GR 6 UND PLUMROSE</t>
  </si>
  <si>
    <t>HELADO  RON PASA TIO RICO 850 ML</t>
  </si>
  <si>
    <t>HELADO FRESA 850 ML TIO RICO</t>
  </si>
  <si>
    <t>MASA FACIL #1 1 KG LISOL</t>
  </si>
  <si>
    <t>HELADO TRISABOR 850 GR TIO RICO.</t>
  </si>
  <si>
    <t>MASA FACIL 1 KG DOÑA CUSTODIA #5</t>
  </si>
  <si>
    <t>PALETA RELLENA</t>
  </si>
  <si>
    <t>PALETA DE FRUTAS</t>
  </si>
  <si>
    <t>MINI PALETAS</t>
  </si>
  <si>
    <t>PALETA BASE CHOCOLATES.</t>
  </si>
  <si>
    <t>PALETA BASE DE CREMA .</t>
  </si>
  <si>
    <t>HELADO PIRULIN 700 ML TIO RICO</t>
  </si>
  <si>
    <t>HELADO DE  MANTECADO 850 ML TIO RICO</t>
  </si>
  <si>
    <t>MASA FACIL 1KG DISACAMI</t>
  </si>
  <si>
    <t>FRESAS CONGELADAS 1KG EL ANDINITO</t>
  </si>
  <si>
    <t>HELADO CHOCOLATE 850 ML CLASICO CON LECHE</t>
  </si>
  <si>
    <t>NUGGETS POLLO 45 UND 23 GR LA GRANJA</t>
  </si>
  <si>
    <t>HELADO MANTECADO 435ML TIO RICO</t>
  </si>
  <si>
    <t>HELADO TIO RICO CHOCOLATE 435ML</t>
  </si>
  <si>
    <t>HELADO 2 LT CHOCOLATE EFE</t>
  </si>
  <si>
    <t>HELADO 2 LT MANTECADO EFE</t>
  </si>
  <si>
    <t>HELADO DUO MANTECADO Y CHOCOLATE 2 LT EFE</t>
  </si>
  <si>
    <t>HELADO 435 ML FRESA CON LECHE TIO RICO</t>
  </si>
  <si>
    <t>TOPPING CHOCOLATE</t>
  </si>
  <si>
    <t>MILANESA DE POLLO TEMPURIZADAS 500GR MAELLA</t>
  </si>
  <si>
    <t>NUGGETS POLLO TEMPURIZADOS 500 GR MAELLA</t>
  </si>
  <si>
    <t>COTUFAS DE POLLO TEMPURIZADAS 500 GR MAELLA</t>
  </si>
  <si>
    <t>PULPA DE FRESA 1 KG MANFRUC</t>
  </si>
  <si>
    <t>PULPA DE GUANABANA 1 KG MANFRUC</t>
  </si>
  <si>
    <t>PULPA DE PARCHITA 1 KG MANFRUC</t>
  </si>
  <si>
    <t>PULPA DE DURAZNO 1 KG MANFRUC</t>
  </si>
  <si>
    <t>PULPA DE MORA 1 KG MANFRUC</t>
  </si>
  <si>
    <t>HELADO MANTECADO 435 ML TIO RICO</t>
  </si>
  <si>
    <t>HELADO NUCITA 700ML TIO RICO</t>
  </si>
  <si>
    <t>HELADO DUO MANTECADO FRESA 2L EFE</t>
  </si>
  <si>
    <t>HAMB DE RES LA GRANJA KG</t>
  </si>
  <si>
    <t>TEQUEÑOS DICASAMI 25 UND</t>
  </si>
  <si>
    <t>PULPA DE TAMARINDO 1 KG NANFRUC</t>
  </si>
  <si>
    <t>PULPA DE MANGO 1 KG NANFRUC</t>
  </si>
  <si>
    <t>MORA ENTERA CONGELADA 1 KG NANFRUC</t>
  </si>
  <si>
    <t>HELADO HAAGEN DAZS VAINILLA PINTS 414ML TIO RICO</t>
  </si>
  <si>
    <t>HELADO HAAGEN DAZS BUTTER PECAN PINTS 414 ML TIO RICO</t>
  </si>
  <si>
    <t>HELADO HAAGEN DAZS CARA&amp;CHOCOLATE 414ML TIO RICO</t>
  </si>
  <si>
    <t>HELADO 473 ML BEN JERRY PEANUT BUTTER FUNDGE CORE TIO RICO</t>
  </si>
  <si>
    <t>MASA CACHAPA CACHILANDIA 4 KG</t>
  </si>
  <si>
    <t>MASA CACHAPA CACHILANDIA 500 GR</t>
  </si>
  <si>
    <t>MASA FACIL # 5 1 KG LA BOTANA</t>
  </si>
  <si>
    <t>MASA FACIL 500 GR NRO 4 LA BOTANA</t>
  </si>
  <si>
    <t>HELADO TALENTI 473 ML CARAMELO COOKIE CRUNCH (TIO RICO)</t>
  </si>
  <si>
    <t>HELADO TALENTI 473 ML PACIFIC COAST PISTACHO (TIO RICO)</t>
  </si>
  <si>
    <t>MILANESA DE POLLO PRODUCCION</t>
  </si>
  <si>
    <t>CHULETA  HAUMADA PRODUCCION</t>
  </si>
  <si>
    <t>PEREJIL PRODUCCION</t>
  </si>
  <si>
    <t>BOLSAS PARA COMBO 35 X 65 UNIDAD</t>
  </si>
  <si>
    <t>TAPA BOCA CON ELASTICO DESCARTABLE</t>
  </si>
  <si>
    <t>MENTOL DAVIS 14.18GR DAVIS ROBERTS</t>
  </si>
  <si>
    <t>(ORIGINAL)PAÑAL  M/2 30UND ACTIVE SEC HUGGIES</t>
  </si>
  <si>
    <t>AGUJAS DE COSER HOUSEHOLD</t>
  </si>
  <si>
    <t>LAPIZ DE OJO AUTOMATICO MAC</t>
  </si>
  <si>
    <t>POLVO COMPACTO PERFECT FINISH 12 GR TRASLUCIDO 01 VALMY</t>
  </si>
  <si>
    <t>BASE DE MAQUILLAJE PERFECT FINISH 40ML BEIGE CLARO 05 VALMY</t>
  </si>
  <si>
    <t>BASE DE MAQUILLAJE PERFECT FINISH 40ML DORE 04 VALMY</t>
  </si>
  <si>
    <t>BASE DE MAQUILLAJE PERFECT FINISH 40ML ARENA 02 VALMY</t>
  </si>
  <si>
    <t>DELINEADOR RETRACTIL LABIOS MAC/KYLIE</t>
  </si>
  <si>
    <t>PERFUME 100ML ALLURE CHANEL</t>
  </si>
  <si>
    <t>BASE 40 ML # 03 NATURAL  VALMY</t>
  </si>
  <si>
    <t>RUBOR EN POLVO S/ESP.AZALEA#03 VALMY</t>
  </si>
  <si>
    <t>PROMO PER RED</t>
  </si>
  <si>
    <t>PERFUME 100 ML GUERLAIN</t>
  </si>
  <si>
    <t>PROMO GERL</t>
  </si>
  <si>
    <t>RUBOR EN POLVO S/ESP.FLAMINGO#19 VALMY</t>
  </si>
  <si>
    <t>DELINEADOR DE LABIOS AIREMAIN</t>
  </si>
  <si>
    <t>CORRECTOR DE OJERAS VICTORIA SECRET</t>
  </si>
  <si>
    <t>RUBOR ROMANTIC NOTE</t>
  </si>
  <si>
    <t>HYDRACARE LOCION LIMPIADORA 200CM VALMY</t>
  </si>
  <si>
    <t>HYDRACARE LOCION TONICA HIDRATANTE 200CM VALMY</t>
  </si>
  <si>
    <t>BASE DE MAQUILLAJE P/F 11 PORCELANA 40CM VALMY</t>
  </si>
  <si>
    <t>COLONIA BABY 120 ML ROPAK</t>
  </si>
  <si>
    <t>COLONIA BEBITA 120 ML ROPAK</t>
  </si>
  <si>
    <t>BRILLO LABIAL KYLIE COSMETICS REF8047 KOURT</t>
  </si>
  <si>
    <t>LABIAL MAC LIP STICK FASHION 24 HOURS   MAC</t>
  </si>
  <si>
    <t>BRILLO 18ML  LONG LASTING LIP GLOSS ABSOLUTE</t>
  </si>
  <si>
    <t>LAPIZ KISS BEAUTY LIP LINNER 1.5 GR</t>
  </si>
  <si>
    <t>ANTIBATERIA  MARIANA´S SECRET FRAGANCIA VARIADA 29 ML</t>
  </si>
  <si>
    <t>GRANDES COLONIA PARA NIÑAS 240ML</t>
  </si>
  <si>
    <t>ACONDICIONADOR 370ML EXTRA BODY ALBERTO VO5</t>
  </si>
  <si>
    <t>CORRECTOR EN BARRA CLINIQUE</t>
  </si>
  <si>
    <t>PINZA DE METAL DAVEY</t>
  </si>
  <si>
    <t>LAPIZ DE LABIOS LIP LINEP BEAUTY VELVET</t>
  </si>
  <si>
    <t>BOLSO DE MAQUILLAJE CON BROCHAS    ZOEVA</t>
  </si>
  <si>
    <t>RUBOR 5G  KISS BEAUTY  TRUE MATCH</t>
  </si>
  <si>
    <t>COLONIA PARA NIÑOS 200ML  BABY FINGER</t>
  </si>
  <si>
    <t>JABON HARMONY SURTIDO 35GR</t>
  </si>
  <si>
    <t>COLONIA SUAVE EVERY NIGHT P/NIÑOS 200ML FISA</t>
  </si>
  <si>
    <t>GEL  BROWN  EYELINER WATERPROOF &amp; SWE  MAC</t>
  </si>
  <si>
    <t>TRAT CAPILAR 240 ML BEBE NENUCO</t>
  </si>
  <si>
    <t>CORRECTOR EN BARRA VARIADOS PRO MAKEUP COVER</t>
  </si>
  <si>
    <t>AMY ACEITE PARA BEBES 200CM1</t>
  </si>
  <si>
    <t>PROMO VALMY</t>
  </si>
  <si>
    <t>COLONIA FRESCA EVERY NIGHT P/NIÑOS 200ML FISA</t>
  </si>
  <si>
    <t>BRILLO LABIAL  LIP GLOSS HANLSI</t>
  </si>
  <si>
    <t>PORTA COSMETICOS   VICTORIA SECRET</t>
  </si>
  <si>
    <t>SPLASH BE MY VELVET 200 ML</t>
  </si>
  <si>
    <t>BABY COLONIA 200 ML TRIKIDS</t>
  </si>
  <si>
    <t>DELINEADOR LA BONITA CHICA WATERPROOF EYERLINER</t>
  </si>
  <si>
    <t>ESTUCHE DE BROCHAS UNICORNIO 10 PZAS MAC</t>
  </si>
  <si>
    <t>CREMA PARA LAS MANOS 120ML HAND CREAM KARITE</t>
  </si>
  <si>
    <t>RUBOR SENCILLO SIN ESPEJO  MAC</t>
  </si>
  <si>
    <t>PALETA 12G EYECANDY GOLDEN SHOCK  SEVENCOOL</t>
  </si>
  <si>
    <t>BROCHAS 10 PIEZAS BOLCITO  MAC</t>
  </si>
  <si>
    <t>RUBOR BLOSSOM 7G  MINI FACE KIT  SFR COLOR</t>
  </si>
  <si>
    <t>TRATAMIENTO REPARACION INTENSIVA  27ML  NUTRIBELA10</t>
  </si>
  <si>
    <t>PINTURA DE UÑAS GEL POLISH COLORES VARIADOS  MAJOR COLOR</t>
  </si>
  <si>
    <t>BROCHAS CON ESTUCHE PIEDRA 12 PIEZAS COSMETICS</t>
  </si>
  <si>
    <t>BROCHAS CON ESTUCHE PUNTOS 11PZA.</t>
  </si>
  <si>
    <t>ESTUCHE DE BROCHAS 12PZAS.  NAKED3</t>
  </si>
  <si>
    <t>CREMA PERFUMADA 88Gr VARIADAS WARM &amp; SWEET  PINK IN SWEET</t>
  </si>
  <si>
    <t>RUBOR  FIT ME BLUSHER SFR GIRL VARIOS TONOS</t>
  </si>
  <si>
    <t>ESTUCHE 10 PINCELES SIRENA</t>
  </si>
  <si>
    <t>DRENE ORIGINAL 3MIN REVELDE PROH COMPLEX</t>
  </si>
  <si>
    <t>PESTAÑAS SALOME 6D/04</t>
  </si>
  <si>
    <t>SALOME N°82 POLVOS 4 EN 1 20GR</t>
  </si>
  <si>
    <t>LAPIZ LABIAL MAKEUP MATTE VARIADOS WATERPROOF SALOME</t>
  </si>
  <si>
    <t>SALOME N° 81 DOUBLE CONCEALER STIK 3GR</t>
  </si>
  <si>
    <t>SALOME N°43 DELINEADOR PLUMON 6GR</t>
  </si>
  <si>
    <t>SALOME LAPIZ MARRON RECTRACTIL 1,5MM</t>
  </si>
  <si>
    <t>SALOME BASE MATTE 30ML</t>
  </si>
  <si>
    <t>SALOME N°1 ANTI-AGING 30ML</t>
  </si>
  <si>
    <t>TINTE EN CREMA SIN AMONIACO PURE COLOR SABBUHA VARIADOS</t>
  </si>
  <si>
    <t>PERFUME 100 ML ROADSTER RACER MICKEY DISNEY</t>
  </si>
  <si>
    <t>COLONIA 220 ML PARA NIÑOS CHICCO</t>
  </si>
  <si>
    <t>PINZA GANCHO MARIPOSA PEQUEÑA</t>
  </si>
  <si>
    <t>BARRA LABIAL PARCHITA 7GR BISOU</t>
  </si>
  <si>
    <t>MELODY 200 ML CHAMPOO</t>
  </si>
  <si>
    <t>COL JDO C/LOS ANIMALES DEL MUNDO</t>
  </si>
  <si>
    <t>COL MI TESORO CTOS D/HADAS</t>
  </si>
  <si>
    <t>SURTIDO PEGATINAS GRANDES</t>
  </si>
  <si>
    <t>COL DIVIERTE VISTIENDO MUÑECAS</t>
  </si>
  <si>
    <t>PINCEL /BROCHA MAQUILLAJE  TIPO ABANICO  MAC</t>
  </si>
  <si>
    <t>MINI PALETA CEJAS SALOME NO 53</t>
  </si>
  <si>
    <t>SALOME N° 58 CORRECTOR CON APLICADOR</t>
  </si>
  <si>
    <t>PERFUME 100 ML DISNEY YUNIOR AZUL MICKEY</t>
  </si>
  <si>
    <t>PERFUME 100 ML TOY STORE4 KIDS DISNEY</t>
  </si>
  <si>
    <t>SOMBRA P/CONTORNO FACIAL 30G SALOME NO 48</t>
  </si>
  <si>
    <t>BRILLO LABIAL LIGLOSS NUBECREME SALOME</t>
  </si>
  <si>
    <t>PALETE SOMBRA DE OJOS 12TONOS MAKEUP SALOME NO45</t>
  </si>
  <si>
    <t>POLVO COMPACTO SUELTO SALOME TONOS VARIADOS</t>
  </si>
  <si>
    <t>LIP DUO DELINEADOR+LABIAL SALOME</t>
  </si>
  <si>
    <t>ILUMINADOR DE FACIAL 48GR. SALOME 18</t>
  </si>
  <si>
    <t>MELODY COLONIA ROSADA 200 ML</t>
  </si>
  <si>
    <t>MASCARILLA SOLAR NEGRA KINGS</t>
  </si>
  <si>
    <t>MASCARILLA NEGRAS KF94 1PCS</t>
  </si>
  <si>
    <t>LABIALES BEAUTY MODEL MATTE LIPSTICK .</t>
  </si>
  <si>
    <t>CAVAS 15 LTS ANIME   ISOBOX</t>
  </si>
  <si>
    <t>RASTRILLO JARDIN PLATICO con palo INDESSA</t>
  </si>
  <si>
    <t>CONSERVADOR DE ALIMENTOS GRANDE 2.30 LTS.REF.8032 MANAPLAS</t>
  </si>
  <si>
    <t>CONSERVADOR TORTILLA BAJO 1.45 L MANAPLAS</t>
  </si>
  <si>
    <t>CESTA ANATOMICA ELEGANCE REF.1022 MANAPLAS</t>
  </si>
  <si>
    <t>PONCHERA CON ASAS 25.5 LT MANAPLAS</t>
  </si>
  <si>
    <t>ALMOHADA INTELLIGENCE SOPORTE MEDIO 50X70CM REGAL</t>
  </si>
  <si>
    <t>PONCHERA CON ASAS GALAXY 38.5CM/14LT REF.2001 MANAPLAS</t>
  </si>
  <si>
    <t>CONSERVADOR P/TORTILLAS ALTO 2.50LTS RF.4088 MANAPLAS</t>
  </si>
  <si>
    <t>CONSERVADOR DE ALIMENTOS 2.75LTS RF.4089 MANAPLAS</t>
  </si>
  <si>
    <t>CONSERVADOR DE ALIMENTOS CON DIVISIONES 2.30LTS REF.8029 MANAPLAS</t>
  </si>
  <si>
    <t>PAPELERA ELEGANCE BEIGE 14LTS REF.9021-1 MANAPLAS</t>
  </si>
  <si>
    <t>CONSERVADOR RED 2.80LT REF 8064 MANAPLAS</t>
  </si>
  <si>
    <t>CUCHARITAS MANGO MADERA 3UND. COLTELLERIE APL</t>
  </si>
  <si>
    <t>CUCHARA PARA ESPAGUETTI RF.ARDM033-006 MADE IN CHINA</t>
  </si>
  <si>
    <t>COLCHON 200X200 PUNTARENA  DORMIPLUS</t>
  </si>
  <si>
    <t>COLCHON STANDAR 100X190 DORMIPLUS</t>
  </si>
  <si>
    <t>TRINCHE PARA COCINA REF 003</t>
  </si>
  <si>
    <t>CUCHARON CON RANURA REF.JK11117B BELLA CUCINA</t>
  </si>
  <si>
    <t>TENEDOR DOS PUNTAS COD.1049 DE "21"</t>
  </si>
  <si>
    <t>CUCHARON PARA COCINA REF.ARDM033-005 MADE IN CHINA</t>
  </si>
  <si>
    <t>TRINCHE PARA CARNE REF.JK11117J BELLA COCINA</t>
  </si>
  <si>
    <t>CUCHARA 32X7CM REF.707-0002 ACERO INOXIDABLE ACENOX</t>
  </si>
  <si>
    <t>UTENSILIO PARA SERVIR PASTEL REF.JK11606BA BELLA CUCINA</t>
  </si>
  <si>
    <t>CUCHARA ACERO INOXIDABLE REF.JK11331G BELLA CUCINA</t>
  </si>
  <si>
    <t>PAPELERA ELEGANT 23.50LTS. REF 9022-1 MANAPLAS</t>
  </si>
  <si>
    <t>CONSERVADOR PARA PIZZA Y TORTILLA 2LTS RF.4090 MANAPLAS</t>
  </si>
  <si>
    <t>HIELERA CON ASAS Y TAPA REF.4015 MANAPLAS</t>
  </si>
  <si>
    <t>CONSERVADOR DE ALIMENTOS OPTIPLAS REF 4005</t>
  </si>
  <si>
    <t>PAPELERA REDONDA REF 512 OPTIPLAS</t>
  </si>
  <si>
    <t>CESTA MULTIUSO ERGONOMICA REF.7590 OPTIPLAS</t>
  </si>
  <si>
    <t>PAPELERA ADVANCE 22LTS REF.518 OPTIPLAS</t>
  </si>
  <si>
    <t>PAPELERA ELEGANCE BLANCO 14LTS REF.9021-4 MANAPLAS</t>
  </si>
  <si>
    <t>HILO DE COSER RONGSHENG/SEWING THREAD</t>
  </si>
  <si>
    <t>SILLA PLASTICA CON BRAZO BEPLAST</t>
  </si>
  <si>
    <t>PAPELERA REDONDA AVILA AZUL</t>
  </si>
  <si>
    <t>PAPELERA REDONDA GALAXY GRANDE 12.90 LT MANAPLAS</t>
  </si>
  <si>
    <t>ESPONJA  DE FREGAR DORADA/PLATEADA/RAYAS</t>
  </si>
  <si>
    <t>LICUADORA 1.25L  MODELO PB349   PREMIUM</t>
  </si>
  <si>
    <t>HORNO 20CM MODELO PTO99 PREMIUM</t>
  </si>
  <si>
    <t>SANDUCHERA MODELO  GRILL PSM276 PREMIUM</t>
  </si>
  <si>
    <t>VIKI-VIKI PARA TEÑIR ROPA 15GR NEGRO.</t>
  </si>
  <si>
    <t>PILA CB "C" DURACELL</t>
  </si>
  <si>
    <t>BOMBILLO LED 7W 110V HIGH POWER LAMP    LED</t>
  </si>
  <si>
    <t>COLOR PARA TEÑIR ROPA 15GR AZUL/ VIKI-VIKI</t>
  </si>
  <si>
    <t>COLCHON 140X190 STANDAR DORMIPLUS</t>
  </si>
  <si>
    <t>LUCUADORA PREMIUM POWERFUL BLENDER MODELO PB323</t>
  </si>
  <si>
    <t>MOLDES DE 8COMPART/ ELECT.P/HACER PANQUESITO ED-4239 PREMUIM</t>
  </si>
  <si>
    <t>OLLA ARROCERA 6 TAZAS 1.2LT MODELO PRC1235 PREMIUM</t>
  </si>
  <si>
    <t>BOMBILLO LED 7W   SOCIAL</t>
  </si>
  <si>
    <t>BOMBILLO LED 7W LARGA DURACION C&amp;M</t>
  </si>
  <si>
    <t>ARROCERA A TAZAS 0.8L MODELO PRC0835  PREMIUM</t>
  </si>
  <si>
    <t>LICUADORA 4 SPEED 1.5L MODELO PB324   PREMIUM</t>
  </si>
  <si>
    <t>BOMBILLO LED 9W E27 LARGADURACION C&amp;M</t>
  </si>
  <si>
    <t>PILAS ALKALINE  DOBLEA Y TRIPLE A      KINGCBOY</t>
  </si>
  <si>
    <t>BOLSA 40KG BASURA TRANSPARENTE</t>
  </si>
  <si>
    <t>COLADOR GRANDE MAYA PLASTICO</t>
  </si>
  <si>
    <t>COLADOR MEDIANO MAYA PLASTICO</t>
  </si>
  <si>
    <t>COLADOR DE CAFE EN TELA (AVION)</t>
  </si>
  <si>
    <t>CANDADO 20MM TRI-CYCLE No 261 BRUSS PADLOCK</t>
  </si>
  <si>
    <t>ALMOHADA NATURAL RELAX AIR 40X60</t>
  </si>
  <si>
    <t>SARTEN MIRRO 26 CM C/M</t>
  </si>
  <si>
    <t>CANDADO #38 MADEN CIO LISO  SEMI- CIRCLE  PADLOCK</t>
  </si>
  <si>
    <t>CANDADO 50MM GRANDE AFRICAN  IRON LOCK</t>
  </si>
  <si>
    <t>CANDADO #63 EXT GRANDE LISO SEMI CIRCLE  PADLOCK</t>
  </si>
  <si>
    <t>PILA GP SUPER VALUE 10 YEARS ALKALINE AA</t>
  </si>
  <si>
    <t>PILA 10 YEARS GP SUPER VALUE AAA ALKALINE</t>
  </si>
  <si>
    <t>GP POWERBANK CARGADOR SIN PILAS</t>
  </si>
  <si>
    <t>BOMBILLO EXTRA LED 9W FEDECOM</t>
  </si>
  <si>
    <t>BOMBILLO EXTRA LED 12W FEDECOM</t>
  </si>
  <si>
    <t>BOMBILLO EXTRA LED 15W FEDECOM</t>
  </si>
  <si>
    <t>PAÑO AMARILLO GRANDE ROBERTI (AVION)</t>
  </si>
  <si>
    <t>BOMBILLO LED CELL 7W LUZ BLANCA 60W</t>
  </si>
  <si>
    <t>BOMBILLO LED 13W GRAN LUZ</t>
  </si>
  <si>
    <t>ALMOHADA DORMIPLUS TRANQUILITY 50x70</t>
  </si>
  <si>
    <t>COJIN DE DESCANSO</t>
  </si>
  <si>
    <t>BOMBILLO 15W VEN LED  E27 MULTI VOLTAJE 85-265V</t>
  </si>
  <si>
    <t>PLIEGO DE PAPEL DE REGALO COLORES VARIADOS (ALUMINIO)</t>
  </si>
  <si>
    <t>CINTA PARA REGALO COLORES VARIADOS (VICTORIA)</t>
  </si>
  <si>
    <t>SPRAY VICTORIA</t>
  </si>
  <si>
    <t>RALLADOR CUATRO EN UNO REF3800</t>
  </si>
  <si>
    <t>BOMBILLO 9W LIDA</t>
  </si>
  <si>
    <t>TAZA MEDIANA C-0012 18CM DURAPLAS</t>
  </si>
  <si>
    <t>SANDUCHERA NRO 1 C-0116 DURAPLAS</t>
  </si>
  <si>
    <t>POLTRONA CAMA 075*190 REGAL</t>
  </si>
  <si>
    <t>VELA PALMERA GRANDE DETALLADA</t>
  </si>
  <si>
    <t>SILICON EN BARRA GRANDE</t>
  </si>
  <si>
    <t>COLETO GRANDE (AVION)</t>
  </si>
  <si>
    <t>POTE DE COCINA 1 LT H0051 (AVION)</t>
  </si>
  <si>
    <t>SANDWICHERA H0038 (AVION)</t>
  </si>
  <si>
    <t>VASO 16ONZ H0060 (AVION)</t>
  </si>
  <si>
    <t>CEPILLO LAVAR CON ASA PALMA 168</t>
  </si>
  <si>
    <t>ESPONJA ACERO INOXIDABLE FASYCLEAN</t>
  </si>
  <si>
    <t>BAYGON DOBLE ACC NVA FRAGANCIA 360 ML SANCUDOS</t>
  </si>
  <si>
    <t>RAID REPELENTE 4 NOCHES (UND ELECTRICA + 4 PASTILLAS)</t>
  </si>
  <si>
    <t>BOMBILLO PERLA LUZ LED 60W</t>
  </si>
  <si>
    <t>COLADOR PARA JUGO 18 CM C-0025</t>
  </si>
  <si>
    <t>FISICO</t>
  </si>
  <si>
    <t>SISTEMA</t>
  </si>
  <si>
    <t>VENTA</t>
  </si>
  <si>
    <t>COMPROMETIDO}</t>
  </si>
  <si>
    <t>COSTO</t>
  </si>
  <si>
    <t>TOTAL</t>
  </si>
  <si>
    <t>Columna1</t>
  </si>
  <si>
    <t xml:space="preserve">CUADRO DE PERDIDAS, INEVENTARIO GENERAL DE BEBIDAS AUTOMERCADO 2707. </t>
  </si>
  <si>
    <t xml:space="preserve">                            DESDE 26/02/22 AL 15/3/2022</t>
  </si>
  <si>
    <t>DIFERENCIA</t>
  </si>
  <si>
    <t>CODIGO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</si>
</sst>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2" borderId="1" xfId="0" applyFont="1" applyFill="1" applyBorder="1"/>
    <xf numFmtId="0" fontId="0" fillId="3" borderId="1" xfId="0" applyFont="1" applyFill="1" applyBorder="1"/>
    <xf numFmtId="49" fontId="0" fillId="3" borderId="1" xfId="0" applyNumberFormat="1" applyFont="1" applyFill="1" applyBorder="1"/>
    <xf numFmtId="0" fontId="0" fillId="0" borderId="1" xfId="0" applyFont="1" applyBorder="1"/>
    <xf numFmtId="49" fontId="0" fillId="0" borderId="1" xfId="0" applyNumberFormat="1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/>
    <xf numFmtId="49" fontId="0" fillId="4" borderId="1" xfId="0" applyNumberFormat="1" applyFont="1" applyFill="1" applyBorder="1"/>
    <xf numFmtId="164" fontId="0" fillId="4" borderId="1" xfId="0" applyNumberFormat="1" applyFont="1" applyFill="1" applyBorder="1"/>
    <xf numFmtId="0" fontId="0" fillId="5" borderId="1" xfId="0" applyFont="1" applyFill="1" applyBorder="1"/>
    <xf numFmtId="49" fontId="0" fillId="5" borderId="1" xfId="0" applyNumberFormat="1" applyFont="1" applyFill="1" applyBorder="1"/>
    <xf numFmtId="164" fontId="0" fillId="5" borderId="1" xfId="0" applyNumberFormat="1" applyFont="1" applyFill="1" applyBorder="1"/>
    <xf numFmtId="0" fontId="0" fillId="5" borderId="1" xfId="0" applyFill="1" applyBorder="1"/>
    <xf numFmtId="49" fontId="0" fillId="5" borderId="1" xfId="0" applyNumberFormat="1" applyFill="1" applyBorder="1"/>
    <xf numFmtId="164" fontId="0" fillId="5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double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Tabla1" displayName="Tabla1" ref="A2:I3323" tableType="xml" totalsRowShown="0" connectionId="1">
  <autoFilter ref="A2:I3323">
    <filterColumn colId="0">
      <filters blank="1">
        <filter val="ALIMENTOS Y VIVERES"/>
        <filter val="CAFETIN"/>
        <filter val="COMBOS, OFERTAS Y PROMOCIONES"/>
        <filter val="CONGELADOS"/>
        <filter val="HIELO Y AGUA"/>
        <filter val="PANADERIA"/>
        <filter val="PRODUCTOS DESCUENTOS LIMITADOS"/>
        <filter val="REFRESCOS, BEBIDAS Y PASTEURIZADOS"/>
        <filter val="REPOSTERIA"/>
      </filters>
    </filterColumn>
    <filterColumn colId="4">
      <customFilters>
        <customFilter operator="notEqual" val=" "/>
      </customFilters>
    </filterColumn>
  </autoFilter>
  <sortState ref="A147:G3323">
    <sortCondition ref="B1:B3323"/>
  </sortState>
  <tableColumns count="9">
    <tableColumn id="4" uniqueName="Departamento" name="Departamento">
      <xmlColumnPr mapId="1" xpath="/ReporteStellar/Registro/Madepartamentos/Departamento" xmlDataType="string"/>
    </tableColumn>
    <tableColumn id="5" uniqueName="Codigo_Producto" name="Codigo_Product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8" uniqueName="Disponibles" name="SISTEMA">
      <xmlColumnPr mapId="1" xpath="/ReporteStellar/Registro/Madepartamentos/Maproductos/Disponibles" xmlDataType="double"/>
    </tableColumn>
    <tableColumn id="9" uniqueName="Existencia" name="FISICO">
      <xmlColumnPr mapId="1" xpath="/ReporteStellar/Registro/Madepartamentos/Maproductos/Existencia" xmlDataType="double"/>
    </tableColumn>
    <tableColumn id="10" uniqueName="Pedido" name="VENTA">
      <xmlColumnPr mapId="1" xpath="/ReporteStellar/Registro/Madepartamentos/Maproductos/Pedido" xmlDataType="double"/>
    </tableColumn>
    <tableColumn id="1" uniqueName="1" name="COMPROMETIDO}"/>
    <tableColumn id="2" uniqueName="2" name="Columna1"/>
    <tableColumn id="11" uniqueName="Comprometida" name="TOTAL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23"/>
  <sheetViews>
    <sheetView topLeftCell="B506" zoomScaleNormal="100" workbookViewId="0">
      <selection activeCell="B581" sqref="A581:XFD581"/>
    </sheetView>
  </sheetViews>
  <sheetFormatPr baseColWidth="10" defaultRowHeight="15" x14ac:dyDescent="0.25"/>
  <cols>
    <col min="1" max="1" width="29.85546875" hidden="1" customWidth="1"/>
    <col min="2" max="2" width="8.7109375" customWidth="1"/>
    <col min="3" max="3" width="42.7109375" customWidth="1"/>
    <col min="4" max="4" width="7.42578125" customWidth="1"/>
    <col min="5" max="5" width="8.42578125" customWidth="1"/>
    <col min="6" max="6" width="6.7109375" customWidth="1"/>
    <col min="7" max="7" width="8.7109375" customWidth="1"/>
    <col min="8" max="8" width="10.85546875" style="5" customWidth="1"/>
    <col min="9" max="9" width="11.28515625" style="5" customWidth="1"/>
  </cols>
  <sheetData>
    <row r="2" spans="1:9" x14ac:dyDescent="0.25">
      <c r="A2" t="s">
        <v>0</v>
      </c>
      <c r="B2" s="2" t="s">
        <v>1</v>
      </c>
      <c r="C2" s="2" t="s">
        <v>2</v>
      </c>
      <c r="D2" s="2" t="s">
        <v>3323</v>
      </c>
      <c r="E2" s="2" t="s">
        <v>3322</v>
      </c>
      <c r="F2" s="2" t="s">
        <v>3324</v>
      </c>
      <c r="G2" s="2" t="s">
        <v>3325</v>
      </c>
      <c r="H2" s="4" t="s">
        <v>3328</v>
      </c>
      <c r="I2" s="4" t="s">
        <v>3327</v>
      </c>
    </row>
    <row r="3" spans="1:9" hidden="1" x14ac:dyDescent="0.25">
      <c r="A3" s="1" t="s">
        <v>3</v>
      </c>
      <c r="B3">
        <v>1025</v>
      </c>
      <c r="C3" s="1" t="s">
        <v>37</v>
      </c>
      <c r="D3">
        <v>5</v>
      </c>
      <c r="E3">
        <v>5</v>
      </c>
      <c r="F3">
        <v>0</v>
      </c>
      <c r="H3"/>
      <c r="I3">
        <v>0</v>
      </c>
    </row>
    <row r="4" spans="1:9" hidden="1" x14ac:dyDescent="0.25">
      <c r="A4" s="1" t="s">
        <v>3</v>
      </c>
      <c r="B4">
        <v>1028</v>
      </c>
      <c r="C4" s="1" t="s">
        <v>38</v>
      </c>
      <c r="D4">
        <v>1</v>
      </c>
      <c r="E4">
        <v>1</v>
      </c>
      <c r="F4">
        <v>0</v>
      </c>
      <c r="H4"/>
      <c r="I4">
        <v>0</v>
      </c>
    </row>
    <row r="5" spans="1:9" hidden="1" x14ac:dyDescent="0.25">
      <c r="A5" s="1" t="s">
        <v>3</v>
      </c>
      <c r="B5">
        <v>3346</v>
      </c>
      <c r="C5" s="1" t="s">
        <v>39</v>
      </c>
      <c r="D5">
        <v>16</v>
      </c>
      <c r="E5">
        <v>16</v>
      </c>
      <c r="F5">
        <v>67</v>
      </c>
      <c r="H5"/>
      <c r="I5">
        <v>0</v>
      </c>
    </row>
    <row r="6" spans="1:9" hidden="1" x14ac:dyDescent="0.25">
      <c r="A6" s="1" t="s">
        <v>3</v>
      </c>
      <c r="B6">
        <v>969</v>
      </c>
      <c r="C6" s="1" t="s">
        <v>40</v>
      </c>
      <c r="D6">
        <v>17</v>
      </c>
      <c r="E6">
        <v>17</v>
      </c>
      <c r="F6">
        <v>0</v>
      </c>
      <c r="H6"/>
      <c r="I6">
        <v>0</v>
      </c>
    </row>
    <row r="7" spans="1:9" hidden="1" x14ac:dyDescent="0.25">
      <c r="A7" s="1" t="s">
        <v>3</v>
      </c>
      <c r="B7">
        <v>4957</v>
      </c>
      <c r="C7" s="1" t="s">
        <v>41</v>
      </c>
      <c r="D7">
        <v>6</v>
      </c>
      <c r="E7">
        <v>6</v>
      </c>
      <c r="F7">
        <v>0</v>
      </c>
      <c r="H7"/>
      <c r="I7">
        <v>0</v>
      </c>
    </row>
    <row r="8" spans="1:9" hidden="1" x14ac:dyDescent="0.25">
      <c r="A8" s="1" t="s">
        <v>3</v>
      </c>
      <c r="B8">
        <v>5203</v>
      </c>
      <c r="C8" s="1" t="s">
        <v>42</v>
      </c>
      <c r="D8">
        <v>730</v>
      </c>
      <c r="E8">
        <v>730</v>
      </c>
      <c r="F8">
        <v>1300</v>
      </c>
      <c r="H8"/>
      <c r="I8">
        <v>0</v>
      </c>
    </row>
    <row r="9" spans="1:9" hidden="1" x14ac:dyDescent="0.25">
      <c r="A9" s="1" t="s">
        <v>3</v>
      </c>
      <c r="B9">
        <v>3584</v>
      </c>
      <c r="C9" s="1" t="s">
        <v>43</v>
      </c>
      <c r="D9">
        <v>30</v>
      </c>
      <c r="E9">
        <v>30</v>
      </c>
      <c r="F9">
        <v>0</v>
      </c>
      <c r="H9"/>
      <c r="I9">
        <v>0</v>
      </c>
    </row>
    <row r="10" spans="1:9" hidden="1" x14ac:dyDescent="0.25">
      <c r="A10" s="1" t="s">
        <v>3</v>
      </c>
      <c r="B10">
        <v>5680</v>
      </c>
      <c r="C10" s="1" t="s">
        <v>44</v>
      </c>
      <c r="D10">
        <v>1</v>
      </c>
      <c r="E10">
        <v>1</v>
      </c>
      <c r="F10">
        <v>0</v>
      </c>
      <c r="H10"/>
      <c r="I10">
        <v>0</v>
      </c>
    </row>
    <row r="11" spans="1:9" hidden="1" x14ac:dyDescent="0.25">
      <c r="A11" s="1" t="s">
        <v>3</v>
      </c>
      <c r="B11">
        <v>7660</v>
      </c>
      <c r="C11" s="1" t="s">
        <v>45</v>
      </c>
      <c r="D11">
        <v>179</v>
      </c>
      <c r="E11">
        <v>179</v>
      </c>
      <c r="F11">
        <v>0</v>
      </c>
      <c r="H11"/>
      <c r="I11">
        <v>0</v>
      </c>
    </row>
    <row r="12" spans="1:9" hidden="1" x14ac:dyDescent="0.25">
      <c r="A12" s="1" t="s">
        <v>3</v>
      </c>
      <c r="B12">
        <v>9156</v>
      </c>
      <c r="C12" s="1" t="s">
        <v>46</v>
      </c>
      <c r="D12">
        <v>1</v>
      </c>
      <c r="E12">
        <v>1</v>
      </c>
      <c r="F12">
        <v>600</v>
      </c>
      <c r="H12"/>
      <c r="I12">
        <v>0</v>
      </c>
    </row>
    <row r="13" spans="1:9" hidden="1" x14ac:dyDescent="0.25">
      <c r="A13" s="1" t="s">
        <v>3</v>
      </c>
      <c r="B13">
        <v>8162</v>
      </c>
      <c r="C13" s="1" t="s">
        <v>47</v>
      </c>
      <c r="D13">
        <v>90</v>
      </c>
      <c r="E13">
        <v>90</v>
      </c>
      <c r="F13">
        <v>0</v>
      </c>
      <c r="H13"/>
      <c r="I13">
        <v>0</v>
      </c>
    </row>
    <row r="14" spans="1:9" hidden="1" x14ac:dyDescent="0.25">
      <c r="A14" s="1" t="s">
        <v>3</v>
      </c>
      <c r="B14">
        <v>8163</v>
      </c>
      <c r="C14" s="1" t="s">
        <v>48</v>
      </c>
      <c r="D14">
        <v>270</v>
      </c>
      <c r="E14">
        <v>270</v>
      </c>
      <c r="F14">
        <v>9</v>
      </c>
      <c r="H14"/>
      <c r="I14">
        <v>0</v>
      </c>
    </row>
    <row r="15" spans="1:9" hidden="1" x14ac:dyDescent="0.25">
      <c r="A15" s="1" t="s">
        <v>3</v>
      </c>
      <c r="B15">
        <v>9198</v>
      </c>
      <c r="C15" s="1" t="s">
        <v>49</v>
      </c>
      <c r="D15">
        <v>177</v>
      </c>
      <c r="E15">
        <v>177</v>
      </c>
      <c r="F15">
        <v>0</v>
      </c>
      <c r="H15"/>
      <c r="I15">
        <v>0</v>
      </c>
    </row>
    <row r="16" spans="1:9" hidden="1" x14ac:dyDescent="0.25">
      <c r="A16" s="1" t="s">
        <v>3</v>
      </c>
      <c r="B16">
        <v>9616</v>
      </c>
      <c r="C16" s="1" t="s">
        <v>50</v>
      </c>
      <c r="D16">
        <v>7</v>
      </c>
      <c r="E16">
        <v>7</v>
      </c>
      <c r="F16">
        <v>0</v>
      </c>
      <c r="H16"/>
      <c r="I16">
        <v>0</v>
      </c>
    </row>
    <row r="17" spans="1:9" hidden="1" x14ac:dyDescent="0.25">
      <c r="A17" s="1" t="s">
        <v>3</v>
      </c>
      <c r="B17">
        <v>9385</v>
      </c>
      <c r="C17" s="1" t="s">
        <v>51</v>
      </c>
      <c r="D17">
        <v>304</v>
      </c>
      <c r="E17">
        <v>304</v>
      </c>
      <c r="F17">
        <v>0</v>
      </c>
      <c r="H17"/>
      <c r="I17">
        <v>0</v>
      </c>
    </row>
    <row r="18" spans="1:9" hidden="1" x14ac:dyDescent="0.25">
      <c r="A18" s="1" t="s">
        <v>3</v>
      </c>
      <c r="B18">
        <v>9896</v>
      </c>
      <c r="C18" s="1" t="s">
        <v>52</v>
      </c>
      <c r="D18">
        <v>28</v>
      </c>
      <c r="E18">
        <v>28</v>
      </c>
      <c r="F18">
        <v>40</v>
      </c>
      <c r="H18"/>
      <c r="I18">
        <v>0</v>
      </c>
    </row>
    <row r="19" spans="1:9" hidden="1" x14ac:dyDescent="0.25">
      <c r="A19" s="1" t="s">
        <v>3</v>
      </c>
      <c r="B19">
        <v>10462</v>
      </c>
      <c r="C19" s="1" t="s">
        <v>53</v>
      </c>
      <c r="D19">
        <v>96</v>
      </c>
      <c r="E19">
        <v>96</v>
      </c>
      <c r="F19">
        <v>0</v>
      </c>
      <c r="H19"/>
      <c r="I19">
        <v>0</v>
      </c>
    </row>
    <row r="20" spans="1:9" hidden="1" x14ac:dyDescent="0.25">
      <c r="A20" s="1" t="s">
        <v>3</v>
      </c>
      <c r="B20">
        <v>12757</v>
      </c>
      <c r="C20" s="1" t="s">
        <v>54</v>
      </c>
      <c r="D20">
        <v>1</v>
      </c>
      <c r="E20">
        <v>1</v>
      </c>
      <c r="F20">
        <v>24</v>
      </c>
      <c r="H20"/>
      <c r="I20">
        <v>0</v>
      </c>
    </row>
    <row r="21" spans="1:9" hidden="1" x14ac:dyDescent="0.25">
      <c r="A21" s="1" t="s">
        <v>3</v>
      </c>
      <c r="B21">
        <v>12980</v>
      </c>
      <c r="C21" s="1" t="s">
        <v>55</v>
      </c>
      <c r="D21">
        <v>1</v>
      </c>
      <c r="E21">
        <v>1</v>
      </c>
      <c r="F21">
        <v>0</v>
      </c>
      <c r="H21"/>
      <c r="I21">
        <v>0</v>
      </c>
    </row>
    <row r="22" spans="1:9" hidden="1" x14ac:dyDescent="0.25">
      <c r="A22" s="1" t="s">
        <v>3</v>
      </c>
      <c r="B22">
        <v>9386</v>
      </c>
      <c r="C22" s="1" t="s">
        <v>56</v>
      </c>
      <c r="D22">
        <v>302</v>
      </c>
      <c r="E22">
        <v>302</v>
      </c>
      <c r="F22">
        <v>120</v>
      </c>
      <c r="H22"/>
      <c r="I22">
        <v>0</v>
      </c>
    </row>
    <row r="23" spans="1:9" hidden="1" x14ac:dyDescent="0.25">
      <c r="A23" s="1" t="s">
        <v>3</v>
      </c>
      <c r="B23">
        <v>9387</v>
      </c>
      <c r="C23" s="1" t="s">
        <v>57</v>
      </c>
      <c r="D23">
        <v>5</v>
      </c>
      <c r="E23">
        <v>5</v>
      </c>
      <c r="F23">
        <v>0</v>
      </c>
      <c r="H23"/>
      <c r="I23">
        <v>0</v>
      </c>
    </row>
    <row r="24" spans="1:9" hidden="1" x14ac:dyDescent="0.25">
      <c r="A24" s="1" t="s">
        <v>3</v>
      </c>
      <c r="B24">
        <v>9389</v>
      </c>
      <c r="C24" s="1" t="s">
        <v>58</v>
      </c>
      <c r="D24">
        <v>2</v>
      </c>
      <c r="E24">
        <v>2</v>
      </c>
      <c r="F24">
        <v>0</v>
      </c>
      <c r="H24"/>
      <c r="I24">
        <v>0</v>
      </c>
    </row>
    <row r="25" spans="1:9" hidden="1" x14ac:dyDescent="0.25">
      <c r="A25" s="1" t="s">
        <v>3</v>
      </c>
      <c r="B25">
        <v>10853</v>
      </c>
      <c r="C25" s="1" t="s">
        <v>59</v>
      </c>
      <c r="D25">
        <v>77</v>
      </c>
      <c r="E25">
        <v>77</v>
      </c>
      <c r="F25">
        <v>0</v>
      </c>
      <c r="H25"/>
      <c r="I25">
        <v>0</v>
      </c>
    </row>
    <row r="26" spans="1:9" hidden="1" x14ac:dyDescent="0.25">
      <c r="A26" s="1" t="s">
        <v>3</v>
      </c>
      <c r="B26">
        <v>10541</v>
      </c>
      <c r="C26" s="1" t="s">
        <v>60</v>
      </c>
      <c r="D26">
        <v>7</v>
      </c>
      <c r="E26">
        <v>7</v>
      </c>
      <c r="F26">
        <v>360</v>
      </c>
      <c r="H26"/>
      <c r="I26">
        <v>0</v>
      </c>
    </row>
    <row r="27" spans="1:9" hidden="1" x14ac:dyDescent="0.25">
      <c r="A27" s="1" t="s">
        <v>3</v>
      </c>
      <c r="B27">
        <v>10567</v>
      </c>
      <c r="C27" s="1" t="s">
        <v>61</v>
      </c>
      <c r="D27">
        <v>17</v>
      </c>
      <c r="E27">
        <v>17</v>
      </c>
      <c r="F27">
        <v>0</v>
      </c>
      <c r="H27"/>
      <c r="I27">
        <v>0</v>
      </c>
    </row>
    <row r="28" spans="1:9" hidden="1" x14ac:dyDescent="0.25">
      <c r="A28" s="1" t="s">
        <v>3</v>
      </c>
      <c r="B28">
        <v>10566</v>
      </c>
      <c r="C28" s="1" t="s">
        <v>62</v>
      </c>
      <c r="D28">
        <v>7</v>
      </c>
      <c r="E28">
        <v>7</v>
      </c>
      <c r="F28">
        <v>0</v>
      </c>
      <c r="H28"/>
      <c r="I28">
        <v>0</v>
      </c>
    </row>
    <row r="29" spans="1:9" hidden="1" x14ac:dyDescent="0.25">
      <c r="A29" s="1" t="s">
        <v>3</v>
      </c>
      <c r="B29">
        <v>10565</v>
      </c>
      <c r="C29" s="1" t="s">
        <v>63</v>
      </c>
      <c r="D29">
        <v>22</v>
      </c>
      <c r="E29">
        <v>22</v>
      </c>
      <c r="F29">
        <v>0</v>
      </c>
      <c r="H29"/>
      <c r="I29">
        <v>0</v>
      </c>
    </row>
    <row r="30" spans="1:9" hidden="1" x14ac:dyDescent="0.25">
      <c r="A30" s="1" t="s">
        <v>3</v>
      </c>
      <c r="B30">
        <v>10568</v>
      </c>
      <c r="C30" s="1" t="s">
        <v>64</v>
      </c>
      <c r="D30">
        <v>21</v>
      </c>
      <c r="E30">
        <v>21</v>
      </c>
      <c r="F30">
        <v>0</v>
      </c>
      <c r="H30"/>
      <c r="I30">
        <v>0</v>
      </c>
    </row>
    <row r="31" spans="1:9" hidden="1" x14ac:dyDescent="0.25">
      <c r="A31" s="1" t="s">
        <v>3</v>
      </c>
      <c r="B31">
        <v>10564</v>
      </c>
      <c r="C31" s="1" t="s">
        <v>65</v>
      </c>
      <c r="D31">
        <v>9</v>
      </c>
      <c r="E31">
        <v>9</v>
      </c>
      <c r="F31">
        <v>0</v>
      </c>
      <c r="H31"/>
      <c r="I31">
        <v>0</v>
      </c>
    </row>
    <row r="32" spans="1:9" hidden="1" x14ac:dyDescent="0.25">
      <c r="A32" s="1" t="s">
        <v>3</v>
      </c>
      <c r="B32">
        <v>10606</v>
      </c>
      <c r="C32" s="1" t="s">
        <v>66</v>
      </c>
      <c r="D32">
        <v>323</v>
      </c>
      <c r="E32">
        <v>323</v>
      </c>
      <c r="F32">
        <v>360</v>
      </c>
      <c r="H32"/>
      <c r="I32">
        <v>0</v>
      </c>
    </row>
    <row r="33" spans="1:9" hidden="1" x14ac:dyDescent="0.25">
      <c r="A33" s="1" t="s">
        <v>3</v>
      </c>
      <c r="B33">
        <v>13071</v>
      </c>
      <c r="C33" s="1" t="s">
        <v>67</v>
      </c>
      <c r="D33">
        <v>6</v>
      </c>
      <c r="E33">
        <v>6</v>
      </c>
      <c r="F33">
        <v>0</v>
      </c>
      <c r="H33"/>
      <c r="I33">
        <v>0</v>
      </c>
    </row>
    <row r="34" spans="1:9" hidden="1" x14ac:dyDescent="0.25">
      <c r="A34" s="1" t="s">
        <v>3</v>
      </c>
      <c r="B34">
        <v>13073</v>
      </c>
      <c r="C34" s="1" t="s">
        <v>68</v>
      </c>
      <c r="D34">
        <v>2</v>
      </c>
      <c r="E34">
        <v>2</v>
      </c>
      <c r="F34">
        <v>0</v>
      </c>
      <c r="H34"/>
      <c r="I34">
        <v>0</v>
      </c>
    </row>
    <row r="35" spans="1:9" hidden="1" x14ac:dyDescent="0.25">
      <c r="A35" s="1" t="s">
        <v>3</v>
      </c>
      <c r="B35">
        <v>13072</v>
      </c>
      <c r="C35" s="1" t="s">
        <v>69</v>
      </c>
      <c r="D35">
        <v>2</v>
      </c>
      <c r="E35">
        <v>2</v>
      </c>
      <c r="F35">
        <v>0</v>
      </c>
      <c r="H35"/>
      <c r="I35">
        <v>0</v>
      </c>
    </row>
    <row r="36" spans="1:9" hidden="1" x14ac:dyDescent="0.25">
      <c r="A36" s="1" t="s">
        <v>3</v>
      </c>
      <c r="B36">
        <v>9209</v>
      </c>
      <c r="C36" s="1" t="s">
        <v>70</v>
      </c>
      <c r="D36">
        <v>76</v>
      </c>
      <c r="E36">
        <v>76</v>
      </c>
      <c r="F36">
        <v>0</v>
      </c>
      <c r="H36"/>
      <c r="I36">
        <v>0</v>
      </c>
    </row>
    <row r="37" spans="1:9" hidden="1" x14ac:dyDescent="0.25">
      <c r="A37" s="1" t="s">
        <v>3</v>
      </c>
      <c r="B37">
        <v>9207</v>
      </c>
      <c r="C37" s="1" t="s">
        <v>71</v>
      </c>
      <c r="D37">
        <v>120</v>
      </c>
      <c r="E37">
        <v>120</v>
      </c>
      <c r="F37">
        <v>0</v>
      </c>
      <c r="H37"/>
      <c r="I37">
        <v>0</v>
      </c>
    </row>
    <row r="38" spans="1:9" hidden="1" x14ac:dyDescent="0.25">
      <c r="A38" s="1" t="s">
        <v>3</v>
      </c>
      <c r="B38">
        <v>13368</v>
      </c>
      <c r="C38" s="1" t="s">
        <v>72</v>
      </c>
      <c r="D38">
        <v>4</v>
      </c>
      <c r="E38">
        <v>4</v>
      </c>
      <c r="F38">
        <v>720</v>
      </c>
      <c r="H38"/>
      <c r="I38">
        <v>0</v>
      </c>
    </row>
    <row r="39" spans="1:9" hidden="1" x14ac:dyDescent="0.25">
      <c r="A39" s="1" t="s">
        <v>3</v>
      </c>
      <c r="B39">
        <v>13366</v>
      </c>
      <c r="C39" s="1" t="s">
        <v>73</v>
      </c>
      <c r="D39">
        <v>28</v>
      </c>
      <c r="E39">
        <v>28</v>
      </c>
      <c r="F39">
        <v>360</v>
      </c>
      <c r="H39"/>
      <c r="I39">
        <v>0</v>
      </c>
    </row>
    <row r="40" spans="1:9" hidden="1" x14ac:dyDescent="0.25">
      <c r="A40" s="1" t="s">
        <v>3</v>
      </c>
      <c r="B40">
        <v>5426</v>
      </c>
      <c r="C40" s="1" t="s">
        <v>74</v>
      </c>
      <c r="D40">
        <v>1</v>
      </c>
      <c r="E40">
        <v>1</v>
      </c>
      <c r="F40">
        <v>0</v>
      </c>
      <c r="H40"/>
      <c r="I40">
        <v>0</v>
      </c>
    </row>
    <row r="41" spans="1:9" hidden="1" x14ac:dyDescent="0.25">
      <c r="A41" s="1" t="s">
        <v>3</v>
      </c>
      <c r="B41">
        <v>12676</v>
      </c>
      <c r="C41" s="1" t="s">
        <v>75</v>
      </c>
      <c r="D41">
        <v>11</v>
      </c>
      <c r="E41">
        <v>11</v>
      </c>
      <c r="F41">
        <v>0</v>
      </c>
      <c r="H41"/>
      <c r="I41">
        <v>0</v>
      </c>
    </row>
    <row r="42" spans="1:9" hidden="1" x14ac:dyDescent="0.25">
      <c r="A42" s="1" t="s">
        <v>3</v>
      </c>
      <c r="B42">
        <v>21076</v>
      </c>
      <c r="C42" s="1" t="s">
        <v>76</v>
      </c>
      <c r="D42">
        <v>2</v>
      </c>
      <c r="E42">
        <v>2</v>
      </c>
      <c r="F42">
        <v>0</v>
      </c>
      <c r="H42"/>
      <c r="I42">
        <v>0</v>
      </c>
    </row>
    <row r="43" spans="1:9" hidden="1" x14ac:dyDescent="0.25">
      <c r="A43" s="1" t="s">
        <v>3</v>
      </c>
      <c r="B43">
        <v>13940</v>
      </c>
      <c r="C43" s="1" t="s">
        <v>77</v>
      </c>
      <c r="D43">
        <v>420</v>
      </c>
      <c r="E43">
        <v>420</v>
      </c>
      <c r="F43">
        <v>0</v>
      </c>
      <c r="H43"/>
      <c r="I43">
        <v>0</v>
      </c>
    </row>
    <row r="44" spans="1:9" hidden="1" x14ac:dyDescent="0.25">
      <c r="A44" s="1" t="s">
        <v>3</v>
      </c>
      <c r="B44">
        <v>13941</v>
      </c>
      <c r="C44" s="1" t="s">
        <v>78</v>
      </c>
      <c r="D44">
        <v>38</v>
      </c>
      <c r="E44">
        <v>38</v>
      </c>
      <c r="F44">
        <v>0</v>
      </c>
      <c r="H44"/>
      <c r="I44">
        <v>0</v>
      </c>
    </row>
    <row r="45" spans="1:9" hidden="1" x14ac:dyDescent="0.25">
      <c r="A45" s="1" t="s">
        <v>3</v>
      </c>
      <c r="B45">
        <v>14606</v>
      </c>
      <c r="C45" s="1" t="s">
        <v>79</v>
      </c>
      <c r="D45">
        <v>3</v>
      </c>
      <c r="E45">
        <v>3</v>
      </c>
      <c r="F45">
        <v>0</v>
      </c>
      <c r="H45"/>
      <c r="I45">
        <v>0</v>
      </c>
    </row>
    <row r="46" spans="1:9" hidden="1" x14ac:dyDescent="0.25">
      <c r="A46" s="1" t="s">
        <v>3</v>
      </c>
      <c r="B46">
        <v>14467</v>
      </c>
      <c r="C46" s="1" t="s">
        <v>80</v>
      </c>
      <c r="D46">
        <v>294</v>
      </c>
      <c r="E46">
        <v>294</v>
      </c>
      <c r="F46">
        <v>360</v>
      </c>
      <c r="H46"/>
      <c r="I46">
        <v>0</v>
      </c>
    </row>
    <row r="47" spans="1:9" hidden="1" x14ac:dyDescent="0.25">
      <c r="A47" s="1" t="s">
        <v>3</v>
      </c>
      <c r="B47">
        <v>15319</v>
      </c>
      <c r="C47" s="1" t="s">
        <v>81</v>
      </c>
      <c r="D47">
        <v>143</v>
      </c>
      <c r="E47">
        <v>143</v>
      </c>
      <c r="F47">
        <v>96</v>
      </c>
      <c r="H47"/>
      <c r="I47">
        <v>0</v>
      </c>
    </row>
    <row r="48" spans="1:9" hidden="1" x14ac:dyDescent="0.25">
      <c r="A48" s="1" t="s">
        <v>3</v>
      </c>
      <c r="B48">
        <v>15120</v>
      </c>
      <c r="C48" s="1" t="s">
        <v>82</v>
      </c>
      <c r="D48">
        <v>1</v>
      </c>
      <c r="E48">
        <v>1</v>
      </c>
      <c r="F48">
        <v>0</v>
      </c>
      <c r="H48"/>
      <c r="I48">
        <v>0</v>
      </c>
    </row>
    <row r="49" spans="1:9" hidden="1" x14ac:dyDescent="0.25">
      <c r="A49" s="1" t="s">
        <v>3</v>
      </c>
      <c r="B49">
        <v>15257</v>
      </c>
      <c r="C49" s="1" t="s">
        <v>83</v>
      </c>
      <c r="D49">
        <v>5</v>
      </c>
      <c r="E49">
        <v>5</v>
      </c>
      <c r="F49">
        <v>0</v>
      </c>
      <c r="H49"/>
      <c r="I49">
        <v>0</v>
      </c>
    </row>
    <row r="50" spans="1:9" hidden="1" x14ac:dyDescent="0.25">
      <c r="A50" s="1" t="s">
        <v>3</v>
      </c>
      <c r="B50">
        <v>17888</v>
      </c>
      <c r="C50" s="1" t="s">
        <v>84</v>
      </c>
      <c r="D50">
        <v>360</v>
      </c>
      <c r="E50">
        <v>360</v>
      </c>
      <c r="F50">
        <v>0</v>
      </c>
      <c r="H50"/>
      <c r="I50">
        <v>0</v>
      </c>
    </row>
    <row r="51" spans="1:9" hidden="1" x14ac:dyDescent="0.25">
      <c r="A51" s="1" t="s">
        <v>3</v>
      </c>
      <c r="B51">
        <v>17076</v>
      </c>
      <c r="C51" s="1" t="s">
        <v>85</v>
      </c>
      <c r="D51">
        <v>24</v>
      </c>
      <c r="E51">
        <v>24</v>
      </c>
      <c r="F51">
        <v>0</v>
      </c>
      <c r="H51"/>
      <c r="I51">
        <v>0</v>
      </c>
    </row>
    <row r="52" spans="1:9" hidden="1" x14ac:dyDescent="0.25">
      <c r="A52" s="1" t="s">
        <v>3</v>
      </c>
      <c r="B52">
        <v>17077</v>
      </c>
      <c r="C52" s="1" t="s">
        <v>86</v>
      </c>
      <c r="D52">
        <v>32</v>
      </c>
      <c r="E52">
        <v>32</v>
      </c>
      <c r="F52">
        <v>0</v>
      </c>
      <c r="H52"/>
      <c r="I52">
        <v>0</v>
      </c>
    </row>
    <row r="53" spans="1:9" hidden="1" x14ac:dyDescent="0.25">
      <c r="A53" s="1" t="s">
        <v>3</v>
      </c>
      <c r="B53">
        <v>15757</v>
      </c>
      <c r="C53" s="1" t="s">
        <v>87</v>
      </c>
      <c r="D53">
        <v>23</v>
      </c>
      <c r="E53">
        <v>23</v>
      </c>
      <c r="F53">
        <v>720</v>
      </c>
      <c r="H53"/>
      <c r="I53">
        <v>0</v>
      </c>
    </row>
    <row r="54" spans="1:9" hidden="1" x14ac:dyDescent="0.25">
      <c r="A54" s="1" t="s">
        <v>3</v>
      </c>
      <c r="B54">
        <v>20688</v>
      </c>
      <c r="C54" s="1" t="s">
        <v>88</v>
      </c>
      <c r="D54">
        <v>64</v>
      </c>
      <c r="E54">
        <v>64</v>
      </c>
      <c r="F54">
        <v>0</v>
      </c>
      <c r="H54"/>
      <c r="I54">
        <v>0</v>
      </c>
    </row>
    <row r="55" spans="1:9" hidden="1" x14ac:dyDescent="0.25">
      <c r="A55" s="1" t="s">
        <v>3</v>
      </c>
      <c r="B55">
        <v>20689</v>
      </c>
      <c r="C55" s="1" t="s">
        <v>89</v>
      </c>
      <c r="D55">
        <v>94</v>
      </c>
      <c r="E55">
        <v>94</v>
      </c>
      <c r="F55">
        <v>0</v>
      </c>
      <c r="H55"/>
      <c r="I55">
        <v>0</v>
      </c>
    </row>
    <row r="56" spans="1:9" hidden="1" x14ac:dyDescent="0.25">
      <c r="A56" s="1" t="s">
        <v>3</v>
      </c>
      <c r="B56">
        <v>20691</v>
      </c>
      <c r="C56" s="1" t="s">
        <v>90</v>
      </c>
      <c r="D56">
        <v>54</v>
      </c>
      <c r="E56">
        <v>54</v>
      </c>
      <c r="F56">
        <v>0</v>
      </c>
      <c r="H56"/>
      <c r="I56">
        <v>0</v>
      </c>
    </row>
    <row r="57" spans="1:9" hidden="1" x14ac:dyDescent="0.25">
      <c r="A57" s="1" t="s">
        <v>3</v>
      </c>
      <c r="B57">
        <v>20692</v>
      </c>
      <c r="C57" s="1" t="s">
        <v>91</v>
      </c>
      <c r="D57">
        <v>37</v>
      </c>
      <c r="E57">
        <v>37</v>
      </c>
      <c r="F57">
        <v>0</v>
      </c>
      <c r="H57"/>
      <c r="I57">
        <v>0</v>
      </c>
    </row>
    <row r="58" spans="1:9" hidden="1" x14ac:dyDescent="0.25">
      <c r="A58" s="1" t="s">
        <v>3</v>
      </c>
      <c r="B58">
        <v>20696</v>
      </c>
      <c r="C58" s="1" t="s">
        <v>92</v>
      </c>
      <c r="D58">
        <v>22</v>
      </c>
      <c r="E58">
        <v>22</v>
      </c>
      <c r="F58">
        <v>0</v>
      </c>
      <c r="H58"/>
      <c r="I58">
        <v>0</v>
      </c>
    </row>
    <row r="59" spans="1:9" hidden="1" x14ac:dyDescent="0.25">
      <c r="A59" s="1" t="s">
        <v>3</v>
      </c>
      <c r="B59">
        <v>20697</v>
      </c>
      <c r="C59" s="1" t="s">
        <v>93</v>
      </c>
      <c r="D59">
        <v>24</v>
      </c>
      <c r="E59">
        <v>24</v>
      </c>
      <c r="F59">
        <v>0</v>
      </c>
      <c r="H59"/>
      <c r="I59">
        <v>0</v>
      </c>
    </row>
    <row r="60" spans="1:9" hidden="1" x14ac:dyDescent="0.25">
      <c r="A60" s="1" t="s">
        <v>3</v>
      </c>
      <c r="B60">
        <v>21145</v>
      </c>
      <c r="C60" s="1" t="s">
        <v>94</v>
      </c>
      <c r="D60">
        <v>76</v>
      </c>
      <c r="E60">
        <v>76</v>
      </c>
      <c r="F60">
        <v>0</v>
      </c>
      <c r="H60"/>
      <c r="I60">
        <v>0</v>
      </c>
    </row>
    <row r="61" spans="1:9" hidden="1" x14ac:dyDescent="0.25">
      <c r="A61" s="1" t="s">
        <v>3</v>
      </c>
      <c r="B61">
        <v>20013</v>
      </c>
      <c r="C61" s="1" t="s">
        <v>95</v>
      </c>
      <c r="D61">
        <v>296</v>
      </c>
      <c r="E61">
        <v>296</v>
      </c>
      <c r="F61">
        <v>0</v>
      </c>
      <c r="H61"/>
      <c r="I61">
        <v>0</v>
      </c>
    </row>
    <row r="62" spans="1:9" hidden="1" x14ac:dyDescent="0.25">
      <c r="A62" s="1" t="s">
        <v>3</v>
      </c>
      <c r="B62">
        <v>20782</v>
      </c>
      <c r="C62" s="1" t="s">
        <v>96</v>
      </c>
      <c r="D62">
        <v>49</v>
      </c>
      <c r="E62">
        <v>49</v>
      </c>
      <c r="F62">
        <v>0</v>
      </c>
      <c r="H62"/>
      <c r="I62">
        <v>0</v>
      </c>
    </row>
    <row r="63" spans="1:9" hidden="1" x14ac:dyDescent="0.25">
      <c r="A63" s="1" t="s">
        <v>3</v>
      </c>
      <c r="B63">
        <v>20888</v>
      </c>
      <c r="C63" s="1" t="s">
        <v>97</v>
      </c>
      <c r="D63">
        <v>8</v>
      </c>
      <c r="E63">
        <v>8</v>
      </c>
      <c r="F63">
        <v>0</v>
      </c>
      <c r="H63"/>
      <c r="I63">
        <v>0</v>
      </c>
    </row>
    <row r="64" spans="1:9" hidden="1" x14ac:dyDescent="0.25">
      <c r="A64" s="1" t="s">
        <v>3</v>
      </c>
      <c r="B64">
        <v>21014</v>
      </c>
      <c r="C64" s="1" t="s">
        <v>98</v>
      </c>
      <c r="D64">
        <v>10</v>
      </c>
      <c r="E64">
        <v>10</v>
      </c>
      <c r="F64">
        <v>36</v>
      </c>
      <c r="H64"/>
      <c r="I64">
        <v>0</v>
      </c>
    </row>
    <row r="65" spans="1:9" hidden="1" x14ac:dyDescent="0.25">
      <c r="A65" s="1" t="s">
        <v>3</v>
      </c>
      <c r="B65">
        <v>13695</v>
      </c>
      <c r="C65" s="1" t="s">
        <v>99</v>
      </c>
      <c r="D65">
        <v>56</v>
      </c>
      <c r="E65">
        <v>56</v>
      </c>
      <c r="F65">
        <v>0</v>
      </c>
      <c r="H65"/>
      <c r="I65">
        <v>0</v>
      </c>
    </row>
    <row r="66" spans="1:9" hidden="1" x14ac:dyDescent="0.25">
      <c r="A66" s="1" t="s">
        <v>3</v>
      </c>
      <c r="B66">
        <v>20986</v>
      </c>
      <c r="C66" s="1" t="s">
        <v>100</v>
      </c>
      <c r="D66">
        <v>13</v>
      </c>
      <c r="E66">
        <v>13</v>
      </c>
      <c r="F66">
        <v>0</v>
      </c>
      <c r="H66"/>
      <c r="I66">
        <v>0</v>
      </c>
    </row>
    <row r="67" spans="1:9" hidden="1" x14ac:dyDescent="0.25">
      <c r="A67" s="1" t="s">
        <v>3</v>
      </c>
      <c r="B67">
        <v>20985</v>
      </c>
      <c r="C67" s="1" t="s">
        <v>101</v>
      </c>
      <c r="D67">
        <v>22</v>
      </c>
      <c r="E67">
        <v>22</v>
      </c>
      <c r="F67">
        <v>0</v>
      </c>
      <c r="H67"/>
      <c r="I67">
        <v>0</v>
      </c>
    </row>
    <row r="68" spans="1:9" hidden="1" x14ac:dyDescent="0.25">
      <c r="A68" s="1" t="s">
        <v>3</v>
      </c>
      <c r="B68">
        <v>19928</v>
      </c>
      <c r="C68" s="1" t="s">
        <v>102</v>
      </c>
      <c r="D68">
        <v>322</v>
      </c>
      <c r="E68">
        <v>322</v>
      </c>
      <c r="F68">
        <v>0</v>
      </c>
      <c r="H68"/>
      <c r="I68">
        <v>0</v>
      </c>
    </row>
    <row r="69" spans="1:9" hidden="1" x14ac:dyDescent="0.25">
      <c r="A69" s="1" t="s">
        <v>3</v>
      </c>
      <c r="B69">
        <v>21117</v>
      </c>
      <c r="C69" s="1" t="s">
        <v>103</v>
      </c>
      <c r="D69">
        <v>13</v>
      </c>
      <c r="E69">
        <v>13</v>
      </c>
      <c r="F69">
        <v>0</v>
      </c>
      <c r="H69"/>
      <c r="I69">
        <v>0</v>
      </c>
    </row>
    <row r="70" spans="1:9" hidden="1" x14ac:dyDescent="0.25">
      <c r="A70" s="1" t="s">
        <v>3</v>
      </c>
      <c r="B70">
        <v>21118</v>
      </c>
      <c r="C70" s="1" t="s">
        <v>104</v>
      </c>
      <c r="D70">
        <v>12</v>
      </c>
      <c r="E70">
        <v>12</v>
      </c>
      <c r="F70">
        <v>0</v>
      </c>
      <c r="H70"/>
      <c r="I70">
        <v>0</v>
      </c>
    </row>
    <row r="71" spans="1:9" hidden="1" x14ac:dyDescent="0.25">
      <c r="A71" s="1" t="s">
        <v>3</v>
      </c>
      <c r="B71">
        <v>5382</v>
      </c>
      <c r="C71" s="1" t="s">
        <v>105</v>
      </c>
      <c r="D71">
        <v>13</v>
      </c>
      <c r="E71">
        <v>13</v>
      </c>
      <c r="F71">
        <v>0</v>
      </c>
      <c r="H71"/>
      <c r="I71">
        <v>0</v>
      </c>
    </row>
    <row r="72" spans="1:9" hidden="1" x14ac:dyDescent="0.25">
      <c r="A72" s="1" t="s">
        <v>3</v>
      </c>
      <c r="B72">
        <v>21591</v>
      </c>
      <c r="C72" s="1" t="s">
        <v>106</v>
      </c>
      <c r="D72">
        <v>10</v>
      </c>
      <c r="E72">
        <v>10</v>
      </c>
      <c r="F72">
        <v>0</v>
      </c>
      <c r="H72"/>
      <c r="I72">
        <v>0</v>
      </c>
    </row>
    <row r="73" spans="1:9" hidden="1" x14ac:dyDescent="0.25">
      <c r="A73" s="1" t="s">
        <v>3</v>
      </c>
      <c r="B73">
        <v>21597</v>
      </c>
      <c r="C73" s="1" t="s">
        <v>107</v>
      </c>
      <c r="D73">
        <v>21</v>
      </c>
      <c r="E73">
        <v>21</v>
      </c>
      <c r="F73">
        <v>0</v>
      </c>
      <c r="H73"/>
      <c r="I73">
        <v>0</v>
      </c>
    </row>
    <row r="74" spans="1:9" hidden="1" x14ac:dyDescent="0.25">
      <c r="A74" s="1" t="s">
        <v>3</v>
      </c>
      <c r="B74">
        <v>21598</v>
      </c>
      <c r="C74" s="1" t="s">
        <v>108</v>
      </c>
      <c r="D74">
        <v>29</v>
      </c>
      <c r="E74">
        <v>29</v>
      </c>
      <c r="F74">
        <v>0</v>
      </c>
      <c r="H74"/>
      <c r="I74">
        <v>0</v>
      </c>
    </row>
    <row r="75" spans="1:9" hidden="1" x14ac:dyDescent="0.25">
      <c r="A75" s="1" t="s">
        <v>3</v>
      </c>
      <c r="B75">
        <v>21596</v>
      </c>
      <c r="C75" s="1" t="s">
        <v>109</v>
      </c>
      <c r="D75">
        <v>18</v>
      </c>
      <c r="E75">
        <v>18</v>
      </c>
      <c r="F75">
        <v>0</v>
      </c>
      <c r="H75"/>
      <c r="I75">
        <v>0</v>
      </c>
    </row>
    <row r="76" spans="1:9" hidden="1" x14ac:dyDescent="0.25">
      <c r="A76" s="1" t="s">
        <v>3</v>
      </c>
      <c r="B76">
        <v>21595</v>
      </c>
      <c r="C76" s="1" t="s">
        <v>110</v>
      </c>
      <c r="D76">
        <v>22</v>
      </c>
      <c r="E76">
        <v>22</v>
      </c>
      <c r="F76">
        <v>0</v>
      </c>
      <c r="H76"/>
      <c r="I76">
        <v>0</v>
      </c>
    </row>
    <row r="77" spans="1:9" hidden="1" x14ac:dyDescent="0.25">
      <c r="A77" s="1" t="s">
        <v>3</v>
      </c>
      <c r="B77">
        <v>21594</v>
      </c>
      <c r="C77" s="1" t="s">
        <v>111</v>
      </c>
      <c r="D77">
        <v>34</v>
      </c>
      <c r="E77">
        <v>34</v>
      </c>
      <c r="F77">
        <v>0</v>
      </c>
      <c r="H77"/>
      <c r="I77">
        <v>0</v>
      </c>
    </row>
    <row r="78" spans="1:9" hidden="1" x14ac:dyDescent="0.25">
      <c r="A78" s="1" t="s">
        <v>3</v>
      </c>
      <c r="B78">
        <v>22100</v>
      </c>
      <c r="C78" s="1" t="s">
        <v>112</v>
      </c>
      <c r="D78">
        <v>76</v>
      </c>
      <c r="E78">
        <v>76</v>
      </c>
      <c r="F78">
        <v>0</v>
      </c>
      <c r="H78"/>
      <c r="I78">
        <v>0</v>
      </c>
    </row>
    <row r="79" spans="1:9" hidden="1" x14ac:dyDescent="0.25">
      <c r="A79" s="1" t="s">
        <v>3</v>
      </c>
      <c r="B79">
        <v>19927</v>
      </c>
      <c r="C79" s="1" t="s">
        <v>113</v>
      </c>
      <c r="D79">
        <v>352</v>
      </c>
      <c r="E79">
        <v>352</v>
      </c>
      <c r="F79">
        <v>0</v>
      </c>
      <c r="H79"/>
      <c r="I79">
        <v>0</v>
      </c>
    </row>
    <row r="80" spans="1:9" hidden="1" x14ac:dyDescent="0.25">
      <c r="A80" s="1" t="s">
        <v>3</v>
      </c>
      <c r="B80">
        <v>15254</v>
      </c>
      <c r="C80" s="1" t="s">
        <v>114</v>
      </c>
      <c r="D80">
        <v>777</v>
      </c>
      <c r="E80">
        <v>777</v>
      </c>
      <c r="F80">
        <v>0</v>
      </c>
      <c r="H80"/>
      <c r="I80">
        <v>0</v>
      </c>
    </row>
    <row r="81" spans="1:9" hidden="1" x14ac:dyDescent="0.25">
      <c r="A81" s="1" t="s">
        <v>4</v>
      </c>
      <c r="B81">
        <v>21506</v>
      </c>
      <c r="C81" s="1" t="s">
        <v>115</v>
      </c>
      <c r="D81">
        <v>1</v>
      </c>
      <c r="E81">
        <v>1</v>
      </c>
      <c r="F81">
        <v>0</v>
      </c>
      <c r="H81"/>
      <c r="I81">
        <v>0</v>
      </c>
    </row>
    <row r="82" spans="1:9" hidden="1" x14ac:dyDescent="0.25">
      <c r="A82" s="1" t="s">
        <v>4</v>
      </c>
      <c r="B82">
        <v>21686</v>
      </c>
      <c r="C82" s="1" t="s">
        <v>116</v>
      </c>
      <c r="D82">
        <v>1</v>
      </c>
      <c r="E82">
        <v>1</v>
      </c>
      <c r="F82">
        <v>0</v>
      </c>
      <c r="H82"/>
      <c r="I82">
        <v>0</v>
      </c>
    </row>
    <row r="83" spans="1:9" hidden="1" x14ac:dyDescent="0.25">
      <c r="A83" s="1" t="s">
        <v>4</v>
      </c>
      <c r="B83">
        <v>14871</v>
      </c>
      <c r="C83" s="1" t="s">
        <v>117</v>
      </c>
      <c r="D83">
        <v>1</v>
      </c>
      <c r="E83">
        <v>1</v>
      </c>
      <c r="F83">
        <v>0</v>
      </c>
      <c r="H83"/>
      <c r="I83">
        <v>0</v>
      </c>
    </row>
    <row r="84" spans="1:9" hidden="1" x14ac:dyDescent="0.25">
      <c r="A84" s="1" t="s">
        <v>4</v>
      </c>
      <c r="B84">
        <v>12582</v>
      </c>
      <c r="C84" s="1" t="s">
        <v>118</v>
      </c>
      <c r="D84">
        <v>4</v>
      </c>
      <c r="E84">
        <v>4</v>
      </c>
      <c r="F84">
        <v>0</v>
      </c>
      <c r="H84"/>
      <c r="I84">
        <v>0</v>
      </c>
    </row>
    <row r="85" spans="1:9" hidden="1" x14ac:dyDescent="0.25">
      <c r="A85" s="1" t="s">
        <v>4</v>
      </c>
      <c r="B85">
        <v>12392</v>
      </c>
      <c r="C85" s="1" t="s">
        <v>119</v>
      </c>
      <c r="D85">
        <v>1</v>
      </c>
      <c r="E85">
        <v>1</v>
      </c>
      <c r="F85">
        <v>0</v>
      </c>
      <c r="H85"/>
      <c r="I85">
        <v>0</v>
      </c>
    </row>
    <row r="86" spans="1:9" hidden="1" x14ac:dyDescent="0.25">
      <c r="A86" s="1" t="s">
        <v>4</v>
      </c>
      <c r="B86">
        <v>14558</v>
      </c>
      <c r="C86" s="1" t="s">
        <v>120</v>
      </c>
      <c r="D86">
        <v>7</v>
      </c>
      <c r="E86">
        <v>7</v>
      </c>
      <c r="F86">
        <v>0</v>
      </c>
      <c r="H86"/>
      <c r="I86">
        <v>0</v>
      </c>
    </row>
    <row r="87" spans="1:9" hidden="1" x14ac:dyDescent="0.25">
      <c r="A87" s="1" t="s">
        <v>5</v>
      </c>
      <c r="B87">
        <v>1853</v>
      </c>
      <c r="C87" s="1" t="s">
        <v>121</v>
      </c>
      <c r="D87">
        <v>1055.855</v>
      </c>
      <c r="E87">
        <v>1055.855</v>
      </c>
      <c r="F87">
        <v>0</v>
      </c>
      <c r="H87"/>
      <c r="I87">
        <v>0</v>
      </c>
    </row>
    <row r="88" spans="1:9" hidden="1" x14ac:dyDescent="0.25">
      <c r="A88" s="1" t="s">
        <v>5</v>
      </c>
      <c r="B88">
        <v>1863</v>
      </c>
      <c r="C88" s="1" t="s">
        <v>122</v>
      </c>
      <c r="D88">
        <v>165.88499999999999</v>
      </c>
      <c r="E88">
        <v>165.88499999999999</v>
      </c>
      <c r="F88">
        <v>0</v>
      </c>
      <c r="H88"/>
      <c r="I88">
        <v>0</v>
      </c>
    </row>
    <row r="89" spans="1:9" hidden="1" x14ac:dyDescent="0.25">
      <c r="A89" s="1" t="s">
        <v>5</v>
      </c>
      <c r="B89">
        <v>1855</v>
      </c>
      <c r="C89" s="1" t="s">
        <v>123</v>
      </c>
      <c r="D89">
        <v>220.89500000000001</v>
      </c>
      <c r="E89">
        <v>220.89500000000001</v>
      </c>
      <c r="F89">
        <v>0</v>
      </c>
      <c r="H89"/>
      <c r="I89">
        <v>0</v>
      </c>
    </row>
    <row r="90" spans="1:9" hidden="1" x14ac:dyDescent="0.25">
      <c r="A90" s="1" t="s">
        <v>5</v>
      </c>
      <c r="B90">
        <v>1858</v>
      </c>
      <c r="C90" s="1" t="s">
        <v>124</v>
      </c>
      <c r="D90">
        <v>371.71499999999997</v>
      </c>
      <c r="E90">
        <v>371.71499999999997</v>
      </c>
      <c r="F90">
        <v>0</v>
      </c>
      <c r="H90"/>
      <c r="I90">
        <v>0</v>
      </c>
    </row>
    <row r="91" spans="1:9" hidden="1" x14ac:dyDescent="0.25">
      <c r="A91" s="1" t="s">
        <v>5</v>
      </c>
      <c r="B91">
        <v>1870</v>
      </c>
      <c r="C91" s="1" t="s">
        <v>125</v>
      </c>
      <c r="D91">
        <v>18.39</v>
      </c>
      <c r="E91">
        <v>18.39</v>
      </c>
      <c r="F91">
        <v>0</v>
      </c>
      <c r="H91"/>
      <c r="I91">
        <v>0</v>
      </c>
    </row>
    <row r="92" spans="1:9" hidden="1" x14ac:dyDescent="0.25">
      <c r="A92" s="1" t="s">
        <v>5</v>
      </c>
      <c r="B92">
        <v>1857</v>
      </c>
      <c r="C92" s="1" t="s">
        <v>126</v>
      </c>
      <c r="D92">
        <v>461.80500000000001</v>
      </c>
      <c r="E92">
        <v>461.80500000000001</v>
      </c>
      <c r="F92">
        <v>0</v>
      </c>
      <c r="H92"/>
      <c r="I92">
        <v>0</v>
      </c>
    </row>
    <row r="93" spans="1:9" hidden="1" x14ac:dyDescent="0.25">
      <c r="A93" s="1" t="s">
        <v>5</v>
      </c>
      <c r="B93">
        <v>1861</v>
      </c>
      <c r="C93" s="1" t="s">
        <v>127</v>
      </c>
      <c r="D93">
        <v>63.795000000000002</v>
      </c>
      <c r="E93">
        <v>63.795000000000002</v>
      </c>
      <c r="F93">
        <v>0</v>
      </c>
      <c r="H93"/>
      <c r="I93">
        <v>0</v>
      </c>
    </row>
    <row r="94" spans="1:9" hidden="1" x14ac:dyDescent="0.25">
      <c r="A94" s="1" t="s">
        <v>5</v>
      </c>
      <c r="B94">
        <v>1854</v>
      </c>
      <c r="C94" s="1" t="s">
        <v>128</v>
      </c>
      <c r="D94">
        <v>670.755</v>
      </c>
      <c r="E94">
        <v>670.755</v>
      </c>
      <c r="F94">
        <v>0</v>
      </c>
      <c r="H94"/>
      <c r="I94">
        <v>0</v>
      </c>
    </row>
    <row r="95" spans="1:9" hidden="1" x14ac:dyDescent="0.25">
      <c r="A95" s="1" t="s">
        <v>5</v>
      </c>
      <c r="B95">
        <v>1850</v>
      </c>
      <c r="C95" s="1" t="s">
        <v>129</v>
      </c>
      <c r="D95">
        <v>114.96</v>
      </c>
      <c r="E95">
        <v>114.96</v>
      </c>
      <c r="F95">
        <v>0</v>
      </c>
      <c r="H95"/>
      <c r="I95">
        <v>0</v>
      </c>
    </row>
    <row r="96" spans="1:9" hidden="1" x14ac:dyDescent="0.25">
      <c r="A96" s="1" t="s">
        <v>5</v>
      </c>
      <c r="B96">
        <v>1851</v>
      </c>
      <c r="C96" s="1" t="s">
        <v>130</v>
      </c>
      <c r="D96">
        <v>51.354999999999997</v>
      </c>
      <c r="E96">
        <v>51.354999999999997</v>
      </c>
      <c r="F96">
        <v>0</v>
      </c>
      <c r="H96"/>
      <c r="I96">
        <v>0</v>
      </c>
    </row>
    <row r="97" spans="1:9" hidden="1" x14ac:dyDescent="0.25">
      <c r="A97" s="1" t="s">
        <v>5</v>
      </c>
      <c r="B97">
        <v>2443</v>
      </c>
      <c r="C97" s="1" t="s">
        <v>131</v>
      </c>
      <c r="D97">
        <v>2540.4</v>
      </c>
      <c r="E97">
        <v>2540.4</v>
      </c>
      <c r="F97">
        <v>1866.5</v>
      </c>
      <c r="H97"/>
      <c r="I97">
        <v>0</v>
      </c>
    </row>
    <row r="98" spans="1:9" hidden="1" x14ac:dyDescent="0.25">
      <c r="A98" s="1" t="s">
        <v>5</v>
      </c>
      <c r="B98">
        <v>1852</v>
      </c>
      <c r="C98" s="1" t="s">
        <v>132</v>
      </c>
      <c r="D98">
        <v>1023.025</v>
      </c>
      <c r="E98">
        <v>1023.025</v>
      </c>
      <c r="F98">
        <v>0</v>
      </c>
      <c r="H98"/>
      <c r="I98">
        <v>0</v>
      </c>
    </row>
    <row r="99" spans="1:9" hidden="1" x14ac:dyDescent="0.25">
      <c r="A99" s="1" t="s">
        <v>5</v>
      </c>
      <c r="B99">
        <v>1923</v>
      </c>
      <c r="C99" s="1" t="s">
        <v>133</v>
      </c>
      <c r="D99">
        <v>430.94</v>
      </c>
      <c r="E99">
        <v>430.94</v>
      </c>
      <c r="F99">
        <v>0</v>
      </c>
      <c r="H99"/>
      <c r="I99">
        <v>0</v>
      </c>
    </row>
    <row r="100" spans="1:9" hidden="1" x14ac:dyDescent="0.25">
      <c r="A100" s="1" t="s">
        <v>5</v>
      </c>
      <c r="B100">
        <v>1937</v>
      </c>
      <c r="C100" s="1" t="s">
        <v>134</v>
      </c>
      <c r="D100">
        <v>435.94499999999999</v>
      </c>
      <c r="E100">
        <v>435.94499999999999</v>
      </c>
      <c r="F100">
        <v>1469.2</v>
      </c>
      <c r="H100"/>
      <c r="I100">
        <v>0</v>
      </c>
    </row>
    <row r="101" spans="1:9" hidden="1" x14ac:dyDescent="0.25">
      <c r="A101" s="1" t="s">
        <v>5</v>
      </c>
      <c r="B101">
        <v>1887</v>
      </c>
      <c r="C101" s="1" t="s">
        <v>135</v>
      </c>
      <c r="D101">
        <v>73.385000000000005</v>
      </c>
      <c r="E101">
        <v>73.385000000000005</v>
      </c>
      <c r="F101">
        <v>165.2</v>
      </c>
      <c r="H101"/>
      <c r="I101">
        <v>0</v>
      </c>
    </row>
    <row r="102" spans="1:9" hidden="1" x14ac:dyDescent="0.25">
      <c r="A102" s="1" t="s">
        <v>5</v>
      </c>
      <c r="B102">
        <v>2025</v>
      </c>
      <c r="C102" s="1" t="s">
        <v>136</v>
      </c>
      <c r="D102">
        <v>31.004000000000001</v>
      </c>
      <c r="E102">
        <v>31.004000000000001</v>
      </c>
      <c r="F102">
        <v>0</v>
      </c>
      <c r="H102"/>
      <c r="I102">
        <v>0</v>
      </c>
    </row>
    <row r="103" spans="1:9" hidden="1" x14ac:dyDescent="0.25">
      <c r="A103" s="1" t="s">
        <v>5</v>
      </c>
      <c r="B103">
        <v>88</v>
      </c>
      <c r="C103" s="1" t="s">
        <v>137</v>
      </c>
      <c r="D103">
        <v>100.2</v>
      </c>
      <c r="E103">
        <v>100.2</v>
      </c>
      <c r="F103">
        <v>0</v>
      </c>
      <c r="H103"/>
      <c r="I103">
        <v>0</v>
      </c>
    </row>
    <row r="104" spans="1:9" hidden="1" x14ac:dyDescent="0.25">
      <c r="A104" s="1" t="s">
        <v>5</v>
      </c>
      <c r="B104">
        <v>3120</v>
      </c>
      <c r="C104" s="1" t="s">
        <v>138</v>
      </c>
      <c r="D104">
        <v>910.30499999999995</v>
      </c>
      <c r="E104">
        <v>910.30499999999995</v>
      </c>
      <c r="F104">
        <v>7244.3</v>
      </c>
      <c r="H104"/>
      <c r="I104">
        <v>0</v>
      </c>
    </row>
    <row r="105" spans="1:9" hidden="1" x14ac:dyDescent="0.25">
      <c r="A105" s="1" t="s">
        <v>5</v>
      </c>
      <c r="B105">
        <v>1986</v>
      </c>
      <c r="C105" s="1" t="s">
        <v>139</v>
      </c>
      <c r="D105">
        <v>158.16</v>
      </c>
      <c r="E105">
        <v>158.16</v>
      </c>
      <c r="F105">
        <v>1014.9</v>
      </c>
      <c r="H105"/>
      <c r="I105">
        <v>0</v>
      </c>
    </row>
    <row r="106" spans="1:9" hidden="1" x14ac:dyDescent="0.25">
      <c r="A106" s="1" t="s">
        <v>5</v>
      </c>
      <c r="B106">
        <v>1941</v>
      </c>
      <c r="C106" s="1" t="s">
        <v>140</v>
      </c>
      <c r="D106">
        <v>1.50000000000001E-2</v>
      </c>
      <c r="E106">
        <v>1.50000000000001E-2</v>
      </c>
      <c r="F106">
        <v>240</v>
      </c>
      <c r="H106"/>
      <c r="I106">
        <v>0</v>
      </c>
    </row>
    <row r="107" spans="1:9" hidden="1" x14ac:dyDescent="0.25">
      <c r="A107" s="1" t="s">
        <v>5</v>
      </c>
      <c r="B107">
        <v>1931</v>
      </c>
      <c r="C107" s="1" t="s">
        <v>141</v>
      </c>
      <c r="D107">
        <v>240.155</v>
      </c>
      <c r="E107">
        <v>240.155</v>
      </c>
      <c r="F107">
        <v>225.005</v>
      </c>
      <c r="H107"/>
      <c r="I107">
        <v>0</v>
      </c>
    </row>
    <row r="108" spans="1:9" hidden="1" x14ac:dyDescent="0.25">
      <c r="A108" s="1" t="s">
        <v>5</v>
      </c>
      <c r="B108">
        <v>1902</v>
      </c>
      <c r="C108" s="1" t="s">
        <v>142</v>
      </c>
      <c r="D108">
        <v>35.82</v>
      </c>
      <c r="E108">
        <v>35.82</v>
      </c>
      <c r="F108">
        <v>105</v>
      </c>
      <c r="H108"/>
      <c r="I108">
        <v>0</v>
      </c>
    </row>
    <row r="109" spans="1:9" hidden="1" x14ac:dyDescent="0.25">
      <c r="A109" s="1" t="s">
        <v>5</v>
      </c>
      <c r="B109">
        <v>1976</v>
      </c>
      <c r="C109" s="1" t="s">
        <v>143</v>
      </c>
      <c r="D109">
        <v>3.24</v>
      </c>
      <c r="E109">
        <v>3.24</v>
      </c>
      <c r="F109">
        <v>0</v>
      </c>
      <c r="H109"/>
      <c r="I109">
        <v>0</v>
      </c>
    </row>
    <row r="110" spans="1:9" hidden="1" x14ac:dyDescent="0.25">
      <c r="A110" s="1" t="s">
        <v>5</v>
      </c>
      <c r="B110">
        <v>1930</v>
      </c>
      <c r="C110" s="1" t="s">
        <v>144</v>
      </c>
      <c r="D110">
        <v>17.335000000000001</v>
      </c>
      <c r="E110">
        <v>17.335000000000001</v>
      </c>
      <c r="F110">
        <v>0</v>
      </c>
      <c r="H110"/>
      <c r="I110">
        <v>0</v>
      </c>
    </row>
    <row r="111" spans="1:9" hidden="1" x14ac:dyDescent="0.25">
      <c r="A111" s="1" t="s">
        <v>5</v>
      </c>
      <c r="B111">
        <v>1927</v>
      </c>
      <c r="C111" s="1" t="s">
        <v>145</v>
      </c>
      <c r="D111">
        <v>44.354999999999997</v>
      </c>
      <c r="E111">
        <v>44.354999999999997</v>
      </c>
      <c r="F111">
        <v>0</v>
      </c>
      <c r="H111"/>
      <c r="I111">
        <v>0</v>
      </c>
    </row>
    <row r="112" spans="1:9" hidden="1" x14ac:dyDescent="0.25">
      <c r="A112" s="1" t="s">
        <v>5</v>
      </c>
      <c r="B112">
        <v>1904</v>
      </c>
      <c r="C112" s="1" t="s">
        <v>146</v>
      </c>
      <c r="D112">
        <v>47.365000000000002</v>
      </c>
      <c r="E112">
        <v>47.365000000000002</v>
      </c>
      <c r="F112">
        <v>50.5</v>
      </c>
      <c r="H112"/>
      <c r="I112">
        <v>0</v>
      </c>
    </row>
    <row r="113" spans="1:9" hidden="1" x14ac:dyDescent="0.25">
      <c r="A113" s="1" t="s">
        <v>5</v>
      </c>
      <c r="B113">
        <v>1678</v>
      </c>
      <c r="C113" s="1" t="s">
        <v>147</v>
      </c>
      <c r="D113">
        <v>8.7750000000000004</v>
      </c>
      <c r="E113">
        <v>8.7750000000000004</v>
      </c>
      <c r="F113">
        <v>0</v>
      </c>
      <c r="H113"/>
      <c r="I113">
        <v>0</v>
      </c>
    </row>
    <row r="114" spans="1:9" hidden="1" x14ac:dyDescent="0.25">
      <c r="A114" s="1" t="s">
        <v>5</v>
      </c>
      <c r="B114">
        <v>2093</v>
      </c>
      <c r="C114" s="1" t="s">
        <v>148</v>
      </c>
      <c r="D114">
        <v>6.2649999999999997</v>
      </c>
      <c r="E114">
        <v>6.2649999999999997</v>
      </c>
      <c r="F114">
        <v>15</v>
      </c>
      <c r="H114"/>
      <c r="I114">
        <v>0</v>
      </c>
    </row>
    <row r="115" spans="1:9" hidden="1" x14ac:dyDescent="0.25">
      <c r="A115" s="1" t="s">
        <v>5</v>
      </c>
      <c r="B115">
        <v>1926</v>
      </c>
      <c r="C115" s="1" t="s">
        <v>149</v>
      </c>
      <c r="D115">
        <v>821.005</v>
      </c>
      <c r="E115">
        <v>821.005</v>
      </c>
      <c r="F115">
        <v>0</v>
      </c>
      <c r="H115"/>
      <c r="I115">
        <v>0</v>
      </c>
    </row>
    <row r="116" spans="1:9" hidden="1" x14ac:dyDescent="0.25">
      <c r="A116" s="1" t="s">
        <v>5</v>
      </c>
      <c r="B116">
        <v>1920</v>
      </c>
      <c r="C116" s="1" t="s">
        <v>150</v>
      </c>
      <c r="D116">
        <v>118.1</v>
      </c>
      <c r="E116">
        <v>118.1</v>
      </c>
      <c r="F116">
        <v>0</v>
      </c>
      <c r="H116"/>
      <c r="I116">
        <v>0</v>
      </c>
    </row>
    <row r="117" spans="1:9" hidden="1" x14ac:dyDescent="0.25">
      <c r="A117" s="1" t="s">
        <v>5</v>
      </c>
      <c r="B117">
        <v>1921</v>
      </c>
      <c r="C117" s="1" t="s">
        <v>151</v>
      </c>
      <c r="D117">
        <v>52.244999999999997</v>
      </c>
      <c r="E117">
        <v>52.244999999999997</v>
      </c>
      <c r="F117">
        <v>0</v>
      </c>
      <c r="H117"/>
      <c r="I117">
        <v>0</v>
      </c>
    </row>
    <row r="118" spans="1:9" hidden="1" x14ac:dyDescent="0.25">
      <c r="A118" s="1" t="s">
        <v>5</v>
      </c>
      <c r="B118">
        <v>1922</v>
      </c>
      <c r="C118" s="1" t="s">
        <v>152</v>
      </c>
      <c r="D118">
        <v>17.02</v>
      </c>
      <c r="E118">
        <v>17.02</v>
      </c>
      <c r="F118">
        <v>0</v>
      </c>
      <c r="H118"/>
      <c r="I118">
        <v>0</v>
      </c>
    </row>
    <row r="119" spans="1:9" hidden="1" x14ac:dyDescent="0.25">
      <c r="A119" s="1" t="s">
        <v>5</v>
      </c>
      <c r="B119">
        <v>1928</v>
      </c>
      <c r="C119" s="1" t="s">
        <v>153</v>
      </c>
      <c r="D119">
        <v>29</v>
      </c>
      <c r="E119">
        <v>29</v>
      </c>
      <c r="F119">
        <v>0</v>
      </c>
      <c r="H119"/>
      <c r="I119">
        <v>0</v>
      </c>
    </row>
    <row r="120" spans="1:9" hidden="1" x14ac:dyDescent="0.25">
      <c r="A120" s="1" t="s">
        <v>5</v>
      </c>
      <c r="B120">
        <v>1936</v>
      </c>
      <c r="C120" s="1" t="s">
        <v>154</v>
      </c>
      <c r="D120">
        <v>98.715000000000003</v>
      </c>
      <c r="E120">
        <v>98.715000000000003</v>
      </c>
      <c r="F120">
        <v>0</v>
      </c>
      <c r="H120"/>
      <c r="I120">
        <v>0</v>
      </c>
    </row>
    <row r="121" spans="1:9" hidden="1" x14ac:dyDescent="0.25">
      <c r="A121" s="1" t="s">
        <v>5</v>
      </c>
      <c r="B121">
        <v>1969</v>
      </c>
      <c r="C121" s="1" t="s">
        <v>155</v>
      </c>
      <c r="D121">
        <v>222.79</v>
      </c>
      <c r="E121">
        <v>222.79</v>
      </c>
      <c r="F121">
        <v>40</v>
      </c>
      <c r="H121"/>
      <c r="I121">
        <v>0</v>
      </c>
    </row>
    <row r="122" spans="1:9" hidden="1" x14ac:dyDescent="0.25">
      <c r="A122" s="1" t="s">
        <v>5</v>
      </c>
      <c r="B122">
        <v>2090</v>
      </c>
      <c r="C122" s="1" t="s">
        <v>156</v>
      </c>
      <c r="D122">
        <v>10.135</v>
      </c>
      <c r="E122">
        <v>10.135</v>
      </c>
      <c r="F122">
        <v>26.4</v>
      </c>
      <c r="H122"/>
      <c r="I122">
        <v>0</v>
      </c>
    </row>
    <row r="123" spans="1:9" hidden="1" x14ac:dyDescent="0.25">
      <c r="A123" s="1" t="s">
        <v>5</v>
      </c>
      <c r="B123">
        <v>2116</v>
      </c>
      <c r="C123" s="1" t="s">
        <v>157</v>
      </c>
      <c r="D123">
        <v>265.14</v>
      </c>
      <c r="E123">
        <v>265.14</v>
      </c>
      <c r="F123">
        <v>0</v>
      </c>
      <c r="H123"/>
      <c r="I123">
        <v>0</v>
      </c>
    </row>
    <row r="124" spans="1:9" hidden="1" x14ac:dyDescent="0.25">
      <c r="A124" s="1" t="s">
        <v>5</v>
      </c>
      <c r="B124">
        <v>3509</v>
      </c>
      <c r="C124" s="1" t="s">
        <v>158</v>
      </c>
      <c r="D124">
        <v>305.60000000000002</v>
      </c>
      <c r="E124">
        <v>305.60000000000002</v>
      </c>
      <c r="F124">
        <v>355.8</v>
      </c>
      <c r="H124"/>
      <c r="I124">
        <v>0</v>
      </c>
    </row>
    <row r="125" spans="1:9" hidden="1" x14ac:dyDescent="0.25">
      <c r="A125" s="1" t="s">
        <v>5</v>
      </c>
      <c r="B125">
        <v>1906</v>
      </c>
      <c r="C125" s="1" t="s">
        <v>159</v>
      </c>
      <c r="D125">
        <v>92.125</v>
      </c>
      <c r="E125">
        <v>92.125</v>
      </c>
      <c r="F125">
        <v>0</v>
      </c>
      <c r="H125"/>
      <c r="I125">
        <v>0</v>
      </c>
    </row>
    <row r="126" spans="1:9" hidden="1" x14ac:dyDescent="0.25">
      <c r="A126" s="1" t="s">
        <v>5</v>
      </c>
      <c r="B126">
        <v>1910</v>
      </c>
      <c r="C126" s="1" t="s">
        <v>160</v>
      </c>
      <c r="D126">
        <v>87.984999999999999</v>
      </c>
      <c r="E126">
        <v>87.984999999999999</v>
      </c>
      <c r="F126">
        <v>4.8000000000000001E-2</v>
      </c>
      <c r="H126"/>
      <c r="I126">
        <v>0</v>
      </c>
    </row>
    <row r="127" spans="1:9" hidden="1" x14ac:dyDescent="0.25">
      <c r="A127" s="1" t="s">
        <v>5</v>
      </c>
      <c r="B127">
        <v>1991</v>
      </c>
      <c r="C127" s="1" t="s">
        <v>161</v>
      </c>
      <c r="D127">
        <v>21.175000000000001</v>
      </c>
      <c r="E127">
        <v>21.175000000000001</v>
      </c>
      <c r="F127">
        <v>0</v>
      </c>
      <c r="H127"/>
      <c r="I127">
        <v>0</v>
      </c>
    </row>
    <row r="128" spans="1:9" hidden="1" x14ac:dyDescent="0.25">
      <c r="A128" s="1" t="s">
        <v>5</v>
      </c>
      <c r="B128">
        <v>2015</v>
      </c>
      <c r="C128" s="1" t="s">
        <v>162</v>
      </c>
      <c r="D128">
        <v>95.85</v>
      </c>
      <c r="E128">
        <v>95.85</v>
      </c>
      <c r="F128">
        <v>0</v>
      </c>
      <c r="H128"/>
      <c r="I128">
        <v>0</v>
      </c>
    </row>
    <row r="129" spans="1:9" hidden="1" x14ac:dyDescent="0.25">
      <c r="A129" s="1" t="s">
        <v>5</v>
      </c>
      <c r="B129">
        <v>2016</v>
      </c>
      <c r="C129" s="1" t="s">
        <v>163</v>
      </c>
      <c r="D129">
        <v>2.36</v>
      </c>
      <c r="E129">
        <v>2.36</v>
      </c>
      <c r="F129">
        <v>0</v>
      </c>
      <c r="H129"/>
      <c r="I129">
        <v>0</v>
      </c>
    </row>
    <row r="130" spans="1:9" hidden="1" x14ac:dyDescent="0.25">
      <c r="A130" s="1" t="s">
        <v>5</v>
      </c>
      <c r="B130">
        <v>3619</v>
      </c>
      <c r="C130" s="1" t="s">
        <v>164</v>
      </c>
      <c r="D130">
        <v>58.2</v>
      </c>
      <c r="E130">
        <v>58.2</v>
      </c>
      <c r="F130">
        <v>0</v>
      </c>
      <c r="H130"/>
      <c r="I130">
        <v>0</v>
      </c>
    </row>
    <row r="131" spans="1:9" hidden="1" x14ac:dyDescent="0.25">
      <c r="A131" s="1" t="s">
        <v>5</v>
      </c>
      <c r="B131">
        <v>2096</v>
      </c>
      <c r="C131" s="1" t="s">
        <v>165</v>
      </c>
      <c r="D131">
        <v>6.5549999999999997</v>
      </c>
      <c r="E131">
        <v>6.5549999999999997</v>
      </c>
      <c r="F131">
        <v>26</v>
      </c>
      <c r="H131"/>
      <c r="I131">
        <v>0</v>
      </c>
    </row>
    <row r="132" spans="1:9" hidden="1" x14ac:dyDescent="0.25">
      <c r="A132" s="1" t="s">
        <v>5</v>
      </c>
      <c r="B132">
        <v>5934</v>
      </c>
      <c r="C132" s="1" t="s">
        <v>166</v>
      </c>
      <c r="D132">
        <v>2.54</v>
      </c>
      <c r="E132">
        <v>2.54</v>
      </c>
      <c r="F132">
        <v>0</v>
      </c>
      <c r="H132"/>
      <c r="I132">
        <v>0</v>
      </c>
    </row>
    <row r="133" spans="1:9" hidden="1" x14ac:dyDescent="0.25">
      <c r="A133" s="1" t="s">
        <v>5</v>
      </c>
      <c r="B133">
        <v>5918</v>
      </c>
      <c r="C133" s="1" t="s">
        <v>167</v>
      </c>
      <c r="D133">
        <v>214.82499999999999</v>
      </c>
      <c r="E133">
        <v>214.82499999999999</v>
      </c>
      <c r="F133">
        <v>0</v>
      </c>
      <c r="H133"/>
      <c r="I133">
        <v>0</v>
      </c>
    </row>
    <row r="134" spans="1:9" hidden="1" x14ac:dyDescent="0.25">
      <c r="A134" s="1" t="s">
        <v>5</v>
      </c>
      <c r="B134">
        <v>4076</v>
      </c>
      <c r="C134" s="1" t="s">
        <v>168</v>
      </c>
      <c r="D134">
        <v>510.29</v>
      </c>
      <c r="E134">
        <v>510.29</v>
      </c>
      <c r="F134">
        <v>0</v>
      </c>
      <c r="H134"/>
      <c r="I134">
        <v>0</v>
      </c>
    </row>
    <row r="135" spans="1:9" hidden="1" x14ac:dyDescent="0.25">
      <c r="A135" s="1" t="s">
        <v>5</v>
      </c>
      <c r="B135">
        <v>1874</v>
      </c>
      <c r="C135" s="1" t="s">
        <v>169</v>
      </c>
      <c r="D135">
        <v>6.53</v>
      </c>
      <c r="E135">
        <v>6.53</v>
      </c>
      <c r="F135">
        <v>0</v>
      </c>
      <c r="H135"/>
      <c r="I135">
        <v>0</v>
      </c>
    </row>
    <row r="136" spans="1:9" hidden="1" x14ac:dyDescent="0.25">
      <c r="A136" s="1" t="s">
        <v>5</v>
      </c>
      <c r="B136">
        <v>1987</v>
      </c>
      <c r="C136" s="1" t="s">
        <v>170</v>
      </c>
      <c r="D136">
        <v>186</v>
      </c>
      <c r="E136">
        <v>186</v>
      </c>
      <c r="F136">
        <v>0</v>
      </c>
      <c r="H136"/>
      <c r="I136">
        <v>0</v>
      </c>
    </row>
    <row r="137" spans="1:9" hidden="1" x14ac:dyDescent="0.25">
      <c r="A137" s="1" t="s">
        <v>5</v>
      </c>
      <c r="B137">
        <v>2013</v>
      </c>
      <c r="C137" s="1" t="s">
        <v>171</v>
      </c>
      <c r="D137">
        <v>130</v>
      </c>
      <c r="E137">
        <v>130</v>
      </c>
      <c r="F137">
        <v>0</v>
      </c>
      <c r="H137"/>
      <c r="I137">
        <v>0</v>
      </c>
    </row>
    <row r="138" spans="1:9" hidden="1" x14ac:dyDescent="0.25">
      <c r="A138" s="1" t="s">
        <v>5</v>
      </c>
      <c r="B138">
        <v>1973</v>
      </c>
      <c r="C138" s="1" t="s">
        <v>172</v>
      </c>
      <c r="D138">
        <v>123.015</v>
      </c>
      <c r="E138">
        <v>123.015</v>
      </c>
      <c r="F138">
        <v>0</v>
      </c>
      <c r="H138"/>
      <c r="I138">
        <v>0</v>
      </c>
    </row>
    <row r="139" spans="1:9" hidden="1" x14ac:dyDescent="0.25">
      <c r="A139" s="1" t="s">
        <v>5</v>
      </c>
      <c r="B139">
        <v>14014</v>
      </c>
      <c r="C139" s="1" t="s">
        <v>173</v>
      </c>
      <c r="D139">
        <v>22</v>
      </c>
      <c r="E139">
        <v>22</v>
      </c>
      <c r="F139">
        <v>0</v>
      </c>
      <c r="H139"/>
      <c r="I139">
        <v>0</v>
      </c>
    </row>
    <row r="140" spans="1:9" hidden="1" x14ac:dyDescent="0.25">
      <c r="A140" s="1" t="s">
        <v>5</v>
      </c>
      <c r="B140">
        <v>14012</v>
      </c>
      <c r="C140" s="1" t="s">
        <v>174</v>
      </c>
      <c r="D140">
        <v>78</v>
      </c>
      <c r="E140">
        <v>78</v>
      </c>
      <c r="F140">
        <v>0</v>
      </c>
      <c r="H140"/>
      <c r="I140">
        <v>0</v>
      </c>
    </row>
    <row r="141" spans="1:9" hidden="1" x14ac:dyDescent="0.25">
      <c r="A141" s="1" t="s">
        <v>5</v>
      </c>
      <c r="B141">
        <v>14906</v>
      </c>
      <c r="C141" s="1" t="s">
        <v>175</v>
      </c>
      <c r="D141">
        <v>110.92</v>
      </c>
      <c r="E141">
        <v>110.92</v>
      </c>
      <c r="F141">
        <v>0</v>
      </c>
      <c r="H141"/>
      <c r="I141">
        <v>0</v>
      </c>
    </row>
    <row r="142" spans="1:9" hidden="1" x14ac:dyDescent="0.25">
      <c r="A142" s="1" t="s">
        <v>5</v>
      </c>
      <c r="B142">
        <v>14886</v>
      </c>
      <c r="C142" s="1" t="s">
        <v>176</v>
      </c>
      <c r="D142">
        <v>43.305</v>
      </c>
      <c r="E142">
        <v>43.305</v>
      </c>
      <c r="F142">
        <v>0</v>
      </c>
      <c r="H142"/>
      <c r="I142">
        <v>0</v>
      </c>
    </row>
    <row r="143" spans="1:9" hidden="1" x14ac:dyDescent="0.25">
      <c r="A143" s="1" t="s">
        <v>5</v>
      </c>
      <c r="B143">
        <v>1789</v>
      </c>
      <c r="C143" s="1" t="s">
        <v>177</v>
      </c>
      <c r="D143">
        <v>5.0549999999999997</v>
      </c>
      <c r="E143">
        <v>5.0549999999999997</v>
      </c>
      <c r="F143">
        <v>0</v>
      </c>
      <c r="H143"/>
      <c r="I143">
        <v>0</v>
      </c>
    </row>
    <row r="144" spans="1:9" hidden="1" x14ac:dyDescent="0.25">
      <c r="A144" s="1" t="s">
        <v>5</v>
      </c>
      <c r="B144">
        <v>15587</v>
      </c>
      <c r="C144" s="1" t="s">
        <v>178</v>
      </c>
      <c r="D144">
        <v>11.97</v>
      </c>
      <c r="E144">
        <v>11.97</v>
      </c>
      <c r="F144">
        <v>0</v>
      </c>
      <c r="H144"/>
      <c r="I144">
        <v>0</v>
      </c>
    </row>
    <row r="145" spans="1:9" hidden="1" x14ac:dyDescent="0.25">
      <c r="A145" s="1" t="s">
        <v>5</v>
      </c>
      <c r="B145">
        <v>15677</v>
      </c>
      <c r="C145" s="1" t="s">
        <v>179</v>
      </c>
      <c r="D145">
        <v>49.99</v>
      </c>
      <c r="E145">
        <v>49.99</v>
      </c>
      <c r="F145">
        <v>0</v>
      </c>
      <c r="H145"/>
      <c r="I145">
        <v>0</v>
      </c>
    </row>
    <row r="146" spans="1:9" hidden="1" x14ac:dyDescent="0.25">
      <c r="A146" s="1" t="s">
        <v>5</v>
      </c>
      <c r="B146">
        <v>21449</v>
      </c>
      <c r="C146" s="1" t="s">
        <v>180</v>
      </c>
      <c r="D146">
        <v>8.5000000000000006E-2</v>
      </c>
      <c r="E146">
        <v>8.5000000000000006E-2</v>
      </c>
      <c r="F146">
        <v>0</v>
      </c>
      <c r="H146"/>
      <c r="I146">
        <v>0</v>
      </c>
    </row>
    <row r="147" spans="1:9" hidden="1" x14ac:dyDescent="0.25">
      <c r="A147" s="1" t="s">
        <v>5</v>
      </c>
      <c r="B147">
        <v>21943</v>
      </c>
      <c r="C147" s="1" t="s">
        <v>181</v>
      </c>
      <c r="D147">
        <v>59.935000000000002</v>
      </c>
      <c r="E147">
        <v>59.935000000000002</v>
      </c>
      <c r="F147">
        <v>0</v>
      </c>
      <c r="H147"/>
      <c r="I147">
        <v>0</v>
      </c>
    </row>
    <row r="148" spans="1:9" hidden="1" x14ac:dyDescent="0.25">
      <c r="A148" s="1" t="s">
        <v>21</v>
      </c>
      <c r="B148" s="2">
        <v>159</v>
      </c>
      <c r="C148" s="3" t="s">
        <v>1339</v>
      </c>
      <c r="D148" s="2">
        <v>261</v>
      </c>
      <c r="E148" s="2"/>
      <c r="F148" s="2"/>
      <c r="G148" s="2">
        <f>Tabla1[[#This Row],[VENTA]]+Tabla1[[#This Row],[FISICO]]-Tabla1[[#This Row],[SISTEMA]]</f>
        <v>-261</v>
      </c>
      <c r="H148" s="2"/>
      <c r="I148" s="2"/>
    </row>
    <row r="149" spans="1:9" hidden="1" x14ac:dyDescent="0.25">
      <c r="A149" s="1" t="s">
        <v>21</v>
      </c>
      <c r="B149" s="2">
        <v>161</v>
      </c>
      <c r="C149" s="3" t="s">
        <v>1336</v>
      </c>
      <c r="D149" s="2">
        <v>569</v>
      </c>
      <c r="E149" s="2"/>
      <c r="F149" s="2"/>
      <c r="G149" s="2">
        <f>Tabla1[[#This Row],[VENTA]]+Tabla1[[#This Row],[FISICO]]-Tabla1[[#This Row],[SISTEMA]]</f>
        <v>-569</v>
      </c>
      <c r="H149" s="2"/>
      <c r="I149" s="2"/>
    </row>
    <row r="150" spans="1:9" hidden="1" x14ac:dyDescent="0.25">
      <c r="A150" s="1" t="s">
        <v>21</v>
      </c>
      <c r="B150" s="2">
        <v>162</v>
      </c>
      <c r="C150" s="3" t="s">
        <v>1358</v>
      </c>
      <c r="D150" s="2">
        <v>241</v>
      </c>
      <c r="E150" s="2"/>
      <c r="F150" s="2"/>
      <c r="G150" s="2">
        <f>Tabla1[[#This Row],[VENTA]]+Tabla1[[#This Row],[FISICO]]-Tabla1[[#This Row],[SISTEMA]]</f>
        <v>-241</v>
      </c>
      <c r="H150" s="2"/>
      <c r="I150" s="2"/>
    </row>
    <row r="151" spans="1:9" hidden="1" x14ac:dyDescent="0.25">
      <c r="A151" s="1" t="s">
        <v>21</v>
      </c>
      <c r="B151" s="2">
        <v>164</v>
      </c>
      <c r="C151" s="3" t="s">
        <v>1340</v>
      </c>
      <c r="D151" s="2">
        <v>195</v>
      </c>
      <c r="E151" s="2"/>
      <c r="F151" s="2"/>
      <c r="G151" s="2">
        <f>Tabla1[[#This Row],[VENTA]]+Tabla1[[#This Row],[FISICO]]-Tabla1[[#This Row],[SISTEMA]]</f>
        <v>-195</v>
      </c>
      <c r="H151" s="2"/>
      <c r="I151" s="2"/>
    </row>
    <row r="152" spans="1:9" hidden="1" x14ac:dyDescent="0.25">
      <c r="A152" s="1" t="s">
        <v>21</v>
      </c>
      <c r="B152" s="2">
        <v>260</v>
      </c>
      <c r="C152" s="3" t="s">
        <v>1341</v>
      </c>
      <c r="D152" s="2">
        <v>178</v>
      </c>
      <c r="E152" s="2"/>
      <c r="F152" s="2"/>
      <c r="G152" s="2">
        <f>Tabla1[[#This Row],[VENTA]]+Tabla1[[#This Row],[FISICO]]-Tabla1[[#This Row],[SISTEMA]]</f>
        <v>-178</v>
      </c>
      <c r="H152" s="2"/>
      <c r="I152" s="2"/>
    </row>
    <row r="153" spans="1:9" hidden="1" x14ac:dyDescent="0.25">
      <c r="A153" s="1" t="s">
        <v>7</v>
      </c>
      <c r="B153">
        <v>2542</v>
      </c>
      <c r="C153" s="1" t="s">
        <v>187</v>
      </c>
      <c r="D153">
        <v>24</v>
      </c>
      <c r="E153">
        <v>24</v>
      </c>
      <c r="F153">
        <v>0</v>
      </c>
      <c r="H153"/>
      <c r="I153">
        <v>0</v>
      </c>
    </row>
    <row r="154" spans="1:9" hidden="1" x14ac:dyDescent="0.25">
      <c r="A154" s="1" t="s">
        <v>7</v>
      </c>
      <c r="B154">
        <v>3669</v>
      </c>
      <c r="C154" s="1" t="s">
        <v>188</v>
      </c>
      <c r="D154">
        <v>2</v>
      </c>
      <c r="E154">
        <v>2</v>
      </c>
      <c r="F154">
        <v>0</v>
      </c>
      <c r="H154"/>
      <c r="I154">
        <v>0</v>
      </c>
    </row>
    <row r="155" spans="1:9" hidden="1" x14ac:dyDescent="0.25">
      <c r="A155" s="1" t="s">
        <v>7</v>
      </c>
      <c r="B155">
        <v>7111</v>
      </c>
      <c r="C155" s="1" t="s">
        <v>189</v>
      </c>
      <c r="D155">
        <v>12</v>
      </c>
      <c r="E155">
        <v>12</v>
      </c>
      <c r="F155">
        <v>480</v>
      </c>
      <c r="H155"/>
      <c r="I155">
        <v>0</v>
      </c>
    </row>
    <row r="156" spans="1:9" hidden="1" x14ac:dyDescent="0.25">
      <c r="A156" s="1" t="s">
        <v>7</v>
      </c>
      <c r="B156">
        <v>9725</v>
      </c>
      <c r="C156" s="1" t="s">
        <v>190</v>
      </c>
      <c r="D156">
        <v>20</v>
      </c>
      <c r="E156">
        <v>20</v>
      </c>
      <c r="F156">
        <v>0</v>
      </c>
      <c r="H156"/>
      <c r="I156">
        <v>0</v>
      </c>
    </row>
    <row r="157" spans="1:9" hidden="1" x14ac:dyDescent="0.25">
      <c r="A157" s="1" t="s">
        <v>7</v>
      </c>
      <c r="B157">
        <v>9464</v>
      </c>
      <c r="C157" s="1" t="s">
        <v>191</v>
      </c>
      <c r="D157">
        <v>1</v>
      </c>
      <c r="E157">
        <v>1</v>
      </c>
      <c r="F157">
        <v>2</v>
      </c>
      <c r="H157"/>
      <c r="I157">
        <v>0</v>
      </c>
    </row>
    <row r="158" spans="1:9" hidden="1" x14ac:dyDescent="0.25">
      <c r="A158" s="1" t="s">
        <v>7</v>
      </c>
      <c r="B158">
        <v>10381</v>
      </c>
      <c r="C158" s="1" t="s">
        <v>192</v>
      </c>
      <c r="D158">
        <v>1</v>
      </c>
      <c r="E158">
        <v>1</v>
      </c>
      <c r="F158">
        <v>0</v>
      </c>
      <c r="H158"/>
      <c r="I158">
        <v>0</v>
      </c>
    </row>
    <row r="159" spans="1:9" hidden="1" x14ac:dyDescent="0.25">
      <c r="A159" s="1" t="s">
        <v>7</v>
      </c>
      <c r="B159">
        <v>10634</v>
      </c>
      <c r="C159" s="1" t="s">
        <v>193</v>
      </c>
      <c r="D159">
        <v>1</v>
      </c>
      <c r="E159">
        <v>1</v>
      </c>
      <c r="F159">
        <v>0</v>
      </c>
      <c r="H159"/>
      <c r="I159">
        <v>0</v>
      </c>
    </row>
    <row r="160" spans="1:9" hidden="1" x14ac:dyDescent="0.25">
      <c r="A160" s="1" t="s">
        <v>7</v>
      </c>
      <c r="B160">
        <v>12422</v>
      </c>
      <c r="C160" s="1" t="s">
        <v>194</v>
      </c>
      <c r="D160">
        <v>11</v>
      </c>
      <c r="E160">
        <v>11</v>
      </c>
      <c r="F160">
        <v>0</v>
      </c>
      <c r="H160"/>
      <c r="I160">
        <v>0</v>
      </c>
    </row>
    <row r="161" spans="1:9" hidden="1" x14ac:dyDescent="0.25">
      <c r="A161" s="1" t="s">
        <v>7</v>
      </c>
      <c r="B161">
        <v>12307</v>
      </c>
      <c r="C161" s="1" t="s">
        <v>195</v>
      </c>
      <c r="D161">
        <v>1</v>
      </c>
      <c r="E161">
        <v>1</v>
      </c>
      <c r="F161">
        <v>0</v>
      </c>
      <c r="H161"/>
      <c r="I161">
        <v>0</v>
      </c>
    </row>
    <row r="162" spans="1:9" hidden="1" x14ac:dyDescent="0.25">
      <c r="A162" s="1" t="s">
        <v>7</v>
      </c>
      <c r="B162">
        <v>13281</v>
      </c>
      <c r="C162" s="1" t="s">
        <v>196</v>
      </c>
      <c r="D162">
        <v>1</v>
      </c>
      <c r="E162">
        <v>1</v>
      </c>
      <c r="F162">
        <v>0</v>
      </c>
      <c r="H162"/>
      <c r="I162">
        <v>0</v>
      </c>
    </row>
    <row r="163" spans="1:9" hidden="1" x14ac:dyDescent="0.25">
      <c r="A163" s="1" t="s">
        <v>8</v>
      </c>
      <c r="B163">
        <v>1002</v>
      </c>
      <c r="C163" s="1" t="s">
        <v>197</v>
      </c>
      <c r="D163">
        <v>9.2650000000000006</v>
      </c>
      <c r="E163">
        <v>9.2650000000000006</v>
      </c>
      <c r="F163">
        <v>0</v>
      </c>
      <c r="H163"/>
      <c r="I163">
        <v>0</v>
      </c>
    </row>
    <row r="164" spans="1:9" hidden="1" x14ac:dyDescent="0.25">
      <c r="A164" s="1" t="s">
        <v>8</v>
      </c>
      <c r="B164">
        <v>2324</v>
      </c>
      <c r="C164" s="1" t="s">
        <v>198</v>
      </c>
      <c r="D164">
        <v>22.475000000000001</v>
      </c>
      <c r="E164">
        <v>22.475000000000001</v>
      </c>
      <c r="F164">
        <v>0</v>
      </c>
      <c r="H164"/>
      <c r="I164">
        <v>0</v>
      </c>
    </row>
    <row r="165" spans="1:9" hidden="1" x14ac:dyDescent="0.25">
      <c r="A165" s="1" t="s">
        <v>8</v>
      </c>
      <c r="B165">
        <v>1006</v>
      </c>
      <c r="C165" s="1" t="s">
        <v>199</v>
      </c>
      <c r="D165">
        <v>26.44</v>
      </c>
      <c r="E165">
        <v>26.44</v>
      </c>
      <c r="F165">
        <v>0</v>
      </c>
      <c r="H165"/>
      <c r="I165">
        <v>0</v>
      </c>
    </row>
    <row r="166" spans="1:9" hidden="1" x14ac:dyDescent="0.25">
      <c r="A166" s="1" t="s">
        <v>8</v>
      </c>
      <c r="B166">
        <v>1093</v>
      </c>
      <c r="C166" s="1" t="s">
        <v>200</v>
      </c>
      <c r="D166">
        <v>0.65500000000000003</v>
      </c>
      <c r="E166">
        <v>0.65500000000000003</v>
      </c>
      <c r="F166">
        <v>0</v>
      </c>
      <c r="H166"/>
      <c r="I166">
        <v>0</v>
      </c>
    </row>
    <row r="167" spans="1:9" hidden="1" x14ac:dyDescent="0.25">
      <c r="A167" s="1" t="s">
        <v>8</v>
      </c>
      <c r="B167">
        <v>4400</v>
      </c>
      <c r="C167" s="1" t="s">
        <v>201</v>
      </c>
      <c r="D167">
        <v>7.8550000000000004</v>
      </c>
      <c r="E167">
        <v>7.8550000000000004</v>
      </c>
      <c r="F167">
        <v>0</v>
      </c>
      <c r="H167"/>
      <c r="I167">
        <v>0</v>
      </c>
    </row>
    <row r="168" spans="1:9" hidden="1" x14ac:dyDescent="0.25">
      <c r="A168" s="1" t="s">
        <v>8</v>
      </c>
      <c r="B168">
        <v>420</v>
      </c>
      <c r="C168" s="1" t="s">
        <v>202</v>
      </c>
      <c r="D168">
        <v>6.5000000000000002E-2</v>
      </c>
      <c r="E168">
        <v>6.5000000000000002E-2</v>
      </c>
      <c r="F168">
        <v>0</v>
      </c>
      <c r="H168"/>
      <c r="I168">
        <v>0</v>
      </c>
    </row>
    <row r="169" spans="1:9" hidden="1" x14ac:dyDescent="0.25">
      <c r="A169" s="1" t="s">
        <v>8</v>
      </c>
      <c r="B169">
        <v>2326</v>
      </c>
      <c r="C169" s="1" t="s">
        <v>203</v>
      </c>
      <c r="D169">
        <v>2.5859999999999999</v>
      </c>
      <c r="E169">
        <v>2.5859999999999999</v>
      </c>
      <c r="F169">
        <v>0</v>
      </c>
      <c r="H169"/>
      <c r="I169">
        <v>0</v>
      </c>
    </row>
    <row r="170" spans="1:9" hidden="1" x14ac:dyDescent="0.25">
      <c r="A170" s="1" t="s">
        <v>8</v>
      </c>
      <c r="B170">
        <v>2244</v>
      </c>
      <c r="C170" s="1" t="s">
        <v>204</v>
      </c>
      <c r="D170">
        <v>6</v>
      </c>
      <c r="E170">
        <v>6</v>
      </c>
      <c r="F170">
        <v>0</v>
      </c>
      <c r="H170"/>
      <c r="I170">
        <v>0</v>
      </c>
    </row>
    <row r="171" spans="1:9" hidden="1" x14ac:dyDescent="0.25">
      <c r="A171" s="1" t="s">
        <v>8</v>
      </c>
      <c r="B171">
        <v>1054</v>
      </c>
      <c r="C171" s="1" t="s">
        <v>205</v>
      </c>
      <c r="D171">
        <v>0.17499999999999999</v>
      </c>
      <c r="E171">
        <v>0.17499999999999999</v>
      </c>
      <c r="F171">
        <v>0</v>
      </c>
      <c r="H171"/>
      <c r="I171">
        <v>0</v>
      </c>
    </row>
    <row r="172" spans="1:9" hidden="1" x14ac:dyDescent="0.25">
      <c r="A172" s="1" t="s">
        <v>8</v>
      </c>
      <c r="B172">
        <v>4647</v>
      </c>
      <c r="C172" s="1" t="s">
        <v>206</v>
      </c>
      <c r="D172">
        <v>1.0549999999999999</v>
      </c>
      <c r="E172">
        <v>1.0549999999999999</v>
      </c>
      <c r="F172">
        <v>0</v>
      </c>
      <c r="H172"/>
      <c r="I172">
        <v>0</v>
      </c>
    </row>
    <row r="173" spans="1:9" hidden="1" x14ac:dyDescent="0.25">
      <c r="A173" s="1" t="s">
        <v>8</v>
      </c>
      <c r="B173">
        <v>1112</v>
      </c>
      <c r="C173" s="1" t="s">
        <v>207</v>
      </c>
      <c r="D173">
        <v>4</v>
      </c>
      <c r="E173">
        <v>4</v>
      </c>
      <c r="F173">
        <v>0</v>
      </c>
      <c r="H173"/>
      <c r="I173">
        <v>0</v>
      </c>
    </row>
    <row r="174" spans="1:9" hidden="1" x14ac:dyDescent="0.25">
      <c r="A174" s="1" t="s">
        <v>8</v>
      </c>
      <c r="B174">
        <v>1116</v>
      </c>
      <c r="C174" s="1" t="s">
        <v>208</v>
      </c>
      <c r="D174">
        <v>6</v>
      </c>
      <c r="E174">
        <v>6</v>
      </c>
      <c r="F174">
        <v>0</v>
      </c>
      <c r="H174"/>
      <c r="I174">
        <v>0</v>
      </c>
    </row>
    <row r="175" spans="1:9" hidden="1" x14ac:dyDescent="0.25">
      <c r="A175" s="1" t="s">
        <v>8</v>
      </c>
      <c r="B175">
        <v>4781</v>
      </c>
      <c r="C175" s="1" t="s">
        <v>209</v>
      </c>
      <c r="D175">
        <v>354</v>
      </c>
      <c r="E175">
        <v>354</v>
      </c>
      <c r="F175">
        <v>0</v>
      </c>
      <c r="H175"/>
      <c r="I175">
        <v>0</v>
      </c>
    </row>
    <row r="176" spans="1:9" hidden="1" x14ac:dyDescent="0.25">
      <c r="A176" s="1" t="s">
        <v>8</v>
      </c>
      <c r="B176">
        <v>2325</v>
      </c>
      <c r="C176" s="1" t="s">
        <v>210</v>
      </c>
      <c r="D176">
        <v>1.2450000000000001</v>
      </c>
      <c r="E176">
        <v>1.2450000000000001</v>
      </c>
      <c r="F176">
        <v>0</v>
      </c>
      <c r="H176"/>
      <c r="I176">
        <v>0</v>
      </c>
    </row>
    <row r="177" spans="1:9" hidden="1" x14ac:dyDescent="0.25">
      <c r="A177" s="1" t="s">
        <v>8</v>
      </c>
      <c r="B177">
        <v>4987</v>
      </c>
      <c r="C177" s="1" t="s">
        <v>211</v>
      </c>
      <c r="D177">
        <v>0.25</v>
      </c>
      <c r="E177">
        <v>0.25</v>
      </c>
      <c r="F177">
        <v>0</v>
      </c>
      <c r="H177"/>
      <c r="I177">
        <v>0</v>
      </c>
    </row>
    <row r="178" spans="1:9" hidden="1" x14ac:dyDescent="0.25">
      <c r="A178" s="1" t="s">
        <v>8</v>
      </c>
      <c r="B178">
        <v>1119</v>
      </c>
      <c r="C178" s="1" t="s">
        <v>212</v>
      </c>
      <c r="D178">
        <v>2</v>
      </c>
      <c r="E178">
        <v>2</v>
      </c>
      <c r="F178">
        <v>0</v>
      </c>
      <c r="H178"/>
      <c r="I178">
        <v>0</v>
      </c>
    </row>
    <row r="179" spans="1:9" hidden="1" x14ac:dyDescent="0.25">
      <c r="A179" s="1" t="s">
        <v>8</v>
      </c>
      <c r="B179">
        <v>5842</v>
      </c>
      <c r="C179" s="1" t="s">
        <v>213</v>
      </c>
      <c r="D179">
        <v>4</v>
      </c>
      <c r="E179">
        <v>4</v>
      </c>
      <c r="F179">
        <v>0</v>
      </c>
      <c r="H179"/>
      <c r="I179">
        <v>0</v>
      </c>
    </row>
    <row r="180" spans="1:9" hidden="1" x14ac:dyDescent="0.25">
      <c r="A180" s="1" t="s">
        <v>8</v>
      </c>
      <c r="B180">
        <v>5841</v>
      </c>
      <c r="C180" s="1" t="s">
        <v>214</v>
      </c>
      <c r="D180">
        <v>48</v>
      </c>
      <c r="E180">
        <v>48</v>
      </c>
      <c r="F180">
        <v>0</v>
      </c>
      <c r="H180"/>
      <c r="I180">
        <v>0</v>
      </c>
    </row>
    <row r="181" spans="1:9" hidden="1" x14ac:dyDescent="0.25">
      <c r="A181" s="1" t="s">
        <v>8</v>
      </c>
      <c r="B181">
        <v>1117</v>
      </c>
      <c r="C181" s="1" t="s">
        <v>215</v>
      </c>
      <c r="D181">
        <v>2</v>
      </c>
      <c r="E181">
        <v>2</v>
      </c>
      <c r="F181">
        <v>0</v>
      </c>
      <c r="H181"/>
      <c r="I181">
        <v>0</v>
      </c>
    </row>
    <row r="182" spans="1:9" hidden="1" x14ac:dyDescent="0.25">
      <c r="A182" s="1" t="s">
        <v>9</v>
      </c>
      <c r="B182">
        <v>4979</v>
      </c>
      <c r="C182" s="1" t="s">
        <v>216</v>
      </c>
      <c r="D182">
        <v>18</v>
      </c>
      <c r="E182">
        <v>18</v>
      </c>
      <c r="F182">
        <v>84</v>
      </c>
      <c r="H182"/>
      <c r="I182">
        <v>0</v>
      </c>
    </row>
    <row r="183" spans="1:9" hidden="1" x14ac:dyDescent="0.25">
      <c r="A183" s="1" t="s">
        <v>9</v>
      </c>
      <c r="B183">
        <v>4978</v>
      </c>
      <c r="C183" s="1" t="s">
        <v>217</v>
      </c>
      <c r="D183">
        <v>40</v>
      </c>
      <c r="E183">
        <v>40</v>
      </c>
      <c r="F183">
        <v>36</v>
      </c>
      <c r="H183"/>
      <c r="I183">
        <v>0</v>
      </c>
    </row>
    <row r="184" spans="1:9" hidden="1" x14ac:dyDescent="0.25">
      <c r="A184" s="1" t="s">
        <v>9</v>
      </c>
      <c r="B184">
        <v>4984</v>
      </c>
      <c r="C184" s="1" t="s">
        <v>218</v>
      </c>
      <c r="D184">
        <v>1</v>
      </c>
      <c r="E184">
        <v>1</v>
      </c>
      <c r="F184">
        <v>0</v>
      </c>
      <c r="H184"/>
      <c r="I184">
        <v>0</v>
      </c>
    </row>
    <row r="185" spans="1:9" hidden="1" x14ac:dyDescent="0.25">
      <c r="A185" s="1" t="s">
        <v>9</v>
      </c>
      <c r="B185">
        <v>4911</v>
      </c>
      <c r="C185" s="1" t="s">
        <v>219</v>
      </c>
      <c r="D185">
        <v>170</v>
      </c>
      <c r="E185">
        <v>170</v>
      </c>
      <c r="F185">
        <v>0</v>
      </c>
      <c r="H185"/>
      <c r="I185">
        <v>0</v>
      </c>
    </row>
    <row r="186" spans="1:9" hidden="1" x14ac:dyDescent="0.25">
      <c r="A186" s="1" t="s">
        <v>9</v>
      </c>
      <c r="B186">
        <v>4914</v>
      </c>
      <c r="C186" s="1" t="s">
        <v>220</v>
      </c>
      <c r="D186">
        <v>185</v>
      </c>
      <c r="E186">
        <v>185</v>
      </c>
      <c r="F186">
        <v>0</v>
      </c>
      <c r="H186"/>
      <c r="I186">
        <v>0</v>
      </c>
    </row>
    <row r="187" spans="1:9" hidden="1" x14ac:dyDescent="0.25">
      <c r="A187" s="1" t="s">
        <v>9</v>
      </c>
      <c r="B187">
        <v>4915</v>
      </c>
      <c r="C187" s="1" t="s">
        <v>221</v>
      </c>
      <c r="D187">
        <v>116</v>
      </c>
      <c r="E187">
        <v>116</v>
      </c>
      <c r="F187">
        <v>0</v>
      </c>
      <c r="H187"/>
      <c r="I187">
        <v>0</v>
      </c>
    </row>
    <row r="188" spans="1:9" hidden="1" x14ac:dyDescent="0.25">
      <c r="A188" s="1" t="s">
        <v>9</v>
      </c>
      <c r="B188">
        <v>4912</v>
      </c>
      <c r="C188" s="1" t="s">
        <v>222</v>
      </c>
      <c r="D188">
        <v>124</v>
      </c>
      <c r="E188">
        <v>124</v>
      </c>
      <c r="F188">
        <v>0</v>
      </c>
      <c r="H188"/>
      <c r="I188">
        <v>0</v>
      </c>
    </row>
    <row r="189" spans="1:9" hidden="1" x14ac:dyDescent="0.25">
      <c r="A189" s="1" t="s">
        <v>9</v>
      </c>
      <c r="B189">
        <v>4982</v>
      </c>
      <c r="C189" s="1" t="s">
        <v>223</v>
      </c>
      <c r="D189">
        <v>9</v>
      </c>
      <c r="E189">
        <v>9</v>
      </c>
      <c r="F189">
        <v>96</v>
      </c>
      <c r="H189"/>
      <c r="I189">
        <v>0</v>
      </c>
    </row>
    <row r="190" spans="1:9" hidden="1" x14ac:dyDescent="0.25">
      <c r="A190" s="1" t="s">
        <v>9</v>
      </c>
      <c r="B190">
        <v>9318</v>
      </c>
      <c r="C190" s="1" t="s">
        <v>224</v>
      </c>
      <c r="D190">
        <v>7</v>
      </c>
      <c r="E190">
        <v>7</v>
      </c>
      <c r="F190">
        <v>0</v>
      </c>
      <c r="H190"/>
      <c r="I190">
        <v>0</v>
      </c>
    </row>
    <row r="191" spans="1:9" hidden="1" x14ac:dyDescent="0.25">
      <c r="A191" s="1" t="s">
        <v>9</v>
      </c>
      <c r="B191">
        <v>9866</v>
      </c>
      <c r="C191" s="1" t="s">
        <v>225</v>
      </c>
      <c r="D191">
        <v>13</v>
      </c>
      <c r="E191">
        <v>13</v>
      </c>
      <c r="F191">
        <v>25</v>
      </c>
      <c r="H191"/>
      <c r="I191">
        <v>0</v>
      </c>
    </row>
    <row r="192" spans="1:9" hidden="1" x14ac:dyDescent="0.25">
      <c r="A192" s="1" t="s">
        <v>9</v>
      </c>
      <c r="B192">
        <v>12702</v>
      </c>
      <c r="C192" s="1" t="s">
        <v>226</v>
      </c>
      <c r="D192">
        <v>198</v>
      </c>
      <c r="E192">
        <v>198</v>
      </c>
      <c r="F192">
        <v>0</v>
      </c>
      <c r="H192"/>
      <c r="I192">
        <v>0</v>
      </c>
    </row>
    <row r="193" spans="1:9" hidden="1" x14ac:dyDescent="0.25">
      <c r="A193" s="1" t="s">
        <v>9</v>
      </c>
      <c r="B193">
        <v>12851</v>
      </c>
      <c r="C193" s="1" t="s">
        <v>227</v>
      </c>
      <c r="D193">
        <v>136</v>
      </c>
      <c r="E193">
        <v>136</v>
      </c>
      <c r="F193">
        <v>0</v>
      </c>
      <c r="H193"/>
      <c r="I193">
        <v>0</v>
      </c>
    </row>
    <row r="194" spans="1:9" hidden="1" x14ac:dyDescent="0.25">
      <c r="A194" s="1" t="s">
        <v>21</v>
      </c>
      <c r="B194" s="2">
        <v>270</v>
      </c>
      <c r="C194" s="3" t="s">
        <v>1342</v>
      </c>
      <c r="D194" s="2">
        <v>25</v>
      </c>
      <c r="E194" s="2"/>
      <c r="F194" s="2"/>
      <c r="G194" s="2">
        <f>Tabla1[[#This Row],[VENTA]]+Tabla1[[#This Row],[FISICO]]-Tabla1[[#This Row],[SISTEMA]]</f>
        <v>-25</v>
      </c>
      <c r="H194" s="2"/>
      <c r="I194" s="2"/>
    </row>
    <row r="195" spans="1:9" hidden="1" x14ac:dyDescent="0.25">
      <c r="A195" s="1" t="s">
        <v>10</v>
      </c>
      <c r="B195" s="2">
        <v>418</v>
      </c>
      <c r="C195" s="3" t="s">
        <v>267</v>
      </c>
      <c r="D195" s="2">
        <v>27</v>
      </c>
      <c r="E195" s="2"/>
      <c r="F195" s="2"/>
      <c r="G195" s="2">
        <f>Tabla1[[#This Row],[VENTA]]+Tabla1[[#This Row],[FISICO]]-Tabla1[[#This Row],[SISTEMA]]</f>
        <v>-27</v>
      </c>
      <c r="H195" s="2"/>
      <c r="I195" s="2"/>
    </row>
    <row r="196" spans="1:9" hidden="1" x14ac:dyDescent="0.25">
      <c r="A196" s="1" t="s">
        <v>10</v>
      </c>
      <c r="B196" s="2">
        <v>421</v>
      </c>
      <c r="C196" s="3" t="s">
        <v>244</v>
      </c>
      <c r="D196" s="2">
        <v>12.91</v>
      </c>
      <c r="E196" s="2"/>
      <c r="F196" s="2"/>
      <c r="G196" s="2">
        <f>Tabla1[[#This Row],[VENTA]]+Tabla1[[#This Row],[FISICO]]-Tabla1[[#This Row],[SISTEMA]]</f>
        <v>-12.91</v>
      </c>
      <c r="H196" s="2"/>
      <c r="I196" s="2"/>
    </row>
    <row r="197" spans="1:9" hidden="1" x14ac:dyDescent="0.25">
      <c r="A197" s="1" t="s">
        <v>10</v>
      </c>
      <c r="B197" s="2">
        <v>427</v>
      </c>
      <c r="C197" s="3" t="s">
        <v>258</v>
      </c>
      <c r="D197" s="2">
        <v>2.1850000000000001</v>
      </c>
      <c r="E197" s="2"/>
      <c r="F197" s="2"/>
      <c r="G197" s="2">
        <f>Tabla1[[#This Row],[VENTA]]+Tabla1[[#This Row],[FISICO]]-Tabla1[[#This Row],[SISTEMA]]</f>
        <v>-2.1850000000000001</v>
      </c>
      <c r="H197" s="2"/>
      <c r="I197" s="2"/>
    </row>
    <row r="198" spans="1:9" hidden="1" x14ac:dyDescent="0.25">
      <c r="A198" s="1" t="s">
        <v>10</v>
      </c>
      <c r="B198" s="2">
        <v>429</v>
      </c>
      <c r="C198" s="3" t="s">
        <v>237</v>
      </c>
      <c r="D198" s="2">
        <v>32.39</v>
      </c>
      <c r="E198" s="2"/>
      <c r="F198" s="2"/>
      <c r="G198" s="2">
        <f>Tabla1[[#This Row],[VENTA]]+Tabla1[[#This Row],[FISICO]]-Tabla1[[#This Row],[SISTEMA]]</f>
        <v>-32.39</v>
      </c>
      <c r="H198" s="2"/>
      <c r="I198" s="2"/>
    </row>
    <row r="199" spans="1:9" hidden="1" x14ac:dyDescent="0.25">
      <c r="A199" s="1" t="s">
        <v>21</v>
      </c>
      <c r="B199" s="2">
        <v>443</v>
      </c>
      <c r="C199" s="3" t="s">
        <v>1343</v>
      </c>
      <c r="D199" s="2">
        <v>39</v>
      </c>
      <c r="E199" s="2"/>
      <c r="F199" s="2"/>
      <c r="G199" s="2">
        <f>Tabla1[[#This Row],[VENTA]]+Tabla1[[#This Row],[FISICO]]-Tabla1[[#This Row],[SISTEMA]]</f>
        <v>-39</v>
      </c>
      <c r="H199" s="2"/>
      <c r="I199" s="2"/>
    </row>
    <row r="200" spans="1:9" hidden="1" x14ac:dyDescent="0.25">
      <c r="A200" s="1" t="s">
        <v>21</v>
      </c>
      <c r="B200" s="2">
        <v>449</v>
      </c>
      <c r="C200" s="3" t="s">
        <v>1321</v>
      </c>
      <c r="D200" s="2">
        <v>1</v>
      </c>
      <c r="E200" s="2"/>
      <c r="F200" s="2"/>
      <c r="G200" s="2">
        <f>Tabla1[[#This Row],[VENTA]]+Tabla1[[#This Row],[FISICO]]-Tabla1[[#This Row],[SISTEMA]]</f>
        <v>-1</v>
      </c>
      <c r="H200" s="2"/>
      <c r="I200" s="2"/>
    </row>
    <row r="201" spans="1:9" hidden="1" x14ac:dyDescent="0.25">
      <c r="A201" s="1" t="s">
        <v>10</v>
      </c>
      <c r="B201" s="2">
        <v>450</v>
      </c>
      <c r="C201" s="3" t="s">
        <v>229</v>
      </c>
      <c r="D201" s="2">
        <v>52.475000000000001</v>
      </c>
      <c r="E201" s="2"/>
      <c r="F201" s="2"/>
      <c r="G201" s="2">
        <f>Tabla1[[#This Row],[VENTA]]+Tabla1[[#This Row],[FISICO]]-Tabla1[[#This Row],[SISTEMA]]</f>
        <v>-52.475000000000001</v>
      </c>
      <c r="H201" s="2"/>
      <c r="I201" s="2"/>
    </row>
    <row r="202" spans="1:9" hidden="1" x14ac:dyDescent="0.25">
      <c r="A202" s="1" t="s">
        <v>10</v>
      </c>
      <c r="B202" s="2">
        <v>451</v>
      </c>
      <c r="C202" s="3" t="s">
        <v>232</v>
      </c>
      <c r="D202" s="2">
        <v>30</v>
      </c>
      <c r="E202" s="2"/>
      <c r="F202" s="2"/>
      <c r="G202" s="2">
        <f>Tabla1[[#This Row],[VENTA]]+Tabla1[[#This Row],[FISICO]]-Tabla1[[#This Row],[SISTEMA]]</f>
        <v>-30</v>
      </c>
      <c r="H202" s="2"/>
      <c r="I202" s="2"/>
    </row>
    <row r="203" spans="1:9" hidden="1" x14ac:dyDescent="0.25">
      <c r="A203" s="1" t="s">
        <v>21</v>
      </c>
      <c r="B203" s="2">
        <v>454</v>
      </c>
      <c r="C203" s="3" t="s">
        <v>1350</v>
      </c>
      <c r="D203" s="2">
        <v>91</v>
      </c>
      <c r="E203" s="2"/>
      <c r="F203" s="2"/>
      <c r="G203" s="2">
        <f>Tabla1[[#This Row],[VENTA]]+Tabla1[[#This Row],[FISICO]]-Tabla1[[#This Row],[SISTEMA]]</f>
        <v>-91</v>
      </c>
      <c r="H203" s="2"/>
      <c r="I203" s="2"/>
    </row>
    <row r="204" spans="1:9" hidden="1" x14ac:dyDescent="0.25">
      <c r="A204" s="1" t="s">
        <v>21</v>
      </c>
      <c r="B204" s="2">
        <v>461</v>
      </c>
      <c r="C204" s="3" t="s">
        <v>1324</v>
      </c>
      <c r="D204" s="2">
        <v>392</v>
      </c>
      <c r="E204" s="2"/>
      <c r="F204" s="2"/>
      <c r="G204" s="2">
        <f>Tabla1[[#This Row],[VENTA]]+Tabla1[[#This Row],[FISICO]]-Tabla1[[#This Row],[SISTEMA]]</f>
        <v>-392</v>
      </c>
      <c r="H204" s="2"/>
      <c r="I204" s="2"/>
    </row>
    <row r="205" spans="1:9" hidden="1" x14ac:dyDescent="0.25">
      <c r="A205" s="1" t="s">
        <v>10</v>
      </c>
      <c r="B205" s="2">
        <v>466</v>
      </c>
      <c r="C205" s="3" t="s">
        <v>234</v>
      </c>
      <c r="D205" s="2">
        <v>15.695</v>
      </c>
      <c r="E205" s="2"/>
      <c r="F205" s="2"/>
      <c r="G205" s="2">
        <f>Tabla1[[#This Row],[VENTA]]+Tabla1[[#This Row],[FISICO]]-Tabla1[[#This Row],[SISTEMA]]</f>
        <v>-15.695</v>
      </c>
      <c r="H205" s="2"/>
      <c r="I205" s="2"/>
    </row>
    <row r="206" spans="1:9" hidden="1" x14ac:dyDescent="0.25">
      <c r="A206" s="1" t="s">
        <v>21</v>
      </c>
      <c r="B206" s="2">
        <v>467</v>
      </c>
      <c r="C206" s="3" t="s">
        <v>1332</v>
      </c>
      <c r="D206" s="2">
        <v>299</v>
      </c>
      <c r="E206" s="2"/>
      <c r="F206" s="2"/>
      <c r="G206" s="2">
        <f>Tabla1[[#This Row],[VENTA]]+Tabla1[[#This Row],[FISICO]]-Tabla1[[#This Row],[SISTEMA]]</f>
        <v>-299</v>
      </c>
      <c r="H206" s="2"/>
      <c r="I206" s="2"/>
    </row>
    <row r="207" spans="1:9" hidden="1" x14ac:dyDescent="0.25">
      <c r="A207" s="1" t="s">
        <v>10</v>
      </c>
      <c r="B207" s="2">
        <v>469</v>
      </c>
      <c r="C207" s="3" t="s">
        <v>236</v>
      </c>
      <c r="D207" s="2">
        <v>16.841999999999999</v>
      </c>
      <c r="E207" s="2"/>
      <c r="F207" s="2"/>
      <c r="G207" s="2">
        <f>Tabla1[[#This Row],[VENTA]]+Tabla1[[#This Row],[FISICO]]-Tabla1[[#This Row],[SISTEMA]]</f>
        <v>-16.841999999999999</v>
      </c>
      <c r="H207" s="2"/>
      <c r="I207" s="2"/>
    </row>
    <row r="208" spans="1:9" hidden="1" x14ac:dyDescent="0.25">
      <c r="A208" s="1" t="s">
        <v>21</v>
      </c>
      <c r="B208" s="2">
        <v>470</v>
      </c>
      <c r="C208" s="3" t="s">
        <v>1322</v>
      </c>
      <c r="D208" s="2">
        <v>519</v>
      </c>
      <c r="E208" s="2"/>
      <c r="F208" s="2"/>
      <c r="G208" s="2">
        <f>Tabla1[[#This Row],[VENTA]]+Tabla1[[#This Row],[FISICO]]-Tabla1[[#This Row],[SISTEMA]]</f>
        <v>-519</v>
      </c>
      <c r="H208" s="2"/>
      <c r="I208" s="2"/>
    </row>
    <row r="209" spans="1:9" hidden="1" x14ac:dyDescent="0.25">
      <c r="A209" s="1" t="s">
        <v>10</v>
      </c>
      <c r="B209" s="2">
        <v>471</v>
      </c>
      <c r="C209" s="3" t="s">
        <v>247</v>
      </c>
      <c r="D209" s="2">
        <v>3.895</v>
      </c>
      <c r="E209" s="2"/>
      <c r="F209" s="2"/>
      <c r="G209" s="2">
        <f>Tabla1[[#This Row],[VENTA]]+Tabla1[[#This Row],[FISICO]]-Tabla1[[#This Row],[SISTEMA]]</f>
        <v>-3.895</v>
      </c>
      <c r="H209" s="2"/>
      <c r="I209" s="2"/>
    </row>
    <row r="210" spans="1:9" hidden="1" x14ac:dyDescent="0.25">
      <c r="A210" s="1" t="s">
        <v>10</v>
      </c>
      <c r="B210" s="2">
        <v>473</v>
      </c>
      <c r="C210" s="3" t="s">
        <v>242</v>
      </c>
      <c r="D210" s="2">
        <v>18.565000000000001</v>
      </c>
      <c r="E210" s="2"/>
      <c r="F210" s="2"/>
      <c r="G210" s="2">
        <f>Tabla1[[#This Row],[VENTA]]+Tabla1[[#This Row],[FISICO]]-Tabla1[[#This Row],[SISTEMA]]</f>
        <v>-18.565000000000001</v>
      </c>
      <c r="H210" s="2"/>
      <c r="I210" s="2"/>
    </row>
    <row r="211" spans="1:9" hidden="1" x14ac:dyDescent="0.25">
      <c r="A211" s="1" t="s">
        <v>21</v>
      </c>
      <c r="B211" s="2">
        <v>484</v>
      </c>
      <c r="C211" s="3" t="s">
        <v>1325</v>
      </c>
      <c r="D211" s="2">
        <v>39</v>
      </c>
      <c r="E211" s="2"/>
      <c r="F211" s="2"/>
      <c r="G211" s="2">
        <f>Tabla1[[#This Row],[VENTA]]+Tabla1[[#This Row],[FISICO]]-Tabla1[[#This Row],[SISTEMA]]</f>
        <v>-39</v>
      </c>
      <c r="H211" s="2"/>
      <c r="I211" s="2"/>
    </row>
    <row r="212" spans="1:9" hidden="1" x14ac:dyDescent="0.25">
      <c r="A212" s="1" t="s">
        <v>21</v>
      </c>
      <c r="B212" s="2">
        <v>526</v>
      </c>
      <c r="C212" s="3" t="s">
        <v>1344</v>
      </c>
      <c r="D212" s="2">
        <v>81</v>
      </c>
      <c r="E212" s="2"/>
      <c r="F212" s="2"/>
      <c r="G212" s="2">
        <f>Tabla1[[#This Row],[VENTA]]+Tabla1[[#This Row],[FISICO]]-Tabla1[[#This Row],[SISTEMA]]</f>
        <v>-81</v>
      </c>
      <c r="H212" s="2"/>
      <c r="I212" s="2"/>
    </row>
    <row r="213" spans="1:9" hidden="1" x14ac:dyDescent="0.25">
      <c r="A213" s="1" t="s">
        <v>21</v>
      </c>
      <c r="B213" s="2">
        <v>538</v>
      </c>
      <c r="C213" s="3" t="s">
        <v>1351</v>
      </c>
      <c r="D213" s="2">
        <v>111</v>
      </c>
      <c r="E213" s="2"/>
      <c r="F213" s="2"/>
      <c r="G213" s="2">
        <f>Tabla1[[#This Row],[VENTA]]+Tabla1[[#This Row],[FISICO]]-Tabla1[[#This Row],[SISTEMA]]</f>
        <v>-111</v>
      </c>
      <c r="H213" s="2"/>
      <c r="I213" s="2"/>
    </row>
    <row r="214" spans="1:9" hidden="1" x14ac:dyDescent="0.25">
      <c r="A214" s="1" t="s">
        <v>21</v>
      </c>
      <c r="B214" s="2">
        <v>560</v>
      </c>
      <c r="C214" s="3" t="s">
        <v>1371</v>
      </c>
      <c r="D214" s="2">
        <v>2043</v>
      </c>
      <c r="E214" s="2"/>
      <c r="F214" s="2"/>
      <c r="G214" s="2">
        <f>Tabla1[[#This Row],[VENTA]]+Tabla1[[#This Row],[FISICO]]-Tabla1[[#This Row],[SISTEMA]]</f>
        <v>-2043</v>
      </c>
      <c r="H214" s="2"/>
      <c r="I214" s="2"/>
    </row>
    <row r="215" spans="1:9" hidden="1" x14ac:dyDescent="0.25">
      <c r="A215" s="1" t="s">
        <v>21</v>
      </c>
      <c r="B215" s="2">
        <v>572</v>
      </c>
      <c r="C215" s="3" t="s">
        <v>1333</v>
      </c>
      <c r="D215" s="2">
        <v>80</v>
      </c>
      <c r="E215" s="2"/>
      <c r="F215" s="2"/>
      <c r="G215" s="2">
        <f>Tabla1[[#This Row],[VENTA]]+Tabla1[[#This Row],[FISICO]]-Tabla1[[#This Row],[SISTEMA]]</f>
        <v>-80</v>
      </c>
      <c r="H215" s="2"/>
      <c r="I215" s="2"/>
    </row>
    <row r="216" spans="1:9" hidden="1" x14ac:dyDescent="0.25">
      <c r="A216" s="1" t="s">
        <v>10</v>
      </c>
      <c r="B216" s="2">
        <v>612</v>
      </c>
      <c r="C216" s="3" t="s">
        <v>240</v>
      </c>
      <c r="D216" s="2">
        <v>28.41</v>
      </c>
      <c r="E216" s="2"/>
      <c r="F216" s="2"/>
      <c r="G216" s="2">
        <f>Tabla1[[#This Row],[VENTA]]+Tabla1[[#This Row],[FISICO]]-Tabla1[[#This Row],[SISTEMA]]</f>
        <v>-28.41</v>
      </c>
      <c r="H216" s="2"/>
      <c r="I216" s="2"/>
    </row>
    <row r="217" spans="1:9" hidden="1" x14ac:dyDescent="0.25">
      <c r="A217" s="1" t="s">
        <v>21</v>
      </c>
      <c r="B217" s="2">
        <v>613</v>
      </c>
      <c r="C217" s="3" t="s">
        <v>1345</v>
      </c>
      <c r="D217" s="2">
        <v>84</v>
      </c>
      <c r="E217" s="2"/>
      <c r="F217" s="2"/>
      <c r="G217" s="2">
        <f>Tabla1[[#This Row],[VENTA]]+Tabla1[[#This Row],[FISICO]]-Tabla1[[#This Row],[SISTEMA]]</f>
        <v>-84</v>
      </c>
      <c r="H217" s="2"/>
      <c r="I217" s="2"/>
    </row>
    <row r="218" spans="1:9" hidden="1" x14ac:dyDescent="0.25">
      <c r="A218" s="1" t="s">
        <v>21</v>
      </c>
      <c r="B218" s="2">
        <v>622</v>
      </c>
      <c r="C218" s="3" t="s">
        <v>1337</v>
      </c>
      <c r="D218" s="2">
        <v>119</v>
      </c>
      <c r="E218" s="2"/>
      <c r="F218" s="2"/>
      <c r="G218" s="2">
        <f>Tabla1[[#This Row],[VENTA]]+Tabla1[[#This Row],[FISICO]]-Tabla1[[#This Row],[SISTEMA]]</f>
        <v>-119</v>
      </c>
      <c r="H218" s="2"/>
      <c r="I218" s="2"/>
    </row>
    <row r="219" spans="1:9" hidden="1" x14ac:dyDescent="0.25">
      <c r="A219" s="1" t="s">
        <v>18</v>
      </c>
      <c r="B219" s="2">
        <v>707</v>
      </c>
      <c r="C219" s="3" t="s">
        <v>467</v>
      </c>
      <c r="D219" s="2">
        <v>373</v>
      </c>
      <c r="E219" s="2"/>
      <c r="F219" s="2"/>
      <c r="G219" s="2">
        <f>Tabla1[[#This Row],[VENTA]]+Tabla1[[#This Row],[FISICO]]-Tabla1[[#This Row],[SISTEMA]]</f>
        <v>-373</v>
      </c>
      <c r="H219" s="2"/>
      <c r="I219" s="2"/>
    </row>
    <row r="220" spans="1:9" hidden="1" x14ac:dyDescent="0.25">
      <c r="A220" s="1" t="s">
        <v>18</v>
      </c>
      <c r="B220" s="2">
        <v>708</v>
      </c>
      <c r="C220" s="3" t="s">
        <v>501</v>
      </c>
      <c r="D220" s="2">
        <v>54</v>
      </c>
      <c r="E220" s="2"/>
      <c r="F220" s="2"/>
      <c r="G220" s="2">
        <f>Tabla1[[#This Row],[VENTA]]+Tabla1[[#This Row],[FISICO]]-Tabla1[[#This Row],[SISTEMA]]</f>
        <v>-54</v>
      </c>
      <c r="H220" s="2"/>
      <c r="I220" s="2"/>
    </row>
    <row r="221" spans="1:9" hidden="1" x14ac:dyDescent="0.25">
      <c r="A221" s="1" t="s">
        <v>18</v>
      </c>
      <c r="B221" s="2">
        <v>710</v>
      </c>
      <c r="C221" s="3" t="s">
        <v>515</v>
      </c>
      <c r="D221" s="2">
        <v>5</v>
      </c>
      <c r="E221" s="2"/>
      <c r="F221" s="2"/>
      <c r="G221" s="2">
        <f>Tabla1[[#This Row],[VENTA]]+Tabla1[[#This Row],[FISICO]]-Tabla1[[#This Row],[SISTEMA]]</f>
        <v>-5</v>
      </c>
      <c r="H221" s="2"/>
      <c r="I221" s="2"/>
    </row>
    <row r="222" spans="1:9" hidden="1" x14ac:dyDescent="0.25">
      <c r="A222" s="1" t="s">
        <v>18</v>
      </c>
      <c r="B222" s="2">
        <v>711</v>
      </c>
      <c r="C222" s="3" t="s">
        <v>587</v>
      </c>
      <c r="D222" s="2">
        <v>20</v>
      </c>
      <c r="E222" s="2"/>
      <c r="F222" s="2"/>
      <c r="G222" s="2">
        <f>Tabla1[[#This Row],[VENTA]]+Tabla1[[#This Row],[FISICO]]-Tabla1[[#This Row],[SISTEMA]]</f>
        <v>-20</v>
      </c>
      <c r="H222" s="2"/>
      <c r="I222" s="2"/>
    </row>
    <row r="223" spans="1:9" hidden="1" x14ac:dyDescent="0.25">
      <c r="A223" s="1" t="s">
        <v>18</v>
      </c>
      <c r="B223" s="2">
        <v>713</v>
      </c>
      <c r="C223" s="3" t="s">
        <v>490</v>
      </c>
      <c r="D223" s="2">
        <v>13</v>
      </c>
      <c r="E223" s="2"/>
      <c r="F223" s="2"/>
      <c r="G223" s="2">
        <f>Tabla1[[#This Row],[VENTA]]+Tabla1[[#This Row],[FISICO]]-Tabla1[[#This Row],[SISTEMA]]</f>
        <v>-13</v>
      </c>
      <c r="H223" s="2"/>
      <c r="I223" s="2"/>
    </row>
    <row r="224" spans="1:9" hidden="1" x14ac:dyDescent="0.25">
      <c r="A224" s="1" t="s">
        <v>18</v>
      </c>
      <c r="B224" s="2">
        <v>760</v>
      </c>
      <c r="C224" s="3" t="s">
        <v>596</v>
      </c>
      <c r="D224" s="2">
        <v>3</v>
      </c>
      <c r="E224" s="2"/>
      <c r="F224" s="2"/>
      <c r="G224" s="2">
        <f>Tabla1[[#This Row],[VENTA]]+Tabla1[[#This Row],[FISICO]]-Tabla1[[#This Row],[SISTEMA]]</f>
        <v>-3</v>
      </c>
      <c r="H224" s="2"/>
      <c r="I224" s="2"/>
    </row>
    <row r="225" spans="1:9" hidden="1" x14ac:dyDescent="0.25">
      <c r="A225" s="1" t="s">
        <v>18</v>
      </c>
      <c r="B225" s="2">
        <v>762</v>
      </c>
      <c r="C225" s="3" t="s">
        <v>498</v>
      </c>
      <c r="D225" s="2">
        <v>111</v>
      </c>
      <c r="E225" s="2"/>
      <c r="F225" s="2"/>
      <c r="G225" s="2">
        <f>Tabla1[[#This Row],[VENTA]]+Tabla1[[#This Row],[FISICO]]-Tabla1[[#This Row],[SISTEMA]]</f>
        <v>-111</v>
      </c>
      <c r="H225" s="2"/>
      <c r="I225" s="2"/>
    </row>
    <row r="226" spans="1:9" hidden="1" x14ac:dyDescent="0.25">
      <c r="A226" s="1" t="s">
        <v>18</v>
      </c>
      <c r="B226" s="2">
        <v>764</v>
      </c>
      <c r="C226" s="3" t="s">
        <v>532</v>
      </c>
      <c r="D226" s="2">
        <v>88</v>
      </c>
      <c r="E226" s="2"/>
      <c r="F226" s="2"/>
      <c r="G226" s="2">
        <f>Tabla1[[#This Row],[VENTA]]+Tabla1[[#This Row],[FISICO]]-Tabla1[[#This Row],[SISTEMA]]</f>
        <v>-88</v>
      </c>
      <c r="H226" s="2"/>
      <c r="I226" s="2"/>
    </row>
    <row r="227" spans="1:9" hidden="1" x14ac:dyDescent="0.25">
      <c r="A227" s="1" t="s">
        <v>18</v>
      </c>
      <c r="B227" s="2">
        <v>765</v>
      </c>
      <c r="C227" s="3" t="s">
        <v>533</v>
      </c>
      <c r="D227" s="2">
        <v>1</v>
      </c>
      <c r="E227" s="2"/>
      <c r="F227" s="2"/>
      <c r="G227" s="2">
        <f>Tabla1[[#This Row],[VENTA]]+Tabla1[[#This Row],[FISICO]]-Tabla1[[#This Row],[SISTEMA]]</f>
        <v>-1</v>
      </c>
      <c r="H227" s="2"/>
      <c r="I227" s="2"/>
    </row>
    <row r="228" spans="1:9" hidden="1" x14ac:dyDescent="0.25">
      <c r="A228" s="1" t="s">
        <v>18</v>
      </c>
      <c r="B228" s="2">
        <v>771</v>
      </c>
      <c r="C228" s="3" t="s">
        <v>493</v>
      </c>
      <c r="D228" s="2">
        <v>98</v>
      </c>
      <c r="E228" s="2"/>
      <c r="F228" s="2"/>
      <c r="G228" s="2">
        <f>Tabla1[[#This Row],[VENTA]]+Tabla1[[#This Row],[FISICO]]-Tabla1[[#This Row],[SISTEMA]]</f>
        <v>-98</v>
      </c>
      <c r="H228" s="2"/>
      <c r="I228" s="2"/>
    </row>
    <row r="229" spans="1:9" hidden="1" x14ac:dyDescent="0.25">
      <c r="A229" s="1" t="s">
        <v>21</v>
      </c>
      <c r="B229" s="2">
        <v>784</v>
      </c>
      <c r="C229" s="3" t="s">
        <v>1315</v>
      </c>
      <c r="D229" s="2">
        <v>645</v>
      </c>
      <c r="E229" s="2"/>
      <c r="F229" s="2"/>
      <c r="G229" s="2">
        <f>Tabla1[[#This Row],[VENTA]]+Tabla1[[#This Row],[FISICO]]-Tabla1[[#This Row],[SISTEMA]]</f>
        <v>-645</v>
      </c>
      <c r="H229" s="2"/>
      <c r="I229" s="2"/>
    </row>
    <row r="230" spans="1:9" hidden="1" x14ac:dyDescent="0.25">
      <c r="A230" s="1" t="s">
        <v>18</v>
      </c>
      <c r="B230" s="2">
        <v>790</v>
      </c>
      <c r="C230" s="3" t="s">
        <v>534</v>
      </c>
      <c r="D230" s="2">
        <v>220</v>
      </c>
      <c r="E230" s="2"/>
      <c r="F230" s="2"/>
      <c r="G230" s="2">
        <f>Tabla1[[#This Row],[VENTA]]+Tabla1[[#This Row],[FISICO]]-Tabla1[[#This Row],[SISTEMA]]</f>
        <v>-220</v>
      </c>
      <c r="H230" s="2"/>
      <c r="I230" s="2"/>
    </row>
    <row r="231" spans="1:9" hidden="1" x14ac:dyDescent="0.25">
      <c r="A231" s="1" t="s">
        <v>18</v>
      </c>
      <c r="B231" s="2">
        <v>793</v>
      </c>
      <c r="C231" s="3" t="s">
        <v>557</v>
      </c>
      <c r="D231" s="2">
        <v>54</v>
      </c>
      <c r="E231" s="2"/>
      <c r="F231" s="2"/>
      <c r="G231" s="2">
        <f>Tabla1[[#This Row],[VENTA]]+Tabla1[[#This Row],[FISICO]]-Tabla1[[#This Row],[SISTEMA]]</f>
        <v>-54</v>
      </c>
      <c r="H231" s="2"/>
      <c r="I231" s="2"/>
    </row>
    <row r="232" spans="1:9" hidden="1" x14ac:dyDescent="0.25">
      <c r="A232" s="1" t="s">
        <v>18</v>
      </c>
      <c r="B232" s="2">
        <v>799</v>
      </c>
      <c r="C232" s="3" t="s">
        <v>551</v>
      </c>
      <c r="D232" s="2">
        <v>4</v>
      </c>
      <c r="E232" s="2"/>
      <c r="F232" s="2"/>
      <c r="G232" s="2">
        <f>Tabla1[[#This Row],[VENTA]]+Tabla1[[#This Row],[FISICO]]-Tabla1[[#This Row],[SISTEMA]]</f>
        <v>-4</v>
      </c>
      <c r="H232" s="2"/>
      <c r="I232" s="2"/>
    </row>
    <row r="233" spans="1:9" hidden="1" x14ac:dyDescent="0.25">
      <c r="A233" s="1" t="s">
        <v>18</v>
      </c>
      <c r="B233" s="2">
        <v>801</v>
      </c>
      <c r="C233" s="3" t="s">
        <v>601</v>
      </c>
      <c r="D233" s="2">
        <v>55</v>
      </c>
      <c r="E233" s="2"/>
      <c r="F233" s="2"/>
      <c r="G233" s="2">
        <f>Tabla1[[#This Row],[VENTA]]+Tabla1[[#This Row],[FISICO]]-Tabla1[[#This Row],[SISTEMA]]</f>
        <v>-55</v>
      </c>
      <c r="H233" s="2"/>
      <c r="I233" s="2"/>
    </row>
    <row r="234" spans="1:9" hidden="1" x14ac:dyDescent="0.25">
      <c r="A234" s="1" t="s">
        <v>18</v>
      </c>
      <c r="B234" s="2">
        <v>806</v>
      </c>
      <c r="C234" s="3" t="s">
        <v>523</v>
      </c>
      <c r="D234" s="2">
        <v>46</v>
      </c>
      <c r="E234" s="2"/>
      <c r="F234" s="2"/>
      <c r="G234" s="2">
        <f>Tabla1[[#This Row],[VENTA]]+Tabla1[[#This Row],[FISICO]]-Tabla1[[#This Row],[SISTEMA]]</f>
        <v>-46</v>
      </c>
      <c r="H234" s="2"/>
      <c r="I234" s="2"/>
    </row>
    <row r="235" spans="1:9" hidden="1" x14ac:dyDescent="0.25">
      <c r="A235" s="1" t="s">
        <v>18</v>
      </c>
      <c r="B235" s="2">
        <v>809</v>
      </c>
      <c r="C235" s="3" t="s">
        <v>733</v>
      </c>
      <c r="D235" s="2">
        <v>14</v>
      </c>
      <c r="E235" s="2"/>
      <c r="F235" s="2"/>
      <c r="G235" s="2">
        <f>Tabla1[[#This Row],[VENTA]]+Tabla1[[#This Row],[FISICO]]-Tabla1[[#This Row],[SISTEMA]]</f>
        <v>-14</v>
      </c>
      <c r="H235" s="2"/>
      <c r="I235" s="2"/>
    </row>
    <row r="236" spans="1:9" hidden="1" x14ac:dyDescent="0.25">
      <c r="A236" s="1" t="s">
        <v>18</v>
      </c>
      <c r="B236" s="2">
        <v>811</v>
      </c>
      <c r="C236" s="3" t="s">
        <v>480</v>
      </c>
      <c r="D236" s="2">
        <v>26</v>
      </c>
      <c r="E236" s="2"/>
      <c r="F236" s="2"/>
      <c r="G236" s="2">
        <f>Tabla1[[#This Row],[VENTA]]+Tabla1[[#This Row],[FISICO]]-Tabla1[[#This Row],[SISTEMA]]</f>
        <v>-26</v>
      </c>
      <c r="H236" s="2"/>
      <c r="I236" s="2"/>
    </row>
    <row r="237" spans="1:9" hidden="1" x14ac:dyDescent="0.25">
      <c r="A237" s="1" t="s">
        <v>18</v>
      </c>
      <c r="B237" s="2">
        <v>814</v>
      </c>
      <c r="C237" s="3" t="s">
        <v>513</v>
      </c>
      <c r="D237" s="2">
        <v>1</v>
      </c>
      <c r="E237" s="2"/>
      <c r="F237" s="2"/>
      <c r="G237" s="2">
        <f>Tabla1[[#This Row],[VENTA]]+Tabla1[[#This Row],[FISICO]]-Tabla1[[#This Row],[SISTEMA]]</f>
        <v>-1</v>
      </c>
      <c r="H237" s="2"/>
      <c r="I237" s="2"/>
    </row>
    <row r="238" spans="1:9" hidden="1" x14ac:dyDescent="0.25">
      <c r="A238" s="1" t="s">
        <v>18</v>
      </c>
      <c r="B238" s="2">
        <v>822</v>
      </c>
      <c r="C238" s="3" t="s">
        <v>762</v>
      </c>
      <c r="D238" s="2">
        <v>13</v>
      </c>
      <c r="E238" s="2"/>
      <c r="F238" s="2"/>
      <c r="G238" s="2">
        <f>Tabla1[[#This Row],[VENTA]]+Tabla1[[#This Row],[FISICO]]-Tabla1[[#This Row],[SISTEMA]]</f>
        <v>-13</v>
      </c>
      <c r="H238" s="2"/>
      <c r="I238" s="2"/>
    </row>
    <row r="239" spans="1:9" hidden="1" x14ac:dyDescent="0.25">
      <c r="A239" s="1" t="s">
        <v>21</v>
      </c>
      <c r="B239" s="2">
        <v>823</v>
      </c>
      <c r="C239" s="3" t="s">
        <v>1311</v>
      </c>
      <c r="D239" s="2">
        <v>88</v>
      </c>
      <c r="E239" s="2"/>
      <c r="F239" s="2"/>
      <c r="G239" s="2">
        <f>Tabla1[[#This Row],[VENTA]]+Tabla1[[#This Row],[FISICO]]-Tabla1[[#This Row],[SISTEMA]]</f>
        <v>-88</v>
      </c>
      <c r="H239" s="2"/>
      <c r="I239" s="2"/>
    </row>
    <row r="240" spans="1:9" hidden="1" x14ac:dyDescent="0.25">
      <c r="A240" s="1" t="s">
        <v>21</v>
      </c>
      <c r="B240" s="2">
        <v>824</v>
      </c>
      <c r="C240" s="3" t="s">
        <v>1316</v>
      </c>
      <c r="D240" s="2">
        <v>62</v>
      </c>
      <c r="E240" s="2"/>
      <c r="F240" s="2"/>
      <c r="G240" s="2">
        <f>Tabla1[[#This Row],[VENTA]]+Tabla1[[#This Row],[FISICO]]-Tabla1[[#This Row],[SISTEMA]]</f>
        <v>-62</v>
      </c>
      <c r="H240" s="2"/>
      <c r="I240" s="2"/>
    </row>
    <row r="241" spans="1:9" hidden="1" x14ac:dyDescent="0.25">
      <c r="A241" s="1" t="s">
        <v>18</v>
      </c>
      <c r="B241" s="2">
        <v>826</v>
      </c>
      <c r="C241" s="3" t="s">
        <v>673</v>
      </c>
      <c r="D241" s="2">
        <v>14</v>
      </c>
      <c r="E241" s="2"/>
      <c r="F241" s="2"/>
      <c r="G241" s="2">
        <f>Tabla1[[#This Row],[VENTA]]+Tabla1[[#This Row],[FISICO]]-Tabla1[[#This Row],[SISTEMA]]</f>
        <v>-14</v>
      </c>
      <c r="H241" s="2"/>
      <c r="I241" s="2"/>
    </row>
    <row r="242" spans="1:9" hidden="1" x14ac:dyDescent="0.25">
      <c r="A242" s="1" t="s">
        <v>18</v>
      </c>
      <c r="B242" s="2">
        <v>834</v>
      </c>
      <c r="C242" s="3" t="s">
        <v>672</v>
      </c>
      <c r="D242" s="2">
        <v>17</v>
      </c>
      <c r="E242" s="2"/>
      <c r="F242" s="2"/>
      <c r="G242" s="2">
        <f>Tabla1[[#This Row],[VENTA]]+Tabla1[[#This Row],[FISICO]]-Tabla1[[#This Row],[SISTEMA]]</f>
        <v>-17</v>
      </c>
      <c r="H242" s="2"/>
      <c r="I242" s="2"/>
    </row>
    <row r="243" spans="1:9" x14ac:dyDescent="0.25">
      <c r="A243" s="1" t="s">
        <v>20</v>
      </c>
      <c r="B243" s="2">
        <v>841</v>
      </c>
      <c r="C243" s="3" t="s">
        <v>1301</v>
      </c>
      <c r="D243" s="2">
        <v>248</v>
      </c>
      <c r="E243" s="2">
        <v>248</v>
      </c>
      <c r="F243" s="2">
        <v>0</v>
      </c>
      <c r="G243" s="2">
        <f>Tabla1[[#This Row],[VENTA]]+Tabla1[[#This Row],[FISICO]]-Tabla1[[#This Row],[SISTEMA]]</f>
        <v>0</v>
      </c>
      <c r="I243" s="4">
        <f>Tabla1[[#This Row],[Columna1]]*Tabla1[[#This Row],[COMPROMETIDO}]]</f>
        <v>0</v>
      </c>
    </row>
    <row r="244" spans="1:9" x14ac:dyDescent="0.25">
      <c r="A244" s="1" t="s">
        <v>20</v>
      </c>
      <c r="B244" s="2">
        <v>847</v>
      </c>
      <c r="C244" s="3" t="s">
        <v>1305</v>
      </c>
      <c r="D244" s="2">
        <v>629</v>
      </c>
      <c r="E244" s="2">
        <f>49+76+50+52+87+312</f>
        <v>626</v>
      </c>
      <c r="F244" s="2">
        <v>0</v>
      </c>
      <c r="G244" s="2">
        <f>Tabla1[[#This Row],[VENTA]]+Tabla1[[#This Row],[FISICO]]-Tabla1[[#This Row],[SISTEMA]]</f>
        <v>-3</v>
      </c>
      <c r="H244" s="4">
        <v>0.37</v>
      </c>
      <c r="I244" s="4">
        <f>Tabla1[[#This Row],[Columna1]]*Tabla1[[#This Row],[COMPROMETIDO}]]</f>
        <v>-1.1099999999999999</v>
      </c>
    </row>
    <row r="245" spans="1:9" x14ac:dyDescent="0.25">
      <c r="A245" s="1" t="s">
        <v>20</v>
      </c>
      <c r="B245" s="2">
        <v>850</v>
      </c>
      <c r="C245" s="3" t="s">
        <v>1304</v>
      </c>
      <c r="D245" s="2">
        <v>1158</v>
      </c>
      <c r="E245" s="2">
        <v>1107</v>
      </c>
      <c r="F245" s="2">
        <v>1</v>
      </c>
      <c r="G245" s="2">
        <f>Tabla1[[#This Row],[VENTA]]+Tabla1[[#This Row],[FISICO]]-Tabla1[[#This Row],[SISTEMA]]</f>
        <v>-50</v>
      </c>
      <c r="H245" s="4">
        <v>0.28999999999999998</v>
      </c>
      <c r="I245" s="4">
        <f>Tabla1[[#This Row],[Columna1]]*Tabla1[[#This Row],[COMPROMETIDO}]]</f>
        <v>-14.499999999999998</v>
      </c>
    </row>
    <row r="246" spans="1:9" hidden="1" x14ac:dyDescent="0.25">
      <c r="A246" s="1" t="s">
        <v>18</v>
      </c>
      <c r="B246" s="2">
        <v>853</v>
      </c>
      <c r="C246" s="3" t="s">
        <v>535</v>
      </c>
      <c r="D246" s="2">
        <v>9</v>
      </c>
      <c r="E246" s="2"/>
      <c r="F246" s="2"/>
      <c r="G246" s="2">
        <f>Tabla1[[#This Row],[VENTA]]+Tabla1[[#This Row],[FISICO]]-Tabla1[[#This Row],[SISTEMA]]</f>
        <v>-9</v>
      </c>
      <c r="H246" s="2"/>
      <c r="I246" s="2"/>
    </row>
    <row r="247" spans="1:9" hidden="1" x14ac:dyDescent="0.25">
      <c r="A247" s="1" t="s">
        <v>18</v>
      </c>
      <c r="B247" s="2">
        <v>856</v>
      </c>
      <c r="C247" s="3" t="s">
        <v>504</v>
      </c>
      <c r="D247" s="2">
        <v>49</v>
      </c>
      <c r="E247" s="2"/>
      <c r="F247" s="2"/>
      <c r="G247" s="2">
        <f>Tabla1[[#This Row],[VENTA]]+Tabla1[[#This Row],[FISICO]]-Tabla1[[#This Row],[SISTEMA]]</f>
        <v>-49</v>
      </c>
      <c r="H247" s="2"/>
      <c r="I247" s="2"/>
    </row>
    <row r="248" spans="1:9" hidden="1" x14ac:dyDescent="0.25">
      <c r="A248" s="1" t="s">
        <v>21</v>
      </c>
      <c r="B248" s="2">
        <v>863</v>
      </c>
      <c r="C248" s="3" t="s">
        <v>1312</v>
      </c>
      <c r="D248" s="2">
        <v>60</v>
      </c>
      <c r="E248" s="2"/>
      <c r="F248" s="2"/>
      <c r="G248" s="2">
        <f>Tabla1[[#This Row],[VENTA]]+Tabla1[[#This Row],[FISICO]]-Tabla1[[#This Row],[SISTEMA]]</f>
        <v>-60</v>
      </c>
      <c r="H248" s="2"/>
      <c r="I248" s="2"/>
    </row>
    <row r="249" spans="1:9" x14ac:dyDescent="0.25">
      <c r="A249" s="1" t="s">
        <v>20</v>
      </c>
      <c r="B249" s="2">
        <v>872</v>
      </c>
      <c r="C249" s="3" t="s">
        <v>1302</v>
      </c>
      <c r="D249" s="2">
        <v>7</v>
      </c>
      <c r="E249" s="2">
        <v>7</v>
      </c>
      <c r="F249" s="2">
        <v>0</v>
      </c>
      <c r="G249" s="2">
        <f>Tabla1[[#This Row],[VENTA]]+Tabla1[[#This Row],[FISICO]]-Tabla1[[#This Row],[SISTEMA]]</f>
        <v>0</v>
      </c>
      <c r="H249" s="4"/>
      <c r="I249" s="4">
        <f>Tabla1[[#This Row],[Columna1]]*Tabla1[[#This Row],[COMPROMETIDO}]]</f>
        <v>0</v>
      </c>
    </row>
    <row r="250" spans="1:9" hidden="1" x14ac:dyDescent="0.25">
      <c r="A250" s="1" t="s">
        <v>21</v>
      </c>
      <c r="B250" s="2">
        <v>878</v>
      </c>
      <c r="C250" s="3" t="s">
        <v>1330</v>
      </c>
      <c r="D250" s="2">
        <v>69</v>
      </c>
      <c r="E250" s="2"/>
      <c r="F250" s="2"/>
      <c r="G250" s="2">
        <f>Tabla1[[#This Row],[VENTA]]+Tabla1[[#This Row],[FISICO]]-Tabla1[[#This Row],[SISTEMA]]</f>
        <v>-69</v>
      </c>
      <c r="H250" s="2"/>
      <c r="I250" s="2"/>
    </row>
    <row r="251" spans="1:9" x14ac:dyDescent="0.25">
      <c r="A251" s="1" t="s">
        <v>20</v>
      </c>
      <c r="B251" s="2">
        <v>884</v>
      </c>
      <c r="C251" s="3" t="s">
        <v>1303</v>
      </c>
      <c r="D251" s="2">
        <v>187</v>
      </c>
      <c r="E251" s="2">
        <v>191</v>
      </c>
      <c r="F251" s="2">
        <v>0</v>
      </c>
      <c r="G251" s="2">
        <f>Tabla1[[#This Row],[VENTA]]+Tabla1[[#This Row],[FISICO]]-Tabla1[[#This Row],[SISTEMA]]</f>
        <v>4</v>
      </c>
      <c r="H251" s="4"/>
      <c r="I251" s="4">
        <f>Tabla1[[#This Row],[Columna1]]*Tabla1[[#This Row],[COMPROMETIDO}]]</f>
        <v>0</v>
      </c>
    </row>
    <row r="252" spans="1:9" x14ac:dyDescent="0.25">
      <c r="A252" s="1" t="s">
        <v>20</v>
      </c>
      <c r="B252" s="2">
        <v>891</v>
      </c>
      <c r="C252" s="3" t="s">
        <v>1306</v>
      </c>
      <c r="D252" s="2">
        <v>154</v>
      </c>
      <c r="E252" s="2">
        <f>51+94+7</f>
        <v>152</v>
      </c>
      <c r="F252" s="2">
        <v>1</v>
      </c>
      <c r="G252" s="2">
        <f>Tabla1[[#This Row],[VENTA]]+Tabla1[[#This Row],[FISICO]]-Tabla1[[#This Row],[SISTEMA]]</f>
        <v>-1</v>
      </c>
      <c r="H252" s="4">
        <v>1.49</v>
      </c>
      <c r="I252" s="4">
        <f>Tabla1[[#This Row],[Columna1]]*Tabla1[[#This Row],[COMPROMETIDO}]]</f>
        <v>-1.49</v>
      </c>
    </row>
    <row r="253" spans="1:9" hidden="1" x14ac:dyDescent="0.25">
      <c r="A253" s="1" t="s">
        <v>18</v>
      </c>
      <c r="B253" s="2">
        <v>908</v>
      </c>
      <c r="C253" s="3" t="s">
        <v>481</v>
      </c>
      <c r="D253" s="2">
        <v>67</v>
      </c>
      <c r="E253" s="2"/>
      <c r="F253" s="2"/>
      <c r="G253" s="2">
        <f>Tabla1[[#This Row],[VENTA]]+Tabla1[[#This Row],[FISICO]]-Tabla1[[#This Row],[SISTEMA]]</f>
        <v>-67</v>
      </c>
      <c r="H253" s="2"/>
      <c r="I253" s="2"/>
    </row>
    <row r="254" spans="1:9" hidden="1" x14ac:dyDescent="0.25">
      <c r="A254" s="1" t="s">
        <v>11</v>
      </c>
      <c r="B254">
        <v>4212</v>
      </c>
      <c r="C254" s="1" t="s">
        <v>287</v>
      </c>
      <c r="D254">
        <v>432</v>
      </c>
      <c r="E254">
        <v>432</v>
      </c>
      <c r="F254">
        <v>0</v>
      </c>
      <c r="H254"/>
      <c r="I254">
        <v>0</v>
      </c>
    </row>
    <row r="255" spans="1:9" hidden="1" x14ac:dyDescent="0.25">
      <c r="A255" s="1" t="s">
        <v>11</v>
      </c>
      <c r="B255">
        <v>5561</v>
      </c>
      <c r="C255" s="1" t="s">
        <v>288</v>
      </c>
      <c r="D255">
        <v>4</v>
      </c>
      <c r="E255">
        <v>4</v>
      </c>
      <c r="F255">
        <v>0</v>
      </c>
      <c r="H255"/>
      <c r="I255">
        <v>0</v>
      </c>
    </row>
    <row r="256" spans="1:9" hidden="1" x14ac:dyDescent="0.25">
      <c r="A256" s="1" t="s">
        <v>11</v>
      </c>
      <c r="B256">
        <v>5424</v>
      </c>
      <c r="C256" s="1" t="s">
        <v>289</v>
      </c>
      <c r="D256">
        <v>180</v>
      </c>
      <c r="E256">
        <v>180</v>
      </c>
      <c r="F256">
        <v>0</v>
      </c>
      <c r="H256"/>
      <c r="I256">
        <v>0</v>
      </c>
    </row>
    <row r="257" spans="1:9" hidden="1" x14ac:dyDescent="0.25">
      <c r="A257" s="1" t="s">
        <v>11</v>
      </c>
      <c r="B257">
        <v>5309</v>
      </c>
      <c r="C257" s="1" t="s">
        <v>290</v>
      </c>
      <c r="D257">
        <v>156</v>
      </c>
      <c r="E257">
        <v>156</v>
      </c>
      <c r="F257">
        <v>0</v>
      </c>
      <c r="H257"/>
      <c r="I257">
        <v>0</v>
      </c>
    </row>
    <row r="258" spans="1:9" hidden="1" x14ac:dyDescent="0.25">
      <c r="A258" s="1" t="s">
        <v>11</v>
      </c>
      <c r="B258">
        <v>5296</v>
      </c>
      <c r="C258" s="1" t="s">
        <v>291</v>
      </c>
      <c r="D258">
        <v>194</v>
      </c>
      <c r="E258">
        <v>194</v>
      </c>
      <c r="F258">
        <v>0</v>
      </c>
      <c r="H258"/>
      <c r="I258">
        <v>0</v>
      </c>
    </row>
    <row r="259" spans="1:9" hidden="1" x14ac:dyDescent="0.25">
      <c r="A259" s="1" t="s">
        <v>11</v>
      </c>
      <c r="B259">
        <v>4576</v>
      </c>
      <c r="C259" s="1" t="s">
        <v>292</v>
      </c>
      <c r="D259">
        <v>1</v>
      </c>
      <c r="E259">
        <v>1</v>
      </c>
      <c r="F259">
        <v>0</v>
      </c>
      <c r="H259"/>
      <c r="I259">
        <v>0</v>
      </c>
    </row>
    <row r="260" spans="1:9" hidden="1" x14ac:dyDescent="0.25">
      <c r="A260" s="1" t="s">
        <v>11</v>
      </c>
      <c r="B260">
        <v>4195</v>
      </c>
      <c r="C260" s="1" t="s">
        <v>293</v>
      </c>
      <c r="D260">
        <v>60</v>
      </c>
      <c r="E260">
        <v>60</v>
      </c>
      <c r="F260">
        <v>0</v>
      </c>
      <c r="H260"/>
      <c r="I260">
        <v>0</v>
      </c>
    </row>
    <row r="261" spans="1:9" hidden="1" x14ac:dyDescent="0.25">
      <c r="A261" s="1" t="s">
        <v>11</v>
      </c>
      <c r="B261">
        <v>5910</v>
      </c>
      <c r="C261" s="1" t="s">
        <v>294</v>
      </c>
      <c r="D261">
        <v>28</v>
      </c>
      <c r="E261">
        <v>28</v>
      </c>
      <c r="F261">
        <v>0</v>
      </c>
      <c r="H261"/>
      <c r="I261">
        <v>0</v>
      </c>
    </row>
    <row r="262" spans="1:9" hidden="1" x14ac:dyDescent="0.25">
      <c r="A262" s="1" t="s">
        <v>11</v>
      </c>
      <c r="B262">
        <v>5794</v>
      </c>
      <c r="C262" s="1" t="s">
        <v>295</v>
      </c>
      <c r="D262">
        <v>6</v>
      </c>
      <c r="E262">
        <v>6</v>
      </c>
      <c r="F262">
        <v>0</v>
      </c>
      <c r="H262"/>
      <c r="I262">
        <v>0</v>
      </c>
    </row>
    <row r="263" spans="1:9" hidden="1" x14ac:dyDescent="0.25">
      <c r="A263" s="1" t="s">
        <v>11</v>
      </c>
      <c r="B263">
        <v>4234</v>
      </c>
      <c r="C263" s="1" t="s">
        <v>296</v>
      </c>
      <c r="D263">
        <v>372</v>
      </c>
      <c r="E263">
        <v>372</v>
      </c>
      <c r="F263">
        <v>0</v>
      </c>
      <c r="H263"/>
      <c r="I263">
        <v>0</v>
      </c>
    </row>
    <row r="264" spans="1:9" hidden="1" x14ac:dyDescent="0.25">
      <c r="A264" s="1" t="s">
        <v>11</v>
      </c>
      <c r="B264">
        <v>2076</v>
      </c>
      <c r="C264" s="1" t="s">
        <v>297</v>
      </c>
      <c r="D264">
        <v>65</v>
      </c>
      <c r="E264">
        <v>65</v>
      </c>
      <c r="F264">
        <v>20</v>
      </c>
      <c r="H264"/>
      <c r="I264">
        <v>0</v>
      </c>
    </row>
    <row r="265" spans="1:9" hidden="1" x14ac:dyDescent="0.25">
      <c r="A265" s="1" t="s">
        <v>11</v>
      </c>
      <c r="B265">
        <v>17400</v>
      </c>
      <c r="C265" s="1" t="s">
        <v>298</v>
      </c>
      <c r="D265">
        <v>7602</v>
      </c>
      <c r="E265">
        <v>7602</v>
      </c>
      <c r="F265">
        <v>0</v>
      </c>
      <c r="H265"/>
      <c r="I265">
        <v>0</v>
      </c>
    </row>
    <row r="266" spans="1:9" hidden="1" x14ac:dyDescent="0.25">
      <c r="A266" s="1" t="s">
        <v>12</v>
      </c>
      <c r="B266">
        <v>1169</v>
      </c>
      <c r="C266" s="1" t="s">
        <v>299</v>
      </c>
      <c r="D266">
        <v>4</v>
      </c>
      <c r="E266">
        <v>4</v>
      </c>
      <c r="F266">
        <v>5</v>
      </c>
      <c r="H266"/>
      <c r="I266">
        <v>0</v>
      </c>
    </row>
    <row r="267" spans="1:9" hidden="1" x14ac:dyDescent="0.25">
      <c r="A267" s="1" t="s">
        <v>12</v>
      </c>
      <c r="B267">
        <v>1157</v>
      </c>
      <c r="C267" s="1" t="s">
        <v>300</v>
      </c>
      <c r="D267">
        <v>1</v>
      </c>
      <c r="E267">
        <v>1</v>
      </c>
      <c r="F267">
        <v>15</v>
      </c>
      <c r="H267"/>
      <c r="I267">
        <v>0</v>
      </c>
    </row>
    <row r="268" spans="1:9" hidden="1" x14ac:dyDescent="0.25">
      <c r="A268" s="1" t="s">
        <v>12</v>
      </c>
      <c r="B268">
        <v>3310</v>
      </c>
      <c r="C268" s="1" t="s">
        <v>301</v>
      </c>
      <c r="D268">
        <v>6</v>
      </c>
      <c r="E268">
        <v>6</v>
      </c>
      <c r="F268">
        <v>0</v>
      </c>
      <c r="H268"/>
      <c r="I268">
        <v>0</v>
      </c>
    </row>
    <row r="269" spans="1:9" hidden="1" x14ac:dyDescent="0.25">
      <c r="A269" s="1" t="s">
        <v>12</v>
      </c>
      <c r="B269">
        <v>21186</v>
      </c>
      <c r="C269" s="1" t="s">
        <v>302</v>
      </c>
      <c r="D269">
        <v>3</v>
      </c>
      <c r="E269">
        <v>3</v>
      </c>
      <c r="F269">
        <v>0</v>
      </c>
      <c r="H269"/>
      <c r="I269">
        <v>0</v>
      </c>
    </row>
    <row r="270" spans="1:9" hidden="1" x14ac:dyDescent="0.25">
      <c r="A270" s="1" t="s">
        <v>12</v>
      </c>
      <c r="B270">
        <v>21185</v>
      </c>
      <c r="C270" s="1" t="s">
        <v>303</v>
      </c>
      <c r="D270">
        <v>1</v>
      </c>
      <c r="E270">
        <v>1</v>
      </c>
      <c r="F270">
        <v>0</v>
      </c>
      <c r="H270"/>
      <c r="I270">
        <v>0</v>
      </c>
    </row>
    <row r="271" spans="1:9" hidden="1" x14ac:dyDescent="0.25">
      <c r="A271" s="1" t="s">
        <v>12</v>
      </c>
      <c r="B271">
        <v>21783</v>
      </c>
      <c r="C271" s="1" t="s">
        <v>304</v>
      </c>
      <c r="D271">
        <v>3</v>
      </c>
      <c r="E271">
        <v>3</v>
      </c>
      <c r="F271">
        <v>0</v>
      </c>
      <c r="H271"/>
      <c r="I271">
        <v>0</v>
      </c>
    </row>
    <row r="272" spans="1:9" hidden="1" x14ac:dyDescent="0.25">
      <c r="A272" s="1" t="s">
        <v>13</v>
      </c>
      <c r="B272">
        <v>5656</v>
      </c>
      <c r="C272" s="1" t="s">
        <v>305</v>
      </c>
      <c r="D272">
        <v>543</v>
      </c>
      <c r="E272">
        <v>543</v>
      </c>
      <c r="F272">
        <v>0</v>
      </c>
      <c r="H272"/>
      <c r="I272">
        <v>0</v>
      </c>
    </row>
    <row r="273" spans="1:9" hidden="1" x14ac:dyDescent="0.25">
      <c r="A273" s="1" t="s">
        <v>13</v>
      </c>
      <c r="B273">
        <v>9659</v>
      </c>
      <c r="C273" s="1" t="s">
        <v>306</v>
      </c>
      <c r="D273">
        <v>13</v>
      </c>
      <c r="E273">
        <v>13</v>
      </c>
      <c r="F273">
        <v>216</v>
      </c>
      <c r="H273"/>
      <c r="I273">
        <v>0</v>
      </c>
    </row>
    <row r="274" spans="1:9" hidden="1" x14ac:dyDescent="0.25">
      <c r="A274" s="1" t="s">
        <v>14</v>
      </c>
      <c r="B274">
        <v>7639</v>
      </c>
      <c r="C274" s="1" t="s">
        <v>307</v>
      </c>
      <c r="D274">
        <v>1</v>
      </c>
      <c r="E274">
        <v>1</v>
      </c>
      <c r="F274">
        <v>0</v>
      </c>
      <c r="H274"/>
      <c r="I274">
        <v>0</v>
      </c>
    </row>
    <row r="275" spans="1:9" hidden="1" x14ac:dyDescent="0.25">
      <c r="A275" s="1" t="s">
        <v>14</v>
      </c>
      <c r="B275">
        <v>8379</v>
      </c>
      <c r="C275" s="1" t="s">
        <v>308</v>
      </c>
      <c r="D275">
        <v>11</v>
      </c>
      <c r="E275">
        <v>11</v>
      </c>
      <c r="F275">
        <v>0</v>
      </c>
      <c r="H275"/>
      <c r="I275">
        <v>0</v>
      </c>
    </row>
    <row r="276" spans="1:9" hidden="1" x14ac:dyDescent="0.25">
      <c r="A276" s="1" t="s">
        <v>14</v>
      </c>
      <c r="B276">
        <v>8380</v>
      </c>
      <c r="C276" s="1" t="s">
        <v>309</v>
      </c>
      <c r="D276">
        <v>33</v>
      </c>
      <c r="E276">
        <v>33</v>
      </c>
      <c r="F276">
        <v>0</v>
      </c>
      <c r="H276"/>
      <c r="I276">
        <v>0</v>
      </c>
    </row>
    <row r="277" spans="1:9" hidden="1" x14ac:dyDescent="0.25">
      <c r="A277" s="1" t="s">
        <v>14</v>
      </c>
      <c r="B277">
        <v>7195</v>
      </c>
      <c r="C277" s="1" t="s">
        <v>310</v>
      </c>
      <c r="D277">
        <v>183</v>
      </c>
      <c r="E277">
        <v>183</v>
      </c>
      <c r="F277">
        <v>0</v>
      </c>
      <c r="H277"/>
      <c r="I277">
        <v>0</v>
      </c>
    </row>
    <row r="278" spans="1:9" hidden="1" x14ac:dyDescent="0.25">
      <c r="A278" s="1" t="s">
        <v>14</v>
      </c>
      <c r="B278">
        <v>7196</v>
      </c>
      <c r="C278" s="1" t="s">
        <v>311</v>
      </c>
      <c r="D278">
        <v>43</v>
      </c>
      <c r="E278">
        <v>43</v>
      </c>
      <c r="F278">
        <v>0</v>
      </c>
      <c r="H278"/>
      <c r="I278">
        <v>0</v>
      </c>
    </row>
    <row r="279" spans="1:9" hidden="1" x14ac:dyDescent="0.25">
      <c r="A279" s="1" t="s">
        <v>14</v>
      </c>
      <c r="B279">
        <v>9842</v>
      </c>
      <c r="C279" s="1" t="s">
        <v>312</v>
      </c>
      <c r="D279">
        <v>34</v>
      </c>
      <c r="E279">
        <v>34</v>
      </c>
      <c r="F279">
        <v>0</v>
      </c>
      <c r="H279"/>
      <c r="I279">
        <v>0</v>
      </c>
    </row>
    <row r="280" spans="1:9" hidden="1" x14ac:dyDescent="0.25">
      <c r="A280" s="1" t="s">
        <v>14</v>
      </c>
      <c r="B280">
        <v>9843</v>
      </c>
      <c r="C280" s="1" t="s">
        <v>313</v>
      </c>
      <c r="D280">
        <v>11</v>
      </c>
      <c r="E280">
        <v>11</v>
      </c>
      <c r="F280">
        <v>0</v>
      </c>
      <c r="H280"/>
      <c r="I280">
        <v>0</v>
      </c>
    </row>
    <row r="281" spans="1:9" hidden="1" x14ac:dyDescent="0.25">
      <c r="A281" s="1" t="s">
        <v>14</v>
      </c>
      <c r="B281">
        <v>9844</v>
      </c>
      <c r="C281" s="1" t="s">
        <v>314</v>
      </c>
      <c r="D281">
        <v>2</v>
      </c>
      <c r="E281">
        <v>2</v>
      </c>
      <c r="F281">
        <v>0</v>
      </c>
      <c r="H281"/>
      <c r="I281">
        <v>0</v>
      </c>
    </row>
    <row r="282" spans="1:9" hidden="1" x14ac:dyDescent="0.25">
      <c r="A282" s="1" t="s">
        <v>14</v>
      </c>
      <c r="B282">
        <v>9846</v>
      </c>
      <c r="C282" s="1" t="s">
        <v>315</v>
      </c>
      <c r="D282">
        <v>1</v>
      </c>
      <c r="E282">
        <v>1</v>
      </c>
      <c r="F282">
        <v>0</v>
      </c>
      <c r="H282"/>
      <c r="I282">
        <v>0</v>
      </c>
    </row>
    <row r="283" spans="1:9" hidden="1" x14ac:dyDescent="0.25">
      <c r="A283" s="1" t="s">
        <v>14</v>
      </c>
      <c r="B283">
        <v>8222</v>
      </c>
      <c r="C283" s="1" t="s">
        <v>316</v>
      </c>
      <c r="D283">
        <v>7</v>
      </c>
      <c r="E283">
        <v>7</v>
      </c>
      <c r="F283">
        <v>0</v>
      </c>
      <c r="H283"/>
      <c r="I283">
        <v>0</v>
      </c>
    </row>
    <row r="284" spans="1:9" hidden="1" x14ac:dyDescent="0.25">
      <c r="A284" s="1" t="s">
        <v>14</v>
      </c>
      <c r="B284">
        <v>8221</v>
      </c>
      <c r="C284" s="1" t="s">
        <v>317</v>
      </c>
      <c r="D284">
        <v>2</v>
      </c>
      <c r="E284">
        <v>2</v>
      </c>
      <c r="F284">
        <v>0</v>
      </c>
      <c r="H284"/>
      <c r="I284">
        <v>0</v>
      </c>
    </row>
    <row r="285" spans="1:9" hidden="1" x14ac:dyDescent="0.25">
      <c r="A285" s="1" t="s">
        <v>14</v>
      </c>
      <c r="B285">
        <v>11853</v>
      </c>
      <c r="C285" s="1" t="s">
        <v>318</v>
      </c>
      <c r="D285">
        <v>294</v>
      </c>
      <c r="E285">
        <v>294</v>
      </c>
      <c r="F285">
        <v>400</v>
      </c>
      <c r="H285"/>
      <c r="I285">
        <v>0</v>
      </c>
    </row>
    <row r="286" spans="1:9" hidden="1" x14ac:dyDescent="0.25">
      <c r="A286" s="1" t="s">
        <v>14</v>
      </c>
      <c r="B286">
        <v>9308</v>
      </c>
      <c r="C286" s="1" t="s">
        <v>319</v>
      </c>
      <c r="D286">
        <v>112</v>
      </c>
      <c r="E286">
        <v>112</v>
      </c>
      <c r="F286">
        <v>0</v>
      </c>
      <c r="H286"/>
      <c r="I286">
        <v>0</v>
      </c>
    </row>
    <row r="287" spans="1:9" hidden="1" x14ac:dyDescent="0.25">
      <c r="A287" s="1" t="s">
        <v>14</v>
      </c>
      <c r="B287">
        <v>13336</v>
      </c>
      <c r="C287" s="1" t="s">
        <v>320</v>
      </c>
      <c r="D287">
        <v>1</v>
      </c>
      <c r="E287">
        <v>1</v>
      </c>
      <c r="F287">
        <v>0</v>
      </c>
      <c r="H287"/>
      <c r="I287">
        <v>0</v>
      </c>
    </row>
    <row r="288" spans="1:9" hidden="1" x14ac:dyDescent="0.25">
      <c r="A288" s="1" t="s">
        <v>15</v>
      </c>
      <c r="B288">
        <v>3299</v>
      </c>
      <c r="C288" s="1" t="s">
        <v>321</v>
      </c>
      <c r="D288">
        <v>4</v>
      </c>
      <c r="E288">
        <v>4</v>
      </c>
      <c r="F288">
        <v>0</v>
      </c>
      <c r="H288"/>
      <c r="I288">
        <v>0</v>
      </c>
    </row>
    <row r="289" spans="1:9" hidden="1" x14ac:dyDescent="0.25">
      <c r="A289" s="1" t="s">
        <v>15</v>
      </c>
      <c r="B289">
        <v>3294</v>
      </c>
      <c r="C289" s="1" t="s">
        <v>322</v>
      </c>
      <c r="D289">
        <v>5</v>
      </c>
      <c r="E289">
        <v>5</v>
      </c>
      <c r="F289">
        <v>0</v>
      </c>
      <c r="H289"/>
      <c r="I289">
        <v>0</v>
      </c>
    </row>
    <row r="290" spans="1:9" hidden="1" x14ac:dyDescent="0.25">
      <c r="A290" s="1" t="s">
        <v>15</v>
      </c>
      <c r="B290">
        <v>3297</v>
      </c>
      <c r="C290" s="1" t="s">
        <v>323</v>
      </c>
      <c r="D290">
        <v>77</v>
      </c>
      <c r="E290">
        <v>77</v>
      </c>
      <c r="F290">
        <v>0</v>
      </c>
      <c r="H290"/>
      <c r="I290">
        <v>0</v>
      </c>
    </row>
    <row r="291" spans="1:9" hidden="1" x14ac:dyDescent="0.25">
      <c r="A291" s="1" t="s">
        <v>15</v>
      </c>
      <c r="B291">
        <v>6118</v>
      </c>
      <c r="C291" s="1" t="s">
        <v>324</v>
      </c>
      <c r="D291">
        <v>3</v>
      </c>
      <c r="E291">
        <v>3</v>
      </c>
      <c r="F291">
        <v>0</v>
      </c>
      <c r="H291"/>
      <c r="I291">
        <v>0</v>
      </c>
    </row>
    <row r="292" spans="1:9" hidden="1" x14ac:dyDescent="0.25">
      <c r="A292" s="1" t="s">
        <v>15</v>
      </c>
      <c r="B292">
        <v>7469</v>
      </c>
      <c r="C292" s="1" t="s">
        <v>325</v>
      </c>
      <c r="D292">
        <v>2</v>
      </c>
      <c r="E292">
        <v>2</v>
      </c>
      <c r="F292">
        <v>0</v>
      </c>
      <c r="H292"/>
      <c r="I292">
        <v>0</v>
      </c>
    </row>
    <row r="293" spans="1:9" hidden="1" x14ac:dyDescent="0.25">
      <c r="A293" s="1" t="s">
        <v>15</v>
      </c>
      <c r="B293">
        <v>7190</v>
      </c>
      <c r="C293" s="1" t="s">
        <v>326</v>
      </c>
      <c r="D293">
        <v>9</v>
      </c>
      <c r="E293">
        <v>9</v>
      </c>
      <c r="F293">
        <v>0</v>
      </c>
      <c r="H293"/>
      <c r="I293">
        <v>0</v>
      </c>
    </row>
    <row r="294" spans="1:9" hidden="1" x14ac:dyDescent="0.25">
      <c r="A294" s="1" t="s">
        <v>15</v>
      </c>
      <c r="B294">
        <v>7188</v>
      </c>
      <c r="C294" s="1" t="s">
        <v>327</v>
      </c>
      <c r="D294">
        <v>14</v>
      </c>
      <c r="E294">
        <v>14</v>
      </c>
      <c r="F294">
        <v>0</v>
      </c>
      <c r="H294"/>
      <c r="I294">
        <v>0</v>
      </c>
    </row>
    <row r="295" spans="1:9" hidden="1" x14ac:dyDescent="0.25">
      <c r="A295" s="1" t="s">
        <v>15</v>
      </c>
      <c r="B295">
        <v>9392</v>
      </c>
      <c r="C295" s="1" t="s">
        <v>328</v>
      </c>
      <c r="D295">
        <v>1</v>
      </c>
      <c r="E295">
        <v>1</v>
      </c>
      <c r="F295">
        <v>0</v>
      </c>
      <c r="H295"/>
      <c r="I295">
        <v>0</v>
      </c>
    </row>
    <row r="296" spans="1:9" hidden="1" x14ac:dyDescent="0.25">
      <c r="A296" s="1" t="s">
        <v>15</v>
      </c>
      <c r="B296">
        <v>10643</v>
      </c>
      <c r="C296" s="1" t="s">
        <v>329</v>
      </c>
      <c r="D296">
        <v>20</v>
      </c>
      <c r="E296">
        <v>20</v>
      </c>
      <c r="F296">
        <v>0</v>
      </c>
      <c r="H296"/>
      <c r="I296">
        <v>0</v>
      </c>
    </row>
    <row r="297" spans="1:9" hidden="1" x14ac:dyDescent="0.25">
      <c r="A297" s="1" t="s">
        <v>15</v>
      </c>
      <c r="B297">
        <v>9936</v>
      </c>
      <c r="C297" s="1" t="s">
        <v>330</v>
      </c>
      <c r="D297">
        <v>1</v>
      </c>
      <c r="E297">
        <v>1</v>
      </c>
      <c r="F297">
        <v>2</v>
      </c>
      <c r="H297"/>
      <c r="I297">
        <v>0</v>
      </c>
    </row>
    <row r="298" spans="1:9" hidden="1" x14ac:dyDescent="0.25">
      <c r="A298" s="1" t="s">
        <v>15</v>
      </c>
      <c r="B298">
        <v>9938</v>
      </c>
      <c r="C298" s="1" t="s">
        <v>331</v>
      </c>
      <c r="D298">
        <v>19</v>
      </c>
      <c r="E298">
        <v>19</v>
      </c>
      <c r="F298">
        <v>36</v>
      </c>
      <c r="H298"/>
      <c r="I298">
        <v>0</v>
      </c>
    </row>
    <row r="299" spans="1:9" hidden="1" x14ac:dyDescent="0.25">
      <c r="A299" s="1" t="s">
        <v>15</v>
      </c>
      <c r="B299">
        <v>13123</v>
      </c>
      <c r="C299" s="1" t="s">
        <v>332</v>
      </c>
      <c r="D299">
        <v>1</v>
      </c>
      <c r="E299">
        <v>1</v>
      </c>
      <c r="F299">
        <v>0</v>
      </c>
      <c r="H299"/>
      <c r="I299">
        <v>0</v>
      </c>
    </row>
    <row r="300" spans="1:9" hidden="1" x14ac:dyDescent="0.25">
      <c r="A300" s="1" t="s">
        <v>15</v>
      </c>
      <c r="B300">
        <v>14188</v>
      </c>
      <c r="C300" s="1" t="s">
        <v>333</v>
      </c>
      <c r="D300">
        <v>1</v>
      </c>
      <c r="E300">
        <v>1</v>
      </c>
      <c r="F300">
        <v>0</v>
      </c>
      <c r="H300"/>
      <c r="I300">
        <v>0</v>
      </c>
    </row>
    <row r="301" spans="1:9" hidden="1" x14ac:dyDescent="0.25">
      <c r="A301" s="1" t="s">
        <v>15</v>
      </c>
      <c r="B301">
        <v>15682</v>
      </c>
      <c r="C301" s="1" t="s">
        <v>334</v>
      </c>
      <c r="D301">
        <v>1</v>
      </c>
      <c r="E301">
        <v>1</v>
      </c>
      <c r="F301">
        <v>0</v>
      </c>
      <c r="H301"/>
      <c r="I301">
        <v>0</v>
      </c>
    </row>
    <row r="302" spans="1:9" hidden="1" x14ac:dyDescent="0.25">
      <c r="A302" s="1" t="s">
        <v>16</v>
      </c>
      <c r="B302">
        <v>17</v>
      </c>
      <c r="C302" s="1" t="s">
        <v>335</v>
      </c>
      <c r="D302">
        <v>149.345</v>
      </c>
      <c r="E302">
        <v>149.345</v>
      </c>
      <c r="F302">
        <v>1065.4000000000001</v>
      </c>
      <c r="H302"/>
      <c r="I302">
        <v>0</v>
      </c>
    </row>
    <row r="303" spans="1:9" hidden="1" x14ac:dyDescent="0.25">
      <c r="A303" s="1" t="s">
        <v>16</v>
      </c>
      <c r="B303">
        <v>11</v>
      </c>
      <c r="C303" s="1" t="s">
        <v>336</v>
      </c>
      <c r="D303">
        <v>954.41</v>
      </c>
      <c r="E303">
        <v>954.41</v>
      </c>
      <c r="F303">
        <v>5295.5</v>
      </c>
      <c r="H303"/>
      <c r="I303">
        <v>0</v>
      </c>
    </row>
    <row r="304" spans="1:9" hidden="1" x14ac:dyDescent="0.25">
      <c r="A304" s="1" t="s">
        <v>16</v>
      </c>
      <c r="B304">
        <v>32</v>
      </c>
      <c r="C304" s="1" t="s">
        <v>337</v>
      </c>
      <c r="D304">
        <v>49.65</v>
      </c>
      <c r="E304">
        <v>49.65</v>
      </c>
      <c r="F304">
        <v>232.8</v>
      </c>
      <c r="H304"/>
      <c r="I304">
        <v>0</v>
      </c>
    </row>
    <row r="305" spans="1:9" hidden="1" x14ac:dyDescent="0.25">
      <c r="A305" s="1" t="s">
        <v>16</v>
      </c>
      <c r="B305">
        <v>61</v>
      </c>
      <c r="C305" s="1" t="s">
        <v>338</v>
      </c>
      <c r="D305">
        <v>147.26</v>
      </c>
      <c r="E305">
        <v>147.26</v>
      </c>
      <c r="F305">
        <v>1316</v>
      </c>
      <c r="H305"/>
      <c r="I305">
        <v>0</v>
      </c>
    </row>
    <row r="306" spans="1:9" hidden="1" x14ac:dyDescent="0.25">
      <c r="A306" s="1" t="s">
        <v>16</v>
      </c>
      <c r="B306">
        <v>8</v>
      </c>
      <c r="C306" s="1" t="s">
        <v>339</v>
      </c>
      <c r="D306">
        <v>85.04</v>
      </c>
      <c r="E306">
        <v>85.04</v>
      </c>
      <c r="F306">
        <v>284.72000000000003</v>
      </c>
      <c r="H306"/>
      <c r="I306">
        <v>0</v>
      </c>
    </row>
    <row r="307" spans="1:9" hidden="1" x14ac:dyDescent="0.25">
      <c r="A307" s="1" t="s">
        <v>16</v>
      </c>
      <c r="B307">
        <v>7</v>
      </c>
      <c r="C307" s="1" t="s">
        <v>340</v>
      </c>
      <c r="D307">
        <v>56.805</v>
      </c>
      <c r="E307">
        <v>56.805</v>
      </c>
      <c r="F307">
        <v>1059.7</v>
      </c>
      <c r="H307"/>
      <c r="I307">
        <v>0</v>
      </c>
    </row>
    <row r="308" spans="1:9" hidden="1" x14ac:dyDescent="0.25">
      <c r="A308" s="1" t="s">
        <v>16</v>
      </c>
      <c r="B308">
        <v>2569</v>
      </c>
      <c r="C308" s="1" t="s">
        <v>341</v>
      </c>
      <c r="D308">
        <v>12</v>
      </c>
      <c r="E308">
        <v>12</v>
      </c>
      <c r="F308">
        <v>86.2</v>
      </c>
      <c r="H308"/>
      <c r="I308">
        <v>0</v>
      </c>
    </row>
    <row r="309" spans="1:9" hidden="1" x14ac:dyDescent="0.25">
      <c r="A309" s="1" t="s">
        <v>16</v>
      </c>
      <c r="B309">
        <v>20</v>
      </c>
      <c r="C309" s="1" t="s">
        <v>342</v>
      </c>
      <c r="D309">
        <v>1.8</v>
      </c>
      <c r="E309">
        <v>1.8</v>
      </c>
      <c r="F309">
        <v>14.6</v>
      </c>
      <c r="H309"/>
      <c r="I309">
        <v>0</v>
      </c>
    </row>
    <row r="310" spans="1:9" hidden="1" x14ac:dyDescent="0.25">
      <c r="A310" s="1" t="s">
        <v>16</v>
      </c>
      <c r="B310">
        <v>51</v>
      </c>
      <c r="C310" s="1" t="s">
        <v>343</v>
      </c>
      <c r="D310">
        <v>143.89500000000001</v>
      </c>
      <c r="E310">
        <v>143.89500000000001</v>
      </c>
      <c r="F310">
        <v>1196.8</v>
      </c>
      <c r="H310"/>
      <c r="I310">
        <v>0</v>
      </c>
    </row>
    <row r="311" spans="1:9" hidden="1" x14ac:dyDescent="0.25">
      <c r="A311" s="1" t="s">
        <v>16</v>
      </c>
      <c r="B311">
        <v>44</v>
      </c>
      <c r="C311" s="1" t="s">
        <v>344</v>
      </c>
      <c r="D311">
        <v>165.685</v>
      </c>
      <c r="E311">
        <v>165.685</v>
      </c>
      <c r="F311">
        <v>1352.2</v>
      </c>
      <c r="H311"/>
      <c r="I311">
        <v>0</v>
      </c>
    </row>
    <row r="312" spans="1:9" hidden="1" x14ac:dyDescent="0.25">
      <c r="A312" s="1" t="s">
        <v>16</v>
      </c>
      <c r="B312">
        <v>1</v>
      </c>
      <c r="C312" s="1" t="s">
        <v>345</v>
      </c>
      <c r="D312">
        <v>394.685</v>
      </c>
      <c r="E312">
        <v>394.685</v>
      </c>
      <c r="F312">
        <v>947.2</v>
      </c>
      <c r="H312"/>
      <c r="I312">
        <v>0</v>
      </c>
    </row>
    <row r="313" spans="1:9" hidden="1" x14ac:dyDescent="0.25">
      <c r="A313" s="1" t="s">
        <v>16</v>
      </c>
      <c r="B313">
        <v>2104</v>
      </c>
      <c r="C313" s="1" t="s">
        <v>346</v>
      </c>
      <c r="D313">
        <v>45</v>
      </c>
      <c r="E313">
        <v>45</v>
      </c>
      <c r="F313">
        <v>300</v>
      </c>
      <c r="H313"/>
      <c r="I313">
        <v>0</v>
      </c>
    </row>
    <row r="314" spans="1:9" hidden="1" x14ac:dyDescent="0.25">
      <c r="A314" s="1" t="s">
        <v>16</v>
      </c>
      <c r="B314">
        <v>2078</v>
      </c>
      <c r="C314" s="1" t="s">
        <v>347</v>
      </c>
      <c r="D314">
        <v>39</v>
      </c>
      <c r="E314">
        <v>39</v>
      </c>
      <c r="F314">
        <v>466</v>
      </c>
      <c r="H314"/>
      <c r="I314">
        <v>0</v>
      </c>
    </row>
    <row r="315" spans="1:9" hidden="1" x14ac:dyDescent="0.25">
      <c r="A315" s="1" t="s">
        <v>16</v>
      </c>
      <c r="B315">
        <v>2105</v>
      </c>
      <c r="C315" s="1" t="s">
        <v>348</v>
      </c>
      <c r="D315">
        <v>64</v>
      </c>
      <c r="E315">
        <v>64</v>
      </c>
      <c r="F315">
        <v>470</v>
      </c>
      <c r="H315"/>
      <c r="I315">
        <v>0</v>
      </c>
    </row>
    <row r="316" spans="1:9" hidden="1" x14ac:dyDescent="0.25">
      <c r="A316" s="1" t="s">
        <v>16</v>
      </c>
      <c r="B316">
        <v>24</v>
      </c>
      <c r="C316" s="1" t="s">
        <v>349</v>
      </c>
      <c r="D316">
        <v>22.34</v>
      </c>
      <c r="E316">
        <v>22.34</v>
      </c>
      <c r="F316">
        <v>309.3</v>
      </c>
      <c r="H316"/>
      <c r="I316">
        <v>0</v>
      </c>
    </row>
    <row r="317" spans="1:9" hidden="1" x14ac:dyDescent="0.25">
      <c r="A317" s="1" t="s">
        <v>16</v>
      </c>
      <c r="B317">
        <v>91</v>
      </c>
      <c r="C317" s="1" t="s">
        <v>350</v>
      </c>
      <c r="D317">
        <v>1.095</v>
      </c>
      <c r="E317">
        <v>1.095</v>
      </c>
      <c r="F317">
        <v>0</v>
      </c>
      <c r="H317"/>
      <c r="I317">
        <v>0</v>
      </c>
    </row>
    <row r="318" spans="1:9" hidden="1" x14ac:dyDescent="0.25">
      <c r="A318" s="1" t="s">
        <v>16</v>
      </c>
      <c r="B318">
        <v>50</v>
      </c>
      <c r="C318" s="1" t="s">
        <v>351</v>
      </c>
      <c r="D318">
        <v>228.70500000000001</v>
      </c>
      <c r="E318">
        <v>228.70500000000001</v>
      </c>
      <c r="F318">
        <v>1151.3</v>
      </c>
      <c r="H318"/>
      <c r="I318">
        <v>0</v>
      </c>
    </row>
    <row r="319" spans="1:9" hidden="1" x14ac:dyDescent="0.25">
      <c r="A319" s="1" t="s">
        <v>16</v>
      </c>
      <c r="B319">
        <v>87</v>
      </c>
      <c r="C319" s="1" t="s">
        <v>352</v>
      </c>
      <c r="D319">
        <v>4.0149999999999997</v>
      </c>
      <c r="E319">
        <v>4.0149999999999997</v>
      </c>
      <c r="F319">
        <v>31.2</v>
      </c>
      <c r="H319"/>
      <c r="I319">
        <v>0</v>
      </c>
    </row>
    <row r="320" spans="1:9" hidden="1" x14ac:dyDescent="0.25">
      <c r="A320" s="1" t="s">
        <v>16</v>
      </c>
      <c r="B320">
        <v>38</v>
      </c>
      <c r="C320" s="1" t="s">
        <v>353</v>
      </c>
      <c r="D320">
        <v>4.4749999999999996</v>
      </c>
      <c r="E320">
        <v>4.4749999999999996</v>
      </c>
      <c r="F320">
        <v>77.2</v>
      </c>
      <c r="H320"/>
      <c r="I320">
        <v>0</v>
      </c>
    </row>
    <row r="321" spans="1:9" hidden="1" x14ac:dyDescent="0.25">
      <c r="A321" s="1" t="s">
        <v>16</v>
      </c>
      <c r="B321">
        <v>65</v>
      </c>
      <c r="C321" s="1" t="s">
        <v>354</v>
      </c>
      <c r="D321">
        <v>0.68</v>
      </c>
      <c r="E321">
        <v>0.68</v>
      </c>
      <c r="F321">
        <v>30.4</v>
      </c>
      <c r="H321"/>
      <c r="I321">
        <v>0</v>
      </c>
    </row>
    <row r="322" spans="1:9" hidden="1" x14ac:dyDescent="0.25">
      <c r="A322" s="1" t="s">
        <v>16</v>
      </c>
      <c r="B322">
        <v>4</v>
      </c>
      <c r="C322" s="1" t="s">
        <v>355</v>
      </c>
      <c r="D322">
        <v>82.94</v>
      </c>
      <c r="E322">
        <v>82.94</v>
      </c>
      <c r="F322">
        <v>727.3</v>
      </c>
      <c r="H322"/>
      <c r="I322">
        <v>0</v>
      </c>
    </row>
    <row r="323" spans="1:9" hidden="1" x14ac:dyDescent="0.25">
      <c r="A323" s="1" t="s">
        <v>16</v>
      </c>
      <c r="B323">
        <v>78</v>
      </c>
      <c r="C323" s="1" t="s">
        <v>356</v>
      </c>
      <c r="D323">
        <v>509.29500000000002</v>
      </c>
      <c r="E323">
        <v>509.29500000000002</v>
      </c>
      <c r="F323">
        <v>3146.6</v>
      </c>
      <c r="H323"/>
      <c r="I323">
        <v>0</v>
      </c>
    </row>
    <row r="324" spans="1:9" hidden="1" x14ac:dyDescent="0.25">
      <c r="A324" s="1" t="s">
        <v>16</v>
      </c>
      <c r="B324">
        <v>2763</v>
      </c>
      <c r="C324" s="1" t="s">
        <v>357</v>
      </c>
      <c r="D324">
        <v>19.664999999999999</v>
      </c>
      <c r="E324">
        <v>19.664999999999999</v>
      </c>
      <c r="F324">
        <v>45</v>
      </c>
      <c r="H324"/>
      <c r="I324">
        <v>0</v>
      </c>
    </row>
    <row r="325" spans="1:9" hidden="1" x14ac:dyDescent="0.25">
      <c r="A325" s="1" t="s">
        <v>16</v>
      </c>
      <c r="B325">
        <v>33</v>
      </c>
      <c r="C325" s="1" t="s">
        <v>358</v>
      </c>
      <c r="D325">
        <v>4.79</v>
      </c>
      <c r="E325">
        <v>4.79</v>
      </c>
      <c r="F325">
        <v>123.7</v>
      </c>
      <c r="H325"/>
      <c r="I325">
        <v>0</v>
      </c>
    </row>
    <row r="326" spans="1:9" hidden="1" x14ac:dyDescent="0.25">
      <c r="A326" s="1" t="s">
        <v>16</v>
      </c>
      <c r="B326">
        <v>72</v>
      </c>
      <c r="C326" s="1" t="s">
        <v>359</v>
      </c>
      <c r="D326">
        <v>26.614999999999998</v>
      </c>
      <c r="E326">
        <v>26.614999999999998</v>
      </c>
      <c r="F326">
        <v>179.3</v>
      </c>
      <c r="H326"/>
      <c r="I326">
        <v>0</v>
      </c>
    </row>
    <row r="327" spans="1:9" hidden="1" x14ac:dyDescent="0.25">
      <c r="A327" s="1" t="s">
        <v>16</v>
      </c>
      <c r="B327">
        <v>85</v>
      </c>
      <c r="C327" s="1" t="s">
        <v>360</v>
      </c>
      <c r="D327">
        <v>297.64999999999998</v>
      </c>
      <c r="E327">
        <v>297.64999999999998</v>
      </c>
      <c r="F327">
        <v>1914.8</v>
      </c>
      <c r="H327"/>
      <c r="I327">
        <v>0</v>
      </c>
    </row>
    <row r="328" spans="1:9" hidden="1" x14ac:dyDescent="0.25">
      <c r="A328" s="1" t="s">
        <v>16</v>
      </c>
      <c r="B328">
        <v>67</v>
      </c>
      <c r="C328" s="1" t="s">
        <v>361</v>
      </c>
      <c r="D328">
        <v>140.77000000000001</v>
      </c>
      <c r="E328">
        <v>140.77000000000001</v>
      </c>
      <c r="F328">
        <v>1066.71</v>
      </c>
      <c r="H328"/>
      <c r="I328">
        <v>0</v>
      </c>
    </row>
    <row r="329" spans="1:9" hidden="1" x14ac:dyDescent="0.25">
      <c r="A329" s="1" t="s">
        <v>16</v>
      </c>
      <c r="B329">
        <v>70</v>
      </c>
      <c r="C329" s="1" t="s">
        <v>362</v>
      </c>
      <c r="D329">
        <v>47.52</v>
      </c>
      <c r="E329">
        <v>47.52</v>
      </c>
      <c r="F329">
        <v>162.6</v>
      </c>
      <c r="H329"/>
      <c r="I329">
        <v>0</v>
      </c>
    </row>
    <row r="330" spans="1:9" hidden="1" x14ac:dyDescent="0.25">
      <c r="A330" s="1" t="s">
        <v>16</v>
      </c>
      <c r="B330">
        <v>23</v>
      </c>
      <c r="C330" s="1" t="s">
        <v>363</v>
      </c>
      <c r="D330">
        <v>21.82</v>
      </c>
      <c r="E330">
        <v>21.82</v>
      </c>
      <c r="F330">
        <v>320</v>
      </c>
      <c r="H330"/>
      <c r="I330">
        <v>0</v>
      </c>
    </row>
    <row r="331" spans="1:9" hidden="1" x14ac:dyDescent="0.25">
      <c r="A331" s="1" t="s">
        <v>16</v>
      </c>
      <c r="B331">
        <v>28</v>
      </c>
      <c r="C331" s="1" t="s">
        <v>364</v>
      </c>
      <c r="D331">
        <v>79.599999999999994</v>
      </c>
      <c r="E331">
        <v>79.599999999999994</v>
      </c>
      <c r="F331">
        <v>419.2</v>
      </c>
      <c r="H331"/>
      <c r="I331">
        <v>0</v>
      </c>
    </row>
    <row r="332" spans="1:9" hidden="1" x14ac:dyDescent="0.25">
      <c r="A332" s="1" t="s">
        <v>16</v>
      </c>
      <c r="B332">
        <v>63</v>
      </c>
      <c r="C332" s="1" t="s">
        <v>365</v>
      </c>
      <c r="D332">
        <v>110.895</v>
      </c>
      <c r="E332">
        <v>110.895</v>
      </c>
      <c r="F332">
        <v>505</v>
      </c>
      <c r="H332"/>
      <c r="I332">
        <v>0</v>
      </c>
    </row>
    <row r="333" spans="1:9" hidden="1" x14ac:dyDescent="0.25">
      <c r="A333" s="1" t="s">
        <v>16</v>
      </c>
      <c r="B333">
        <v>12</v>
      </c>
      <c r="C333" s="1" t="s">
        <v>366</v>
      </c>
      <c r="D333">
        <v>90.405000000000001</v>
      </c>
      <c r="E333">
        <v>90.405000000000001</v>
      </c>
      <c r="F333">
        <v>639.79999999999995</v>
      </c>
      <c r="H333"/>
      <c r="I333">
        <v>0</v>
      </c>
    </row>
    <row r="334" spans="1:9" hidden="1" x14ac:dyDescent="0.25">
      <c r="A334" s="1" t="s">
        <v>16</v>
      </c>
      <c r="B334">
        <v>55</v>
      </c>
      <c r="C334" s="1" t="s">
        <v>367</v>
      </c>
      <c r="D334">
        <v>154.47</v>
      </c>
      <c r="E334">
        <v>154.47</v>
      </c>
      <c r="F334">
        <v>1749</v>
      </c>
      <c r="H334"/>
      <c r="I334">
        <v>0</v>
      </c>
    </row>
    <row r="335" spans="1:9" hidden="1" x14ac:dyDescent="0.25">
      <c r="A335" s="1" t="s">
        <v>16</v>
      </c>
      <c r="B335">
        <v>18</v>
      </c>
      <c r="C335" s="1" t="s">
        <v>368</v>
      </c>
      <c r="D335">
        <v>169.69499999999999</v>
      </c>
      <c r="E335">
        <v>169.69499999999999</v>
      </c>
      <c r="F335">
        <v>2201.1999999999998</v>
      </c>
      <c r="H335"/>
      <c r="I335">
        <v>0</v>
      </c>
    </row>
    <row r="336" spans="1:9" hidden="1" x14ac:dyDescent="0.25">
      <c r="A336" s="1" t="s">
        <v>16</v>
      </c>
      <c r="B336">
        <v>26</v>
      </c>
      <c r="C336" s="1" t="s">
        <v>369</v>
      </c>
      <c r="D336">
        <v>211.07499999999999</v>
      </c>
      <c r="E336">
        <v>211.07499999999999</v>
      </c>
      <c r="F336">
        <v>1844.96</v>
      </c>
      <c r="H336"/>
      <c r="I336">
        <v>0</v>
      </c>
    </row>
    <row r="337" spans="1:9" hidden="1" x14ac:dyDescent="0.25">
      <c r="A337" s="1" t="s">
        <v>16</v>
      </c>
      <c r="B337">
        <v>10</v>
      </c>
      <c r="C337" s="1" t="s">
        <v>370</v>
      </c>
      <c r="D337">
        <v>67.22</v>
      </c>
      <c r="E337">
        <v>67.22</v>
      </c>
      <c r="F337">
        <v>63.6</v>
      </c>
      <c r="H337"/>
      <c r="I337">
        <v>0</v>
      </c>
    </row>
    <row r="338" spans="1:9" hidden="1" x14ac:dyDescent="0.25">
      <c r="A338" s="1" t="s">
        <v>16</v>
      </c>
      <c r="B338">
        <v>9</v>
      </c>
      <c r="C338" s="1" t="s">
        <v>371</v>
      </c>
      <c r="D338">
        <v>298.40499999999997</v>
      </c>
      <c r="E338">
        <v>298.40499999999997</v>
      </c>
      <c r="F338">
        <v>5097.8</v>
      </c>
      <c r="H338"/>
      <c r="I338">
        <v>0</v>
      </c>
    </row>
    <row r="339" spans="1:9" hidden="1" x14ac:dyDescent="0.25">
      <c r="A339" s="1" t="s">
        <v>16</v>
      </c>
      <c r="B339">
        <v>60</v>
      </c>
      <c r="C339" s="1" t="s">
        <v>372</v>
      </c>
      <c r="D339">
        <v>77.45</v>
      </c>
      <c r="E339">
        <v>77.45</v>
      </c>
      <c r="F339">
        <v>526.5</v>
      </c>
      <c r="H339"/>
      <c r="I339">
        <v>0</v>
      </c>
    </row>
    <row r="340" spans="1:9" hidden="1" x14ac:dyDescent="0.25">
      <c r="A340" s="1" t="s">
        <v>16</v>
      </c>
      <c r="B340">
        <v>13</v>
      </c>
      <c r="C340" s="1" t="s">
        <v>373</v>
      </c>
      <c r="D340">
        <v>176.23</v>
      </c>
      <c r="E340">
        <v>176.23</v>
      </c>
      <c r="F340">
        <v>627.86</v>
      </c>
      <c r="H340"/>
      <c r="I340">
        <v>0</v>
      </c>
    </row>
    <row r="341" spans="1:9" hidden="1" x14ac:dyDescent="0.25">
      <c r="A341" s="1" t="s">
        <v>16</v>
      </c>
      <c r="B341">
        <v>14</v>
      </c>
      <c r="C341" s="1" t="s">
        <v>374</v>
      </c>
      <c r="D341">
        <v>23.425000000000001</v>
      </c>
      <c r="E341">
        <v>23.425000000000001</v>
      </c>
      <c r="F341">
        <v>581.70000000000005</v>
      </c>
      <c r="H341"/>
      <c r="I341">
        <v>0</v>
      </c>
    </row>
    <row r="342" spans="1:9" hidden="1" x14ac:dyDescent="0.25">
      <c r="A342" s="1" t="s">
        <v>16</v>
      </c>
      <c r="B342">
        <v>58</v>
      </c>
      <c r="C342" s="1" t="s">
        <v>375</v>
      </c>
      <c r="D342">
        <v>144.63</v>
      </c>
      <c r="E342">
        <v>144.63</v>
      </c>
      <c r="F342">
        <v>540.4</v>
      </c>
      <c r="H342"/>
      <c r="I342">
        <v>0</v>
      </c>
    </row>
    <row r="343" spans="1:9" hidden="1" x14ac:dyDescent="0.25">
      <c r="A343" s="1" t="s">
        <v>16</v>
      </c>
      <c r="B343">
        <v>15</v>
      </c>
      <c r="C343" s="1" t="s">
        <v>376</v>
      </c>
      <c r="D343">
        <v>28.36</v>
      </c>
      <c r="E343">
        <v>28.36</v>
      </c>
      <c r="F343">
        <v>258</v>
      </c>
      <c r="H343"/>
      <c r="I343">
        <v>0</v>
      </c>
    </row>
    <row r="344" spans="1:9" hidden="1" x14ac:dyDescent="0.25">
      <c r="A344" s="1" t="s">
        <v>16</v>
      </c>
      <c r="B344">
        <v>19</v>
      </c>
      <c r="C344" s="1" t="s">
        <v>377</v>
      </c>
      <c r="D344">
        <v>888.49</v>
      </c>
      <c r="E344">
        <v>888.49</v>
      </c>
      <c r="F344">
        <v>5571.1</v>
      </c>
      <c r="H344"/>
      <c r="I344">
        <v>0</v>
      </c>
    </row>
    <row r="345" spans="1:9" hidden="1" x14ac:dyDescent="0.25">
      <c r="A345" s="1" t="s">
        <v>16</v>
      </c>
      <c r="B345">
        <v>40</v>
      </c>
      <c r="C345" s="1" t="s">
        <v>378</v>
      </c>
      <c r="D345">
        <v>54.85</v>
      </c>
      <c r="E345">
        <v>54.85</v>
      </c>
      <c r="F345">
        <v>700.8</v>
      </c>
      <c r="H345"/>
      <c r="I345">
        <v>0</v>
      </c>
    </row>
    <row r="346" spans="1:9" hidden="1" x14ac:dyDescent="0.25">
      <c r="A346" s="1" t="s">
        <v>16</v>
      </c>
      <c r="B346">
        <v>5</v>
      </c>
      <c r="C346" s="1" t="s">
        <v>379</v>
      </c>
      <c r="D346">
        <v>3.5000000000000003E-2</v>
      </c>
      <c r="E346">
        <v>3.5000000000000003E-2</v>
      </c>
      <c r="F346">
        <v>15.1</v>
      </c>
      <c r="H346"/>
      <c r="I346">
        <v>0</v>
      </c>
    </row>
    <row r="347" spans="1:9" hidden="1" x14ac:dyDescent="0.25">
      <c r="A347" s="1" t="s">
        <v>16</v>
      </c>
      <c r="B347">
        <v>2</v>
      </c>
      <c r="C347" s="1" t="s">
        <v>380</v>
      </c>
      <c r="D347">
        <v>0.65500000000000003</v>
      </c>
      <c r="E347">
        <v>0.65500000000000003</v>
      </c>
      <c r="F347">
        <v>59.3</v>
      </c>
      <c r="H347"/>
      <c r="I347">
        <v>0</v>
      </c>
    </row>
    <row r="348" spans="1:9" hidden="1" x14ac:dyDescent="0.25">
      <c r="A348" s="1" t="s">
        <v>16</v>
      </c>
      <c r="B348">
        <v>83</v>
      </c>
      <c r="C348" s="1" t="s">
        <v>381</v>
      </c>
      <c r="D348">
        <v>12.975</v>
      </c>
      <c r="E348">
        <v>12.975</v>
      </c>
      <c r="F348">
        <v>77.400000000000006</v>
      </c>
      <c r="H348"/>
      <c r="I348">
        <v>0</v>
      </c>
    </row>
    <row r="349" spans="1:9" hidden="1" x14ac:dyDescent="0.25">
      <c r="A349" s="1" t="s">
        <v>16</v>
      </c>
      <c r="B349">
        <v>3</v>
      </c>
      <c r="C349" s="1" t="s">
        <v>382</v>
      </c>
      <c r="D349">
        <v>1.2749999999999999</v>
      </c>
      <c r="E349">
        <v>1.2749999999999999</v>
      </c>
      <c r="F349">
        <v>85.4</v>
      </c>
      <c r="H349"/>
      <c r="I349">
        <v>0</v>
      </c>
    </row>
    <row r="350" spans="1:9" hidden="1" x14ac:dyDescent="0.25">
      <c r="A350" s="1" t="s">
        <v>16</v>
      </c>
      <c r="B350">
        <v>45</v>
      </c>
      <c r="C350" s="1" t="s">
        <v>383</v>
      </c>
      <c r="D350">
        <v>112.38500000000001</v>
      </c>
      <c r="E350">
        <v>112.38500000000001</v>
      </c>
      <c r="F350">
        <v>1240.9000000000001</v>
      </c>
      <c r="H350"/>
      <c r="I350">
        <v>0</v>
      </c>
    </row>
    <row r="351" spans="1:9" hidden="1" x14ac:dyDescent="0.25">
      <c r="A351" s="1" t="s">
        <v>16</v>
      </c>
      <c r="B351">
        <v>6</v>
      </c>
      <c r="C351" s="1" t="s">
        <v>384</v>
      </c>
      <c r="D351">
        <v>3.22</v>
      </c>
      <c r="E351">
        <v>3.22</v>
      </c>
      <c r="F351">
        <v>306</v>
      </c>
      <c r="H351"/>
      <c r="I351">
        <v>0</v>
      </c>
    </row>
    <row r="352" spans="1:9" hidden="1" x14ac:dyDescent="0.25">
      <c r="A352" s="1" t="s">
        <v>16</v>
      </c>
      <c r="B352">
        <v>16</v>
      </c>
      <c r="C352" s="1" t="s">
        <v>385</v>
      </c>
      <c r="D352">
        <v>365.14499999999998</v>
      </c>
      <c r="E352">
        <v>365.14499999999998</v>
      </c>
      <c r="F352">
        <v>2340.1999999999998</v>
      </c>
      <c r="H352"/>
      <c r="I352">
        <v>0</v>
      </c>
    </row>
    <row r="353" spans="1:9" hidden="1" x14ac:dyDescent="0.25">
      <c r="A353" s="1" t="s">
        <v>16</v>
      </c>
      <c r="B353">
        <v>31</v>
      </c>
      <c r="C353" s="1" t="s">
        <v>386</v>
      </c>
      <c r="D353">
        <v>88.004999999999995</v>
      </c>
      <c r="E353">
        <v>88.004999999999995</v>
      </c>
      <c r="F353">
        <v>537.79999999999995</v>
      </c>
      <c r="H353"/>
      <c r="I353">
        <v>0</v>
      </c>
    </row>
    <row r="354" spans="1:9" hidden="1" x14ac:dyDescent="0.25">
      <c r="A354" s="1" t="s">
        <v>16</v>
      </c>
      <c r="B354">
        <v>59</v>
      </c>
      <c r="C354" s="1" t="s">
        <v>387</v>
      </c>
      <c r="D354">
        <v>11.86</v>
      </c>
      <c r="E354">
        <v>11.86</v>
      </c>
      <c r="F354">
        <v>42.49</v>
      </c>
      <c r="H354"/>
      <c r="I354">
        <v>0</v>
      </c>
    </row>
    <row r="355" spans="1:9" hidden="1" x14ac:dyDescent="0.25">
      <c r="A355" s="1" t="s">
        <v>16</v>
      </c>
      <c r="B355">
        <v>48</v>
      </c>
      <c r="C355" s="1" t="s">
        <v>388</v>
      </c>
      <c r="D355">
        <v>13.925000000000001</v>
      </c>
      <c r="E355">
        <v>13.925000000000001</v>
      </c>
      <c r="F355">
        <v>40</v>
      </c>
      <c r="H355"/>
      <c r="I355">
        <v>0</v>
      </c>
    </row>
    <row r="356" spans="1:9" hidden="1" x14ac:dyDescent="0.25">
      <c r="A356" s="1" t="s">
        <v>16</v>
      </c>
      <c r="B356">
        <v>71</v>
      </c>
      <c r="C356" s="1" t="s">
        <v>389</v>
      </c>
      <c r="D356">
        <v>384.74</v>
      </c>
      <c r="E356">
        <v>384.74</v>
      </c>
      <c r="F356">
        <v>1303.8</v>
      </c>
      <c r="H356"/>
      <c r="I356">
        <v>0</v>
      </c>
    </row>
    <row r="357" spans="1:9" hidden="1" x14ac:dyDescent="0.25">
      <c r="A357" s="1" t="s">
        <v>16</v>
      </c>
      <c r="B357">
        <v>95</v>
      </c>
      <c r="C357" s="1" t="s">
        <v>390</v>
      </c>
      <c r="D357">
        <v>360.17</v>
      </c>
      <c r="E357">
        <v>360.17</v>
      </c>
      <c r="F357">
        <v>0</v>
      </c>
      <c r="H357"/>
      <c r="I357">
        <v>0</v>
      </c>
    </row>
    <row r="358" spans="1:9" hidden="1" x14ac:dyDescent="0.25">
      <c r="A358" s="1" t="s">
        <v>16</v>
      </c>
      <c r="B358">
        <v>39</v>
      </c>
      <c r="C358" s="1" t="s">
        <v>391</v>
      </c>
      <c r="D358">
        <v>32.119999999999997</v>
      </c>
      <c r="E358">
        <v>32.119999999999997</v>
      </c>
      <c r="F358">
        <v>173.3</v>
      </c>
      <c r="H358"/>
      <c r="I358">
        <v>0</v>
      </c>
    </row>
    <row r="359" spans="1:9" hidden="1" x14ac:dyDescent="0.25">
      <c r="A359" s="1" t="s">
        <v>16</v>
      </c>
      <c r="B359">
        <v>46</v>
      </c>
      <c r="C359" s="1" t="s">
        <v>392</v>
      </c>
      <c r="D359">
        <v>11.08</v>
      </c>
      <c r="E359">
        <v>11.08</v>
      </c>
      <c r="F359">
        <v>112.6</v>
      </c>
      <c r="H359"/>
      <c r="I359">
        <v>0</v>
      </c>
    </row>
    <row r="360" spans="1:9" hidden="1" x14ac:dyDescent="0.25">
      <c r="A360" s="1" t="s">
        <v>16</v>
      </c>
      <c r="B360">
        <v>3083</v>
      </c>
      <c r="C360" s="1" t="s">
        <v>393</v>
      </c>
      <c r="D360">
        <v>6</v>
      </c>
      <c r="E360">
        <v>6</v>
      </c>
      <c r="F360">
        <v>0</v>
      </c>
      <c r="H360"/>
      <c r="I360">
        <v>0</v>
      </c>
    </row>
    <row r="361" spans="1:9" hidden="1" x14ac:dyDescent="0.25">
      <c r="A361" s="1" t="s">
        <v>16</v>
      </c>
      <c r="B361">
        <v>64</v>
      </c>
      <c r="C361" s="1" t="s">
        <v>394</v>
      </c>
      <c r="D361">
        <v>4.1399999999999997</v>
      </c>
      <c r="E361">
        <v>4.1399999999999997</v>
      </c>
      <c r="F361">
        <v>32.200000000000003</v>
      </c>
      <c r="H361"/>
      <c r="I361">
        <v>0</v>
      </c>
    </row>
    <row r="362" spans="1:9" hidden="1" x14ac:dyDescent="0.25">
      <c r="A362" s="1" t="s">
        <v>16</v>
      </c>
      <c r="B362">
        <v>3283</v>
      </c>
      <c r="C362" s="1" t="s">
        <v>395</v>
      </c>
      <c r="D362">
        <v>6.8</v>
      </c>
      <c r="E362">
        <v>6.8</v>
      </c>
      <c r="F362">
        <v>0</v>
      </c>
      <c r="H362"/>
      <c r="I362">
        <v>0</v>
      </c>
    </row>
    <row r="363" spans="1:9" hidden="1" x14ac:dyDescent="0.25">
      <c r="A363" s="1" t="s">
        <v>16</v>
      </c>
      <c r="B363">
        <v>96</v>
      </c>
      <c r="C363" s="1" t="s">
        <v>396</v>
      </c>
      <c r="D363">
        <v>1</v>
      </c>
      <c r="E363">
        <v>1</v>
      </c>
      <c r="F363">
        <v>0</v>
      </c>
      <c r="H363"/>
      <c r="I363">
        <v>0</v>
      </c>
    </row>
    <row r="364" spans="1:9" hidden="1" x14ac:dyDescent="0.25">
      <c r="A364" s="1" t="s">
        <v>16</v>
      </c>
      <c r="B364">
        <v>3524</v>
      </c>
      <c r="C364" s="1" t="s">
        <v>397</v>
      </c>
      <c r="D364">
        <v>91</v>
      </c>
      <c r="E364">
        <v>91</v>
      </c>
      <c r="F364">
        <v>10</v>
      </c>
      <c r="H364"/>
      <c r="I364">
        <v>0</v>
      </c>
    </row>
    <row r="365" spans="1:9" hidden="1" x14ac:dyDescent="0.25">
      <c r="A365" s="1" t="s">
        <v>16</v>
      </c>
      <c r="B365">
        <v>69</v>
      </c>
      <c r="C365" s="1" t="s">
        <v>398</v>
      </c>
      <c r="D365">
        <v>0.19500000000000001</v>
      </c>
      <c r="E365">
        <v>0.19500000000000001</v>
      </c>
      <c r="F365">
        <v>13</v>
      </c>
      <c r="H365"/>
      <c r="I365">
        <v>0</v>
      </c>
    </row>
    <row r="366" spans="1:9" hidden="1" x14ac:dyDescent="0.25">
      <c r="A366" s="1" t="s">
        <v>16</v>
      </c>
      <c r="B366">
        <v>41</v>
      </c>
      <c r="C366" s="1" t="s">
        <v>399</v>
      </c>
      <c r="D366">
        <v>37.704999999999998</v>
      </c>
      <c r="E366">
        <v>37.704999999999998</v>
      </c>
      <c r="F366">
        <v>0</v>
      </c>
      <c r="H366"/>
      <c r="I366">
        <v>0</v>
      </c>
    </row>
    <row r="367" spans="1:9" hidden="1" x14ac:dyDescent="0.25">
      <c r="A367" s="1" t="s">
        <v>16</v>
      </c>
      <c r="B367">
        <v>80</v>
      </c>
      <c r="C367" s="1" t="s">
        <v>400</v>
      </c>
      <c r="D367">
        <v>46.11</v>
      </c>
      <c r="E367">
        <v>46.11</v>
      </c>
      <c r="F367">
        <v>0</v>
      </c>
      <c r="H367"/>
      <c r="I367">
        <v>0</v>
      </c>
    </row>
    <row r="368" spans="1:9" hidden="1" x14ac:dyDescent="0.25">
      <c r="A368" s="1" t="s">
        <v>16</v>
      </c>
      <c r="B368">
        <v>3586</v>
      </c>
      <c r="C368" s="1" t="s">
        <v>401</v>
      </c>
      <c r="D368">
        <v>5</v>
      </c>
      <c r="E368">
        <v>5</v>
      </c>
      <c r="F368">
        <v>24</v>
      </c>
      <c r="H368"/>
      <c r="I368">
        <v>0</v>
      </c>
    </row>
    <row r="369" spans="1:9" hidden="1" x14ac:dyDescent="0.25">
      <c r="A369" s="1" t="s">
        <v>16</v>
      </c>
      <c r="B369">
        <v>2126</v>
      </c>
      <c r="C369" s="1" t="s">
        <v>402</v>
      </c>
      <c r="D369">
        <v>222.29</v>
      </c>
      <c r="E369">
        <v>222.29</v>
      </c>
      <c r="F369">
        <v>0</v>
      </c>
      <c r="H369"/>
      <c r="I369">
        <v>0</v>
      </c>
    </row>
    <row r="370" spans="1:9" hidden="1" x14ac:dyDescent="0.25">
      <c r="A370" s="1" t="s">
        <v>16</v>
      </c>
      <c r="B370">
        <v>94</v>
      </c>
      <c r="C370" s="1" t="s">
        <v>403</v>
      </c>
      <c r="D370">
        <v>32.26</v>
      </c>
      <c r="E370">
        <v>32.26</v>
      </c>
      <c r="F370">
        <v>0</v>
      </c>
      <c r="H370"/>
      <c r="I370">
        <v>0</v>
      </c>
    </row>
    <row r="371" spans="1:9" hidden="1" x14ac:dyDescent="0.25">
      <c r="A371" s="1" t="s">
        <v>16</v>
      </c>
      <c r="B371">
        <v>3655</v>
      </c>
      <c r="C371" s="1" t="s">
        <v>404</v>
      </c>
      <c r="D371">
        <v>19</v>
      </c>
      <c r="E371">
        <v>19</v>
      </c>
      <c r="F371">
        <v>34</v>
      </c>
      <c r="H371"/>
      <c r="I371">
        <v>0</v>
      </c>
    </row>
    <row r="372" spans="1:9" hidden="1" x14ac:dyDescent="0.25">
      <c r="A372" s="1" t="s">
        <v>16</v>
      </c>
      <c r="B372">
        <v>6031</v>
      </c>
      <c r="C372" s="1" t="s">
        <v>405</v>
      </c>
      <c r="D372">
        <v>130.54</v>
      </c>
      <c r="E372">
        <v>130.54</v>
      </c>
      <c r="F372">
        <v>0</v>
      </c>
      <c r="H372"/>
      <c r="I372">
        <v>0</v>
      </c>
    </row>
    <row r="373" spans="1:9" hidden="1" x14ac:dyDescent="0.25">
      <c r="A373" s="1" t="s">
        <v>16</v>
      </c>
      <c r="B373">
        <v>6269</v>
      </c>
      <c r="C373" s="1" t="s">
        <v>406</v>
      </c>
      <c r="D373">
        <v>41.22</v>
      </c>
      <c r="E373">
        <v>41.22</v>
      </c>
      <c r="F373">
        <v>0</v>
      </c>
      <c r="H373"/>
      <c r="I373">
        <v>0</v>
      </c>
    </row>
    <row r="374" spans="1:9" hidden="1" x14ac:dyDescent="0.25">
      <c r="A374" s="1" t="s">
        <v>16</v>
      </c>
      <c r="B374">
        <v>6370</v>
      </c>
      <c r="C374" s="1" t="s">
        <v>407</v>
      </c>
      <c r="D374">
        <v>35</v>
      </c>
      <c r="E374">
        <v>35</v>
      </c>
      <c r="F374">
        <v>0</v>
      </c>
      <c r="H374"/>
      <c r="I374">
        <v>0</v>
      </c>
    </row>
    <row r="375" spans="1:9" hidden="1" x14ac:dyDescent="0.25">
      <c r="A375" s="1" t="s">
        <v>16</v>
      </c>
      <c r="B375">
        <v>1968</v>
      </c>
      <c r="C375" s="1" t="s">
        <v>408</v>
      </c>
      <c r="D375">
        <v>2.0750000000000002</v>
      </c>
      <c r="E375">
        <v>2.0750000000000002</v>
      </c>
      <c r="F375">
        <v>0</v>
      </c>
      <c r="H375"/>
      <c r="I375">
        <v>0</v>
      </c>
    </row>
    <row r="376" spans="1:9" hidden="1" x14ac:dyDescent="0.25">
      <c r="A376" s="1" t="s">
        <v>16</v>
      </c>
      <c r="B376">
        <v>5499</v>
      </c>
      <c r="C376" s="1" t="s">
        <v>409</v>
      </c>
      <c r="D376">
        <v>8</v>
      </c>
      <c r="E376">
        <v>8</v>
      </c>
      <c r="F376">
        <v>0</v>
      </c>
      <c r="H376"/>
      <c r="I376">
        <v>0</v>
      </c>
    </row>
    <row r="377" spans="1:9" hidden="1" x14ac:dyDescent="0.25">
      <c r="A377" s="1" t="s">
        <v>16</v>
      </c>
      <c r="B377">
        <v>3613</v>
      </c>
      <c r="C377" s="1" t="s">
        <v>410</v>
      </c>
      <c r="D377">
        <v>130.6</v>
      </c>
      <c r="E377">
        <v>130.6</v>
      </c>
      <c r="F377">
        <v>0</v>
      </c>
      <c r="H377"/>
      <c r="I377">
        <v>0</v>
      </c>
    </row>
    <row r="378" spans="1:9" hidden="1" x14ac:dyDescent="0.25">
      <c r="A378" s="1" t="s">
        <v>16</v>
      </c>
      <c r="B378">
        <v>5759</v>
      </c>
      <c r="C378" s="1" t="s">
        <v>411</v>
      </c>
      <c r="D378">
        <v>51.884999999999998</v>
      </c>
      <c r="E378">
        <v>51.884999999999998</v>
      </c>
      <c r="F378">
        <v>0</v>
      </c>
      <c r="H378"/>
      <c r="I378">
        <v>0</v>
      </c>
    </row>
    <row r="379" spans="1:9" hidden="1" x14ac:dyDescent="0.25">
      <c r="A379" s="1" t="s">
        <v>16</v>
      </c>
      <c r="B379">
        <v>5956</v>
      </c>
      <c r="C379" s="1" t="s">
        <v>412</v>
      </c>
      <c r="D379">
        <v>61.83</v>
      </c>
      <c r="E379">
        <v>61.83</v>
      </c>
      <c r="F379">
        <v>0</v>
      </c>
      <c r="H379"/>
      <c r="I379">
        <v>0</v>
      </c>
    </row>
    <row r="380" spans="1:9" hidden="1" x14ac:dyDescent="0.25">
      <c r="A380" s="1" t="s">
        <v>16</v>
      </c>
      <c r="B380">
        <v>5957</v>
      </c>
      <c r="C380" s="1" t="s">
        <v>413</v>
      </c>
      <c r="D380">
        <v>56.935000000000002</v>
      </c>
      <c r="E380">
        <v>56.935000000000002</v>
      </c>
      <c r="F380">
        <v>0</v>
      </c>
      <c r="H380"/>
      <c r="I380">
        <v>0</v>
      </c>
    </row>
    <row r="381" spans="1:9" hidden="1" x14ac:dyDescent="0.25">
      <c r="A381" s="1" t="s">
        <v>16</v>
      </c>
      <c r="B381">
        <v>6967</v>
      </c>
      <c r="C381" s="1" t="s">
        <v>414</v>
      </c>
      <c r="D381">
        <v>1.4850000000000001</v>
      </c>
      <c r="E381">
        <v>1.4850000000000001</v>
      </c>
      <c r="F381">
        <v>0</v>
      </c>
      <c r="H381"/>
      <c r="I381">
        <v>0</v>
      </c>
    </row>
    <row r="382" spans="1:9" hidden="1" x14ac:dyDescent="0.25">
      <c r="A382" s="1" t="s">
        <v>16</v>
      </c>
      <c r="B382">
        <v>6968</v>
      </c>
      <c r="C382" s="1" t="s">
        <v>415</v>
      </c>
      <c r="D382">
        <v>4.4999999999999998E-2</v>
      </c>
      <c r="E382">
        <v>4.4999999999999998E-2</v>
      </c>
      <c r="F382">
        <v>0</v>
      </c>
      <c r="H382"/>
      <c r="I382">
        <v>0</v>
      </c>
    </row>
    <row r="383" spans="1:9" hidden="1" x14ac:dyDescent="0.25">
      <c r="A383" s="1" t="s">
        <v>16</v>
      </c>
      <c r="B383">
        <v>7404</v>
      </c>
      <c r="C383" s="1" t="s">
        <v>416</v>
      </c>
      <c r="D383">
        <v>8.6</v>
      </c>
      <c r="E383">
        <v>8.6</v>
      </c>
      <c r="F383">
        <v>0</v>
      </c>
      <c r="H383"/>
      <c r="I383">
        <v>0</v>
      </c>
    </row>
    <row r="384" spans="1:9" hidden="1" x14ac:dyDescent="0.25">
      <c r="A384" s="1" t="s">
        <v>16</v>
      </c>
      <c r="B384">
        <v>7577</v>
      </c>
      <c r="C384" s="1" t="s">
        <v>417</v>
      </c>
      <c r="D384">
        <v>5.4</v>
      </c>
      <c r="E384">
        <v>5.4</v>
      </c>
      <c r="F384">
        <v>0</v>
      </c>
      <c r="H384"/>
      <c r="I384">
        <v>0</v>
      </c>
    </row>
    <row r="385" spans="1:9" hidden="1" x14ac:dyDescent="0.25">
      <c r="A385" s="1" t="s">
        <v>16</v>
      </c>
      <c r="B385">
        <v>6266</v>
      </c>
      <c r="C385" s="1" t="s">
        <v>418</v>
      </c>
      <c r="D385">
        <v>3.9</v>
      </c>
      <c r="E385">
        <v>3.9</v>
      </c>
      <c r="F385">
        <v>0</v>
      </c>
      <c r="H385"/>
      <c r="I385">
        <v>0</v>
      </c>
    </row>
    <row r="386" spans="1:9" hidden="1" x14ac:dyDescent="0.25">
      <c r="A386" s="1" t="s">
        <v>16</v>
      </c>
      <c r="B386">
        <v>6289</v>
      </c>
      <c r="C386" s="1" t="s">
        <v>419</v>
      </c>
      <c r="D386">
        <v>0.9</v>
      </c>
      <c r="E386">
        <v>0.9</v>
      </c>
      <c r="F386">
        <v>0</v>
      </c>
      <c r="H386"/>
      <c r="I386">
        <v>0</v>
      </c>
    </row>
    <row r="387" spans="1:9" hidden="1" x14ac:dyDescent="0.25">
      <c r="A387" s="1" t="s">
        <v>16</v>
      </c>
      <c r="B387">
        <v>5741</v>
      </c>
      <c r="C387" s="1" t="s">
        <v>420</v>
      </c>
      <c r="D387">
        <v>26.72</v>
      </c>
      <c r="E387">
        <v>26.72</v>
      </c>
      <c r="F387">
        <v>0</v>
      </c>
      <c r="H387"/>
      <c r="I387">
        <v>0</v>
      </c>
    </row>
    <row r="388" spans="1:9" hidden="1" x14ac:dyDescent="0.25">
      <c r="A388" s="1" t="s">
        <v>16</v>
      </c>
      <c r="B388">
        <v>6727</v>
      </c>
      <c r="C388" s="1" t="s">
        <v>421</v>
      </c>
      <c r="D388">
        <v>3.915</v>
      </c>
      <c r="E388">
        <v>3.915</v>
      </c>
      <c r="F388">
        <v>0</v>
      </c>
      <c r="H388"/>
      <c r="I388">
        <v>0</v>
      </c>
    </row>
    <row r="389" spans="1:9" hidden="1" x14ac:dyDescent="0.25">
      <c r="A389" s="1" t="s">
        <v>16</v>
      </c>
      <c r="B389">
        <v>6729</v>
      </c>
      <c r="C389" s="1" t="s">
        <v>422</v>
      </c>
      <c r="D389">
        <v>47.99</v>
      </c>
      <c r="E389">
        <v>47.99</v>
      </c>
      <c r="F389">
        <v>0</v>
      </c>
      <c r="H389"/>
      <c r="I389">
        <v>0</v>
      </c>
    </row>
    <row r="390" spans="1:9" hidden="1" x14ac:dyDescent="0.25">
      <c r="A390" s="1" t="s">
        <v>16</v>
      </c>
      <c r="B390">
        <v>6730</v>
      </c>
      <c r="C390" s="1" t="s">
        <v>423</v>
      </c>
      <c r="D390">
        <v>3.5000000000000003E-2</v>
      </c>
      <c r="E390">
        <v>3.5000000000000003E-2</v>
      </c>
      <c r="F390">
        <v>0</v>
      </c>
      <c r="H390"/>
      <c r="I390">
        <v>0</v>
      </c>
    </row>
    <row r="391" spans="1:9" hidden="1" x14ac:dyDescent="0.25">
      <c r="A391" s="1" t="s">
        <v>16</v>
      </c>
      <c r="B391">
        <v>6731</v>
      </c>
      <c r="C391" s="1" t="s">
        <v>424</v>
      </c>
      <c r="D391">
        <v>0.03</v>
      </c>
      <c r="E391">
        <v>0.03</v>
      </c>
      <c r="F391">
        <v>0</v>
      </c>
      <c r="H391"/>
      <c r="I391">
        <v>0</v>
      </c>
    </row>
    <row r="392" spans="1:9" hidden="1" x14ac:dyDescent="0.25">
      <c r="A392" s="1" t="s">
        <v>16</v>
      </c>
      <c r="B392">
        <v>57</v>
      </c>
      <c r="C392" s="1" t="s">
        <v>425</v>
      </c>
      <c r="D392">
        <v>2.5449999999999999</v>
      </c>
      <c r="E392">
        <v>2.5449999999999999</v>
      </c>
      <c r="F392">
        <v>66.3</v>
      </c>
      <c r="H392"/>
      <c r="I392">
        <v>0</v>
      </c>
    </row>
    <row r="393" spans="1:9" hidden="1" x14ac:dyDescent="0.25">
      <c r="A393" s="1" t="s">
        <v>16</v>
      </c>
      <c r="B393">
        <v>81</v>
      </c>
      <c r="C393" s="1" t="s">
        <v>426</v>
      </c>
      <c r="D393">
        <v>190</v>
      </c>
      <c r="E393">
        <v>190</v>
      </c>
      <c r="F393">
        <v>0</v>
      </c>
      <c r="H393"/>
      <c r="I393">
        <v>0</v>
      </c>
    </row>
    <row r="394" spans="1:9" hidden="1" x14ac:dyDescent="0.25">
      <c r="A394" s="1" t="s">
        <v>16</v>
      </c>
      <c r="B394">
        <v>4218</v>
      </c>
      <c r="C394" s="1" t="s">
        <v>427</v>
      </c>
      <c r="D394">
        <v>18</v>
      </c>
      <c r="E394">
        <v>18</v>
      </c>
      <c r="F394">
        <v>0</v>
      </c>
      <c r="H394"/>
      <c r="I394">
        <v>0</v>
      </c>
    </row>
    <row r="395" spans="1:9" hidden="1" x14ac:dyDescent="0.25">
      <c r="A395" s="1" t="s">
        <v>16</v>
      </c>
      <c r="B395">
        <v>11383</v>
      </c>
      <c r="C395" s="1" t="s">
        <v>428</v>
      </c>
      <c r="D395">
        <v>0.8</v>
      </c>
      <c r="E395">
        <v>0.8</v>
      </c>
      <c r="F395">
        <v>0</v>
      </c>
      <c r="H395"/>
      <c r="I395">
        <v>0</v>
      </c>
    </row>
    <row r="396" spans="1:9" hidden="1" x14ac:dyDescent="0.25">
      <c r="A396" s="1" t="s">
        <v>16</v>
      </c>
      <c r="B396">
        <v>9321</v>
      </c>
      <c r="C396" s="1" t="s">
        <v>429</v>
      </c>
      <c r="D396">
        <v>1.2150000000000001</v>
      </c>
      <c r="E396">
        <v>1.2150000000000001</v>
      </c>
      <c r="F396">
        <v>0</v>
      </c>
      <c r="H396"/>
      <c r="I396">
        <v>0</v>
      </c>
    </row>
    <row r="397" spans="1:9" hidden="1" x14ac:dyDescent="0.25">
      <c r="A397" s="1" t="s">
        <v>16</v>
      </c>
      <c r="B397">
        <v>11905</v>
      </c>
      <c r="C397" s="1" t="s">
        <v>430</v>
      </c>
      <c r="D397">
        <v>160</v>
      </c>
      <c r="E397">
        <v>160</v>
      </c>
      <c r="F397">
        <v>0</v>
      </c>
      <c r="H397"/>
      <c r="I397">
        <v>0</v>
      </c>
    </row>
    <row r="398" spans="1:9" hidden="1" x14ac:dyDescent="0.25">
      <c r="A398" s="1" t="s">
        <v>16</v>
      </c>
      <c r="B398">
        <v>11966</v>
      </c>
      <c r="C398" s="1" t="s">
        <v>431</v>
      </c>
      <c r="D398">
        <v>2.4</v>
      </c>
      <c r="E398">
        <v>2.4</v>
      </c>
      <c r="F398">
        <v>0</v>
      </c>
      <c r="H398"/>
      <c r="I398">
        <v>0</v>
      </c>
    </row>
    <row r="399" spans="1:9" hidden="1" x14ac:dyDescent="0.25">
      <c r="A399" s="1" t="s">
        <v>16</v>
      </c>
      <c r="B399">
        <v>2079</v>
      </c>
      <c r="C399" s="1" t="s">
        <v>432</v>
      </c>
      <c r="D399">
        <v>143.83000000000001</v>
      </c>
      <c r="E399">
        <v>143.83000000000001</v>
      </c>
      <c r="F399">
        <v>0</v>
      </c>
      <c r="H399"/>
      <c r="I399">
        <v>0</v>
      </c>
    </row>
    <row r="400" spans="1:9" hidden="1" x14ac:dyDescent="0.25">
      <c r="A400" s="1" t="s">
        <v>16</v>
      </c>
      <c r="B400">
        <v>21799</v>
      </c>
      <c r="C400" s="1" t="s">
        <v>433</v>
      </c>
      <c r="D400">
        <v>4</v>
      </c>
      <c r="E400">
        <v>4</v>
      </c>
      <c r="F400">
        <v>0</v>
      </c>
      <c r="H400"/>
      <c r="I400">
        <v>0</v>
      </c>
    </row>
    <row r="401" spans="1:9" hidden="1" x14ac:dyDescent="0.25">
      <c r="A401" s="1" t="s">
        <v>16</v>
      </c>
      <c r="B401">
        <v>13731</v>
      </c>
      <c r="C401" s="1" t="s">
        <v>434</v>
      </c>
      <c r="D401">
        <v>8</v>
      </c>
      <c r="E401">
        <v>8</v>
      </c>
      <c r="F401">
        <v>0</v>
      </c>
      <c r="H401"/>
      <c r="I401">
        <v>0</v>
      </c>
    </row>
    <row r="402" spans="1:9" hidden="1" x14ac:dyDescent="0.25">
      <c r="A402" s="1" t="s">
        <v>16</v>
      </c>
      <c r="B402">
        <v>14211</v>
      </c>
      <c r="C402" s="1" t="s">
        <v>435</v>
      </c>
      <c r="D402">
        <v>11</v>
      </c>
      <c r="E402">
        <v>11</v>
      </c>
      <c r="F402">
        <v>0</v>
      </c>
      <c r="H402"/>
      <c r="I402">
        <v>0</v>
      </c>
    </row>
    <row r="403" spans="1:9" hidden="1" x14ac:dyDescent="0.25">
      <c r="A403" s="1" t="s">
        <v>16</v>
      </c>
      <c r="B403">
        <v>21297</v>
      </c>
      <c r="C403" s="1" t="s">
        <v>436</v>
      </c>
      <c r="D403">
        <v>15</v>
      </c>
      <c r="E403">
        <v>15</v>
      </c>
      <c r="F403">
        <v>0</v>
      </c>
      <c r="H403"/>
      <c r="I403">
        <v>0</v>
      </c>
    </row>
    <row r="404" spans="1:9" hidden="1" x14ac:dyDescent="0.25">
      <c r="A404" s="1" t="s">
        <v>16</v>
      </c>
      <c r="B404">
        <v>21524</v>
      </c>
      <c r="C404" s="1" t="s">
        <v>437</v>
      </c>
      <c r="D404">
        <v>3</v>
      </c>
      <c r="E404">
        <v>3</v>
      </c>
      <c r="F404">
        <v>2</v>
      </c>
      <c r="H404"/>
      <c r="I404">
        <v>0</v>
      </c>
    </row>
    <row r="405" spans="1:9" hidden="1" x14ac:dyDescent="0.25">
      <c r="A405" s="1" t="s">
        <v>16</v>
      </c>
      <c r="B405">
        <v>20749</v>
      </c>
      <c r="C405" s="1" t="s">
        <v>438</v>
      </c>
      <c r="D405">
        <v>521</v>
      </c>
      <c r="E405">
        <v>521</v>
      </c>
      <c r="F405">
        <v>0</v>
      </c>
      <c r="H405"/>
      <c r="I405">
        <v>0</v>
      </c>
    </row>
    <row r="406" spans="1:9" hidden="1" x14ac:dyDescent="0.25">
      <c r="A406" s="1" t="s">
        <v>16</v>
      </c>
      <c r="B406">
        <v>21248</v>
      </c>
      <c r="C406" s="1" t="s">
        <v>439</v>
      </c>
      <c r="D406">
        <v>0.2</v>
      </c>
      <c r="E406">
        <v>0.2</v>
      </c>
      <c r="F406">
        <v>0</v>
      </c>
      <c r="H406"/>
      <c r="I406">
        <v>0</v>
      </c>
    </row>
    <row r="407" spans="1:9" hidden="1" x14ac:dyDescent="0.25">
      <c r="A407" s="1" t="s">
        <v>16</v>
      </c>
      <c r="B407">
        <v>21377</v>
      </c>
      <c r="C407" s="1" t="s">
        <v>440</v>
      </c>
      <c r="D407">
        <v>3</v>
      </c>
      <c r="E407">
        <v>3</v>
      </c>
      <c r="F407">
        <v>0</v>
      </c>
      <c r="H407"/>
      <c r="I407">
        <v>0</v>
      </c>
    </row>
    <row r="408" spans="1:9" hidden="1" x14ac:dyDescent="0.25">
      <c r="A408" s="1" t="s">
        <v>16</v>
      </c>
      <c r="B408">
        <v>21784</v>
      </c>
      <c r="C408" s="1" t="s">
        <v>441</v>
      </c>
      <c r="D408">
        <v>3</v>
      </c>
      <c r="E408">
        <v>3</v>
      </c>
      <c r="F408">
        <v>0</v>
      </c>
      <c r="H408"/>
      <c r="I408">
        <v>0</v>
      </c>
    </row>
    <row r="409" spans="1:9" hidden="1" x14ac:dyDescent="0.25">
      <c r="A409" s="1" t="s">
        <v>16</v>
      </c>
      <c r="B409">
        <v>21455</v>
      </c>
      <c r="C409" s="1" t="s">
        <v>442</v>
      </c>
      <c r="D409">
        <v>12</v>
      </c>
      <c r="E409">
        <v>12</v>
      </c>
      <c r="F409">
        <v>0</v>
      </c>
      <c r="H409"/>
      <c r="I409">
        <v>0</v>
      </c>
    </row>
    <row r="410" spans="1:9" hidden="1" x14ac:dyDescent="0.25">
      <c r="A410" s="1" t="s">
        <v>16</v>
      </c>
      <c r="B410">
        <v>22349</v>
      </c>
      <c r="C410" s="1" t="s">
        <v>443</v>
      </c>
      <c r="D410">
        <v>2</v>
      </c>
      <c r="E410">
        <v>2</v>
      </c>
      <c r="F410">
        <v>0</v>
      </c>
      <c r="H410"/>
      <c r="I410">
        <v>0</v>
      </c>
    </row>
    <row r="411" spans="1:9" x14ac:dyDescent="0.25">
      <c r="A411" s="1" t="s">
        <v>22</v>
      </c>
      <c r="B411" s="2">
        <v>909</v>
      </c>
      <c r="C411" s="3" t="s">
        <v>1434</v>
      </c>
      <c r="D411" s="2">
        <v>77</v>
      </c>
      <c r="E411" s="2">
        <f>17+7+45+6</f>
        <v>75</v>
      </c>
      <c r="F411" s="2">
        <v>3</v>
      </c>
      <c r="G411" s="2">
        <f>Tabla1[[#This Row],[VENTA]]+Tabla1[[#This Row],[FISICO]]-Tabla1[[#This Row],[SISTEMA]]</f>
        <v>1</v>
      </c>
      <c r="H411" s="4"/>
      <c r="I411" s="4">
        <f>Tabla1[[#This Row],[Columna1]]*Tabla1[[#This Row],[COMPROMETIDO}]]</f>
        <v>0</v>
      </c>
    </row>
    <row r="412" spans="1:9" x14ac:dyDescent="0.25">
      <c r="A412" s="1" t="s">
        <v>22</v>
      </c>
      <c r="B412" s="2">
        <v>911</v>
      </c>
      <c r="C412" s="3" t="s">
        <v>1433</v>
      </c>
      <c r="D412" s="2">
        <v>80</v>
      </c>
      <c r="E412" s="2">
        <f>9+44+6+30</f>
        <v>89</v>
      </c>
      <c r="F412" s="2">
        <v>4</v>
      </c>
      <c r="G412" s="2">
        <f>Tabla1[[#This Row],[VENTA]]+Tabla1[[#This Row],[FISICO]]-Tabla1[[#This Row],[SISTEMA]]</f>
        <v>13</v>
      </c>
      <c r="H412" s="4"/>
      <c r="I412" s="4">
        <f>Tabla1[[#This Row],[Columna1]]*Tabla1[[#This Row],[COMPROMETIDO}]]</f>
        <v>0</v>
      </c>
    </row>
    <row r="413" spans="1:9" x14ac:dyDescent="0.25">
      <c r="A413" s="1" t="s">
        <v>22</v>
      </c>
      <c r="B413" s="2">
        <v>913</v>
      </c>
      <c r="C413" s="3" t="s">
        <v>1438</v>
      </c>
      <c r="D413" s="2">
        <v>1054</v>
      </c>
      <c r="E413" s="2">
        <f>7+16+6+36+31+77+57+47+40+49+73+73+126+270+72+20</f>
        <v>1000</v>
      </c>
      <c r="F413" s="2">
        <v>12</v>
      </c>
      <c r="G413" s="2">
        <f>Tabla1[[#This Row],[VENTA]]+Tabla1[[#This Row],[FISICO]]-Tabla1[[#This Row],[SISTEMA]]</f>
        <v>-42</v>
      </c>
      <c r="H413" s="4">
        <v>1.49</v>
      </c>
      <c r="I413" s="4">
        <f>Tabla1[[#This Row],[Columna1]]*Tabla1[[#This Row],[COMPROMETIDO}]]</f>
        <v>-62.58</v>
      </c>
    </row>
    <row r="414" spans="1:9" x14ac:dyDescent="0.25">
      <c r="A414" s="1" t="s">
        <v>22</v>
      </c>
      <c r="B414" s="2">
        <v>916</v>
      </c>
      <c r="C414" s="3" t="s">
        <v>1441</v>
      </c>
      <c r="D414" s="2">
        <v>22</v>
      </c>
      <c r="E414" s="2">
        <f>11+3</f>
        <v>14</v>
      </c>
      <c r="F414" s="2">
        <v>0</v>
      </c>
      <c r="G414" s="2">
        <f>Tabla1[[#This Row],[VENTA]]+Tabla1[[#This Row],[FISICO]]-Tabla1[[#This Row],[SISTEMA]]</f>
        <v>-8</v>
      </c>
      <c r="H414" s="4">
        <v>1.49</v>
      </c>
      <c r="I414" s="4">
        <f>Tabla1[[#This Row],[Columna1]]*Tabla1[[#This Row],[COMPROMETIDO}]]</f>
        <v>-11.92</v>
      </c>
    </row>
    <row r="415" spans="1:9" hidden="1" x14ac:dyDescent="0.25">
      <c r="A415" s="1" t="s">
        <v>18</v>
      </c>
      <c r="B415" s="2">
        <v>986</v>
      </c>
      <c r="C415" s="3" t="s">
        <v>494</v>
      </c>
      <c r="D415" s="2">
        <v>9</v>
      </c>
      <c r="E415" s="2"/>
      <c r="F415" s="2"/>
      <c r="G415" s="2">
        <f>Tabla1[[#This Row],[VENTA]]+Tabla1[[#This Row],[FISICO]]-Tabla1[[#This Row],[SISTEMA]]</f>
        <v>-9</v>
      </c>
      <c r="H415" s="2"/>
      <c r="I415" s="2"/>
    </row>
    <row r="416" spans="1:9" hidden="1" x14ac:dyDescent="0.25">
      <c r="A416" s="1" t="s">
        <v>22</v>
      </c>
      <c r="B416" s="2">
        <v>994</v>
      </c>
      <c r="C416" s="3" t="s">
        <v>1463</v>
      </c>
      <c r="D416" s="2">
        <v>1</v>
      </c>
      <c r="E416" s="2"/>
      <c r="F416" s="2"/>
      <c r="G416" s="2">
        <f>Tabla1[[#This Row],[VENTA]]+Tabla1[[#This Row],[FISICO]]-Tabla1[[#This Row],[SISTEMA]]</f>
        <v>-1</v>
      </c>
      <c r="H416" s="2"/>
      <c r="I416" s="2"/>
    </row>
    <row r="417" spans="1:9" hidden="1" x14ac:dyDescent="0.25">
      <c r="A417" s="1" t="s">
        <v>22</v>
      </c>
      <c r="B417" s="2">
        <v>1005</v>
      </c>
      <c r="C417" s="3" t="s">
        <v>1446</v>
      </c>
      <c r="D417" s="2">
        <v>2</v>
      </c>
      <c r="E417" s="2"/>
      <c r="F417" s="2"/>
      <c r="G417" s="2">
        <f>Tabla1[[#This Row],[VENTA]]+Tabla1[[#This Row],[FISICO]]-Tabla1[[#This Row],[SISTEMA]]</f>
        <v>-2</v>
      </c>
      <c r="H417" s="2"/>
      <c r="I417" s="2"/>
    </row>
    <row r="418" spans="1:9" hidden="1" x14ac:dyDescent="0.25">
      <c r="A418" s="1" t="s">
        <v>18</v>
      </c>
      <c r="B418" s="2">
        <v>1014</v>
      </c>
      <c r="C418" s="3" t="s">
        <v>468</v>
      </c>
      <c r="D418" s="2">
        <v>80</v>
      </c>
      <c r="E418" s="2"/>
      <c r="F418" s="2"/>
      <c r="G418" s="2">
        <f>Tabla1[[#This Row],[VENTA]]+Tabla1[[#This Row],[FISICO]]-Tabla1[[#This Row],[SISTEMA]]</f>
        <v>-80</v>
      </c>
      <c r="H418" s="2"/>
      <c r="I418" s="2"/>
    </row>
    <row r="419" spans="1:9" hidden="1" x14ac:dyDescent="0.25">
      <c r="A419" s="1" t="s">
        <v>18</v>
      </c>
      <c r="B419" s="2">
        <v>1015</v>
      </c>
      <c r="C419" s="3" t="s">
        <v>469</v>
      </c>
      <c r="D419" s="2">
        <v>357</v>
      </c>
      <c r="E419" s="2"/>
      <c r="F419" s="2"/>
      <c r="G419" s="2">
        <f>Tabla1[[#This Row],[VENTA]]+Tabla1[[#This Row],[FISICO]]-Tabla1[[#This Row],[SISTEMA]]</f>
        <v>-357</v>
      </c>
      <c r="H419" s="2"/>
      <c r="I419" s="2"/>
    </row>
    <row r="420" spans="1:9" hidden="1" x14ac:dyDescent="0.25">
      <c r="A420" s="1" t="s">
        <v>18</v>
      </c>
      <c r="B420" s="2">
        <v>1017</v>
      </c>
      <c r="C420" s="3" t="s">
        <v>470</v>
      </c>
      <c r="D420" s="2">
        <v>145</v>
      </c>
      <c r="E420" s="2"/>
      <c r="F420" s="2"/>
      <c r="G420" s="2">
        <f>Tabla1[[#This Row],[VENTA]]+Tabla1[[#This Row],[FISICO]]-Tabla1[[#This Row],[SISTEMA]]</f>
        <v>-145</v>
      </c>
      <c r="H420" s="2"/>
      <c r="I420" s="2"/>
    </row>
    <row r="421" spans="1:9" hidden="1" x14ac:dyDescent="0.25">
      <c r="A421" s="1" t="s">
        <v>18</v>
      </c>
      <c r="B421" s="2">
        <v>1019</v>
      </c>
      <c r="C421" s="3" t="s">
        <v>471</v>
      </c>
      <c r="D421" s="2">
        <v>345</v>
      </c>
      <c r="E421" s="2"/>
      <c r="F421" s="2"/>
      <c r="G421" s="2">
        <f>Tabla1[[#This Row],[VENTA]]+Tabla1[[#This Row],[FISICO]]-Tabla1[[#This Row],[SISTEMA]]</f>
        <v>-345</v>
      </c>
      <c r="H421" s="2"/>
      <c r="I421" s="2"/>
    </row>
    <row r="422" spans="1:9" hidden="1" x14ac:dyDescent="0.25">
      <c r="A422" s="1" t="s">
        <v>18</v>
      </c>
      <c r="B422" s="2">
        <v>1023</v>
      </c>
      <c r="C422" s="3" t="s">
        <v>499</v>
      </c>
      <c r="D422" s="2">
        <v>311</v>
      </c>
      <c r="E422" s="2"/>
      <c r="F422" s="2"/>
      <c r="G422" s="2">
        <f>Tabla1[[#This Row],[VENTA]]+Tabla1[[#This Row],[FISICO]]-Tabla1[[#This Row],[SISTEMA]]</f>
        <v>-311</v>
      </c>
      <c r="H422" s="2"/>
      <c r="I422" s="2"/>
    </row>
    <row r="423" spans="1:9" hidden="1" x14ac:dyDescent="0.25">
      <c r="A423" s="1" t="s">
        <v>18</v>
      </c>
      <c r="B423" s="2">
        <v>1065</v>
      </c>
      <c r="C423" s="3" t="s">
        <v>472</v>
      </c>
      <c r="D423" s="2">
        <v>1</v>
      </c>
      <c r="E423" s="2"/>
      <c r="F423" s="2"/>
      <c r="G423" s="2">
        <f>Tabla1[[#This Row],[VENTA]]+Tabla1[[#This Row],[FISICO]]-Tabla1[[#This Row],[SISTEMA]]</f>
        <v>-1</v>
      </c>
      <c r="H423" s="2"/>
      <c r="I423" s="2"/>
    </row>
    <row r="424" spans="1:9" hidden="1" x14ac:dyDescent="0.25">
      <c r="A424" s="1" t="s">
        <v>10</v>
      </c>
      <c r="B424" s="2">
        <v>1074</v>
      </c>
      <c r="C424" s="3" t="s">
        <v>238</v>
      </c>
      <c r="D424" s="2">
        <v>2.71</v>
      </c>
      <c r="E424" s="2"/>
      <c r="F424" s="2"/>
      <c r="G424" s="2">
        <f>Tabla1[[#This Row],[VENTA]]+Tabla1[[#This Row],[FISICO]]-Tabla1[[#This Row],[SISTEMA]]</f>
        <v>-2.71</v>
      </c>
      <c r="H424" s="2"/>
      <c r="I424" s="2"/>
    </row>
    <row r="425" spans="1:9" hidden="1" x14ac:dyDescent="0.25">
      <c r="A425" s="1" t="s">
        <v>18</v>
      </c>
      <c r="B425" s="2">
        <v>1078</v>
      </c>
      <c r="C425" s="3" t="s">
        <v>508</v>
      </c>
      <c r="D425" s="2">
        <v>31</v>
      </c>
      <c r="E425" s="2"/>
      <c r="F425" s="2"/>
      <c r="G425" s="2">
        <f>Tabla1[[#This Row],[VENTA]]+Tabla1[[#This Row],[FISICO]]-Tabla1[[#This Row],[SISTEMA]]</f>
        <v>-31</v>
      </c>
      <c r="H425" s="2"/>
      <c r="I425" s="2"/>
    </row>
    <row r="426" spans="1:9" hidden="1" x14ac:dyDescent="0.25">
      <c r="A426" s="1" t="s">
        <v>10</v>
      </c>
      <c r="B426" s="2">
        <v>1079</v>
      </c>
      <c r="C426" s="3" t="s">
        <v>235</v>
      </c>
      <c r="D426" s="2">
        <v>44.5</v>
      </c>
      <c r="E426" s="2"/>
      <c r="F426" s="2"/>
      <c r="G426" s="2">
        <f>Tabla1[[#This Row],[VENTA]]+Tabla1[[#This Row],[FISICO]]-Tabla1[[#This Row],[SISTEMA]]</f>
        <v>-44.5</v>
      </c>
      <c r="H426" s="2"/>
      <c r="I426" s="2"/>
    </row>
    <row r="427" spans="1:9" hidden="1" x14ac:dyDescent="0.25">
      <c r="A427" s="1" t="s">
        <v>21</v>
      </c>
      <c r="B427" s="2">
        <v>1081</v>
      </c>
      <c r="C427" s="3" t="s">
        <v>1309</v>
      </c>
      <c r="D427" s="2">
        <v>57</v>
      </c>
      <c r="E427" s="2"/>
      <c r="F427" s="2"/>
      <c r="G427" s="2">
        <f>Tabla1[[#This Row],[VENTA]]+Tabla1[[#This Row],[FISICO]]-Tabla1[[#This Row],[SISTEMA]]</f>
        <v>-57</v>
      </c>
      <c r="H427" s="2"/>
      <c r="I427" s="2"/>
    </row>
    <row r="428" spans="1:9" hidden="1" x14ac:dyDescent="0.25">
      <c r="A428" s="1" t="s">
        <v>10</v>
      </c>
      <c r="B428" s="2">
        <v>1083</v>
      </c>
      <c r="C428" s="3" t="s">
        <v>233</v>
      </c>
      <c r="D428" s="2">
        <v>11.914999999999999</v>
      </c>
      <c r="E428" s="2"/>
      <c r="F428" s="2"/>
      <c r="G428" s="2">
        <f>Tabla1[[#This Row],[VENTA]]+Tabla1[[#This Row],[FISICO]]-Tabla1[[#This Row],[SISTEMA]]</f>
        <v>-11.914999999999999</v>
      </c>
      <c r="H428" s="2"/>
      <c r="I428" s="2"/>
    </row>
    <row r="429" spans="1:9" hidden="1" x14ac:dyDescent="0.25">
      <c r="A429" s="1" t="s">
        <v>18</v>
      </c>
      <c r="B429" s="2">
        <v>1086</v>
      </c>
      <c r="C429" s="3" t="s">
        <v>583</v>
      </c>
      <c r="D429" s="2">
        <v>1</v>
      </c>
      <c r="E429" s="2"/>
      <c r="F429" s="2"/>
      <c r="G429" s="2">
        <f>Tabla1[[#This Row],[VENTA]]+Tabla1[[#This Row],[FISICO]]-Tabla1[[#This Row],[SISTEMA]]</f>
        <v>-1</v>
      </c>
      <c r="H429" s="2"/>
      <c r="I429" s="2"/>
    </row>
    <row r="430" spans="1:9" hidden="1" x14ac:dyDescent="0.25">
      <c r="A430" s="1" t="s">
        <v>10</v>
      </c>
      <c r="B430" s="2">
        <v>1094</v>
      </c>
      <c r="C430" s="3" t="s">
        <v>251</v>
      </c>
      <c r="D430" s="2">
        <v>2.54</v>
      </c>
      <c r="E430" s="2"/>
      <c r="F430" s="2"/>
      <c r="G430" s="2">
        <f>Tabla1[[#This Row],[VENTA]]+Tabla1[[#This Row],[FISICO]]-Tabla1[[#This Row],[SISTEMA]]</f>
        <v>-2.54</v>
      </c>
      <c r="H430" s="2"/>
      <c r="I430" s="2"/>
    </row>
    <row r="431" spans="1:9" hidden="1" x14ac:dyDescent="0.25">
      <c r="A431" s="1" t="s">
        <v>18</v>
      </c>
      <c r="B431" s="2">
        <v>1122</v>
      </c>
      <c r="C431" s="3" t="s">
        <v>491</v>
      </c>
      <c r="D431" s="2">
        <v>18</v>
      </c>
      <c r="E431" s="2"/>
      <c r="F431" s="2"/>
      <c r="G431" s="2">
        <f>Tabla1[[#This Row],[VENTA]]+Tabla1[[#This Row],[FISICO]]-Tabla1[[#This Row],[SISTEMA]]</f>
        <v>-18</v>
      </c>
      <c r="H431" s="2"/>
      <c r="I431" s="2"/>
    </row>
    <row r="432" spans="1:9" hidden="1" x14ac:dyDescent="0.25">
      <c r="A432" s="1" t="s">
        <v>17</v>
      </c>
      <c r="B432" s="2">
        <v>1146</v>
      </c>
      <c r="C432" s="3" t="s">
        <v>445</v>
      </c>
      <c r="D432" s="2">
        <v>286</v>
      </c>
      <c r="E432" s="2"/>
      <c r="F432" s="2"/>
      <c r="G432" s="2">
        <f>Tabla1[[#This Row],[VENTA]]+Tabla1[[#This Row],[FISICO]]-Tabla1[[#This Row],[SISTEMA]]</f>
        <v>-286</v>
      </c>
      <c r="H432" s="2"/>
      <c r="I432" s="2"/>
    </row>
    <row r="433" spans="1:9" hidden="1" x14ac:dyDescent="0.25">
      <c r="A433" s="1" t="s">
        <v>21</v>
      </c>
      <c r="B433" s="2">
        <v>1150</v>
      </c>
      <c r="C433" s="3" t="s">
        <v>1326</v>
      </c>
      <c r="D433" s="2">
        <v>19</v>
      </c>
      <c r="E433" s="2"/>
      <c r="F433" s="2"/>
      <c r="G433" s="2">
        <f>Tabla1[[#This Row],[VENTA]]+Tabla1[[#This Row],[FISICO]]-Tabla1[[#This Row],[SISTEMA]]</f>
        <v>-19</v>
      </c>
      <c r="H433" s="2"/>
      <c r="I433" s="2"/>
    </row>
    <row r="434" spans="1:9" hidden="1" x14ac:dyDescent="0.25">
      <c r="A434" s="1" t="s">
        <v>21</v>
      </c>
      <c r="B434" s="2">
        <v>1151</v>
      </c>
      <c r="C434" s="3" t="s">
        <v>1334</v>
      </c>
      <c r="D434" s="2">
        <v>5</v>
      </c>
      <c r="E434" s="2"/>
      <c r="F434" s="2"/>
      <c r="G434" s="2">
        <f>Tabla1[[#This Row],[VENTA]]+Tabla1[[#This Row],[FISICO]]-Tabla1[[#This Row],[SISTEMA]]</f>
        <v>-5</v>
      </c>
      <c r="H434" s="2"/>
      <c r="I434" s="2"/>
    </row>
    <row r="435" spans="1:9" hidden="1" x14ac:dyDescent="0.25">
      <c r="A435" s="1" t="s">
        <v>18</v>
      </c>
      <c r="B435" s="2">
        <v>1155</v>
      </c>
      <c r="C435" s="3" t="s">
        <v>482</v>
      </c>
      <c r="D435" s="2">
        <v>16</v>
      </c>
      <c r="E435" s="2"/>
      <c r="F435" s="2"/>
      <c r="G435" s="2">
        <f>Tabla1[[#This Row],[VENTA]]+Tabla1[[#This Row],[FISICO]]-Tabla1[[#This Row],[SISTEMA]]</f>
        <v>-16</v>
      </c>
      <c r="H435" s="2"/>
      <c r="I435" s="2"/>
    </row>
    <row r="436" spans="1:9" hidden="1" x14ac:dyDescent="0.25">
      <c r="A436" s="1" t="s">
        <v>21</v>
      </c>
      <c r="B436" s="2">
        <v>1160</v>
      </c>
      <c r="C436" s="3" t="s">
        <v>1317</v>
      </c>
      <c r="D436" s="2">
        <v>8</v>
      </c>
      <c r="E436" s="2"/>
      <c r="F436" s="2"/>
      <c r="G436" s="2">
        <f>Tabla1[[#This Row],[VENTA]]+Tabla1[[#This Row],[FISICO]]-Tabla1[[#This Row],[SISTEMA]]</f>
        <v>-8</v>
      </c>
      <c r="H436" s="2"/>
      <c r="I436" s="2"/>
    </row>
    <row r="437" spans="1:9" hidden="1" x14ac:dyDescent="0.25">
      <c r="A437" s="1" t="s">
        <v>21</v>
      </c>
      <c r="B437" s="2">
        <v>1161</v>
      </c>
      <c r="C437" s="3" t="s">
        <v>1335</v>
      </c>
      <c r="D437" s="2">
        <v>61</v>
      </c>
      <c r="E437" s="2"/>
      <c r="F437" s="2"/>
      <c r="G437" s="2">
        <f>Tabla1[[#This Row],[VENTA]]+Tabla1[[#This Row],[FISICO]]-Tabla1[[#This Row],[SISTEMA]]</f>
        <v>-61</v>
      </c>
      <c r="H437" s="2"/>
      <c r="I437" s="2"/>
    </row>
    <row r="438" spans="1:9" hidden="1" x14ac:dyDescent="0.25">
      <c r="A438" s="1" t="s">
        <v>18</v>
      </c>
      <c r="B438" s="2">
        <v>1165</v>
      </c>
      <c r="C438" s="3" t="s">
        <v>473</v>
      </c>
      <c r="D438" s="2">
        <v>1</v>
      </c>
      <c r="E438" s="2"/>
      <c r="F438" s="2"/>
      <c r="G438" s="2">
        <f>Tabla1[[#This Row],[VENTA]]+Tabla1[[#This Row],[FISICO]]-Tabla1[[#This Row],[SISTEMA]]</f>
        <v>-1</v>
      </c>
      <c r="H438" s="2"/>
      <c r="I438" s="2"/>
    </row>
    <row r="439" spans="1:9" hidden="1" x14ac:dyDescent="0.25">
      <c r="A439" s="1" t="s">
        <v>18</v>
      </c>
      <c r="B439" s="2">
        <v>1171</v>
      </c>
      <c r="C439" s="3" t="s">
        <v>474</v>
      </c>
      <c r="D439" s="2">
        <v>52</v>
      </c>
      <c r="E439" s="2"/>
      <c r="F439" s="2"/>
      <c r="G439" s="2">
        <f>Tabla1[[#This Row],[VENTA]]+Tabla1[[#This Row],[FISICO]]-Tabla1[[#This Row],[SISTEMA]]</f>
        <v>-52</v>
      </c>
      <c r="H439" s="2"/>
      <c r="I439" s="2"/>
    </row>
    <row r="440" spans="1:9" hidden="1" x14ac:dyDescent="0.25">
      <c r="A440" s="1" t="s">
        <v>18</v>
      </c>
      <c r="B440" s="2">
        <v>1185</v>
      </c>
      <c r="C440" s="3" t="s">
        <v>483</v>
      </c>
      <c r="D440" s="2">
        <v>61</v>
      </c>
      <c r="E440" s="2"/>
      <c r="F440" s="2"/>
      <c r="G440" s="2">
        <f>Tabla1[[#This Row],[VENTA]]+Tabla1[[#This Row],[FISICO]]-Tabla1[[#This Row],[SISTEMA]]</f>
        <v>-61</v>
      </c>
      <c r="H440" s="2"/>
      <c r="I440" s="2"/>
    </row>
    <row r="441" spans="1:9" hidden="1" x14ac:dyDescent="0.25">
      <c r="A441" s="1" t="s">
        <v>18</v>
      </c>
      <c r="B441" s="2">
        <v>1188</v>
      </c>
      <c r="C441" s="3" t="s">
        <v>519</v>
      </c>
      <c r="D441" s="2">
        <v>97</v>
      </c>
      <c r="E441" s="2"/>
      <c r="F441" s="2"/>
      <c r="G441" s="2">
        <f>Tabla1[[#This Row],[VENTA]]+Tabla1[[#This Row],[FISICO]]-Tabla1[[#This Row],[SISTEMA]]</f>
        <v>-97</v>
      </c>
      <c r="H441" s="2"/>
      <c r="I441" s="2"/>
    </row>
    <row r="442" spans="1:9" hidden="1" x14ac:dyDescent="0.25">
      <c r="A442" s="1" t="s">
        <v>18</v>
      </c>
      <c r="B442" s="2">
        <v>1192</v>
      </c>
      <c r="C442" s="3" t="s">
        <v>475</v>
      </c>
      <c r="D442" s="2">
        <v>1</v>
      </c>
      <c r="E442" s="2"/>
      <c r="F442" s="2"/>
      <c r="G442" s="2">
        <f>Tabla1[[#This Row],[VENTA]]+Tabla1[[#This Row],[FISICO]]-Tabla1[[#This Row],[SISTEMA]]</f>
        <v>-1</v>
      </c>
      <c r="H442" s="2"/>
      <c r="I442" s="2"/>
    </row>
    <row r="443" spans="1:9" hidden="1" x14ac:dyDescent="0.25">
      <c r="A443" s="1" t="s">
        <v>18</v>
      </c>
      <c r="B443" s="2">
        <v>1196</v>
      </c>
      <c r="C443" s="3" t="s">
        <v>634</v>
      </c>
      <c r="D443" s="2">
        <v>104</v>
      </c>
      <c r="E443" s="2"/>
      <c r="F443" s="2"/>
      <c r="G443" s="2">
        <f>Tabla1[[#This Row],[VENTA]]+Tabla1[[#This Row],[FISICO]]-Tabla1[[#This Row],[SISTEMA]]</f>
        <v>-104</v>
      </c>
      <c r="H443" s="2"/>
      <c r="I443" s="2"/>
    </row>
    <row r="444" spans="1:9" hidden="1" x14ac:dyDescent="0.25">
      <c r="A444" s="1" t="s">
        <v>21</v>
      </c>
      <c r="B444" s="2">
        <v>1218</v>
      </c>
      <c r="C444" s="3" t="s">
        <v>1327</v>
      </c>
      <c r="D444" s="2">
        <v>65</v>
      </c>
      <c r="E444" s="2"/>
      <c r="F444" s="2"/>
      <c r="G444" s="2">
        <f>Tabla1[[#This Row],[VENTA]]+Tabla1[[#This Row],[FISICO]]-Tabla1[[#This Row],[SISTEMA]]</f>
        <v>-65</v>
      </c>
      <c r="H444" s="2"/>
      <c r="I444" s="2"/>
    </row>
    <row r="445" spans="1:9" hidden="1" x14ac:dyDescent="0.25">
      <c r="A445" s="1" t="s">
        <v>18</v>
      </c>
      <c r="B445" s="2">
        <v>1242</v>
      </c>
      <c r="C445" s="3" t="s">
        <v>506</v>
      </c>
      <c r="D445" s="2">
        <v>2</v>
      </c>
      <c r="E445" s="2"/>
      <c r="F445" s="2"/>
      <c r="G445" s="2">
        <f>Tabla1[[#This Row],[VENTA]]+Tabla1[[#This Row],[FISICO]]-Tabla1[[#This Row],[SISTEMA]]</f>
        <v>-2</v>
      </c>
      <c r="H445" s="2"/>
      <c r="I445" s="2"/>
    </row>
    <row r="446" spans="1:9" hidden="1" x14ac:dyDescent="0.25">
      <c r="A446" s="1" t="s">
        <v>18</v>
      </c>
      <c r="B446" s="2">
        <v>1251</v>
      </c>
      <c r="C446" s="3" t="s">
        <v>522</v>
      </c>
      <c r="D446" s="2">
        <v>4</v>
      </c>
      <c r="E446" s="2"/>
      <c r="F446" s="2"/>
      <c r="G446" s="2">
        <f>Tabla1[[#This Row],[VENTA]]+Tabla1[[#This Row],[FISICO]]-Tabla1[[#This Row],[SISTEMA]]</f>
        <v>-4</v>
      </c>
      <c r="H446" s="2"/>
      <c r="I446" s="2"/>
    </row>
    <row r="447" spans="1:9" hidden="1" x14ac:dyDescent="0.25">
      <c r="A447" s="1" t="s">
        <v>18</v>
      </c>
      <c r="B447" s="2">
        <v>1283</v>
      </c>
      <c r="C447" s="3" t="s">
        <v>536</v>
      </c>
      <c r="D447" s="2">
        <v>8</v>
      </c>
      <c r="E447" s="2"/>
      <c r="F447" s="2"/>
      <c r="G447" s="2">
        <f>Tabla1[[#This Row],[VENTA]]+Tabla1[[#This Row],[FISICO]]-Tabla1[[#This Row],[SISTEMA]]</f>
        <v>-8</v>
      </c>
      <c r="H447" s="2"/>
      <c r="I447" s="2"/>
    </row>
    <row r="448" spans="1:9" hidden="1" x14ac:dyDescent="0.25">
      <c r="A448" s="1" t="s">
        <v>18</v>
      </c>
      <c r="B448" s="2">
        <v>1285</v>
      </c>
      <c r="C448" s="3" t="s">
        <v>495</v>
      </c>
      <c r="D448" s="2">
        <v>38</v>
      </c>
      <c r="E448" s="2"/>
      <c r="F448" s="2"/>
      <c r="G448" s="2">
        <f>Tabla1[[#This Row],[VENTA]]+Tabla1[[#This Row],[FISICO]]-Tabla1[[#This Row],[SISTEMA]]</f>
        <v>-38</v>
      </c>
      <c r="H448" s="2"/>
      <c r="I448" s="2"/>
    </row>
    <row r="449" spans="1:9" hidden="1" x14ac:dyDescent="0.25">
      <c r="A449" s="1" t="s">
        <v>18</v>
      </c>
      <c r="B449" s="2">
        <v>1286</v>
      </c>
      <c r="C449" s="3" t="s">
        <v>526</v>
      </c>
      <c r="D449" s="2">
        <v>2</v>
      </c>
      <c r="E449" s="2"/>
      <c r="F449" s="2"/>
      <c r="G449" s="2">
        <f>Tabla1[[#This Row],[VENTA]]+Tabla1[[#This Row],[FISICO]]-Tabla1[[#This Row],[SISTEMA]]</f>
        <v>-2</v>
      </c>
      <c r="H449" s="2"/>
      <c r="I449" s="2"/>
    </row>
    <row r="450" spans="1:9" x14ac:dyDescent="0.25">
      <c r="A450" s="1" t="s">
        <v>22</v>
      </c>
      <c r="B450" s="2">
        <v>1289</v>
      </c>
      <c r="C450" s="3" t="s">
        <v>1448</v>
      </c>
      <c r="D450" s="2">
        <v>38</v>
      </c>
      <c r="E450" s="2">
        <v>37</v>
      </c>
      <c r="F450" s="2">
        <v>0</v>
      </c>
      <c r="G450" s="2">
        <f>Tabla1[[#This Row],[VENTA]]+Tabla1[[#This Row],[FISICO]]-Tabla1[[#This Row],[SISTEMA]]</f>
        <v>-1</v>
      </c>
      <c r="H450" s="4">
        <v>0.39</v>
      </c>
      <c r="I450" s="4">
        <f>Tabla1[[#This Row],[Columna1]]*Tabla1[[#This Row],[COMPROMETIDO}]]</f>
        <v>-0.39</v>
      </c>
    </row>
    <row r="451" spans="1:9" hidden="1" x14ac:dyDescent="0.25">
      <c r="A451" s="1" t="s">
        <v>21</v>
      </c>
      <c r="B451" s="2">
        <v>1293</v>
      </c>
      <c r="C451" s="3" t="s">
        <v>1328</v>
      </c>
      <c r="D451" s="2">
        <v>468</v>
      </c>
      <c r="E451" s="2"/>
      <c r="F451" s="2"/>
      <c r="G451" s="2">
        <f>Tabla1[[#This Row],[VENTA]]+Tabla1[[#This Row],[FISICO]]-Tabla1[[#This Row],[SISTEMA]]</f>
        <v>-468</v>
      </c>
      <c r="H451" s="2"/>
      <c r="I451" s="2"/>
    </row>
    <row r="452" spans="1:9" hidden="1" x14ac:dyDescent="0.25">
      <c r="A452" s="1" t="s">
        <v>18</v>
      </c>
      <c r="B452" s="2">
        <v>1303</v>
      </c>
      <c r="C452" s="3" t="s">
        <v>518</v>
      </c>
      <c r="D452" s="2">
        <v>27</v>
      </c>
      <c r="E452" s="2"/>
      <c r="F452" s="2"/>
      <c r="G452" s="2">
        <f>Tabla1[[#This Row],[VENTA]]+Tabla1[[#This Row],[FISICO]]-Tabla1[[#This Row],[SISTEMA]]</f>
        <v>-27</v>
      </c>
      <c r="H452" s="2"/>
      <c r="I452" s="2"/>
    </row>
    <row r="453" spans="1:9" hidden="1" x14ac:dyDescent="0.25">
      <c r="A453" s="1" t="s">
        <v>18</v>
      </c>
      <c r="B453" s="2">
        <v>1319</v>
      </c>
      <c r="C453" s="3" t="s">
        <v>500</v>
      </c>
      <c r="D453" s="2">
        <v>195</v>
      </c>
      <c r="E453" s="2"/>
      <c r="F453" s="2"/>
      <c r="G453" s="2">
        <f>Tabla1[[#This Row],[VENTA]]+Tabla1[[#This Row],[FISICO]]-Tabla1[[#This Row],[SISTEMA]]</f>
        <v>-195</v>
      </c>
      <c r="H453" s="2"/>
      <c r="I453" s="2"/>
    </row>
    <row r="454" spans="1:9" hidden="1" x14ac:dyDescent="0.25">
      <c r="A454" s="1" t="s">
        <v>21</v>
      </c>
      <c r="B454" s="2">
        <v>1321</v>
      </c>
      <c r="C454" s="3" t="s">
        <v>1310</v>
      </c>
      <c r="D454" s="2">
        <v>48</v>
      </c>
      <c r="E454" s="2"/>
      <c r="F454" s="2"/>
      <c r="G454" s="2">
        <f>Tabla1[[#This Row],[VENTA]]+Tabla1[[#This Row],[FISICO]]-Tabla1[[#This Row],[SISTEMA]]</f>
        <v>-48</v>
      </c>
      <c r="H454" s="2"/>
      <c r="I454" s="2"/>
    </row>
    <row r="455" spans="1:9" hidden="1" x14ac:dyDescent="0.25">
      <c r="A455" s="1" t="s">
        <v>18</v>
      </c>
      <c r="B455" s="2">
        <v>1356</v>
      </c>
      <c r="C455" s="3" t="s">
        <v>530</v>
      </c>
      <c r="D455" s="2">
        <v>1</v>
      </c>
      <c r="E455" s="2"/>
      <c r="F455" s="2"/>
      <c r="G455" s="2">
        <f>Tabla1[[#This Row],[VENTA]]+Tabla1[[#This Row],[FISICO]]-Tabla1[[#This Row],[SISTEMA]]</f>
        <v>-1</v>
      </c>
      <c r="H455" s="2"/>
      <c r="I455" s="2"/>
    </row>
    <row r="456" spans="1:9" hidden="1" x14ac:dyDescent="0.25">
      <c r="A456" s="1" t="s">
        <v>21</v>
      </c>
      <c r="B456" s="2">
        <v>1362</v>
      </c>
      <c r="C456" s="3" t="s">
        <v>1331</v>
      </c>
      <c r="D456" s="2">
        <v>43</v>
      </c>
      <c r="E456" s="2"/>
      <c r="F456" s="2"/>
      <c r="G456" s="2">
        <f>Tabla1[[#This Row],[VENTA]]+Tabla1[[#This Row],[FISICO]]-Tabla1[[#This Row],[SISTEMA]]</f>
        <v>-43</v>
      </c>
      <c r="H456" s="2"/>
      <c r="I456" s="2"/>
    </row>
    <row r="457" spans="1:9" hidden="1" x14ac:dyDescent="0.25">
      <c r="A457" s="1" t="s">
        <v>21</v>
      </c>
      <c r="B457" s="2">
        <v>1363</v>
      </c>
      <c r="C457" s="3" t="s">
        <v>1320</v>
      </c>
      <c r="D457" s="2">
        <v>101</v>
      </c>
      <c r="E457" s="2"/>
      <c r="F457" s="2"/>
      <c r="G457" s="2">
        <f>Tabla1[[#This Row],[VENTA]]+Tabla1[[#This Row],[FISICO]]-Tabla1[[#This Row],[SISTEMA]]</f>
        <v>-101</v>
      </c>
      <c r="H457" s="2"/>
      <c r="I457" s="2"/>
    </row>
    <row r="458" spans="1:9" hidden="1" x14ac:dyDescent="0.25">
      <c r="A458" s="1" t="s">
        <v>18</v>
      </c>
      <c r="B458" s="2">
        <v>1385</v>
      </c>
      <c r="C458" s="3" t="s">
        <v>568</v>
      </c>
      <c r="D458" s="2">
        <v>17</v>
      </c>
      <c r="E458" s="2"/>
      <c r="F458" s="2"/>
      <c r="G458" s="2">
        <f>Tabla1[[#This Row],[VENTA]]+Tabla1[[#This Row],[FISICO]]-Tabla1[[#This Row],[SISTEMA]]</f>
        <v>-17</v>
      </c>
      <c r="H458" s="2"/>
      <c r="I458" s="2"/>
    </row>
    <row r="459" spans="1:9" hidden="1" x14ac:dyDescent="0.25">
      <c r="A459" s="1" t="s">
        <v>18</v>
      </c>
      <c r="B459" s="2">
        <v>1390</v>
      </c>
      <c r="C459" s="3" t="s">
        <v>537</v>
      </c>
      <c r="D459" s="2">
        <v>7</v>
      </c>
      <c r="E459" s="2"/>
      <c r="F459" s="2"/>
      <c r="G459" s="2">
        <f>Tabla1[[#This Row],[VENTA]]+Tabla1[[#This Row],[FISICO]]-Tabla1[[#This Row],[SISTEMA]]</f>
        <v>-7</v>
      </c>
      <c r="H459" s="2"/>
      <c r="I459" s="2"/>
    </row>
    <row r="460" spans="1:9" hidden="1" x14ac:dyDescent="0.25">
      <c r="A460" s="1" t="s">
        <v>18</v>
      </c>
      <c r="B460" s="2">
        <v>1393</v>
      </c>
      <c r="C460" s="3" t="s">
        <v>538</v>
      </c>
      <c r="D460" s="2">
        <v>7</v>
      </c>
      <c r="E460" s="2"/>
      <c r="F460" s="2"/>
      <c r="G460" s="2">
        <f>Tabla1[[#This Row],[VENTA]]+Tabla1[[#This Row],[FISICO]]-Tabla1[[#This Row],[SISTEMA]]</f>
        <v>-7</v>
      </c>
      <c r="H460" s="2"/>
      <c r="I460" s="2"/>
    </row>
    <row r="461" spans="1:9" hidden="1" x14ac:dyDescent="0.25">
      <c r="A461" s="1" t="s">
        <v>18</v>
      </c>
      <c r="B461" s="2">
        <v>1411</v>
      </c>
      <c r="C461" s="3" t="s">
        <v>516</v>
      </c>
      <c r="D461" s="2">
        <v>92</v>
      </c>
      <c r="E461" s="2"/>
      <c r="F461" s="2"/>
      <c r="G461" s="2">
        <f>Tabla1[[#This Row],[VENTA]]+Tabla1[[#This Row],[FISICO]]-Tabla1[[#This Row],[SISTEMA]]</f>
        <v>-92</v>
      </c>
      <c r="H461" s="2"/>
      <c r="I461" s="2"/>
    </row>
    <row r="462" spans="1:9" hidden="1" x14ac:dyDescent="0.25">
      <c r="A462" s="1" t="s">
        <v>18</v>
      </c>
      <c r="B462" s="2">
        <v>1415</v>
      </c>
      <c r="C462" s="3" t="s">
        <v>529</v>
      </c>
      <c r="D462" s="2">
        <v>15</v>
      </c>
      <c r="E462" s="2"/>
      <c r="F462" s="2"/>
      <c r="G462" s="2">
        <f>Tabla1[[#This Row],[VENTA]]+Tabla1[[#This Row],[FISICO]]-Tabla1[[#This Row],[SISTEMA]]</f>
        <v>-15</v>
      </c>
      <c r="H462" s="2"/>
      <c r="I462" s="2"/>
    </row>
    <row r="463" spans="1:9" hidden="1" x14ac:dyDescent="0.25">
      <c r="A463" s="1" t="s">
        <v>18</v>
      </c>
      <c r="B463" s="2">
        <v>1417</v>
      </c>
      <c r="C463" s="3" t="s">
        <v>544</v>
      </c>
      <c r="D463" s="2">
        <v>2</v>
      </c>
      <c r="E463" s="2"/>
      <c r="F463" s="2"/>
      <c r="G463" s="2">
        <f>Tabla1[[#This Row],[VENTA]]+Tabla1[[#This Row],[FISICO]]-Tabla1[[#This Row],[SISTEMA]]</f>
        <v>-2</v>
      </c>
      <c r="H463" s="2"/>
      <c r="I463" s="2"/>
    </row>
    <row r="464" spans="1:9" hidden="1" x14ac:dyDescent="0.25">
      <c r="A464" s="1" t="s">
        <v>18</v>
      </c>
      <c r="B464" s="2">
        <v>1422</v>
      </c>
      <c r="C464" s="3" t="s">
        <v>488</v>
      </c>
      <c r="D464" s="2">
        <v>25</v>
      </c>
      <c r="E464" s="2"/>
      <c r="F464" s="2"/>
      <c r="G464" s="2">
        <f>Tabla1[[#This Row],[VENTA]]+Tabla1[[#This Row],[FISICO]]-Tabla1[[#This Row],[SISTEMA]]</f>
        <v>-25</v>
      </c>
      <c r="H464" s="2"/>
      <c r="I464" s="2"/>
    </row>
    <row r="465" spans="1:9" hidden="1" x14ac:dyDescent="0.25">
      <c r="A465" s="1" t="s">
        <v>18</v>
      </c>
      <c r="B465" s="2">
        <v>1430</v>
      </c>
      <c r="C465" s="3" t="s">
        <v>700</v>
      </c>
      <c r="D465" s="2">
        <v>313</v>
      </c>
      <c r="E465" s="2"/>
      <c r="F465" s="2"/>
      <c r="G465" s="2">
        <f>Tabla1[[#This Row],[VENTA]]+Tabla1[[#This Row],[FISICO]]-Tabla1[[#This Row],[SISTEMA]]</f>
        <v>-313</v>
      </c>
      <c r="H465" s="2"/>
      <c r="I465" s="2"/>
    </row>
    <row r="466" spans="1:9" hidden="1" x14ac:dyDescent="0.25">
      <c r="A466" s="1" t="s">
        <v>17</v>
      </c>
      <c r="B466" s="2">
        <v>1433</v>
      </c>
      <c r="C466" s="3" t="s">
        <v>456</v>
      </c>
      <c r="D466" s="2">
        <v>86</v>
      </c>
      <c r="E466" s="2"/>
      <c r="F466" s="2"/>
      <c r="G466" s="2">
        <f>Tabla1[[#This Row],[VENTA]]+Tabla1[[#This Row],[FISICO]]-Tabla1[[#This Row],[SISTEMA]]</f>
        <v>-86</v>
      </c>
      <c r="H466" s="2"/>
      <c r="I466" s="2"/>
    </row>
    <row r="467" spans="1:9" hidden="1" x14ac:dyDescent="0.25">
      <c r="A467" s="1" t="s">
        <v>18</v>
      </c>
      <c r="B467" s="2">
        <v>1438</v>
      </c>
      <c r="C467" s="3" t="s">
        <v>476</v>
      </c>
      <c r="D467" s="2">
        <v>239</v>
      </c>
      <c r="E467" s="2"/>
      <c r="F467" s="2"/>
      <c r="G467" s="2">
        <f>Tabla1[[#This Row],[VENTA]]+Tabla1[[#This Row],[FISICO]]-Tabla1[[#This Row],[SISTEMA]]</f>
        <v>-239</v>
      </c>
      <c r="H467" s="2"/>
      <c r="I467" s="2"/>
    </row>
    <row r="468" spans="1:9" hidden="1" x14ac:dyDescent="0.25">
      <c r="A468" s="1" t="s">
        <v>18</v>
      </c>
      <c r="B468" s="2">
        <v>1458</v>
      </c>
      <c r="C468" s="3" t="s">
        <v>539</v>
      </c>
      <c r="D468" s="2">
        <v>61</v>
      </c>
      <c r="E468" s="2"/>
      <c r="F468" s="2"/>
      <c r="G468" s="2">
        <f>Tabla1[[#This Row],[VENTA]]+Tabla1[[#This Row],[FISICO]]-Tabla1[[#This Row],[SISTEMA]]</f>
        <v>-61</v>
      </c>
      <c r="H468" s="2"/>
      <c r="I468" s="2"/>
    </row>
    <row r="469" spans="1:9" hidden="1" x14ac:dyDescent="0.25">
      <c r="A469" s="1" t="s">
        <v>10</v>
      </c>
      <c r="B469" s="2">
        <v>1461</v>
      </c>
      <c r="C469" s="3" t="s">
        <v>248</v>
      </c>
      <c r="D469" s="2">
        <v>13</v>
      </c>
      <c r="E469" s="2"/>
      <c r="F469" s="2"/>
      <c r="G469" s="2">
        <f>Tabla1[[#This Row],[VENTA]]+Tabla1[[#This Row],[FISICO]]-Tabla1[[#This Row],[SISTEMA]]</f>
        <v>-13</v>
      </c>
      <c r="H469" s="2"/>
      <c r="I469" s="2"/>
    </row>
    <row r="470" spans="1:9" hidden="1" x14ac:dyDescent="0.25">
      <c r="A470" s="1" t="s">
        <v>10</v>
      </c>
      <c r="B470" s="2">
        <v>1462</v>
      </c>
      <c r="C470" s="3" t="s">
        <v>239</v>
      </c>
      <c r="D470" s="2">
        <v>11</v>
      </c>
      <c r="E470" s="2"/>
      <c r="F470" s="2"/>
      <c r="G470" s="2">
        <f>Tabla1[[#This Row],[VENTA]]+Tabla1[[#This Row],[FISICO]]-Tabla1[[#This Row],[SISTEMA]]</f>
        <v>-11</v>
      </c>
      <c r="H470" s="2"/>
      <c r="I470" s="2"/>
    </row>
    <row r="471" spans="1:9" hidden="1" x14ac:dyDescent="0.25">
      <c r="A471" s="1" t="s">
        <v>10</v>
      </c>
      <c r="B471" s="2">
        <v>1463</v>
      </c>
      <c r="C471" s="3" t="s">
        <v>252</v>
      </c>
      <c r="D471" s="2">
        <v>5</v>
      </c>
      <c r="E471" s="2"/>
      <c r="F471" s="2"/>
      <c r="G471" s="2">
        <f>Tabla1[[#This Row],[VENTA]]+Tabla1[[#This Row],[FISICO]]-Tabla1[[#This Row],[SISTEMA]]</f>
        <v>-5</v>
      </c>
      <c r="H471" s="2"/>
      <c r="I471" s="2"/>
    </row>
    <row r="472" spans="1:9" hidden="1" x14ac:dyDescent="0.25">
      <c r="A472" s="1" t="s">
        <v>18</v>
      </c>
      <c r="B472" s="2">
        <v>1474</v>
      </c>
      <c r="C472" s="3" t="s">
        <v>546</v>
      </c>
      <c r="D472" s="2">
        <v>9</v>
      </c>
      <c r="E472" s="2"/>
      <c r="F472" s="2"/>
      <c r="G472" s="2">
        <f>Tabla1[[#This Row],[VENTA]]+Tabla1[[#This Row],[FISICO]]-Tabla1[[#This Row],[SISTEMA]]</f>
        <v>-9</v>
      </c>
      <c r="H472" s="2"/>
      <c r="I472" s="2"/>
    </row>
    <row r="473" spans="1:9" hidden="1" x14ac:dyDescent="0.25">
      <c r="A473" s="1" t="s">
        <v>18</v>
      </c>
      <c r="B473" s="2">
        <v>1477</v>
      </c>
      <c r="C473" s="3" t="s">
        <v>507</v>
      </c>
      <c r="D473" s="2">
        <v>5</v>
      </c>
      <c r="E473" s="2"/>
      <c r="F473" s="2"/>
      <c r="G473" s="2">
        <f>Tabla1[[#This Row],[VENTA]]+Tabla1[[#This Row],[FISICO]]-Tabla1[[#This Row],[SISTEMA]]</f>
        <v>-5</v>
      </c>
      <c r="H473" s="2"/>
      <c r="I473" s="2"/>
    </row>
    <row r="474" spans="1:9" hidden="1" x14ac:dyDescent="0.25">
      <c r="A474" s="1" t="s">
        <v>18</v>
      </c>
      <c r="B474" s="2">
        <v>1495</v>
      </c>
      <c r="C474" s="3" t="s">
        <v>547</v>
      </c>
      <c r="D474" s="2">
        <v>5</v>
      </c>
      <c r="E474" s="2"/>
      <c r="F474" s="2"/>
      <c r="G474" s="2">
        <f>Tabla1[[#This Row],[VENTA]]+Tabla1[[#This Row],[FISICO]]-Tabla1[[#This Row],[SISTEMA]]</f>
        <v>-5</v>
      </c>
      <c r="H474" s="2"/>
      <c r="I474" s="2"/>
    </row>
    <row r="475" spans="1:9" hidden="1" x14ac:dyDescent="0.25">
      <c r="A475" s="1" t="s">
        <v>10</v>
      </c>
      <c r="B475" s="2">
        <v>1496</v>
      </c>
      <c r="C475" s="3" t="s">
        <v>249</v>
      </c>
      <c r="D475" s="2">
        <v>23</v>
      </c>
      <c r="E475" s="2"/>
      <c r="F475" s="2"/>
      <c r="G475" s="2">
        <f>Tabla1[[#This Row],[VENTA]]+Tabla1[[#This Row],[FISICO]]-Tabla1[[#This Row],[SISTEMA]]</f>
        <v>-23</v>
      </c>
      <c r="H475" s="2"/>
      <c r="I475" s="2"/>
    </row>
    <row r="476" spans="1:9" hidden="1" x14ac:dyDescent="0.25">
      <c r="A476" s="1" t="s">
        <v>10</v>
      </c>
      <c r="B476" s="2">
        <v>1497</v>
      </c>
      <c r="C476" s="3" t="s">
        <v>230</v>
      </c>
      <c r="D476" s="2">
        <v>5</v>
      </c>
      <c r="E476" s="2"/>
      <c r="F476" s="2"/>
      <c r="G476" s="2">
        <f>Tabla1[[#This Row],[VENTA]]+Tabla1[[#This Row],[FISICO]]-Tabla1[[#This Row],[SISTEMA]]</f>
        <v>-5</v>
      </c>
      <c r="H476" s="2"/>
      <c r="I476" s="2"/>
    </row>
    <row r="477" spans="1:9" hidden="1" x14ac:dyDescent="0.25">
      <c r="A477" s="1" t="s">
        <v>10</v>
      </c>
      <c r="B477" s="2">
        <v>1499</v>
      </c>
      <c r="C477" s="3" t="s">
        <v>241</v>
      </c>
      <c r="D477" s="2">
        <v>4</v>
      </c>
      <c r="E477" s="2"/>
      <c r="F477" s="2"/>
      <c r="G477" s="2">
        <f>Tabla1[[#This Row],[VENTA]]+Tabla1[[#This Row],[FISICO]]-Tabla1[[#This Row],[SISTEMA]]</f>
        <v>-4</v>
      </c>
      <c r="H477" s="2"/>
      <c r="I477" s="2"/>
    </row>
    <row r="478" spans="1:9" hidden="1" x14ac:dyDescent="0.25">
      <c r="A478" s="1" t="s">
        <v>10</v>
      </c>
      <c r="B478" s="2">
        <v>1502</v>
      </c>
      <c r="C478" s="3" t="s">
        <v>256</v>
      </c>
      <c r="D478" s="2">
        <v>18</v>
      </c>
      <c r="E478" s="2"/>
      <c r="F478" s="2"/>
      <c r="G478" s="2">
        <f>Tabla1[[#This Row],[VENTA]]+Tabla1[[#This Row],[FISICO]]-Tabla1[[#This Row],[SISTEMA]]</f>
        <v>-18</v>
      </c>
      <c r="H478" s="2"/>
      <c r="I478" s="2"/>
    </row>
    <row r="479" spans="1:9" hidden="1" x14ac:dyDescent="0.25">
      <c r="A479" s="1" t="s">
        <v>18</v>
      </c>
      <c r="B479" s="2">
        <v>1508</v>
      </c>
      <c r="C479" s="3" t="s">
        <v>486</v>
      </c>
      <c r="D479" s="2">
        <v>9</v>
      </c>
      <c r="E479" s="2"/>
      <c r="F479" s="2"/>
      <c r="G479" s="2">
        <f>Tabla1[[#This Row],[VENTA]]+Tabla1[[#This Row],[FISICO]]-Tabla1[[#This Row],[SISTEMA]]</f>
        <v>-9</v>
      </c>
      <c r="H479" s="2"/>
      <c r="I479" s="2"/>
    </row>
    <row r="480" spans="1:9" hidden="1" x14ac:dyDescent="0.25">
      <c r="A480" s="1" t="s">
        <v>18</v>
      </c>
      <c r="B480" s="2">
        <v>1510</v>
      </c>
      <c r="C480" s="3" t="s">
        <v>524</v>
      </c>
      <c r="D480" s="2">
        <v>1</v>
      </c>
      <c r="E480" s="2"/>
      <c r="F480" s="2"/>
      <c r="G480" s="2">
        <f>Tabla1[[#This Row],[VENTA]]+Tabla1[[#This Row],[FISICO]]-Tabla1[[#This Row],[SISTEMA]]</f>
        <v>-1</v>
      </c>
      <c r="H480" s="2"/>
      <c r="I480" s="2"/>
    </row>
    <row r="481" spans="1:9" hidden="1" x14ac:dyDescent="0.25">
      <c r="A481" s="1" t="s">
        <v>18</v>
      </c>
      <c r="B481" s="2">
        <v>1511</v>
      </c>
      <c r="C481" s="3" t="s">
        <v>540</v>
      </c>
      <c r="D481" s="2">
        <v>22</v>
      </c>
      <c r="E481" s="2"/>
      <c r="F481" s="2"/>
      <c r="G481" s="2">
        <f>Tabla1[[#This Row],[VENTA]]+Tabla1[[#This Row],[FISICO]]-Tabla1[[#This Row],[SISTEMA]]</f>
        <v>-22</v>
      </c>
      <c r="H481" s="2"/>
      <c r="I481" s="2"/>
    </row>
    <row r="482" spans="1:9" hidden="1" x14ac:dyDescent="0.25">
      <c r="A482" s="1" t="s">
        <v>18</v>
      </c>
      <c r="B482" s="2">
        <v>1519</v>
      </c>
      <c r="C482" s="3" t="s">
        <v>502</v>
      </c>
      <c r="D482" s="2">
        <v>118</v>
      </c>
      <c r="E482" s="2"/>
      <c r="F482" s="2"/>
      <c r="G482" s="2">
        <f>Tabla1[[#This Row],[VENTA]]+Tabla1[[#This Row],[FISICO]]-Tabla1[[#This Row],[SISTEMA]]</f>
        <v>-118</v>
      </c>
      <c r="H482" s="2"/>
      <c r="I482" s="2"/>
    </row>
    <row r="483" spans="1:9" hidden="1" x14ac:dyDescent="0.25">
      <c r="A483" s="1" t="s">
        <v>18</v>
      </c>
      <c r="B483" s="2">
        <v>1520</v>
      </c>
      <c r="C483" s="3" t="s">
        <v>520</v>
      </c>
      <c r="D483" s="2">
        <v>166</v>
      </c>
      <c r="E483" s="2"/>
      <c r="F483" s="2"/>
      <c r="G483" s="2">
        <f>Tabla1[[#This Row],[VENTA]]+Tabla1[[#This Row],[FISICO]]-Tabla1[[#This Row],[SISTEMA]]</f>
        <v>-166</v>
      </c>
      <c r="H483" s="2"/>
      <c r="I483" s="2"/>
    </row>
    <row r="484" spans="1:9" hidden="1" x14ac:dyDescent="0.25">
      <c r="A484" s="1" t="s">
        <v>18</v>
      </c>
      <c r="B484" s="2">
        <v>1523</v>
      </c>
      <c r="C484" s="3" t="s">
        <v>541</v>
      </c>
      <c r="D484" s="2">
        <v>49</v>
      </c>
      <c r="E484" s="2"/>
      <c r="F484" s="2"/>
      <c r="G484" s="2">
        <f>Tabla1[[#This Row],[VENTA]]+Tabla1[[#This Row],[FISICO]]-Tabla1[[#This Row],[SISTEMA]]</f>
        <v>-49</v>
      </c>
      <c r="H484" s="2"/>
      <c r="I484" s="2"/>
    </row>
    <row r="485" spans="1:9" hidden="1" x14ac:dyDescent="0.25">
      <c r="A485" s="1" t="s">
        <v>20</v>
      </c>
      <c r="B485" s="2">
        <v>1525</v>
      </c>
      <c r="C485" s="3" t="s">
        <v>1308</v>
      </c>
      <c r="D485" s="2">
        <v>4</v>
      </c>
      <c r="E485" s="2"/>
      <c r="F485" s="2"/>
      <c r="G485" s="2">
        <f>Tabla1[[#This Row],[VENTA]]+Tabla1[[#This Row],[FISICO]]-Tabla1[[#This Row],[SISTEMA]]</f>
        <v>-4</v>
      </c>
      <c r="H485" s="2"/>
      <c r="I485" s="2"/>
    </row>
    <row r="486" spans="1:9" hidden="1" x14ac:dyDescent="0.25">
      <c r="A486" s="1" t="s">
        <v>18</v>
      </c>
      <c r="B486" s="2">
        <v>1528</v>
      </c>
      <c r="C486" s="3" t="s">
        <v>527</v>
      </c>
      <c r="D486" s="2">
        <v>30</v>
      </c>
      <c r="E486" s="2"/>
      <c r="F486" s="2"/>
      <c r="G486" s="2">
        <f>Tabla1[[#This Row],[VENTA]]+Tabla1[[#This Row],[FISICO]]-Tabla1[[#This Row],[SISTEMA]]</f>
        <v>-30</v>
      </c>
      <c r="H486" s="2"/>
      <c r="I486" s="2"/>
    </row>
    <row r="487" spans="1:9" x14ac:dyDescent="0.25">
      <c r="A487" s="1" t="s">
        <v>22</v>
      </c>
      <c r="B487" s="2">
        <v>1529</v>
      </c>
      <c r="C487" s="3" t="s">
        <v>1449</v>
      </c>
      <c r="D487" s="2">
        <v>31</v>
      </c>
      <c r="E487" s="2">
        <f>6+14+9</f>
        <v>29</v>
      </c>
      <c r="F487" s="2">
        <v>0</v>
      </c>
      <c r="G487" s="2">
        <f>Tabla1[[#This Row],[VENTA]]+Tabla1[[#This Row],[FISICO]]-Tabla1[[#This Row],[SISTEMA]]</f>
        <v>-2</v>
      </c>
      <c r="H487" s="4">
        <v>1.28</v>
      </c>
      <c r="I487" s="4">
        <f>Tabla1[[#This Row],[Columna1]]*Tabla1[[#This Row],[COMPROMETIDO}]]</f>
        <v>-2.56</v>
      </c>
    </row>
    <row r="488" spans="1:9" x14ac:dyDescent="0.25">
      <c r="A488" s="1" t="s">
        <v>22</v>
      </c>
      <c r="B488" s="2">
        <v>1531</v>
      </c>
      <c r="C488" s="3" t="s">
        <v>1436</v>
      </c>
      <c r="D488" s="2">
        <v>153</v>
      </c>
      <c r="E488" s="2">
        <v>155</v>
      </c>
      <c r="F488" s="2">
        <v>2</v>
      </c>
      <c r="G488" s="2">
        <f>Tabla1[[#This Row],[VENTA]]+Tabla1[[#This Row],[FISICO]]-Tabla1[[#This Row],[SISTEMA]]</f>
        <v>4</v>
      </c>
      <c r="H488" s="4"/>
      <c r="I488" s="4">
        <f>Tabla1[[#This Row],[Columna1]]*Tabla1[[#This Row],[COMPROMETIDO}]]</f>
        <v>0</v>
      </c>
    </row>
    <row r="489" spans="1:9" x14ac:dyDescent="0.25">
      <c r="A489" s="1" t="s">
        <v>22</v>
      </c>
      <c r="B489" s="2">
        <v>1532</v>
      </c>
      <c r="C489" s="3" t="s">
        <v>1431</v>
      </c>
      <c r="D489" s="2">
        <v>53</v>
      </c>
      <c r="E489" s="2">
        <f>6+12+30</f>
        <v>48</v>
      </c>
      <c r="F489" s="2">
        <v>4</v>
      </c>
      <c r="G489" s="2">
        <f>Tabla1[[#This Row],[VENTA]]+Tabla1[[#This Row],[FISICO]]-Tabla1[[#This Row],[SISTEMA]]</f>
        <v>-1</v>
      </c>
      <c r="H489" s="4">
        <v>2.1800000000000002</v>
      </c>
      <c r="I489" s="4">
        <f>Tabla1[[#This Row],[Columna1]]*Tabla1[[#This Row],[COMPROMETIDO}]]</f>
        <v>-2.1800000000000002</v>
      </c>
    </row>
    <row r="490" spans="1:9" hidden="1" x14ac:dyDescent="0.25">
      <c r="A490" s="1" t="s">
        <v>32</v>
      </c>
      <c r="B490" s="2">
        <v>1537</v>
      </c>
      <c r="C490" s="3" t="s">
        <v>3053</v>
      </c>
      <c r="D490" s="2">
        <v>3</v>
      </c>
      <c r="E490" s="2"/>
      <c r="F490" s="2"/>
      <c r="G490" s="2">
        <f>Tabla1[[#This Row],[VENTA]]+Tabla1[[#This Row],[FISICO]]-Tabla1[[#This Row],[SISTEMA]]</f>
        <v>-3</v>
      </c>
      <c r="H490" s="2"/>
      <c r="I490" s="2"/>
    </row>
    <row r="491" spans="1:9" hidden="1" x14ac:dyDescent="0.25">
      <c r="A491" s="1" t="s">
        <v>32</v>
      </c>
      <c r="B491" s="2">
        <v>1552</v>
      </c>
      <c r="C491" s="3" t="s">
        <v>3054</v>
      </c>
      <c r="D491" s="2">
        <v>4</v>
      </c>
      <c r="E491" s="2"/>
      <c r="F491" s="2"/>
      <c r="G491" s="2">
        <f>Tabla1[[#This Row],[VENTA]]+Tabla1[[#This Row],[FISICO]]-Tabla1[[#This Row],[SISTEMA]]</f>
        <v>-4</v>
      </c>
      <c r="H491" s="2"/>
      <c r="I491" s="2"/>
    </row>
    <row r="492" spans="1:9" hidden="1" x14ac:dyDescent="0.25">
      <c r="A492" s="1" t="s">
        <v>32</v>
      </c>
      <c r="B492" s="2">
        <v>1566</v>
      </c>
      <c r="C492" s="3" t="s">
        <v>3052</v>
      </c>
      <c r="D492" s="2">
        <v>2</v>
      </c>
      <c r="E492" s="2"/>
      <c r="F492" s="2"/>
      <c r="G492" s="2">
        <f>Tabla1[[#This Row],[VENTA]]+Tabla1[[#This Row],[FISICO]]-Tabla1[[#This Row],[SISTEMA]]</f>
        <v>-2</v>
      </c>
      <c r="H492" s="2"/>
      <c r="I492" s="2"/>
    </row>
    <row r="493" spans="1:9" hidden="1" x14ac:dyDescent="0.25">
      <c r="A493" s="1" t="s">
        <v>32</v>
      </c>
      <c r="B493" s="2">
        <v>1568</v>
      </c>
      <c r="C493" s="3" t="s">
        <v>3048</v>
      </c>
      <c r="D493" s="2">
        <v>3</v>
      </c>
      <c r="E493" s="2"/>
      <c r="F493" s="2"/>
      <c r="G493" s="2">
        <f>Tabla1[[#This Row],[VENTA]]+Tabla1[[#This Row],[FISICO]]-Tabla1[[#This Row],[SISTEMA]]</f>
        <v>-3</v>
      </c>
      <c r="H493" s="2"/>
      <c r="I493" s="2"/>
    </row>
    <row r="494" spans="1:9" hidden="1" x14ac:dyDescent="0.25">
      <c r="A494" s="1" t="s">
        <v>32</v>
      </c>
      <c r="B494" s="2">
        <v>1570</v>
      </c>
      <c r="C494" s="3" t="s">
        <v>3104</v>
      </c>
      <c r="D494" s="2">
        <v>4</v>
      </c>
      <c r="E494" s="2"/>
      <c r="F494" s="2"/>
      <c r="G494" s="2">
        <f>Tabla1[[#This Row],[VENTA]]+Tabla1[[#This Row],[FISICO]]-Tabla1[[#This Row],[SISTEMA]]</f>
        <v>-4</v>
      </c>
      <c r="H494" s="2"/>
      <c r="I494" s="2"/>
    </row>
    <row r="495" spans="1:9" hidden="1" x14ac:dyDescent="0.25">
      <c r="A495" s="1" t="s">
        <v>32</v>
      </c>
      <c r="B495" s="2">
        <v>1573</v>
      </c>
      <c r="C495" s="3" t="s">
        <v>3056</v>
      </c>
      <c r="D495" s="2">
        <v>8</v>
      </c>
      <c r="E495" s="2"/>
      <c r="F495" s="2"/>
      <c r="G495" s="2">
        <f>Tabla1[[#This Row],[VENTA]]+Tabla1[[#This Row],[FISICO]]-Tabla1[[#This Row],[SISTEMA]]</f>
        <v>-8</v>
      </c>
      <c r="H495" s="2"/>
      <c r="I495" s="2"/>
    </row>
    <row r="496" spans="1:9" hidden="1" x14ac:dyDescent="0.25">
      <c r="A496" s="1" t="s">
        <v>32</v>
      </c>
      <c r="B496" s="2">
        <v>1576</v>
      </c>
      <c r="C496" s="3" t="s">
        <v>3049</v>
      </c>
      <c r="D496" s="2">
        <v>1</v>
      </c>
      <c r="E496" s="2"/>
      <c r="F496" s="2"/>
      <c r="G496" s="2">
        <f>Tabla1[[#This Row],[VENTA]]+Tabla1[[#This Row],[FISICO]]-Tabla1[[#This Row],[SISTEMA]]</f>
        <v>-1</v>
      </c>
      <c r="H496" s="2"/>
      <c r="I496" s="2"/>
    </row>
    <row r="497" spans="1:9" hidden="1" x14ac:dyDescent="0.25">
      <c r="A497" s="1" t="s">
        <v>32</v>
      </c>
      <c r="B497" s="2">
        <v>1578</v>
      </c>
      <c r="C497" s="3" t="s">
        <v>3058</v>
      </c>
      <c r="D497" s="2">
        <v>15</v>
      </c>
      <c r="E497" s="2"/>
      <c r="F497" s="2"/>
      <c r="G497" s="2">
        <f>Tabla1[[#This Row],[VENTA]]+Tabla1[[#This Row],[FISICO]]-Tabla1[[#This Row],[SISTEMA]]</f>
        <v>-15</v>
      </c>
      <c r="H497" s="2"/>
      <c r="I497" s="2"/>
    </row>
    <row r="498" spans="1:9" hidden="1" x14ac:dyDescent="0.25">
      <c r="A498" s="1" t="s">
        <v>32</v>
      </c>
      <c r="B498" s="2">
        <v>1580</v>
      </c>
      <c r="C498" s="3" t="s">
        <v>3050</v>
      </c>
      <c r="D498" s="2">
        <v>1</v>
      </c>
      <c r="E498" s="2"/>
      <c r="F498" s="2"/>
      <c r="G498" s="2">
        <f>Tabla1[[#This Row],[VENTA]]+Tabla1[[#This Row],[FISICO]]-Tabla1[[#This Row],[SISTEMA]]</f>
        <v>-1</v>
      </c>
      <c r="H498" s="2"/>
      <c r="I498" s="2"/>
    </row>
    <row r="499" spans="1:9" hidden="1" x14ac:dyDescent="0.25">
      <c r="A499" s="1" t="s">
        <v>32</v>
      </c>
      <c r="B499" s="2">
        <v>1587</v>
      </c>
      <c r="C499" s="3" t="s">
        <v>3051</v>
      </c>
      <c r="D499" s="2">
        <v>1</v>
      </c>
      <c r="E499" s="2"/>
      <c r="F499" s="2"/>
      <c r="G499" s="2">
        <f>Tabla1[[#This Row],[VENTA]]+Tabla1[[#This Row],[FISICO]]-Tabla1[[#This Row],[SISTEMA]]</f>
        <v>-1</v>
      </c>
      <c r="H499" s="2"/>
      <c r="I499" s="2"/>
    </row>
    <row r="500" spans="1:9" x14ac:dyDescent="0.25">
      <c r="A500" s="1" t="s">
        <v>21</v>
      </c>
      <c r="B500" s="2">
        <v>1590</v>
      </c>
      <c r="C500" s="3" t="s">
        <v>1346</v>
      </c>
      <c r="D500" s="2">
        <v>3</v>
      </c>
      <c r="E500" s="2">
        <v>3</v>
      </c>
      <c r="F500" s="2">
        <v>0</v>
      </c>
      <c r="G500" s="2">
        <f>Tabla1[[#This Row],[VENTA]]+Tabla1[[#This Row],[FISICO]]-Tabla1[[#This Row],[SISTEMA]]</f>
        <v>0</v>
      </c>
      <c r="H500" s="4"/>
      <c r="I500" s="4">
        <f>Tabla1[[#This Row],[Columna1]]*Tabla1[[#This Row],[COMPROMETIDO}]]</f>
        <v>0</v>
      </c>
    </row>
    <row r="501" spans="1:9" x14ac:dyDescent="0.25">
      <c r="A501" s="1" t="s">
        <v>21</v>
      </c>
      <c r="B501" s="2">
        <v>1593</v>
      </c>
      <c r="C501" s="3" t="s">
        <v>1361</v>
      </c>
      <c r="D501" s="2">
        <v>8</v>
      </c>
      <c r="E501" s="2">
        <v>5</v>
      </c>
      <c r="F501" s="2">
        <v>0</v>
      </c>
      <c r="G501" s="2">
        <f>Tabla1[[#This Row],[VENTA]]+Tabla1[[#This Row],[FISICO]]-Tabla1[[#This Row],[SISTEMA]]</f>
        <v>-3</v>
      </c>
      <c r="H501" s="4">
        <v>4.66</v>
      </c>
      <c r="I501" s="4">
        <f>Tabla1[[#This Row],[Columna1]]*Tabla1[[#This Row],[COMPROMETIDO}]]</f>
        <v>-13.98</v>
      </c>
    </row>
    <row r="502" spans="1:9" x14ac:dyDescent="0.25">
      <c r="A502" s="1" t="s">
        <v>21</v>
      </c>
      <c r="B502" s="2">
        <v>1595</v>
      </c>
      <c r="C502" s="3" t="s">
        <v>1369</v>
      </c>
      <c r="D502" s="2">
        <v>10</v>
      </c>
      <c r="E502" s="2">
        <f>2+2+6</f>
        <v>10</v>
      </c>
      <c r="F502" s="2">
        <v>0</v>
      </c>
      <c r="G502" s="2">
        <f>Tabla1[[#This Row],[VENTA]]+Tabla1[[#This Row],[FISICO]]-Tabla1[[#This Row],[SISTEMA]]</f>
        <v>0</v>
      </c>
      <c r="H502" s="4"/>
      <c r="I502" s="4">
        <f>Tabla1[[#This Row],[Columna1]]*Tabla1[[#This Row],[COMPROMETIDO}]]</f>
        <v>0</v>
      </c>
    </row>
    <row r="503" spans="1:9" hidden="1" x14ac:dyDescent="0.25">
      <c r="A503" s="1" t="s">
        <v>22</v>
      </c>
      <c r="B503" s="2">
        <v>1598</v>
      </c>
      <c r="C503" s="3" t="s">
        <v>1476</v>
      </c>
      <c r="D503" s="2">
        <v>6</v>
      </c>
      <c r="E503" s="2"/>
      <c r="F503" s="2"/>
      <c r="G503" s="2">
        <f>Tabla1[[#This Row],[VENTA]]+Tabla1[[#This Row],[FISICO]]-Tabla1[[#This Row],[SISTEMA]]</f>
        <v>-6</v>
      </c>
      <c r="H503" s="2"/>
      <c r="I503" s="2"/>
    </row>
    <row r="504" spans="1:9" x14ac:dyDescent="0.25">
      <c r="A504" s="1" t="s">
        <v>22</v>
      </c>
      <c r="B504" s="2">
        <v>1621</v>
      </c>
      <c r="C504" s="3" t="s">
        <v>1440</v>
      </c>
      <c r="D504" s="2">
        <v>40</v>
      </c>
      <c r="E504" s="2">
        <v>40</v>
      </c>
      <c r="F504" s="2">
        <v>0</v>
      </c>
      <c r="G504" s="2">
        <f>Tabla1[[#This Row],[VENTA]]+Tabla1[[#This Row],[FISICO]]-Tabla1[[#This Row],[SISTEMA]]</f>
        <v>0</v>
      </c>
      <c r="H504" s="4"/>
      <c r="I504" s="4">
        <f>Tabla1[[#This Row],[Columna1]]*Tabla1[[#This Row],[COMPROMETIDO}]]</f>
        <v>0</v>
      </c>
    </row>
    <row r="505" spans="1:9" x14ac:dyDescent="0.25">
      <c r="A505" s="1" t="s">
        <v>22</v>
      </c>
      <c r="B505" s="2">
        <v>1623</v>
      </c>
      <c r="C505" s="3" t="s">
        <v>1459</v>
      </c>
      <c r="D505" s="2">
        <v>18</v>
      </c>
      <c r="E505" s="2">
        <v>18</v>
      </c>
      <c r="F505" s="2">
        <v>0</v>
      </c>
      <c r="G505" s="2">
        <f>Tabla1[[#This Row],[VENTA]]+Tabla1[[#This Row],[FISICO]]-Tabla1[[#This Row],[SISTEMA]]</f>
        <v>0</v>
      </c>
      <c r="H505" s="4"/>
      <c r="I505" s="4">
        <f>Tabla1[[#This Row],[Columna1]]*Tabla1[[#This Row],[COMPROMETIDO}]]</f>
        <v>0</v>
      </c>
    </row>
    <row r="506" spans="1:9" x14ac:dyDescent="0.25">
      <c r="A506" s="1" t="s">
        <v>22</v>
      </c>
      <c r="B506" s="2">
        <v>1624</v>
      </c>
      <c r="C506" s="3" t="s">
        <v>1461</v>
      </c>
      <c r="D506" s="2">
        <v>5</v>
      </c>
      <c r="E506" s="2">
        <v>3</v>
      </c>
      <c r="F506" s="2">
        <v>1</v>
      </c>
      <c r="G506" s="2">
        <f>Tabla1[[#This Row],[VENTA]]+Tabla1[[#This Row],[FISICO]]-Tabla1[[#This Row],[SISTEMA]]</f>
        <v>-1</v>
      </c>
      <c r="H506" s="4">
        <v>0.5</v>
      </c>
      <c r="I506" s="4">
        <f>Tabla1[[#This Row],[Columna1]]*Tabla1[[#This Row],[COMPROMETIDO}]]</f>
        <v>-0.5</v>
      </c>
    </row>
    <row r="507" spans="1:9" x14ac:dyDescent="0.25">
      <c r="A507" s="1" t="s">
        <v>22</v>
      </c>
      <c r="B507" s="2">
        <v>1628</v>
      </c>
      <c r="C507" s="3" t="s">
        <v>1439</v>
      </c>
      <c r="D507" s="2">
        <v>79</v>
      </c>
      <c r="E507" s="2">
        <v>77</v>
      </c>
      <c r="F507" s="2">
        <v>1</v>
      </c>
      <c r="G507" s="2">
        <f>Tabla1[[#This Row],[VENTA]]+Tabla1[[#This Row],[FISICO]]-Tabla1[[#This Row],[SISTEMA]]</f>
        <v>-1</v>
      </c>
      <c r="H507" s="4">
        <v>1.0900000000000001</v>
      </c>
      <c r="I507" s="4">
        <f>Tabla1[[#This Row],[Columna1]]*Tabla1[[#This Row],[COMPROMETIDO}]]</f>
        <v>-1.0900000000000001</v>
      </c>
    </row>
    <row r="508" spans="1:9" x14ac:dyDescent="0.25">
      <c r="A508" s="1" t="s">
        <v>22</v>
      </c>
      <c r="B508" s="2">
        <v>1629</v>
      </c>
      <c r="C508" s="3" t="s">
        <v>1447</v>
      </c>
      <c r="D508" s="2">
        <v>41</v>
      </c>
      <c r="E508" s="2">
        <f>7+13+11+12</f>
        <v>43</v>
      </c>
      <c r="F508" s="2">
        <v>0</v>
      </c>
      <c r="G508" s="2">
        <f>Tabla1[[#This Row],[VENTA]]+Tabla1[[#This Row],[FISICO]]-Tabla1[[#This Row],[SISTEMA]]</f>
        <v>2</v>
      </c>
      <c r="H508" s="4"/>
      <c r="I508" s="4">
        <f>Tabla1[[#This Row],[Columna1]]*Tabla1[[#This Row],[COMPROMETIDO}]]</f>
        <v>0</v>
      </c>
    </row>
    <row r="509" spans="1:9" x14ac:dyDescent="0.25">
      <c r="A509" s="1" t="s">
        <v>18</v>
      </c>
      <c r="B509" s="2">
        <v>1630</v>
      </c>
      <c r="C509" s="3" t="s">
        <v>492</v>
      </c>
      <c r="D509" s="2">
        <v>18</v>
      </c>
      <c r="E509" s="2">
        <v>18</v>
      </c>
      <c r="F509" s="2">
        <v>0</v>
      </c>
      <c r="G509" s="2">
        <f>Tabla1[[#This Row],[VENTA]]+Tabla1[[#This Row],[FISICO]]-Tabla1[[#This Row],[SISTEMA]]</f>
        <v>0</v>
      </c>
      <c r="H509" s="4"/>
      <c r="I509" s="4">
        <f>Tabla1[[#This Row],[Columna1]]*Tabla1[[#This Row],[COMPROMETIDO}]]</f>
        <v>0</v>
      </c>
    </row>
    <row r="510" spans="1:9" hidden="1" x14ac:dyDescent="0.25">
      <c r="A510" s="1" t="s">
        <v>10</v>
      </c>
      <c r="B510" s="2">
        <v>1641</v>
      </c>
      <c r="C510" s="3" t="s">
        <v>228</v>
      </c>
      <c r="D510" s="2">
        <v>200</v>
      </c>
      <c r="E510" s="2"/>
      <c r="F510" s="2"/>
      <c r="G510" s="2">
        <f>Tabla1[[#This Row],[VENTA]]+Tabla1[[#This Row],[FISICO]]-Tabla1[[#This Row],[SISTEMA]]</f>
        <v>-200</v>
      </c>
      <c r="H510" s="2"/>
      <c r="I510" s="2"/>
    </row>
    <row r="511" spans="1:9" hidden="1" x14ac:dyDescent="0.25">
      <c r="A511" s="1" t="s">
        <v>10</v>
      </c>
      <c r="B511" s="2">
        <v>1697</v>
      </c>
      <c r="C511" s="3" t="s">
        <v>231</v>
      </c>
      <c r="D511" s="2">
        <v>20.84</v>
      </c>
      <c r="E511" s="2"/>
      <c r="F511" s="2"/>
      <c r="G511" s="2">
        <f>Tabla1[[#This Row],[VENTA]]+Tabla1[[#This Row],[FISICO]]-Tabla1[[#This Row],[SISTEMA]]</f>
        <v>-20.84</v>
      </c>
      <c r="H511" s="2"/>
      <c r="I511" s="2"/>
    </row>
    <row r="512" spans="1:9" hidden="1" x14ac:dyDescent="0.25">
      <c r="A512" s="1" t="s">
        <v>17</v>
      </c>
      <c r="B512" s="2">
        <v>1786</v>
      </c>
      <c r="C512" s="3" t="s">
        <v>444</v>
      </c>
      <c r="D512" s="2">
        <v>2662.3240000000001</v>
      </c>
      <c r="E512" s="2"/>
      <c r="F512" s="2"/>
      <c r="G512" s="2">
        <f>Tabla1[[#This Row],[VENTA]]+Tabla1[[#This Row],[FISICO]]-Tabla1[[#This Row],[SISTEMA]]</f>
        <v>-2662.3240000000001</v>
      </c>
      <c r="H512" s="2"/>
      <c r="I512" s="2"/>
    </row>
    <row r="513" spans="1:9" hidden="1" x14ac:dyDescent="0.25">
      <c r="A513" s="1" t="s">
        <v>10</v>
      </c>
      <c r="B513" s="2">
        <v>1826</v>
      </c>
      <c r="C513" s="3" t="s">
        <v>265</v>
      </c>
      <c r="D513" s="2">
        <v>1076.32</v>
      </c>
      <c r="E513" s="2"/>
      <c r="F513" s="2"/>
      <c r="G513" s="2">
        <f>Tabla1[[#This Row],[VENTA]]+Tabla1[[#This Row],[FISICO]]-Tabla1[[#This Row],[SISTEMA]]</f>
        <v>-1076.32</v>
      </c>
      <c r="H513" s="2"/>
      <c r="I513" s="2"/>
    </row>
    <row r="514" spans="1:9" hidden="1" x14ac:dyDescent="0.25">
      <c r="A514" s="1" t="s">
        <v>18</v>
      </c>
      <c r="B514" s="2">
        <v>1882</v>
      </c>
      <c r="C514" s="3" t="s">
        <v>477</v>
      </c>
      <c r="D514" s="2">
        <v>243</v>
      </c>
      <c r="E514" s="2"/>
      <c r="F514" s="2"/>
      <c r="G514" s="2">
        <f>Tabla1[[#This Row],[VENTA]]+Tabla1[[#This Row],[FISICO]]-Tabla1[[#This Row],[SISTEMA]]</f>
        <v>-243</v>
      </c>
      <c r="H514" s="2"/>
      <c r="I514" s="2"/>
    </row>
    <row r="515" spans="1:9" hidden="1" x14ac:dyDescent="0.25">
      <c r="A515" s="1" t="s">
        <v>6</v>
      </c>
      <c r="B515" s="2">
        <v>1917</v>
      </c>
      <c r="C515" s="3" t="s">
        <v>182</v>
      </c>
      <c r="D515" s="2">
        <v>0.01</v>
      </c>
      <c r="E515" s="2"/>
      <c r="F515" s="2"/>
      <c r="G515" s="2">
        <f>Tabla1[[#This Row],[VENTA]]+Tabla1[[#This Row],[FISICO]]-Tabla1[[#This Row],[SISTEMA]]</f>
        <v>-0.01</v>
      </c>
      <c r="H515" s="2"/>
      <c r="I515" s="2"/>
    </row>
    <row r="516" spans="1:9" hidden="1" x14ac:dyDescent="0.25">
      <c r="A516" s="1" t="s">
        <v>17</v>
      </c>
      <c r="B516" s="2">
        <v>1947</v>
      </c>
      <c r="C516" s="3" t="s">
        <v>448</v>
      </c>
      <c r="D516" s="2">
        <v>146.465</v>
      </c>
      <c r="E516" s="2"/>
      <c r="F516" s="2"/>
      <c r="G516" s="2">
        <f>Tabla1[[#This Row],[VENTA]]+Tabla1[[#This Row],[FISICO]]-Tabla1[[#This Row],[SISTEMA]]</f>
        <v>-146.465</v>
      </c>
      <c r="H516" s="2"/>
      <c r="I516" s="2"/>
    </row>
    <row r="517" spans="1:9" hidden="1" x14ac:dyDescent="0.25">
      <c r="A517" s="1" t="s">
        <v>18</v>
      </c>
      <c r="B517" s="2">
        <v>2001</v>
      </c>
      <c r="C517" s="3" t="s">
        <v>521</v>
      </c>
      <c r="D517" s="2">
        <v>13</v>
      </c>
      <c r="E517" s="2"/>
      <c r="F517" s="2"/>
      <c r="G517" s="2">
        <f>Tabla1[[#This Row],[VENTA]]+Tabla1[[#This Row],[FISICO]]-Tabla1[[#This Row],[SISTEMA]]</f>
        <v>-13</v>
      </c>
      <c r="H517" s="2"/>
      <c r="I517" s="2"/>
    </row>
    <row r="518" spans="1:9" hidden="1" x14ac:dyDescent="0.25">
      <c r="A518" s="1" t="s">
        <v>18</v>
      </c>
      <c r="B518" s="2">
        <v>2002</v>
      </c>
      <c r="C518" s="3" t="s">
        <v>484</v>
      </c>
      <c r="D518" s="2">
        <v>37</v>
      </c>
      <c r="E518" s="2"/>
      <c r="F518" s="2"/>
      <c r="G518" s="2">
        <f>Tabla1[[#This Row],[VENTA]]+Tabla1[[#This Row],[FISICO]]-Tabla1[[#This Row],[SISTEMA]]</f>
        <v>-37</v>
      </c>
      <c r="H518" s="2"/>
      <c r="I518" s="2"/>
    </row>
    <row r="519" spans="1:9" hidden="1" x14ac:dyDescent="0.25">
      <c r="A519" s="1" t="s">
        <v>10</v>
      </c>
      <c r="B519" s="2">
        <v>2005</v>
      </c>
      <c r="C519" s="3" t="s">
        <v>259</v>
      </c>
      <c r="D519" s="2">
        <v>3</v>
      </c>
      <c r="E519" s="2"/>
      <c r="F519" s="2"/>
      <c r="G519" s="2">
        <f>Tabla1[[#This Row],[VENTA]]+Tabla1[[#This Row],[FISICO]]-Tabla1[[#This Row],[SISTEMA]]</f>
        <v>-3</v>
      </c>
      <c r="H519" s="2"/>
      <c r="I519" s="2"/>
    </row>
    <row r="520" spans="1:9" hidden="1" x14ac:dyDescent="0.25">
      <c r="A520" s="1" t="s">
        <v>21</v>
      </c>
      <c r="B520" s="2">
        <v>2024</v>
      </c>
      <c r="C520" s="3" t="s">
        <v>1313</v>
      </c>
      <c r="D520" s="2">
        <v>643</v>
      </c>
      <c r="E520" s="2"/>
      <c r="F520" s="2"/>
      <c r="G520" s="2">
        <f>Tabla1[[#This Row],[VENTA]]+Tabla1[[#This Row],[FISICO]]-Tabla1[[#This Row],[SISTEMA]]</f>
        <v>-643</v>
      </c>
      <c r="H520" s="2"/>
      <c r="I520" s="2"/>
    </row>
    <row r="521" spans="1:9" hidden="1" x14ac:dyDescent="0.25">
      <c r="A521" s="1" t="s">
        <v>18</v>
      </c>
      <c r="B521" s="2">
        <v>2031</v>
      </c>
      <c r="C521" s="3" t="s">
        <v>586</v>
      </c>
      <c r="D521" s="2">
        <v>90</v>
      </c>
      <c r="E521" s="2"/>
      <c r="F521" s="2"/>
      <c r="G521" s="2">
        <f>Tabla1[[#This Row],[VENTA]]+Tabla1[[#This Row],[FISICO]]-Tabla1[[#This Row],[SISTEMA]]</f>
        <v>-90</v>
      </c>
      <c r="H521" s="2"/>
      <c r="I521" s="2"/>
    </row>
    <row r="522" spans="1:9" hidden="1" x14ac:dyDescent="0.25">
      <c r="A522" s="1" t="s">
        <v>18</v>
      </c>
      <c r="B522" s="2">
        <v>2033</v>
      </c>
      <c r="C522" s="3" t="s">
        <v>581</v>
      </c>
      <c r="D522" s="2">
        <v>8428</v>
      </c>
      <c r="E522" s="2"/>
      <c r="F522" s="2"/>
      <c r="G522" s="2">
        <f>Tabla1[[#This Row],[VENTA]]+Tabla1[[#This Row],[FISICO]]-Tabla1[[#This Row],[SISTEMA]]</f>
        <v>-8428</v>
      </c>
      <c r="H522" s="2"/>
      <c r="I522" s="2"/>
    </row>
    <row r="523" spans="1:9" hidden="1" x14ac:dyDescent="0.25">
      <c r="A523" s="1" t="s">
        <v>18</v>
      </c>
      <c r="B523" s="2">
        <v>2131</v>
      </c>
      <c r="C523" s="3" t="s">
        <v>633</v>
      </c>
      <c r="D523" s="2">
        <v>2</v>
      </c>
      <c r="E523" s="2"/>
      <c r="F523" s="2"/>
      <c r="G523" s="2">
        <f>Tabla1[[#This Row],[VENTA]]+Tabla1[[#This Row],[FISICO]]-Tabla1[[#This Row],[SISTEMA]]</f>
        <v>-2</v>
      </c>
      <c r="H523" s="2"/>
      <c r="I523" s="2"/>
    </row>
    <row r="524" spans="1:9" hidden="1" x14ac:dyDescent="0.25">
      <c r="A524" s="1" t="s">
        <v>18</v>
      </c>
      <c r="B524" s="2">
        <v>2204</v>
      </c>
      <c r="C524" s="3" t="s">
        <v>496</v>
      </c>
      <c r="D524" s="2">
        <v>1</v>
      </c>
      <c r="E524" s="2"/>
      <c r="F524" s="2"/>
      <c r="G524" s="2">
        <f>Tabla1[[#This Row],[VENTA]]+Tabla1[[#This Row],[FISICO]]-Tabla1[[#This Row],[SISTEMA]]</f>
        <v>-1</v>
      </c>
      <c r="H524" s="2"/>
      <c r="I524" s="2"/>
    </row>
    <row r="525" spans="1:9" hidden="1" x14ac:dyDescent="0.25">
      <c r="A525" s="1" t="s">
        <v>18</v>
      </c>
      <c r="B525" s="2">
        <v>2227</v>
      </c>
      <c r="C525" s="3" t="s">
        <v>463</v>
      </c>
      <c r="D525" s="2">
        <v>2508</v>
      </c>
      <c r="E525" s="2"/>
      <c r="F525" s="2"/>
      <c r="G525" s="2">
        <f>Tabla1[[#This Row],[VENTA]]+Tabla1[[#This Row],[FISICO]]-Tabla1[[#This Row],[SISTEMA]]</f>
        <v>-2508</v>
      </c>
      <c r="H525" s="2"/>
      <c r="I525" s="2"/>
    </row>
    <row r="526" spans="1:9" hidden="1" x14ac:dyDescent="0.25">
      <c r="A526" s="1" t="s">
        <v>18</v>
      </c>
      <c r="B526" s="2">
        <v>2245</v>
      </c>
      <c r="C526" s="3" t="s">
        <v>517</v>
      </c>
      <c r="D526" s="2">
        <v>30</v>
      </c>
      <c r="E526" s="2"/>
      <c r="F526" s="2"/>
      <c r="G526" s="2">
        <f>Tabla1[[#This Row],[VENTA]]+Tabla1[[#This Row],[FISICO]]-Tabla1[[#This Row],[SISTEMA]]</f>
        <v>-30</v>
      </c>
      <c r="H526" s="2"/>
      <c r="I526" s="2"/>
    </row>
    <row r="527" spans="1:9" x14ac:dyDescent="0.25">
      <c r="A527" s="1" t="s">
        <v>22</v>
      </c>
      <c r="B527" s="2">
        <v>2307</v>
      </c>
      <c r="C527" s="3" t="s">
        <v>1444</v>
      </c>
      <c r="D527" s="2">
        <v>24</v>
      </c>
      <c r="E527" s="2">
        <v>18</v>
      </c>
      <c r="F527" s="2">
        <v>4</v>
      </c>
      <c r="G527" s="2">
        <f>Tabla1[[#This Row],[VENTA]]+Tabla1[[#This Row],[FISICO]]-Tabla1[[#This Row],[SISTEMA]]</f>
        <v>-2</v>
      </c>
      <c r="H527" s="4">
        <v>2.78</v>
      </c>
      <c r="I527" s="4">
        <f>Tabla1[[#This Row],[Columna1]]*Tabla1[[#This Row],[COMPROMETIDO}]]</f>
        <v>-5.56</v>
      </c>
    </row>
    <row r="528" spans="1:9" hidden="1" x14ac:dyDescent="0.25">
      <c r="A528" s="1" t="s">
        <v>10</v>
      </c>
      <c r="B528" s="2">
        <v>2318</v>
      </c>
      <c r="C528" s="3" t="s">
        <v>266</v>
      </c>
      <c r="D528" s="2">
        <v>57</v>
      </c>
      <c r="E528" s="2"/>
      <c r="F528" s="2"/>
      <c r="G528" s="2">
        <f>Tabla1[[#This Row],[VENTA]]+Tabla1[[#This Row],[FISICO]]-Tabla1[[#This Row],[SISTEMA]]</f>
        <v>-57</v>
      </c>
      <c r="H528" s="2"/>
      <c r="I528" s="2"/>
    </row>
    <row r="529" spans="1:9" hidden="1" x14ac:dyDescent="0.25">
      <c r="A529" s="1" t="s">
        <v>10</v>
      </c>
      <c r="B529" s="2">
        <v>2329</v>
      </c>
      <c r="C529" s="3" t="s">
        <v>246</v>
      </c>
      <c r="D529" s="2">
        <v>1.25</v>
      </c>
      <c r="E529" s="2"/>
      <c r="F529" s="2"/>
      <c r="G529" s="2">
        <f>Tabla1[[#This Row],[VENTA]]+Tabla1[[#This Row],[FISICO]]-Tabla1[[#This Row],[SISTEMA]]</f>
        <v>-1.25</v>
      </c>
      <c r="H529" s="2"/>
      <c r="I529" s="2"/>
    </row>
    <row r="530" spans="1:9" hidden="1" x14ac:dyDescent="0.25">
      <c r="A530" s="1" t="s">
        <v>18</v>
      </c>
      <c r="B530" s="2">
        <v>2338</v>
      </c>
      <c r="C530" s="3" t="s">
        <v>656</v>
      </c>
      <c r="D530" s="2">
        <v>6.6849999999999996</v>
      </c>
      <c r="E530" s="2"/>
      <c r="F530" s="2"/>
      <c r="G530" s="2">
        <f>Tabla1[[#This Row],[VENTA]]+Tabla1[[#This Row],[FISICO]]-Tabla1[[#This Row],[SISTEMA]]</f>
        <v>-6.6849999999999996</v>
      </c>
      <c r="H530" s="2"/>
      <c r="I530" s="2"/>
    </row>
    <row r="531" spans="1:9" hidden="1" x14ac:dyDescent="0.25">
      <c r="A531" s="1" t="s">
        <v>18</v>
      </c>
      <c r="B531" s="2">
        <v>2341</v>
      </c>
      <c r="C531" s="3" t="s">
        <v>657</v>
      </c>
      <c r="D531" s="2">
        <v>94.56</v>
      </c>
      <c r="E531" s="2"/>
      <c r="F531" s="2"/>
      <c r="G531" s="2">
        <f>Tabla1[[#This Row],[VENTA]]+Tabla1[[#This Row],[FISICO]]-Tabla1[[#This Row],[SISTEMA]]</f>
        <v>-94.56</v>
      </c>
      <c r="H531" s="2"/>
      <c r="I531" s="2"/>
    </row>
    <row r="532" spans="1:9" hidden="1" x14ac:dyDescent="0.25">
      <c r="A532" s="1" t="s">
        <v>20</v>
      </c>
      <c r="B532" s="2">
        <v>2352</v>
      </c>
      <c r="C532" s="3" t="s">
        <v>1300</v>
      </c>
      <c r="D532" s="2">
        <v>298</v>
      </c>
      <c r="E532" s="2"/>
      <c r="F532" s="2"/>
      <c r="G532" s="2">
        <f>Tabla1[[#This Row],[VENTA]]+Tabla1[[#This Row],[FISICO]]-Tabla1[[#This Row],[SISTEMA]]</f>
        <v>-298</v>
      </c>
      <c r="H532" s="2"/>
      <c r="I532" s="2"/>
    </row>
    <row r="533" spans="1:9" hidden="1" x14ac:dyDescent="0.25">
      <c r="A533" s="1" t="s">
        <v>18</v>
      </c>
      <c r="B533" s="2">
        <v>2386</v>
      </c>
      <c r="C533" s="3" t="s">
        <v>1015</v>
      </c>
      <c r="D533" s="2">
        <v>35</v>
      </c>
      <c r="E533" s="2"/>
      <c r="F533" s="2"/>
      <c r="G533" s="2">
        <f>Tabla1[[#This Row],[VENTA]]+Tabla1[[#This Row],[FISICO]]-Tabla1[[#This Row],[SISTEMA]]</f>
        <v>-35</v>
      </c>
      <c r="H533" s="2"/>
      <c r="I533" s="2"/>
    </row>
    <row r="534" spans="1:9" x14ac:dyDescent="0.25">
      <c r="A534" s="1" t="s">
        <v>17</v>
      </c>
      <c r="B534" s="2">
        <v>2414</v>
      </c>
      <c r="C534" s="3" t="s">
        <v>447</v>
      </c>
      <c r="D534" s="2">
        <v>74</v>
      </c>
      <c r="E534" s="2">
        <f>9+53+9</f>
        <v>71</v>
      </c>
      <c r="F534" s="2">
        <v>3</v>
      </c>
      <c r="G534" s="2">
        <f>Tabla1[[#This Row],[VENTA]]+Tabla1[[#This Row],[FISICO]]-Tabla1[[#This Row],[SISTEMA]]</f>
        <v>0</v>
      </c>
      <c r="H534" s="4"/>
      <c r="I534" s="4">
        <f>Tabla1[[#This Row],[Columna1]]*Tabla1[[#This Row],[COMPROMETIDO}]]</f>
        <v>0</v>
      </c>
    </row>
    <row r="535" spans="1:9" hidden="1" x14ac:dyDescent="0.25">
      <c r="A535" s="1" t="s">
        <v>21</v>
      </c>
      <c r="B535" s="2">
        <v>2445</v>
      </c>
      <c r="C535" s="3" t="s">
        <v>1347</v>
      </c>
      <c r="D535" s="2">
        <v>4</v>
      </c>
      <c r="E535" s="2"/>
      <c r="F535" s="2"/>
      <c r="G535" s="2">
        <f>Tabla1[[#This Row],[VENTA]]+Tabla1[[#This Row],[FISICO]]-Tabla1[[#This Row],[SISTEMA]]</f>
        <v>-4</v>
      </c>
      <c r="H535" s="2"/>
      <c r="I535" s="2"/>
    </row>
    <row r="536" spans="1:9" hidden="1" x14ac:dyDescent="0.25">
      <c r="A536" s="1" t="s">
        <v>21</v>
      </c>
      <c r="B536" s="2">
        <v>2465</v>
      </c>
      <c r="C536" s="3" t="s">
        <v>1329</v>
      </c>
      <c r="D536" s="2">
        <v>60</v>
      </c>
      <c r="E536" s="2"/>
      <c r="F536" s="2"/>
      <c r="G536" s="2">
        <f>Tabla1[[#This Row],[VENTA]]+Tabla1[[#This Row],[FISICO]]-Tabla1[[#This Row],[SISTEMA]]</f>
        <v>-60</v>
      </c>
      <c r="H536" s="2"/>
      <c r="I536" s="2"/>
    </row>
    <row r="537" spans="1:9" hidden="1" x14ac:dyDescent="0.25">
      <c r="A537" s="1" t="s">
        <v>21</v>
      </c>
      <c r="B537" s="2">
        <v>2466</v>
      </c>
      <c r="C537" s="3" t="s">
        <v>1314</v>
      </c>
      <c r="D537" s="2">
        <v>60</v>
      </c>
      <c r="E537" s="2"/>
      <c r="F537" s="2"/>
      <c r="G537" s="2">
        <f>Tabla1[[#This Row],[VENTA]]+Tabla1[[#This Row],[FISICO]]-Tabla1[[#This Row],[SISTEMA]]</f>
        <v>-60</v>
      </c>
      <c r="H537" s="2"/>
      <c r="I537" s="2"/>
    </row>
    <row r="538" spans="1:9" hidden="1" x14ac:dyDescent="0.25">
      <c r="A538" s="1" t="s">
        <v>18</v>
      </c>
      <c r="B538" s="2">
        <v>2467</v>
      </c>
      <c r="C538" s="3" t="s">
        <v>505</v>
      </c>
      <c r="D538" s="2">
        <v>25</v>
      </c>
      <c r="E538" s="2"/>
      <c r="F538" s="2"/>
      <c r="G538" s="2">
        <f>Tabla1[[#This Row],[VENTA]]+Tabla1[[#This Row],[FISICO]]-Tabla1[[#This Row],[SISTEMA]]</f>
        <v>-25</v>
      </c>
      <c r="H538" s="2"/>
      <c r="I538" s="2"/>
    </row>
    <row r="539" spans="1:9" hidden="1" x14ac:dyDescent="0.25">
      <c r="A539" s="1" t="s">
        <v>21</v>
      </c>
      <c r="B539" s="2">
        <v>2468</v>
      </c>
      <c r="C539" s="3" t="s">
        <v>1323</v>
      </c>
      <c r="D539" s="2">
        <v>130</v>
      </c>
      <c r="E539" s="2"/>
      <c r="F539" s="2"/>
      <c r="G539" s="2">
        <f>Tabla1[[#This Row],[VENTA]]+Tabla1[[#This Row],[FISICO]]-Tabla1[[#This Row],[SISTEMA]]</f>
        <v>-130</v>
      </c>
      <c r="H539" s="2"/>
      <c r="I539" s="2"/>
    </row>
    <row r="540" spans="1:9" hidden="1" x14ac:dyDescent="0.25">
      <c r="A540" s="1" t="s">
        <v>21</v>
      </c>
      <c r="B540" s="2">
        <v>2469</v>
      </c>
      <c r="C540" s="3" t="s">
        <v>1318</v>
      </c>
      <c r="D540" s="2">
        <v>503</v>
      </c>
      <c r="E540" s="2"/>
      <c r="F540" s="2"/>
      <c r="G540" s="2">
        <f>Tabla1[[#This Row],[VENTA]]+Tabla1[[#This Row],[FISICO]]-Tabla1[[#This Row],[SISTEMA]]</f>
        <v>-503</v>
      </c>
      <c r="H540" s="2"/>
      <c r="I540" s="2"/>
    </row>
    <row r="541" spans="1:9" hidden="1" x14ac:dyDescent="0.25">
      <c r="A541" s="1" t="s">
        <v>21</v>
      </c>
      <c r="B541" s="2">
        <v>2470</v>
      </c>
      <c r="C541" s="3" t="s">
        <v>1319</v>
      </c>
      <c r="D541" s="2">
        <v>49</v>
      </c>
      <c r="E541" s="2"/>
      <c r="F541" s="2"/>
      <c r="G541" s="2">
        <f>Tabla1[[#This Row],[VENTA]]+Tabla1[[#This Row],[FISICO]]-Tabla1[[#This Row],[SISTEMA]]</f>
        <v>-49</v>
      </c>
      <c r="H541" s="2"/>
      <c r="I541" s="2"/>
    </row>
    <row r="542" spans="1:9" hidden="1" x14ac:dyDescent="0.25">
      <c r="A542" s="1" t="s">
        <v>18</v>
      </c>
      <c r="B542" s="2">
        <v>2476</v>
      </c>
      <c r="C542" s="3" t="s">
        <v>514</v>
      </c>
      <c r="D542" s="2">
        <v>1</v>
      </c>
      <c r="E542" s="2"/>
      <c r="F542" s="2"/>
      <c r="G542" s="2">
        <f>Tabla1[[#This Row],[VENTA]]+Tabla1[[#This Row],[FISICO]]-Tabla1[[#This Row],[SISTEMA]]</f>
        <v>-1</v>
      </c>
      <c r="H542" s="2"/>
      <c r="I542" s="2"/>
    </row>
    <row r="543" spans="1:9" hidden="1" x14ac:dyDescent="0.25">
      <c r="A543" s="1" t="s">
        <v>32</v>
      </c>
      <c r="B543" s="2">
        <v>2625</v>
      </c>
      <c r="C543" s="3" t="s">
        <v>3060</v>
      </c>
      <c r="D543" s="2">
        <v>15</v>
      </c>
      <c r="E543" s="2"/>
      <c r="F543" s="2"/>
      <c r="G543" s="2">
        <f>Tabla1[[#This Row],[VENTA]]+Tabla1[[#This Row],[FISICO]]-Tabla1[[#This Row],[SISTEMA]]</f>
        <v>-15</v>
      </c>
      <c r="H543" s="2"/>
      <c r="I543" s="2"/>
    </row>
    <row r="544" spans="1:9" hidden="1" x14ac:dyDescent="0.25">
      <c r="A544" s="1" t="s">
        <v>32</v>
      </c>
      <c r="B544" s="2">
        <v>2626</v>
      </c>
      <c r="C544" s="3" t="s">
        <v>3057</v>
      </c>
      <c r="D544" s="2">
        <v>8</v>
      </c>
      <c r="E544" s="2"/>
      <c r="F544" s="2"/>
      <c r="G544" s="2">
        <f>Tabla1[[#This Row],[VENTA]]+Tabla1[[#This Row],[FISICO]]-Tabla1[[#This Row],[SISTEMA]]</f>
        <v>-8</v>
      </c>
      <c r="H544" s="2"/>
      <c r="I544" s="2"/>
    </row>
    <row r="545" spans="1:9" hidden="1" x14ac:dyDescent="0.25">
      <c r="A545" s="1" t="s">
        <v>32</v>
      </c>
      <c r="B545" s="2">
        <v>2627</v>
      </c>
      <c r="C545" s="3" t="s">
        <v>3059</v>
      </c>
      <c r="D545" s="2">
        <v>32</v>
      </c>
      <c r="E545" s="2"/>
      <c r="F545" s="2"/>
      <c r="G545" s="2">
        <f>Tabla1[[#This Row],[VENTA]]+Tabla1[[#This Row],[FISICO]]-Tabla1[[#This Row],[SISTEMA]]</f>
        <v>-32</v>
      </c>
      <c r="H545" s="2"/>
      <c r="I545" s="2"/>
    </row>
    <row r="546" spans="1:9" hidden="1" x14ac:dyDescent="0.25">
      <c r="A546" s="1" t="s">
        <v>21</v>
      </c>
      <c r="B546" s="2">
        <v>2644</v>
      </c>
      <c r="C546" s="3" t="s">
        <v>1352</v>
      </c>
      <c r="D546" s="2">
        <v>42</v>
      </c>
      <c r="E546" s="2"/>
      <c r="F546" s="2"/>
      <c r="G546" s="2">
        <f>Tabla1[[#This Row],[VENTA]]+Tabla1[[#This Row],[FISICO]]-Tabla1[[#This Row],[SISTEMA]]</f>
        <v>-42</v>
      </c>
      <c r="H546" s="2"/>
      <c r="I546" s="2"/>
    </row>
    <row r="547" spans="1:9" x14ac:dyDescent="0.25">
      <c r="A547" s="1" t="s">
        <v>22</v>
      </c>
      <c r="B547" s="2">
        <v>2654</v>
      </c>
      <c r="C547" s="3" t="s">
        <v>1435</v>
      </c>
      <c r="D547" s="2">
        <v>23</v>
      </c>
      <c r="E547" s="2">
        <v>7</v>
      </c>
      <c r="F547" s="2">
        <v>0</v>
      </c>
      <c r="G547" s="2">
        <f>Tabla1[[#This Row],[VENTA]]+Tabla1[[#This Row],[FISICO]]-Tabla1[[#This Row],[SISTEMA]]</f>
        <v>-16</v>
      </c>
      <c r="H547" s="4">
        <v>2.71</v>
      </c>
      <c r="I547" s="4">
        <f>Tabla1[[#This Row],[Columna1]]*Tabla1[[#This Row],[COMPROMETIDO}]]</f>
        <v>-43.36</v>
      </c>
    </row>
    <row r="548" spans="1:9" hidden="1" x14ac:dyDescent="0.25">
      <c r="A548" s="1" t="s">
        <v>18</v>
      </c>
      <c r="B548" s="2">
        <v>2666</v>
      </c>
      <c r="C548" s="3" t="s">
        <v>1156</v>
      </c>
      <c r="D548" s="2">
        <v>352</v>
      </c>
      <c r="E548" s="2"/>
      <c r="F548" s="2"/>
      <c r="G548" s="2">
        <f>Tabla1[[#This Row],[VENTA]]+Tabla1[[#This Row],[FISICO]]-Tabla1[[#This Row],[SISTEMA]]</f>
        <v>-352</v>
      </c>
      <c r="H548" s="2"/>
      <c r="I548" s="2"/>
    </row>
    <row r="549" spans="1:9" hidden="1" x14ac:dyDescent="0.25">
      <c r="A549" s="1" t="s">
        <v>18</v>
      </c>
      <c r="B549" s="2">
        <v>2704</v>
      </c>
      <c r="C549" s="3" t="s">
        <v>548</v>
      </c>
      <c r="D549" s="2">
        <v>1</v>
      </c>
      <c r="E549" s="2"/>
      <c r="F549" s="2"/>
      <c r="G549" s="2">
        <f>Tabla1[[#This Row],[VENTA]]+Tabla1[[#This Row],[FISICO]]-Tabla1[[#This Row],[SISTEMA]]</f>
        <v>-1</v>
      </c>
      <c r="H549" s="2"/>
      <c r="I549" s="2"/>
    </row>
    <row r="550" spans="1:9" hidden="1" x14ac:dyDescent="0.25">
      <c r="A550" s="1" t="s">
        <v>18</v>
      </c>
      <c r="B550" s="2">
        <v>2771</v>
      </c>
      <c r="C550" s="3" t="s">
        <v>542</v>
      </c>
      <c r="D550" s="2">
        <v>1</v>
      </c>
      <c r="E550" s="2"/>
      <c r="F550" s="2"/>
      <c r="G550" s="2">
        <f>Tabla1[[#This Row],[VENTA]]+Tabla1[[#This Row],[FISICO]]-Tabla1[[#This Row],[SISTEMA]]</f>
        <v>-1</v>
      </c>
      <c r="H550" s="2"/>
      <c r="I550" s="2"/>
    </row>
    <row r="551" spans="1:9" hidden="1" x14ac:dyDescent="0.25">
      <c r="A551" s="1" t="s">
        <v>22</v>
      </c>
      <c r="B551" s="2">
        <v>2790</v>
      </c>
      <c r="C551" s="3" t="s">
        <v>1458</v>
      </c>
      <c r="D551" s="2">
        <v>1</v>
      </c>
      <c r="E551" s="2"/>
      <c r="F551" s="2"/>
      <c r="G551" s="2">
        <f>Tabla1[[#This Row],[VENTA]]+Tabla1[[#This Row],[FISICO]]-Tabla1[[#This Row],[SISTEMA]]</f>
        <v>-1</v>
      </c>
      <c r="H551" s="2"/>
      <c r="I551" s="2"/>
    </row>
    <row r="552" spans="1:9" hidden="1" x14ac:dyDescent="0.25">
      <c r="A552" s="1" t="s">
        <v>22</v>
      </c>
      <c r="B552" s="2">
        <v>2795</v>
      </c>
      <c r="C552" s="3" t="s">
        <v>1437</v>
      </c>
      <c r="D552" s="2">
        <v>2</v>
      </c>
      <c r="E552" s="2"/>
      <c r="F552" s="2"/>
      <c r="G552" s="2">
        <f>Tabla1[[#This Row],[VENTA]]+Tabla1[[#This Row],[FISICO]]-Tabla1[[#This Row],[SISTEMA]]</f>
        <v>-2</v>
      </c>
      <c r="H552" s="2"/>
      <c r="I552" s="2"/>
    </row>
    <row r="553" spans="1:9" hidden="1" x14ac:dyDescent="0.25">
      <c r="A553" s="1" t="s">
        <v>18</v>
      </c>
      <c r="B553" s="2">
        <v>2798</v>
      </c>
      <c r="C553" s="3" t="s">
        <v>525</v>
      </c>
      <c r="D553" s="2">
        <v>10</v>
      </c>
      <c r="E553" s="2"/>
      <c r="F553" s="2"/>
      <c r="G553" s="2">
        <f>Tabla1[[#This Row],[VENTA]]+Tabla1[[#This Row],[FISICO]]-Tabla1[[#This Row],[SISTEMA]]</f>
        <v>-10</v>
      </c>
      <c r="H553" s="2"/>
      <c r="I553" s="2"/>
    </row>
    <row r="554" spans="1:9" hidden="1" x14ac:dyDescent="0.25">
      <c r="A554" s="1" t="s">
        <v>18</v>
      </c>
      <c r="B554" s="2">
        <v>2799</v>
      </c>
      <c r="C554" s="3" t="s">
        <v>543</v>
      </c>
      <c r="D554" s="2">
        <v>14</v>
      </c>
      <c r="E554" s="2"/>
      <c r="F554" s="2"/>
      <c r="G554" s="2">
        <f>Tabla1[[#This Row],[VENTA]]+Tabla1[[#This Row],[FISICO]]-Tabla1[[#This Row],[SISTEMA]]</f>
        <v>-14</v>
      </c>
      <c r="H554" s="2"/>
      <c r="I554" s="2"/>
    </row>
    <row r="555" spans="1:9" hidden="1" x14ac:dyDescent="0.25">
      <c r="A555" s="1" t="s">
        <v>18</v>
      </c>
      <c r="B555" s="2">
        <v>2813</v>
      </c>
      <c r="C555" s="3" t="s">
        <v>485</v>
      </c>
      <c r="D555" s="2">
        <v>21</v>
      </c>
      <c r="E555" s="2"/>
      <c r="F555" s="2"/>
      <c r="G555" s="2">
        <f>Tabla1[[#This Row],[VENTA]]+Tabla1[[#This Row],[FISICO]]-Tabla1[[#This Row],[SISTEMA]]</f>
        <v>-21</v>
      </c>
      <c r="H555" s="2"/>
      <c r="I555" s="2"/>
    </row>
    <row r="556" spans="1:9" hidden="1" x14ac:dyDescent="0.25">
      <c r="A556" s="1" t="s">
        <v>18</v>
      </c>
      <c r="B556" s="2">
        <v>2856</v>
      </c>
      <c r="C556" s="3" t="s">
        <v>612</v>
      </c>
      <c r="D556" s="2">
        <v>70</v>
      </c>
      <c r="E556" s="2"/>
      <c r="F556" s="2"/>
      <c r="G556" s="2">
        <f>Tabla1[[#This Row],[VENTA]]+Tabla1[[#This Row],[FISICO]]-Tabla1[[#This Row],[SISTEMA]]</f>
        <v>-70</v>
      </c>
      <c r="H556" s="2"/>
      <c r="I556" s="2"/>
    </row>
    <row r="557" spans="1:9" x14ac:dyDescent="0.25">
      <c r="A557" s="1" t="s">
        <v>17</v>
      </c>
      <c r="B557" s="2">
        <v>2863</v>
      </c>
      <c r="C557" s="3" t="s">
        <v>446</v>
      </c>
      <c r="D557" s="2">
        <v>618</v>
      </c>
      <c r="E557" s="2">
        <f>27+28+99+130+53+35+72+76+74+150+41+57</f>
        <v>842</v>
      </c>
      <c r="F557" s="2">
        <v>5</v>
      </c>
      <c r="G557" s="2">
        <f>Tabla1[[#This Row],[VENTA]]+Tabla1[[#This Row],[FISICO]]-Tabla1[[#This Row],[SISTEMA]]</f>
        <v>229</v>
      </c>
      <c r="H557" s="4"/>
      <c r="I557" s="4">
        <f>Tabla1[[#This Row],[Columna1]]*Tabla1[[#This Row],[COMPROMETIDO}]]</f>
        <v>0</v>
      </c>
    </row>
    <row r="558" spans="1:9" hidden="1" x14ac:dyDescent="0.25">
      <c r="A558" s="1" t="s">
        <v>22</v>
      </c>
      <c r="B558" s="2">
        <v>2865</v>
      </c>
      <c r="C558" s="3" t="s">
        <v>1450</v>
      </c>
      <c r="D558" s="2">
        <v>9</v>
      </c>
      <c r="E558" s="2"/>
      <c r="F558" s="2"/>
      <c r="G558" s="2">
        <f>Tabla1[[#This Row],[VENTA]]+Tabla1[[#This Row],[FISICO]]-Tabla1[[#This Row],[SISTEMA]]</f>
        <v>-9</v>
      </c>
      <c r="H558" s="2"/>
      <c r="I558" s="2"/>
    </row>
    <row r="559" spans="1:9" hidden="1" x14ac:dyDescent="0.25">
      <c r="A559" s="1" t="s">
        <v>18</v>
      </c>
      <c r="B559" s="2">
        <v>2867</v>
      </c>
      <c r="C559" s="3" t="s">
        <v>487</v>
      </c>
      <c r="D559" s="2">
        <v>72</v>
      </c>
      <c r="E559" s="2"/>
      <c r="F559" s="2"/>
      <c r="G559" s="2">
        <f>Tabla1[[#This Row],[VENTA]]+Tabla1[[#This Row],[FISICO]]-Tabla1[[#This Row],[SISTEMA]]</f>
        <v>-72</v>
      </c>
      <c r="H559" s="2"/>
      <c r="I559" s="2"/>
    </row>
    <row r="560" spans="1:9" hidden="1" x14ac:dyDescent="0.25">
      <c r="A560" s="1" t="s">
        <v>10</v>
      </c>
      <c r="B560" s="2">
        <v>2868</v>
      </c>
      <c r="C560" s="3" t="s">
        <v>243</v>
      </c>
      <c r="D560" s="2">
        <v>13</v>
      </c>
      <c r="E560" s="2"/>
      <c r="F560" s="2"/>
      <c r="G560" s="2">
        <f>Tabla1[[#This Row],[VENTA]]+Tabla1[[#This Row],[FISICO]]-Tabla1[[#This Row],[SISTEMA]]</f>
        <v>-13</v>
      </c>
      <c r="H560" s="2"/>
      <c r="I560" s="2"/>
    </row>
    <row r="561" spans="1:9" hidden="1" x14ac:dyDescent="0.25">
      <c r="A561" s="1" t="s">
        <v>18</v>
      </c>
      <c r="B561" s="2">
        <v>2873</v>
      </c>
      <c r="C561" s="3" t="s">
        <v>545</v>
      </c>
      <c r="D561" s="2">
        <v>6</v>
      </c>
      <c r="E561" s="2"/>
      <c r="F561" s="2"/>
      <c r="G561" s="2">
        <f>Tabla1[[#This Row],[VENTA]]+Tabla1[[#This Row],[FISICO]]-Tabla1[[#This Row],[SISTEMA]]</f>
        <v>-6</v>
      </c>
      <c r="H561" s="2"/>
      <c r="I561" s="2"/>
    </row>
    <row r="562" spans="1:9" hidden="1" x14ac:dyDescent="0.25">
      <c r="A562" s="1" t="s">
        <v>18</v>
      </c>
      <c r="B562" s="2">
        <v>3041</v>
      </c>
      <c r="C562" s="3" t="s">
        <v>478</v>
      </c>
      <c r="D562" s="2">
        <v>504</v>
      </c>
      <c r="E562" s="2"/>
      <c r="F562" s="2"/>
      <c r="G562" s="2">
        <f>Tabla1[[#This Row],[VENTA]]+Tabla1[[#This Row],[FISICO]]-Tabla1[[#This Row],[SISTEMA]]</f>
        <v>-504</v>
      </c>
      <c r="H562" s="2"/>
      <c r="I562" s="2"/>
    </row>
    <row r="563" spans="1:9" hidden="1" x14ac:dyDescent="0.25">
      <c r="A563" s="1" t="s">
        <v>18</v>
      </c>
      <c r="B563" s="2">
        <v>3056</v>
      </c>
      <c r="C563" s="3" t="s">
        <v>464</v>
      </c>
      <c r="D563" s="2">
        <v>28</v>
      </c>
      <c r="E563" s="2"/>
      <c r="F563" s="2"/>
      <c r="G563" s="2">
        <f>Tabla1[[#This Row],[VENTA]]+Tabla1[[#This Row],[FISICO]]-Tabla1[[#This Row],[SISTEMA]]</f>
        <v>-28</v>
      </c>
      <c r="H563" s="2"/>
      <c r="I563" s="2"/>
    </row>
    <row r="564" spans="1:9" hidden="1" x14ac:dyDescent="0.25">
      <c r="A564" s="1" t="s">
        <v>18</v>
      </c>
      <c r="B564" s="2">
        <v>3059</v>
      </c>
      <c r="C564" s="3" t="s">
        <v>465</v>
      </c>
      <c r="D564" s="2">
        <v>432</v>
      </c>
      <c r="E564" s="2"/>
      <c r="F564" s="2"/>
      <c r="G564" s="2">
        <f>Tabla1[[#This Row],[VENTA]]+Tabla1[[#This Row],[FISICO]]-Tabla1[[#This Row],[SISTEMA]]</f>
        <v>-432</v>
      </c>
      <c r="H564" s="2"/>
      <c r="I564" s="2"/>
    </row>
    <row r="565" spans="1:9" hidden="1" x14ac:dyDescent="0.25">
      <c r="A565" s="1" t="s">
        <v>18</v>
      </c>
      <c r="B565" s="2">
        <v>3061</v>
      </c>
      <c r="C565" s="3" t="s">
        <v>466</v>
      </c>
      <c r="D565" s="2">
        <v>792</v>
      </c>
      <c r="E565" s="2"/>
      <c r="F565" s="2"/>
      <c r="G565" s="2">
        <f>Tabla1[[#This Row],[VENTA]]+Tabla1[[#This Row],[FISICO]]-Tabla1[[#This Row],[SISTEMA]]</f>
        <v>-792</v>
      </c>
      <c r="H565" s="2"/>
      <c r="I565" s="2"/>
    </row>
    <row r="566" spans="1:9" hidden="1" x14ac:dyDescent="0.25">
      <c r="A566" s="1" t="s">
        <v>18</v>
      </c>
      <c r="B566" s="2">
        <v>3062</v>
      </c>
      <c r="C566" s="3" t="s">
        <v>571</v>
      </c>
      <c r="D566" s="2">
        <v>144</v>
      </c>
      <c r="E566" s="2"/>
      <c r="F566" s="2"/>
      <c r="G566" s="2">
        <f>Tabla1[[#This Row],[VENTA]]+Tabla1[[#This Row],[FISICO]]-Tabla1[[#This Row],[SISTEMA]]</f>
        <v>-144</v>
      </c>
      <c r="H566" s="2"/>
      <c r="I566" s="2"/>
    </row>
    <row r="567" spans="1:9" hidden="1" x14ac:dyDescent="0.25">
      <c r="A567" s="1" t="s">
        <v>22</v>
      </c>
      <c r="B567" s="2">
        <v>3065</v>
      </c>
      <c r="C567" s="3" t="s">
        <v>1429</v>
      </c>
      <c r="D567" s="2">
        <v>11</v>
      </c>
      <c r="E567" s="2"/>
      <c r="F567" s="2"/>
      <c r="G567" s="2">
        <f>Tabla1[[#This Row],[VENTA]]+Tabla1[[#This Row],[FISICO]]-Tabla1[[#This Row],[SISTEMA]]</f>
        <v>-11</v>
      </c>
      <c r="H567" s="2"/>
      <c r="I567" s="2"/>
    </row>
    <row r="568" spans="1:9" hidden="1" x14ac:dyDescent="0.25">
      <c r="A568" s="1" t="s">
        <v>32</v>
      </c>
      <c r="B568" s="2">
        <v>3075</v>
      </c>
      <c r="C568" s="3" t="s">
        <v>3055</v>
      </c>
      <c r="D568" s="2">
        <v>14</v>
      </c>
      <c r="E568" s="2"/>
      <c r="F568" s="2"/>
      <c r="G568" s="2">
        <f>Tabla1[[#This Row],[VENTA]]+Tabla1[[#This Row],[FISICO]]-Tabla1[[#This Row],[SISTEMA]]</f>
        <v>-14</v>
      </c>
      <c r="H568" s="2"/>
      <c r="I568" s="2"/>
    </row>
    <row r="569" spans="1:9" hidden="1" x14ac:dyDescent="0.25">
      <c r="A569" s="1" t="s">
        <v>18</v>
      </c>
      <c r="B569" s="2">
        <v>3143</v>
      </c>
      <c r="C569" s="3" t="s">
        <v>497</v>
      </c>
      <c r="D569" s="2">
        <v>312</v>
      </c>
      <c r="E569" s="2"/>
      <c r="F569" s="2"/>
      <c r="G569" s="2">
        <f>Tabla1[[#This Row],[VENTA]]+Tabla1[[#This Row],[FISICO]]-Tabla1[[#This Row],[SISTEMA]]</f>
        <v>-312</v>
      </c>
      <c r="H569" s="2"/>
      <c r="I569" s="2"/>
    </row>
    <row r="570" spans="1:9" hidden="1" x14ac:dyDescent="0.25">
      <c r="A570" s="1" t="s">
        <v>18</v>
      </c>
      <c r="B570" s="2">
        <v>3144</v>
      </c>
      <c r="C570" s="3" t="s">
        <v>479</v>
      </c>
      <c r="D570" s="2">
        <v>452</v>
      </c>
      <c r="E570" s="2"/>
      <c r="F570" s="2"/>
      <c r="G570" s="2">
        <f>Tabla1[[#This Row],[VENTA]]+Tabla1[[#This Row],[FISICO]]-Tabla1[[#This Row],[SISTEMA]]</f>
        <v>-452</v>
      </c>
      <c r="H570" s="2"/>
      <c r="I570" s="2"/>
    </row>
    <row r="571" spans="1:9" hidden="1" x14ac:dyDescent="0.25">
      <c r="A571" s="1" t="s">
        <v>18</v>
      </c>
      <c r="B571" s="2">
        <v>3147</v>
      </c>
      <c r="C571" s="3" t="s">
        <v>489</v>
      </c>
      <c r="D571" s="2">
        <v>1</v>
      </c>
      <c r="E571" s="2"/>
      <c r="F571" s="2"/>
      <c r="G571" s="2">
        <f>Tabla1[[#This Row],[VENTA]]+Tabla1[[#This Row],[FISICO]]-Tabla1[[#This Row],[SISTEMA]]</f>
        <v>-1</v>
      </c>
      <c r="H571" s="2"/>
      <c r="I571" s="2"/>
    </row>
    <row r="572" spans="1:9" hidden="1" x14ac:dyDescent="0.25">
      <c r="A572" s="1" t="s">
        <v>21</v>
      </c>
      <c r="B572" s="2">
        <v>3148</v>
      </c>
      <c r="C572" s="3" t="s">
        <v>1338</v>
      </c>
      <c r="D572" s="2">
        <v>60</v>
      </c>
      <c r="E572" s="2"/>
      <c r="F572" s="2"/>
      <c r="G572" s="2">
        <f>Tabla1[[#This Row],[VENTA]]+Tabla1[[#This Row],[FISICO]]-Tabla1[[#This Row],[SISTEMA]]</f>
        <v>-60</v>
      </c>
      <c r="H572" s="2"/>
      <c r="I572" s="2"/>
    </row>
    <row r="573" spans="1:9" x14ac:dyDescent="0.25">
      <c r="A573" s="1" t="s">
        <v>22</v>
      </c>
      <c r="B573" s="2">
        <v>3187</v>
      </c>
      <c r="C573" s="3" t="s">
        <v>1432</v>
      </c>
      <c r="D573" s="2">
        <v>5</v>
      </c>
      <c r="E573" s="2">
        <v>2</v>
      </c>
      <c r="F573" s="2">
        <v>0</v>
      </c>
      <c r="G573" s="2">
        <f>Tabla1[[#This Row],[VENTA]]+Tabla1[[#This Row],[FISICO]]-Tabla1[[#This Row],[SISTEMA]]</f>
        <v>-3</v>
      </c>
      <c r="H573" s="4">
        <v>1.1599999999999999</v>
      </c>
      <c r="I573" s="4">
        <f>Tabla1[[#This Row],[Columna1]]*Tabla1[[#This Row],[COMPROMETIDO}]]</f>
        <v>-3.4799999999999995</v>
      </c>
    </row>
    <row r="574" spans="1:9" x14ac:dyDescent="0.25">
      <c r="A574" s="1" t="s">
        <v>22</v>
      </c>
      <c r="B574" s="2">
        <v>3188</v>
      </c>
      <c r="C574" s="3" t="s">
        <v>1430</v>
      </c>
      <c r="D574" s="2">
        <v>20</v>
      </c>
      <c r="E574" s="2">
        <v>20</v>
      </c>
      <c r="F574" s="2">
        <v>0</v>
      </c>
      <c r="G574" s="2">
        <f>Tabla1[[#This Row],[VENTA]]+Tabla1[[#This Row],[FISICO]]-Tabla1[[#This Row],[SISTEMA]]</f>
        <v>0</v>
      </c>
      <c r="H574" s="4"/>
      <c r="I574" s="4">
        <f>Tabla1[[#This Row],[Columna1]]*Tabla1[[#This Row],[COMPROMETIDO}]]</f>
        <v>0</v>
      </c>
    </row>
    <row r="575" spans="1:9" hidden="1" x14ac:dyDescent="0.25">
      <c r="A575" s="1" t="s">
        <v>21</v>
      </c>
      <c r="B575" s="2">
        <v>3199</v>
      </c>
      <c r="C575" s="3" t="s">
        <v>1349</v>
      </c>
      <c r="D575" s="2">
        <v>20</v>
      </c>
      <c r="E575" s="2"/>
      <c r="F575" s="2"/>
      <c r="G575" s="2">
        <f>Tabla1[[#This Row],[VENTA]]+Tabla1[[#This Row],[FISICO]]-Tabla1[[#This Row],[SISTEMA]]</f>
        <v>-20</v>
      </c>
      <c r="H575" s="2"/>
      <c r="I575" s="2"/>
    </row>
    <row r="576" spans="1:9" hidden="1" x14ac:dyDescent="0.25">
      <c r="A576" s="1" t="s">
        <v>21</v>
      </c>
      <c r="B576" s="2">
        <v>3210</v>
      </c>
      <c r="C576" s="3" t="s">
        <v>1348</v>
      </c>
      <c r="D576" s="2">
        <v>22</v>
      </c>
      <c r="E576" s="2"/>
      <c r="F576" s="2"/>
      <c r="G576" s="2">
        <f>Tabla1[[#This Row],[VENTA]]+Tabla1[[#This Row],[FISICO]]-Tabla1[[#This Row],[SISTEMA]]</f>
        <v>-22</v>
      </c>
      <c r="H576" s="2"/>
      <c r="I576" s="2"/>
    </row>
    <row r="577" spans="1:9" hidden="1" x14ac:dyDescent="0.25">
      <c r="A577" s="1" t="s">
        <v>18</v>
      </c>
      <c r="B577" s="2">
        <v>3213</v>
      </c>
      <c r="C577" s="3" t="s">
        <v>509</v>
      </c>
      <c r="D577" s="2">
        <v>69</v>
      </c>
      <c r="E577" s="2"/>
      <c r="F577" s="2"/>
      <c r="G577" s="2">
        <f>Tabla1[[#This Row],[VENTA]]+Tabla1[[#This Row],[FISICO]]-Tabla1[[#This Row],[SISTEMA]]</f>
        <v>-69</v>
      </c>
      <c r="H577" s="2"/>
      <c r="I577" s="2"/>
    </row>
    <row r="578" spans="1:9" hidden="1" x14ac:dyDescent="0.25">
      <c r="A578" s="1" t="s">
        <v>18</v>
      </c>
      <c r="B578" s="2">
        <v>3214</v>
      </c>
      <c r="C578" s="3" t="s">
        <v>503</v>
      </c>
      <c r="D578" s="2">
        <v>51</v>
      </c>
      <c r="E578" s="2"/>
      <c r="F578" s="2"/>
      <c r="G578" s="2">
        <f>Tabla1[[#This Row],[VENTA]]+Tabla1[[#This Row],[FISICO]]-Tabla1[[#This Row],[SISTEMA]]</f>
        <v>-51</v>
      </c>
      <c r="H578" s="2"/>
      <c r="I578" s="2"/>
    </row>
    <row r="579" spans="1:9" hidden="1" x14ac:dyDescent="0.25">
      <c r="A579" s="1" t="s">
        <v>18</v>
      </c>
      <c r="B579" s="2">
        <v>3228</v>
      </c>
      <c r="C579" s="3" t="s">
        <v>1023</v>
      </c>
      <c r="D579" s="2">
        <v>979</v>
      </c>
      <c r="E579" s="2"/>
      <c r="F579" s="2"/>
      <c r="G579" s="2">
        <f>Tabla1[[#This Row],[VENTA]]+Tabla1[[#This Row],[FISICO]]-Tabla1[[#This Row],[SISTEMA]]</f>
        <v>-979</v>
      </c>
      <c r="H579" s="2"/>
      <c r="I579" s="2"/>
    </row>
    <row r="580" spans="1:9" x14ac:dyDescent="0.25">
      <c r="A580" s="1" t="s">
        <v>22</v>
      </c>
      <c r="B580" s="2">
        <v>3230</v>
      </c>
      <c r="C580" s="3" t="s">
        <v>1442</v>
      </c>
      <c r="D580" s="2">
        <v>60</v>
      </c>
      <c r="E580" s="2">
        <f>12+4+15+26</f>
        <v>57</v>
      </c>
      <c r="F580" s="2">
        <v>2</v>
      </c>
      <c r="G580" s="2">
        <f>Tabla1[[#This Row],[VENTA]]+Tabla1[[#This Row],[FISICO]]-Tabla1[[#This Row],[SISTEMA]]</f>
        <v>-1</v>
      </c>
      <c r="H580" s="4">
        <v>1.0900000000000001</v>
      </c>
      <c r="I580" s="4">
        <f>Tabla1[[#This Row],[Columna1]]*Tabla1[[#This Row],[COMPROMETIDO}]]</f>
        <v>-1.0900000000000001</v>
      </c>
    </row>
    <row r="581" spans="1:9" x14ac:dyDescent="0.25">
      <c r="A581" s="1" t="s">
        <v>22</v>
      </c>
      <c r="B581" s="2">
        <v>3231</v>
      </c>
      <c r="C581" s="3" t="s">
        <v>1443</v>
      </c>
      <c r="D581" s="2">
        <v>82</v>
      </c>
      <c r="E581" s="2">
        <v>78</v>
      </c>
      <c r="F581" s="2">
        <v>2</v>
      </c>
      <c r="G581" s="2">
        <f>Tabla1[[#This Row],[VENTA]]+Tabla1[[#This Row],[FISICO]]-Tabla1[[#This Row],[SISTEMA]]</f>
        <v>-2</v>
      </c>
      <c r="H581" s="4"/>
      <c r="I581" s="4">
        <f>Tabla1[[#This Row],[Columna1]]*Tabla1[[#This Row],[COMPROMETIDO}]]</f>
        <v>0</v>
      </c>
    </row>
    <row r="582" spans="1:9" hidden="1" x14ac:dyDescent="0.25">
      <c r="A582" s="1" t="s">
        <v>10</v>
      </c>
      <c r="B582" s="2">
        <v>3233</v>
      </c>
      <c r="C582" s="3" t="s">
        <v>245</v>
      </c>
      <c r="D582" s="2">
        <v>22</v>
      </c>
      <c r="E582" s="2"/>
      <c r="F582" s="2"/>
      <c r="G582" s="2">
        <f>Tabla1[[#This Row],[VENTA]]+Tabla1[[#This Row],[FISICO]]-Tabla1[[#This Row],[SISTEMA]]</f>
        <v>-22</v>
      </c>
      <c r="H582" s="2"/>
      <c r="I582" s="2"/>
    </row>
    <row r="583" spans="1:9" hidden="1" x14ac:dyDescent="0.25">
      <c r="A583" s="1" t="s">
        <v>18</v>
      </c>
      <c r="B583" s="2">
        <v>3245</v>
      </c>
      <c r="C583" s="3" t="s">
        <v>511</v>
      </c>
      <c r="D583" s="2">
        <v>133</v>
      </c>
      <c r="E583" s="2"/>
      <c r="F583" s="2"/>
      <c r="G583" s="2">
        <f>Tabla1[[#This Row],[VENTA]]+Tabla1[[#This Row],[FISICO]]-Tabla1[[#This Row],[SISTEMA]]</f>
        <v>-133</v>
      </c>
      <c r="H583" s="2"/>
      <c r="I583" s="2"/>
    </row>
    <row r="584" spans="1:9" hidden="1" x14ac:dyDescent="0.25">
      <c r="A584" s="1" t="s">
        <v>18</v>
      </c>
      <c r="B584" s="2">
        <v>3246</v>
      </c>
      <c r="C584" s="3" t="s">
        <v>510</v>
      </c>
      <c r="D584" s="2">
        <v>355</v>
      </c>
      <c r="E584" s="2"/>
      <c r="F584" s="2"/>
      <c r="G584" s="2">
        <f>Tabla1[[#This Row],[VENTA]]+Tabla1[[#This Row],[FISICO]]-Tabla1[[#This Row],[SISTEMA]]</f>
        <v>-355</v>
      </c>
      <c r="H584" s="2"/>
      <c r="I584" s="2"/>
    </row>
    <row r="585" spans="1:9" hidden="1" x14ac:dyDescent="0.25">
      <c r="A585" s="1" t="s">
        <v>18</v>
      </c>
      <c r="B585" s="2">
        <v>3247</v>
      </c>
      <c r="C585" s="3" t="s">
        <v>512</v>
      </c>
      <c r="D585" s="2">
        <v>74</v>
      </c>
      <c r="E585" s="2"/>
      <c r="F585" s="2"/>
      <c r="G585" s="2">
        <f>Tabla1[[#This Row],[VENTA]]+Tabla1[[#This Row],[FISICO]]-Tabla1[[#This Row],[SISTEMA]]</f>
        <v>-74</v>
      </c>
      <c r="H585" s="2"/>
      <c r="I585" s="2"/>
    </row>
    <row r="586" spans="1:9" x14ac:dyDescent="0.25">
      <c r="A586" s="1" t="s">
        <v>22</v>
      </c>
      <c r="B586" s="2">
        <v>3248</v>
      </c>
      <c r="C586" s="3" t="s">
        <v>1452</v>
      </c>
      <c r="D586" s="2">
        <v>4</v>
      </c>
      <c r="E586" s="2">
        <v>4</v>
      </c>
      <c r="F586" s="2">
        <v>0</v>
      </c>
      <c r="G586" s="2">
        <f>Tabla1[[#This Row],[VENTA]]+Tabla1[[#This Row],[FISICO]]-Tabla1[[#This Row],[SISTEMA]]</f>
        <v>0</v>
      </c>
      <c r="H586" s="4"/>
      <c r="I586" s="4">
        <f>Tabla1[[#This Row],[Columna1]]*Tabla1[[#This Row],[COMPROMETIDO}]]</f>
        <v>0</v>
      </c>
    </row>
    <row r="587" spans="1:9" hidden="1" x14ac:dyDescent="0.25">
      <c r="A587" s="1" t="s">
        <v>18</v>
      </c>
      <c r="B587" s="2">
        <v>3268</v>
      </c>
      <c r="C587" s="3" t="s">
        <v>531</v>
      </c>
      <c r="D587" s="2">
        <v>26</v>
      </c>
      <c r="E587" s="2"/>
      <c r="F587" s="2"/>
      <c r="G587" s="2">
        <f>Tabla1[[#This Row],[VENTA]]+Tabla1[[#This Row],[FISICO]]-Tabla1[[#This Row],[SISTEMA]]</f>
        <v>-26</v>
      </c>
      <c r="H587" s="2"/>
      <c r="I587" s="2"/>
    </row>
    <row r="588" spans="1:9" x14ac:dyDescent="0.25">
      <c r="A588" s="1" t="s">
        <v>22</v>
      </c>
      <c r="B588" s="2">
        <v>3279</v>
      </c>
      <c r="C588" s="3" t="s">
        <v>1445</v>
      </c>
      <c r="D588" s="2">
        <v>17</v>
      </c>
      <c r="E588" s="2">
        <v>17</v>
      </c>
      <c r="F588" s="2">
        <v>0</v>
      </c>
      <c r="G588" s="2">
        <f>Tabla1[[#This Row],[VENTA]]+Tabla1[[#This Row],[FISICO]]-Tabla1[[#This Row],[SISTEMA]]</f>
        <v>0</v>
      </c>
      <c r="H588" s="4"/>
      <c r="I588" s="4">
        <f>Tabla1[[#This Row],[Columna1]]*Tabla1[[#This Row],[COMPROMETIDO}]]</f>
        <v>0</v>
      </c>
    </row>
    <row r="589" spans="1:9" x14ac:dyDescent="0.25">
      <c r="A589" s="1" t="s">
        <v>18</v>
      </c>
      <c r="B589" s="2">
        <v>3301</v>
      </c>
      <c r="C589" s="3" t="s">
        <v>528</v>
      </c>
      <c r="D589" s="2">
        <v>33</v>
      </c>
      <c r="E589" s="2">
        <v>30</v>
      </c>
      <c r="F589" s="2">
        <v>1</v>
      </c>
      <c r="G589" s="2">
        <f>Tabla1[[#This Row],[VENTA]]+Tabla1[[#This Row],[FISICO]]-Tabla1[[#This Row],[SISTEMA]]</f>
        <v>-2</v>
      </c>
      <c r="H589" s="4">
        <v>1.65</v>
      </c>
      <c r="I589" s="4">
        <f>Tabla1[[#This Row],[Columna1]]*Tabla1[[#This Row],[COMPROMETIDO}]]</f>
        <v>-3.3</v>
      </c>
    </row>
    <row r="590" spans="1:9" x14ac:dyDescent="0.25">
      <c r="A590" s="1" t="s">
        <v>22</v>
      </c>
      <c r="B590" s="2">
        <v>3374</v>
      </c>
      <c r="C590" s="3" t="s">
        <v>1451</v>
      </c>
      <c r="D590" s="2">
        <v>12</v>
      </c>
      <c r="E590" s="2">
        <v>12</v>
      </c>
      <c r="F590" s="2">
        <v>0</v>
      </c>
      <c r="G590" s="2">
        <f>Tabla1[[#This Row],[VENTA]]+Tabla1[[#This Row],[FISICO]]-Tabla1[[#This Row],[SISTEMA]]</f>
        <v>0</v>
      </c>
      <c r="H590" s="4"/>
      <c r="I590" s="4">
        <f>Tabla1[[#This Row],[Columna1]]*Tabla1[[#This Row],[COMPROMETIDO}]]</f>
        <v>0</v>
      </c>
    </row>
    <row r="591" spans="1:9" x14ac:dyDescent="0.25">
      <c r="A591" s="1" t="s">
        <v>17</v>
      </c>
      <c r="B591" s="2">
        <v>3427</v>
      </c>
      <c r="C591" s="3" t="s">
        <v>449</v>
      </c>
      <c r="D591" s="2">
        <v>9</v>
      </c>
      <c r="E591" s="2">
        <v>10</v>
      </c>
      <c r="F591" s="2">
        <v>0</v>
      </c>
      <c r="G591" s="2">
        <f>Tabla1[[#This Row],[VENTA]]+Tabla1[[#This Row],[FISICO]]-Tabla1[[#This Row],[SISTEMA]]</f>
        <v>1</v>
      </c>
      <c r="H591" s="4"/>
      <c r="I591" s="4">
        <f>Tabla1[[#This Row],[Columna1]]*Tabla1[[#This Row],[COMPROMETIDO}]]</f>
        <v>0</v>
      </c>
    </row>
    <row r="592" spans="1:9" hidden="1" x14ac:dyDescent="0.25">
      <c r="A592" s="1" t="s">
        <v>21</v>
      </c>
      <c r="B592" s="2">
        <v>3504</v>
      </c>
      <c r="C592" s="3" t="s">
        <v>1356</v>
      </c>
      <c r="D592" s="2">
        <v>77</v>
      </c>
      <c r="E592" s="2"/>
      <c r="F592" s="2"/>
      <c r="G592" s="2">
        <f>Tabla1[[#This Row],[VENTA]]+Tabla1[[#This Row],[FISICO]]-Tabla1[[#This Row],[SISTEMA]]</f>
        <v>-77</v>
      </c>
      <c r="H592" s="2"/>
      <c r="I592" s="2"/>
    </row>
    <row r="593" spans="1:9" x14ac:dyDescent="0.25">
      <c r="A593" s="1" t="s">
        <v>18</v>
      </c>
      <c r="B593" s="2">
        <v>3513</v>
      </c>
      <c r="C593" s="3" t="s">
        <v>576</v>
      </c>
      <c r="D593" s="2">
        <v>24</v>
      </c>
      <c r="E593" s="2">
        <v>24</v>
      </c>
      <c r="F593" s="2">
        <v>0</v>
      </c>
      <c r="G593" s="2">
        <f>Tabla1[[#This Row],[VENTA]]+Tabla1[[#This Row],[FISICO]]-Tabla1[[#This Row],[SISTEMA]]</f>
        <v>0</v>
      </c>
      <c r="H593" s="4"/>
      <c r="I593" s="4">
        <f>Tabla1[[#This Row],[Columna1]]*Tabla1[[#This Row],[COMPROMETIDO}]]</f>
        <v>0</v>
      </c>
    </row>
    <row r="594" spans="1:9" hidden="1" x14ac:dyDescent="0.25">
      <c r="A594" s="1" t="s">
        <v>21</v>
      </c>
      <c r="B594" s="2">
        <v>3516</v>
      </c>
      <c r="C594" s="3" t="s">
        <v>1355</v>
      </c>
      <c r="D594" s="2">
        <v>57</v>
      </c>
      <c r="E594" s="2"/>
      <c r="F594" s="2"/>
      <c r="G594" s="2">
        <f>Tabla1[[#This Row],[VENTA]]+Tabla1[[#This Row],[FISICO]]-Tabla1[[#This Row],[SISTEMA]]</f>
        <v>-57</v>
      </c>
      <c r="H594" s="2"/>
      <c r="I594" s="2"/>
    </row>
    <row r="595" spans="1:9" x14ac:dyDescent="0.25">
      <c r="A595" s="1" t="s">
        <v>22</v>
      </c>
      <c r="B595" s="2">
        <v>3523</v>
      </c>
      <c r="C595" s="3" t="s">
        <v>1454</v>
      </c>
      <c r="D595" s="2">
        <v>18</v>
      </c>
      <c r="E595" s="2">
        <v>16</v>
      </c>
      <c r="F595" s="2">
        <v>3</v>
      </c>
      <c r="G595" s="2">
        <f>Tabla1[[#This Row],[VENTA]]+Tabla1[[#This Row],[FISICO]]-Tabla1[[#This Row],[SISTEMA]]</f>
        <v>1</v>
      </c>
      <c r="H595" s="4"/>
      <c r="I595" s="4">
        <f>Tabla1[[#This Row],[Columna1]]*Tabla1[[#This Row],[COMPROMETIDO}]]</f>
        <v>0</v>
      </c>
    </row>
    <row r="596" spans="1:9" hidden="1" x14ac:dyDescent="0.25">
      <c r="A596" s="1" t="s">
        <v>32</v>
      </c>
      <c r="B596" s="2">
        <v>3532</v>
      </c>
      <c r="C596" s="3" t="s">
        <v>3068</v>
      </c>
      <c r="D596" s="2">
        <v>12</v>
      </c>
      <c r="E596" s="2"/>
      <c r="F596" s="2"/>
      <c r="G596" s="2">
        <f>Tabla1[[#This Row],[VENTA]]+Tabla1[[#This Row],[FISICO]]-Tabla1[[#This Row],[SISTEMA]]</f>
        <v>-12</v>
      </c>
      <c r="H596" s="2"/>
      <c r="I596" s="2"/>
    </row>
    <row r="597" spans="1:9" hidden="1" x14ac:dyDescent="0.25">
      <c r="A597" s="1" t="s">
        <v>32</v>
      </c>
      <c r="B597" s="2">
        <v>3534</v>
      </c>
      <c r="C597" s="3" t="s">
        <v>3069</v>
      </c>
      <c r="D597" s="2">
        <v>9</v>
      </c>
      <c r="E597" s="2"/>
      <c r="F597" s="2"/>
      <c r="G597" s="2">
        <f>Tabla1[[#This Row],[VENTA]]+Tabla1[[#This Row],[FISICO]]-Tabla1[[#This Row],[SISTEMA]]</f>
        <v>-9</v>
      </c>
      <c r="H597" s="2"/>
      <c r="I597" s="2"/>
    </row>
    <row r="598" spans="1:9" hidden="1" x14ac:dyDescent="0.25">
      <c r="A598" s="1" t="s">
        <v>21</v>
      </c>
      <c r="B598" s="2">
        <v>3546</v>
      </c>
      <c r="C598" s="3" t="s">
        <v>1357</v>
      </c>
      <c r="D598" s="2">
        <v>55</v>
      </c>
      <c r="E598" s="2"/>
      <c r="F598" s="2"/>
      <c r="G598" s="2">
        <f>Tabla1[[#This Row],[VENTA]]+Tabla1[[#This Row],[FISICO]]-Tabla1[[#This Row],[SISTEMA]]</f>
        <v>-55</v>
      </c>
      <c r="H598" s="2"/>
      <c r="I598" s="2"/>
    </row>
    <row r="599" spans="1:9" hidden="1" x14ac:dyDescent="0.25">
      <c r="A599" s="1" t="s">
        <v>18</v>
      </c>
      <c r="B599" s="2">
        <v>3549</v>
      </c>
      <c r="C599" s="3" t="s">
        <v>579</v>
      </c>
      <c r="D599" s="2">
        <v>533</v>
      </c>
      <c r="E599" s="2"/>
      <c r="F599" s="2"/>
      <c r="G599" s="2">
        <f>Tabla1[[#This Row],[VENTA]]+Tabla1[[#This Row],[FISICO]]-Tabla1[[#This Row],[SISTEMA]]</f>
        <v>-533</v>
      </c>
      <c r="H599" s="2"/>
      <c r="I599" s="2"/>
    </row>
    <row r="600" spans="1:9" hidden="1" x14ac:dyDescent="0.25">
      <c r="A600" s="1" t="s">
        <v>18</v>
      </c>
      <c r="B600" s="2">
        <v>3581</v>
      </c>
      <c r="C600" s="3" t="s">
        <v>577</v>
      </c>
      <c r="D600" s="2">
        <v>285</v>
      </c>
      <c r="E600" s="2"/>
      <c r="F600" s="2"/>
      <c r="G600" s="2">
        <f>Tabla1[[#This Row],[VENTA]]+Tabla1[[#This Row],[FISICO]]-Tabla1[[#This Row],[SISTEMA]]</f>
        <v>-285</v>
      </c>
      <c r="H600" s="2"/>
      <c r="I600" s="2"/>
    </row>
    <row r="601" spans="1:9" hidden="1" x14ac:dyDescent="0.25">
      <c r="A601" s="1" t="s">
        <v>18</v>
      </c>
      <c r="B601" s="2">
        <v>3582</v>
      </c>
      <c r="C601" s="3" t="s">
        <v>578</v>
      </c>
      <c r="D601" s="2">
        <v>1</v>
      </c>
      <c r="E601" s="2"/>
      <c r="F601" s="2"/>
      <c r="G601" s="2">
        <f>Tabla1[[#This Row],[VENTA]]+Tabla1[[#This Row],[FISICO]]-Tabla1[[#This Row],[SISTEMA]]</f>
        <v>-1</v>
      </c>
      <c r="H601" s="2"/>
      <c r="I601" s="2"/>
    </row>
    <row r="602" spans="1:9" hidden="1" x14ac:dyDescent="0.25">
      <c r="A602" s="1" t="s">
        <v>10</v>
      </c>
      <c r="B602" s="2">
        <v>3587</v>
      </c>
      <c r="C602" s="3" t="s">
        <v>253</v>
      </c>
      <c r="D602" s="2">
        <v>9</v>
      </c>
      <c r="E602" s="2"/>
      <c r="F602" s="2"/>
      <c r="G602" s="2">
        <f>Tabla1[[#This Row],[VENTA]]+Tabla1[[#This Row],[FISICO]]-Tabla1[[#This Row],[SISTEMA]]</f>
        <v>-9</v>
      </c>
      <c r="H602" s="2"/>
      <c r="I602" s="2"/>
    </row>
    <row r="603" spans="1:9" x14ac:dyDescent="0.25">
      <c r="A603" s="1" t="s">
        <v>18</v>
      </c>
      <c r="B603" s="2">
        <v>3602</v>
      </c>
      <c r="C603" s="3" t="s">
        <v>580</v>
      </c>
      <c r="D603" s="2">
        <v>7</v>
      </c>
      <c r="E603" s="2">
        <v>9</v>
      </c>
      <c r="F603" s="2">
        <v>0</v>
      </c>
      <c r="G603" s="2">
        <f>Tabla1[[#This Row],[VENTA]]+Tabla1[[#This Row],[FISICO]]-Tabla1[[#This Row],[SISTEMA]]</f>
        <v>2</v>
      </c>
      <c r="H603" s="4"/>
      <c r="I603" s="4">
        <f>Tabla1[[#This Row],[Columna1]]*Tabla1[[#This Row],[COMPROMETIDO}]]</f>
        <v>0</v>
      </c>
    </row>
    <row r="604" spans="1:9" x14ac:dyDescent="0.25">
      <c r="A604" s="1" t="s">
        <v>21</v>
      </c>
      <c r="B604" s="2">
        <v>3609</v>
      </c>
      <c r="C604" s="3" t="s">
        <v>1359</v>
      </c>
      <c r="D604" s="2">
        <v>505</v>
      </c>
      <c r="E604" s="2">
        <f>468+25</f>
        <v>493</v>
      </c>
      <c r="F604" s="2">
        <v>0</v>
      </c>
      <c r="G604" s="2">
        <f>Tabla1[[#This Row],[VENTA]]+Tabla1[[#This Row],[FISICO]]-Tabla1[[#This Row],[SISTEMA]]</f>
        <v>-12</v>
      </c>
      <c r="H604" s="4">
        <v>1.43</v>
      </c>
      <c r="I604" s="4">
        <f>Tabla1[[#This Row],[Columna1]]*Tabla1[[#This Row],[COMPROMETIDO}]]</f>
        <v>-17.16</v>
      </c>
    </row>
    <row r="605" spans="1:9" x14ac:dyDescent="0.25">
      <c r="A605" s="1" t="s">
        <v>21</v>
      </c>
      <c r="B605" s="2">
        <v>3610</v>
      </c>
      <c r="C605" s="3" t="s">
        <v>1360</v>
      </c>
      <c r="D605" s="2">
        <v>633</v>
      </c>
      <c r="E605" s="2">
        <f>26+48+39+39+81+102+99+193</f>
        <v>627</v>
      </c>
      <c r="F605" s="2">
        <v>25</v>
      </c>
      <c r="G605" s="2">
        <f>Tabla1[[#This Row],[VENTA]]+Tabla1[[#This Row],[FISICO]]-Tabla1[[#This Row],[SISTEMA]]</f>
        <v>19</v>
      </c>
      <c r="H605" s="4"/>
      <c r="I605" s="4">
        <f>Tabla1[[#This Row],[Columna1]]*Tabla1[[#This Row],[COMPROMETIDO}]]</f>
        <v>0</v>
      </c>
    </row>
    <row r="606" spans="1:9" hidden="1" x14ac:dyDescent="0.25">
      <c r="A606" s="1" t="s">
        <v>18</v>
      </c>
      <c r="B606" s="2">
        <v>3627</v>
      </c>
      <c r="C606" s="3" t="s">
        <v>588</v>
      </c>
      <c r="D606" s="2">
        <v>16</v>
      </c>
      <c r="E606" s="2"/>
      <c r="F606" s="2"/>
      <c r="G606" s="2">
        <f>Tabla1[[#This Row],[VENTA]]+Tabla1[[#This Row],[FISICO]]-Tabla1[[#This Row],[SISTEMA]]</f>
        <v>-16</v>
      </c>
      <c r="H606" s="2"/>
      <c r="I606" s="2"/>
    </row>
    <row r="607" spans="1:9" hidden="1" x14ac:dyDescent="0.25">
      <c r="A607" s="1" t="s">
        <v>18</v>
      </c>
      <c r="B607" s="2">
        <v>3628</v>
      </c>
      <c r="C607" s="3" t="s">
        <v>582</v>
      </c>
      <c r="D607" s="2">
        <v>633</v>
      </c>
      <c r="E607" s="2"/>
      <c r="F607" s="2"/>
      <c r="G607" s="2">
        <f>Tabla1[[#This Row],[VENTA]]+Tabla1[[#This Row],[FISICO]]-Tabla1[[#This Row],[SISTEMA]]</f>
        <v>-633</v>
      </c>
      <c r="H607" s="2"/>
      <c r="I607" s="2"/>
    </row>
    <row r="608" spans="1:9" hidden="1" x14ac:dyDescent="0.25">
      <c r="A608" s="1" t="s">
        <v>18</v>
      </c>
      <c r="B608" s="2">
        <v>3642</v>
      </c>
      <c r="C608" s="3" t="s">
        <v>584</v>
      </c>
      <c r="D608" s="2">
        <v>1</v>
      </c>
      <c r="E608" s="2"/>
      <c r="F608" s="2"/>
      <c r="G608" s="2">
        <f>Tabla1[[#This Row],[VENTA]]+Tabla1[[#This Row],[FISICO]]-Tabla1[[#This Row],[SISTEMA]]</f>
        <v>-1</v>
      </c>
      <c r="H608" s="2"/>
      <c r="I608" s="2"/>
    </row>
    <row r="609" spans="1:9" hidden="1" x14ac:dyDescent="0.25">
      <c r="A609" s="1" t="s">
        <v>18</v>
      </c>
      <c r="B609" s="2">
        <v>3645</v>
      </c>
      <c r="C609" s="3" t="s">
        <v>585</v>
      </c>
      <c r="D609" s="2">
        <v>11</v>
      </c>
      <c r="E609" s="2"/>
      <c r="F609" s="2"/>
      <c r="G609" s="2">
        <f>Tabla1[[#This Row],[VENTA]]+Tabla1[[#This Row],[FISICO]]-Tabla1[[#This Row],[SISTEMA]]</f>
        <v>-11</v>
      </c>
      <c r="H609" s="2"/>
      <c r="I609" s="2"/>
    </row>
    <row r="610" spans="1:9" x14ac:dyDescent="0.25">
      <c r="A610" s="1" t="s">
        <v>22</v>
      </c>
      <c r="B610" s="2">
        <v>3739</v>
      </c>
      <c r="C610" s="3" t="s">
        <v>1453</v>
      </c>
      <c r="D610" s="2">
        <v>42</v>
      </c>
      <c r="E610" s="2">
        <v>43</v>
      </c>
      <c r="F610" s="2">
        <v>1</v>
      </c>
      <c r="G610" s="2">
        <f>Tabla1[[#This Row],[VENTA]]+Tabla1[[#This Row],[FISICO]]-Tabla1[[#This Row],[SISTEMA]]</f>
        <v>2</v>
      </c>
      <c r="H610" s="4"/>
      <c r="I610" s="4">
        <f>Tabla1[[#This Row],[Columna1]]*Tabla1[[#This Row],[COMPROMETIDO}]]</f>
        <v>0</v>
      </c>
    </row>
    <row r="611" spans="1:9" x14ac:dyDescent="0.25">
      <c r="A611" s="1" t="s">
        <v>22</v>
      </c>
      <c r="B611" s="2">
        <v>3746</v>
      </c>
      <c r="C611" s="3" t="s">
        <v>1460</v>
      </c>
      <c r="D611" s="2">
        <v>16</v>
      </c>
      <c r="E611" s="2">
        <v>16</v>
      </c>
      <c r="F611" s="2"/>
      <c r="G611" s="2">
        <f>Tabla1[[#This Row],[VENTA]]+Tabla1[[#This Row],[FISICO]]-Tabla1[[#This Row],[SISTEMA]]</f>
        <v>0</v>
      </c>
      <c r="H611" s="4"/>
      <c r="I611" s="4">
        <f>Tabla1[[#This Row],[Columna1]]*Tabla1[[#This Row],[COMPROMETIDO}]]</f>
        <v>0</v>
      </c>
    </row>
    <row r="612" spans="1:9" hidden="1" x14ac:dyDescent="0.25">
      <c r="A612" s="1" t="s">
        <v>18</v>
      </c>
      <c r="B612" s="2">
        <v>3787</v>
      </c>
      <c r="C612" s="3" t="s">
        <v>597</v>
      </c>
      <c r="D612" s="2">
        <v>65</v>
      </c>
      <c r="E612" s="2"/>
      <c r="F612" s="2"/>
      <c r="G612" s="2">
        <f>Tabla1[[#This Row],[VENTA]]+Tabla1[[#This Row],[FISICO]]-Tabla1[[#This Row],[SISTEMA]]</f>
        <v>-65</v>
      </c>
      <c r="H612" s="2"/>
      <c r="I612" s="2"/>
    </row>
    <row r="613" spans="1:9" hidden="1" x14ac:dyDescent="0.25">
      <c r="A613" s="1" t="s">
        <v>10</v>
      </c>
      <c r="B613" s="2">
        <v>3800</v>
      </c>
      <c r="C613" s="3" t="s">
        <v>254</v>
      </c>
      <c r="D613" s="2">
        <v>8.4649999999999999</v>
      </c>
      <c r="E613" s="2"/>
      <c r="F613" s="2"/>
      <c r="G613" s="2">
        <f>Tabla1[[#This Row],[VENTA]]+Tabla1[[#This Row],[FISICO]]-Tabla1[[#This Row],[SISTEMA]]</f>
        <v>-8.4649999999999999</v>
      </c>
      <c r="H613" s="2"/>
      <c r="I613" s="2"/>
    </row>
    <row r="614" spans="1:9" hidden="1" x14ac:dyDescent="0.25">
      <c r="A614" s="1" t="s">
        <v>18</v>
      </c>
      <c r="B614" s="2">
        <v>3803</v>
      </c>
      <c r="C614" s="3" t="s">
        <v>611</v>
      </c>
      <c r="D614" s="2">
        <v>12</v>
      </c>
      <c r="E614" s="2"/>
      <c r="F614" s="2"/>
      <c r="G614" s="2">
        <f>Tabla1[[#This Row],[VENTA]]+Tabla1[[#This Row],[FISICO]]-Tabla1[[#This Row],[SISTEMA]]</f>
        <v>-12</v>
      </c>
      <c r="H614" s="2"/>
      <c r="I614" s="2"/>
    </row>
    <row r="615" spans="1:9" hidden="1" x14ac:dyDescent="0.25">
      <c r="A615" s="1" t="s">
        <v>21</v>
      </c>
      <c r="B615" s="2">
        <v>3814</v>
      </c>
      <c r="C615" s="3" t="s">
        <v>1365</v>
      </c>
      <c r="D615" s="2">
        <v>103</v>
      </c>
      <c r="E615" s="2"/>
      <c r="F615" s="2"/>
      <c r="G615" s="2">
        <f>Tabla1[[#This Row],[VENTA]]+Tabla1[[#This Row],[FISICO]]-Tabla1[[#This Row],[SISTEMA]]</f>
        <v>-103</v>
      </c>
      <c r="H615" s="2"/>
      <c r="I615" s="2"/>
    </row>
    <row r="616" spans="1:9" hidden="1" x14ac:dyDescent="0.25">
      <c r="A616" s="1" t="s">
        <v>18</v>
      </c>
      <c r="B616" s="2">
        <v>3840</v>
      </c>
      <c r="C616" s="3" t="s">
        <v>598</v>
      </c>
      <c r="D616" s="2">
        <v>133</v>
      </c>
      <c r="E616" s="2"/>
      <c r="F616" s="2"/>
      <c r="G616" s="2">
        <f>Tabla1[[#This Row],[VENTA]]+Tabla1[[#This Row],[FISICO]]-Tabla1[[#This Row],[SISTEMA]]</f>
        <v>-133</v>
      </c>
      <c r="H616" s="2"/>
      <c r="I616" s="2"/>
    </row>
    <row r="617" spans="1:9" hidden="1" x14ac:dyDescent="0.25">
      <c r="A617" s="1" t="s">
        <v>18</v>
      </c>
      <c r="B617" s="2">
        <v>3842</v>
      </c>
      <c r="C617" s="3" t="s">
        <v>564</v>
      </c>
      <c r="D617" s="2">
        <v>200</v>
      </c>
      <c r="E617" s="2"/>
      <c r="F617" s="2"/>
      <c r="G617" s="2">
        <f>Tabla1[[#This Row],[VENTA]]+Tabla1[[#This Row],[FISICO]]-Tabla1[[#This Row],[SISTEMA]]</f>
        <v>-200</v>
      </c>
      <c r="H617" s="2"/>
      <c r="I617" s="2"/>
    </row>
    <row r="618" spans="1:9" hidden="1" x14ac:dyDescent="0.25">
      <c r="A618" s="1" t="s">
        <v>18</v>
      </c>
      <c r="B618" s="2">
        <v>3843</v>
      </c>
      <c r="C618" s="3" t="s">
        <v>565</v>
      </c>
      <c r="D618" s="2">
        <v>81</v>
      </c>
      <c r="E618" s="2"/>
      <c r="F618" s="2"/>
      <c r="G618" s="2">
        <f>Tabla1[[#This Row],[VENTA]]+Tabla1[[#This Row],[FISICO]]-Tabla1[[#This Row],[SISTEMA]]</f>
        <v>-81</v>
      </c>
      <c r="H618" s="2"/>
      <c r="I618" s="2"/>
    </row>
    <row r="619" spans="1:9" hidden="1" x14ac:dyDescent="0.25">
      <c r="A619" s="1" t="s">
        <v>18</v>
      </c>
      <c r="B619" s="2">
        <v>3853</v>
      </c>
      <c r="C619" s="3" t="s">
        <v>631</v>
      </c>
      <c r="D619" s="2">
        <v>1</v>
      </c>
      <c r="E619" s="2"/>
      <c r="F619" s="2"/>
      <c r="G619" s="2">
        <f>Tabla1[[#This Row],[VENTA]]+Tabla1[[#This Row],[FISICO]]-Tabla1[[#This Row],[SISTEMA]]</f>
        <v>-1</v>
      </c>
      <c r="H619" s="2"/>
      <c r="I619" s="2"/>
    </row>
    <row r="620" spans="1:9" hidden="1" x14ac:dyDescent="0.25">
      <c r="A620" s="1" t="s">
        <v>10</v>
      </c>
      <c r="B620" s="2">
        <v>3864</v>
      </c>
      <c r="C620" s="3" t="s">
        <v>257</v>
      </c>
      <c r="D620" s="2">
        <v>16.149999999999999</v>
      </c>
      <c r="E620" s="2"/>
      <c r="F620" s="2"/>
      <c r="G620" s="2">
        <f>Tabla1[[#This Row],[VENTA]]+Tabla1[[#This Row],[FISICO]]-Tabla1[[#This Row],[SISTEMA]]</f>
        <v>-16.149999999999999</v>
      </c>
      <c r="H620" s="2"/>
      <c r="I620" s="2"/>
    </row>
    <row r="621" spans="1:9" x14ac:dyDescent="0.25">
      <c r="A621" s="1" t="s">
        <v>22</v>
      </c>
      <c r="B621" s="2">
        <v>3876</v>
      </c>
      <c r="C621" s="3" t="s">
        <v>1464</v>
      </c>
      <c r="D621" s="2">
        <v>170</v>
      </c>
      <c r="E621" s="2">
        <f>63+43+28+33</f>
        <v>167</v>
      </c>
      <c r="F621" s="2">
        <v>1</v>
      </c>
      <c r="G621" s="2">
        <f>Tabla1[[#This Row],[VENTA]]+Tabla1[[#This Row],[FISICO]]-Tabla1[[#This Row],[SISTEMA]]</f>
        <v>-2</v>
      </c>
      <c r="H621" s="4">
        <v>0.52</v>
      </c>
      <c r="I621" s="4">
        <f>Tabla1[[#This Row],[Columna1]]*Tabla1[[#This Row],[COMPROMETIDO}]]</f>
        <v>-1.04</v>
      </c>
    </row>
    <row r="622" spans="1:9" hidden="1" x14ac:dyDescent="0.25">
      <c r="A622" s="1" t="s">
        <v>18</v>
      </c>
      <c r="B622" s="2">
        <v>3901</v>
      </c>
      <c r="C622" s="3" t="s">
        <v>621</v>
      </c>
      <c r="D622" s="2">
        <v>37</v>
      </c>
      <c r="E622" s="2"/>
      <c r="F622" s="2"/>
      <c r="G622" s="2">
        <f>Tabla1[[#This Row],[VENTA]]+Tabla1[[#This Row],[FISICO]]-Tabla1[[#This Row],[SISTEMA]]</f>
        <v>-37</v>
      </c>
      <c r="H622" s="2"/>
      <c r="I622" s="2"/>
    </row>
    <row r="623" spans="1:9" hidden="1" x14ac:dyDescent="0.25">
      <c r="A623" s="1" t="s">
        <v>21</v>
      </c>
      <c r="B623" s="2">
        <v>3915</v>
      </c>
      <c r="C623" s="3" t="s">
        <v>1370</v>
      </c>
      <c r="D623" s="2">
        <v>532</v>
      </c>
      <c r="E623" s="2"/>
      <c r="F623" s="2"/>
      <c r="G623" s="2">
        <f>Tabla1[[#This Row],[VENTA]]+Tabla1[[#This Row],[FISICO]]-Tabla1[[#This Row],[SISTEMA]]</f>
        <v>-532</v>
      </c>
      <c r="H623" s="2"/>
      <c r="I623" s="2"/>
    </row>
    <row r="624" spans="1:9" hidden="1" x14ac:dyDescent="0.25">
      <c r="A624" s="1" t="s">
        <v>18</v>
      </c>
      <c r="B624" s="2">
        <v>3993</v>
      </c>
      <c r="C624" s="3" t="s">
        <v>619</v>
      </c>
      <c r="D624" s="2">
        <v>4</v>
      </c>
      <c r="E624" s="2"/>
      <c r="F624" s="2"/>
      <c r="G624" s="2">
        <f>Tabla1[[#This Row],[VENTA]]+Tabla1[[#This Row],[FISICO]]-Tabla1[[#This Row],[SISTEMA]]</f>
        <v>-4</v>
      </c>
      <c r="H624" s="2"/>
      <c r="I624" s="2"/>
    </row>
    <row r="625" spans="1:9" hidden="1" x14ac:dyDescent="0.25">
      <c r="A625" s="1" t="s">
        <v>18</v>
      </c>
      <c r="B625" s="2">
        <v>3994</v>
      </c>
      <c r="C625" s="3" t="s">
        <v>620</v>
      </c>
      <c r="D625" s="2">
        <v>10</v>
      </c>
      <c r="E625" s="2"/>
      <c r="F625" s="2"/>
      <c r="G625" s="2">
        <f>Tabla1[[#This Row],[VENTA]]+Tabla1[[#This Row],[FISICO]]-Tabla1[[#This Row],[SISTEMA]]</f>
        <v>-10</v>
      </c>
      <c r="H625" s="2"/>
      <c r="I625" s="2"/>
    </row>
    <row r="626" spans="1:9" hidden="1" x14ac:dyDescent="0.25">
      <c r="A626" s="1" t="s">
        <v>21</v>
      </c>
      <c r="B626" s="2">
        <v>4001</v>
      </c>
      <c r="C626" s="3" t="s">
        <v>1373</v>
      </c>
      <c r="D626" s="2">
        <v>23</v>
      </c>
      <c r="E626" s="2"/>
      <c r="F626" s="2"/>
      <c r="G626" s="2">
        <f>Tabla1[[#This Row],[VENTA]]+Tabla1[[#This Row],[FISICO]]-Tabla1[[#This Row],[SISTEMA]]</f>
        <v>-23</v>
      </c>
      <c r="H626" s="2"/>
      <c r="I626" s="2"/>
    </row>
    <row r="627" spans="1:9" hidden="1" x14ac:dyDescent="0.25">
      <c r="A627" s="1" t="s">
        <v>18</v>
      </c>
      <c r="B627" s="2">
        <v>4023</v>
      </c>
      <c r="C627" s="3" t="s">
        <v>622</v>
      </c>
      <c r="D627" s="2">
        <v>5</v>
      </c>
      <c r="E627" s="2"/>
      <c r="F627" s="2"/>
      <c r="G627" s="2">
        <f>Tabla1[[#This Row],[VENTA]]+Tabla1[[#This Row],[FISICO]]-Tabla1[[#This Row],[SISTEMA]]</f>
        <v>-5</v>
      </c>
      <c r="H627" s="2"/>
      <c r="I627" s="2"/>
    </row>
    <row r="628" spans="1:9" hidden="1" x14ac:dyDescent="0.25">
      <c r="A628" s="1" t="s">
        <v>10</v>
      </c>
      <c r="B628" s="2">
        <v>4027</v>
      </c>
      <c r="C628" s="3" t="s">
        <v>260</v>
      </c>
      <c r="D628" s="2">
        <v>12.695</v>
      </c>
      <c r="E628" s="2"/>
      <c r="F628" s="2"/>
      <c r="G628" s="2">
        <f>Tabla1[[#This Row],[VENTA]]+Tabla1[[#This Row],[FISICO]]-Tabla1[[#This Row],[SISTEMA]]</f>
        <v>-12.695</v>
      </c>
      <c r="H628" s="2"/>
      <c r="I628" s="2"/>
    </row>
    <row r="629" spans="1:9" x14ac:dyDescent="0.25">
      <c r="A629" s="1" t="s">
        <v>18</v>
      </c>
      <c r="B629" s="2">
        <v>4031</v>
      </c>
      <c r="C629" s="3" t="s">
        <v>623</v>
      </c>
      <c r="D629" s="2">
        <v>28</v>
      </c>
      <c r="E629" s="2">
        <f>11+8+9</f>
        <v>28</v>
      </c>
      <c r="F629" s="2">
        <v>0</v>
      </c>
      <c r="G629" s="2">
        <f>Tabla1[[#This Row],[VENTA]]+Tabla1[[#This Row],[FISICO]]-Tabla1[[#This Row],[SISTEMA]]</f>
        <v>0</v>
      </c>
      <c r="H629" s="4"/>
      <c r="I629" s="4">
        <f>Tabla1[[#This Row],[Columna1]]*Tabla1[[#This Row],[COMPROMETIDO}]]</f>
        <v>0</v>
      </c>
    </row>
    <row r="630" spans="1:9" hidden="1" x14ac:dyDescent="0.25">
      <c r="A630" s="1" t="s">
        <v>18</v>
      </c>
      <c r="B630" s="2">
        <v>4048</v>
      </c>
      <c r="C630" s="3" t="s">
        <v>624</v>
      </c>
      <c r="D630" s="2">
        <v>200</v>
      </c>
      <c r="E630" s="2"/>
      <c r="F630" s="2"/>
      <c r="G630" s="2">
        <f>Tabla1[[#This Row],[VENTA]]+Tabla1[[#This Row],[FISICO]]-Tabla1[[#This Row],[SISTEMA]]</f>
        <v>-200</v>
      </c>
      <c r="H630" s="2"/>
      <c r="I630" s="2"/>
    </row>
    <row r="631" spans="1:9" hidden="1" x14ac:dyDescent="0.25">
      <c r="A631" s="1" t="s">
        <v>18</v>
      </c>
      <c r="B631" s="2">
        <v>4064</v>
      </c>
      <c r="C631" s="3" t="s">
        <v>626</v>
      </c>
      <c r="D631" s="2">
        <v>171</v>
      </c>
      <c r="E631" s="2"/>
      <c r="F631" s="2"/>
      <c r="G631" s="2">
        <f>Tabla1[[#This Row],[VENTA]]+Tabla1[[#This Row],[FISICO]]-Tabla1[[#This Row],[SISTEMA]]</f>
        <v>-171</v>
      </c>
      <c r="H631" s="2"/>
      <c r="I631" s="2"/>
    </row>
    <row r="632" spans="1:9" hidden="1" x14ac:dyDescent="0.25">
      <c r="A632" s="1" t="s">
        <v>18</v>
      </c>
      <c r="B632" s="2">
        <v>4068</v>
      </c>
      <c r="C632" s="3" t="s">
        <v>625</v>
      </c>
      <c r="D632" s="2">
        <v>120</v>
      </c>
      <c r="E632" s="2"/>
      <c r="F632" s="2"/>
      <c r="G632" s="2">
        <f>Tabla1[[#This Row],[VENTA]]+Tabla1[[#This Row],[FISICO]]-Tabla1[[#This Row],[SISTEMA]]</f>
        <v>-120</v>
      </c>
      <c r="H632" s="2"/>
      <c r="I632" s="2"/>
    </row>
    <row r="633" spans="1:9" x14ac:dyDescent="0.25">
      <c r="A633" s="1" t="s">
        <v>18</v>
      </c>
      <c r="B633" s="2">
        <v>4090</v>
      </c>
      <c r="C633" s="3" t="s">
        <v>613</v>
      </c>
      <c r="D633" s="2">
        <v>40</v>
      </c>
      <c r="E633" s="2">
        <v>17</v>
      </c>
      <c r="F633" s="2">
        <v>0</v>
      </c>
      <c r="G633" s="2">
        <f>Tabla1[[#This Row],[VENTA]]+Tabla1[[#This Row],[FISICO]]-Tabla1[[#This Row],[SISTEMA]]</f>
        <v>-23</v>
      </c>
      <c r="H633" s="4">
        <v>0.65</v>
      </c>
      <c r="I633" s="4">
        <f>Tabla1[[#This Row],[Columna1]]*Tabla1[[#This Row],[COMPROMETIDO}]]</f>
        <v>-14.950000000000001</v>
      </c>
    </row>
    <row r="634" spans="1:9" x14ac:dyDescent="0.25">
      <c r="A634" s="1" t="s">
        <v>18</v>
      </c>
      <c r="B634" s="2">
        <v>4097</v>
      </c>
      <c r="C634" s="3" t="s">
        <v>614</v>
      </c>
      <c r="D634" s="2">
        <v>174</v>
      </c>
      <c r="E634" s="2">
        <f>11+13+14+14+123</f>
        <v>175</v>
      </c>
      <c r="F634" s="2">
        <v>0</v>
      </c>
      <c r="G634" s="2">
        <f>Tabla1[[#This Row],[VENTA]]+Tabla1[[#This Row],[FISICO]]-Tabla1[[#This Row],[SISTEMA]]</f>
        <v>1</v>
      </c>
      <c r="H634" s="4"/>
      <c r="I634" s="4">
        <f>Tabla1[[#This Row],[Columna1]]*Tabla1[[#This Row],[COMPROMETIDO}]]</f>
        <v>0</v>
      </c>
    </row>
    <row r="635" spans="1:9" hidden="1" x14ac:dyDescent="0.25">
      <c r="A635" s="1" t="s">
        <v>18</v>
      </c>
      <c r="B635" s="2">
        <v>4115</v>
      </c>
      <c r="C635" s="3" t="s">
        <v>628</v>
      </c>
      <c r="D635" s="2">
        <v>72</v>
      </c>
      <c r="E635" s="2"/>
      <c r="F635" s="2"/>
      <c r="G635" s="2">
        <f>Tabla1[[#This Row],[VENTA]]+Tabla1[[#This Row],[FISICO]]-Tabla1[[#This Row],[SISTEMA]]</f>
        <v>-72</v>
      </c>
      <c r="H635" s="2"/>
      <c r="I635" s="2"/>
    </row>
    <row r="636" spans="1:9" hidden="1" x14ac:dyDescent="0.25">
      <c r="A636" s="1" t="s">
        <v>18</v>
      </c>
      <c r="B636" s="2">
        <v>4116</v>
      </c>
      <c r="C636" s="3" t="s">
        <v>629</v>
      </c>
      <c r="D636" s="2">
        <v>52</v>
      </c>
      <c r="E636" s="2"/>
      <c r="F636" s="2"/>
      <c r="G636" s="2">
        <f>Tabla1[[#This Row],[VENTA]]+Tabla1[[#This Row],[FISICO]]-Tabla1[[#This Row],[SISTEMA]]</f>
        <v>-52</v>
      </c>
      <c r="H636" s="2"/>
      <c r="I636" s="2"/>
    </row>
    <row r="637" spans="1:9" hidden="1" x14ac:dyDescent="0.25">
      <c r="A637" s="1" t="s">
        <v>18</v>
      </c>
      <c r="B637" s="2">
        <v>4118</v>
      </c>
      <c r="C637" s="3" t="s">
        <v>630</v>
      </c>
      <c r="D637" s="2">
        <v>60</v>
      </c>
      <c r="E637" s="2"/>
      <c r="F637" s="2"/>
      <c r="G637" s="2">
        <f>Tabla1[[#This Row],[VENTA]]+Tabla1[[#This Row],[FISICO]]-Tabla1[[#This Row],[SISTEMA]]</f>
        <v>-60</v>
      </c>
      <c r="H637" s="2"/>
      <c r="I637" s="2"/>
    </row>
    <row r="638" spans="1:9" hidden="1" x14ac:dyDescent="0.25">
      <c r="A638" s="1" t="s">
        <v>6</v>
      </c>
      <c r="B638" s="2">
        <v>4188</v>
      </c>
      <c r="C638" s="3" t="s">
        <v>186</v>
      </c>
      <c r="D638" s="2">
        <v>0.25</v>
      </c>
      <c r="E638" s="2"/>
      <c r="F638" s="2"/>
      <c r="G638" s="2">
        <f>Tabla1[[#This Row],[VENTA]]+Tabla1[[#This Row],[FISICO]]-Tabla1[[#This Row],[SISTEMA]]</f>
        <v>-0.25</v>
      </c>
      <c r="H638" s="2"/>
      <c r="I638" s="2"/>
    </row>
    <row r="639" spans="1:9" hidden="1" x14ac:dyDescent="0.25">
      <c r="A639" s="1" t="s">
        <v>6</v>
      </c>
      <c r="B639" s="2">
        <v>4193</v>
      </c>
      <c r="C639" s="3" t="s">
        <v>185</v>
      </c>
      <c r="D639" s="2">
        <v>126</v>
      </c>
      <c r="E639" s="2"/>
      <c r="F639" s="2"/>
      <c r="G639" s="2">
        <f>Tabla1[[#This Row],[VENTA]]+Tabla1[[#This Row],[FISICO]]-Tabla1[[#This Row],[SISTEMA]]</f>
        <v>-126</v>
      </c>
      <c r="H639" s="2"/>
      <c r="I639" s="2"/>
    </row>
    <row r="640" spans="1:9" x14ac:dyDescent="0.25">
      <c r="A640" s="1" t="s">
        <v>22</v>
      </c>
      <c r="B640" s="2">
        <v>4282</v>
      </c>
      <c r="C640" s="3" t="s">
        <v>1466</v>
      </c>
      <c r="D640" s="2">
        <v>28</v>
      </c>
      <c r="E640" s="2">
        <v>28</v>
      </c>
      <c r="F640" s="2">
        <v>0</v>
      </c>
      <c r="G640" s="2">
        <f>Tabla1[[#This Row],[VENTA]]+Tabla1[[#This Row],[FISICO]]-Tabla1[[#This Row],[SISTEMA]]</f>
        <v>0</v>
      </c>
      <c r="H640" s="4"/>
      <c r="I640" s="4">
        <f>Tabla1[[#This Row],[Columna1]]*Tabla1[[#This Row],[COMPROMETIDO}]]</f>
        <v>0</v>
      </c>
    </row>
    <row r="641" spans="1:9" x14ac:dyDescent="0.25">
      <c r="A641" s="1" t="s">
        <v>22</v>
      </c>
      <c r="B641" s="2">
        <v>4283</v>
      </c>
      <c r="C641" s="3" t="s">
        <v>1462</v>
      </c>
      <c r="D641" s="2">
        <v>51</v>
      </c>
      <c r="E641" s="2">
        <f>19+17+29</f>
        <v>65</v>
      </c>
      <c r="F641" s="2">
        <v>1</v>
      </c>
      <c r="G641" s="2">
        <f>Tabla1[[#This Row],[VENTA]]+Tabla1[[#This Row],[FISICO]]-Tabla1[[#This Row],[SISTEMA]]</f>
        <v>15</v>
      </c>
      <c r="H641" s="4"/>
      <c r="I641" s="4">
        <f>Tabla1[[#This Row],[Columna1]]*Tabla1[[#This Row],[COMPROMETIDO}]]</f>
        <v>0</v>
      </c>
    </row>
    <row r="642" spans="1:9" hidden="1" x14ac:dyDescent="0.25">
      <c r="A642" s="1" t="s">
        <v>18</v>
      </c>
      <c r="B642" s="2">
        <v>4342</v>
      </c>
      <c r="C642" s="3" t="s">
        <v>632</v>
      </c>
      <c r="D642" s="2">
        <v>487</v>
      </c>
      <c r="E642" s="2"/>
      <c r="F642" s="2"/>
      <c r="G642" s="2">
        <f>Tabla1[[#This Row],[VENTA]]+Tabla1[[#This Row],[FISICO]]-Tabla1[[#This Row],[SISTEMA]]</f>
        <v>-487</v>
      </c>
      <c r="H642" s="2"/>
      <c r="I642" s="2"/>
    </row>
    <row r="643" spans="1:9" hidden="1" x14ac:dyDescent="0.25">
      <c r="A643" s="1" t="s">
        <v>18</v>
      </c>
      <c r="B643" s="2">
        <v>4353</v>
      </c>
      <c r="C643" s="3" t="s">
        <v>627</v>
      </c>
      <c r="D643" s="2">
        <v>11</v>
      </c>
      <c r="E643" s="2"/>
      <c r="F643" s="2"/>
      <c r="G643" s="2">
        <f>Tabla1[[#This Row],[VENTA]]+Tabla1[[#This Row],[FISICO]]-Tabla1[[#This Row],[SISTEMA]]</f>
        <v>-11</v>
      </c>
      <c r="H643" s="2"/>
      <c r="I643" s="2"/>
    </row>
    <row r="644" spans="1:9" hidden="1" x14ac:dyDescent="0.25">
      <c r="A644" s="1" t="s">
        <v>21</v>
      </c>
      <c r="B644" s="2">
        <v>4355</v>
      </c>
      <c r="C644" s="3" t="s">
        <v>1362</v>
      </c>
      <c r="D644" s="2">
        <v>131</v>
      </c>
      <c r="E644" s="2"/>
      <c r="F644" s="2"/>
      <c r="G644" s="2">
        <f>Tabla1[[#This Row],[VENTA]]+Tabla1[[#This Row],[FISICO]]-Tabla1[[#This Row],[SISTEMA]]</f>
        <v>-131</v>
      </c>
      <c r="H644" s="2"/>
      <c r="I644" s="2"/>
    </row>
    <row r="645" spans="1:9" hidden="1" x14ac:dyDescent="0.25">
      <c r="A645" s="1" t="s">
        <v>21</v>
      </c>
      <c r="B645" s="2">
        <v>4356</v>
      </c>
      <c r="C645" s="3" t="s">
        <v>1363</v>
      </c>
      <c r="D645" s="2">
        <v>54</v>
      </c>
      <c r="E645" s="2"/>
      <c r="F645" s="2"/>
      <c r="G645" s="2">
        <f>Tabla1[[#This Row],[VENTA]]+Tabla1[[#This Row],[FISICO]]-Tabla1[[#This Row],[SISTEMA]]</f>
        <v>-54</v>
      </c>
      <c r="H645" s="2"/>
      <c r="I645" s="2"/>
    </row>
    <row r="646" spans="1:9" hidden="1" x14ac:dyDescent="0.25">
      <c r="A646" s="1" t="s">
        <v>10</v>
      </c>
      <c r="B646" s="2">
        <v>4389</v>
      </c>
      <c r="C646" s="3" t="s">
        <v>279</v>
      </c>
      <c r="D646" s="2">
        <v>149</v>
      </c>
      <c r="E646" s="2"/>
      <c r="F646" s="2"/>
      <c r="G646" s="2">
        <f>Tabla1[[#This Row],[VENTA]]+Tabla1[[#This Row],[FISICO]]-Tabla1[[#This Row],[SISTEMA]]</f>
        <v>-149</v>
      </c>
      <c r="H646" s="2"/>
      <c r="I646" s="2"/>
    </row>
    <row r="647" spans="1:9" x14ac:dyDescent="0.25">
      <c r="A647" s="1" t="s">
        <v>22</v>
      </c>
      <c r="B647" s="2">
        <v>4410</v>
      </c>
      <c r="C647" s="3" t="s">
        <v>1465</v>
      </c>
      <c r="D647" s="2">
        <v>9</v>
      </c>
      <c r="E647" s="2">
        <v>13</v>
      </c>
      <c r="F647" s="2">
        <v>0</v>
      </c>
      <c r="G647" s="2">
        <f>Tabla1[[#This Row],[VENTA]]+Tabla1[[#This Row],[FISICO]]-Tabla1[[#This Row],[SISTEMA]]</f>
        <v>4</v>
      </c>
      <c r="H647" s="4"/>
      <c r="I647" s="4">
        <f>Tabla1[[#This Row],[Columna1]]*Tabla1[[#This Row],[COMPROMETIDO}]]</f>
        <v>0</v>
      </c>
    </row>
    <row r="648" spans="1:9" hidden="1" x14ac:dyDescent="0.25">
      <c r="A648" s="1" t="s">
        <v>32</v>
      </c>
      <c r="B648" s="2">
        <v>4464</v>
      </c>
      <c r="C648" s="3" t="s">
        <v>3070</v>
      </c>
      <c r="D648" s="2">
        <v>10</v>
      </c>
      <c r="E648" s="2"/>
      <c r="F648" s="2"/>
      <c r="G648" s="2">
        <f>Tabla1[[#This Row],[VENTA]]+Tabla1[[#This Row],[FISICO]]-Tabla1[[#This Row],[SISTEMA]]</f>
        <v>-10</v>
      </c>
      <c r="H648" s="2"/>
      <c r="I648" s="2"/>
    </row>
    <row r="649" spans="1:9" hidden="1" x14ac:dyDescent="0.25">
      <c r="A649" s="1" t="s">
        <v>10</v>
      </c>
      <c r="B649" s="2">
        <v>4510</v>
      </c>
      <c r="C649" s="3" t="s">
        <v>250</v>
      </c>
      <c r="D649" s="2">
        <v>1.29</v>
      </c>
      <c r="E649" s="2"/>
      <c r="F649" s="2"/>
      <c r="G649" s="2">
        <f>Tabla1[[#This Row],[VENTA]]+Tabla1[[#This Row],[FISICO]]-Tabla1[[#This Row],[SISTEMA]]</f>
        <v>-1.29</v>
      </c>
      <c r="H649" s="2"/>
      <c r="I649" s="2"/>
    </row>
    <row r="650" spans="1:9" hidden="1" x14ac:dyDescent="0.25">
      <c r="A650" s="1" t="s">
        <v>10</v>
      </c>
      <c r="B650" s="2">
        <v>4598</v>
      </c>
      <c r="C650" s="3" t="s">
        <v>278</v>
      </c>
      <c r="D650" s="2">
        <v>599</v>
      </c>
      <c r="E650" s="2"/>
      <c r="F650" s="2"/>
      <c r="G650" s="2">
        <f>Tabla1[[#This Row],[VENTA]]+Tabla1[[#This Row],[FISICO]]-Tabla1[[#This Row],[SISTEMA]]</f>
        <v>-599</v>
      </c>
      <c r="H650" s="2"/>
      <c r="I650" s="2"/>
    </row>
    <row r="651" spans="1:9" hidden="1" x14ac:dyDescent="0.25">
      <c r="A651" s="1" t="s">
        <v>10</v>
      </c>
      <c r="B651" s="2">
        <v>4702</v>
      </c>
      <c r="C651" s="3" t="s">
        <v>261</v>
      </c>
      <c r="D651" s="2">
        <v>0.85</v>
      </c>
      <c r="E651" s="2"/>
      <c r="F651" s="2"/>
      <c r="G651" s="2">
        <f>Tabla1[[#This Row],[VENTA]]+Tabla1[[#This Row],[FISICO]]-Tabla1[[#This Row],[SISTEMA]]</f>
        <v>-0.85</v>
      </c>
      <c r="H651" s="2"/>
      <c r="I651" s="2"/>
    </row>
    <row r="652" spans="1:9" hidden="1" x14ac:dyDescent="0.25">
      <c r="A652" s="1" t="s">
        <v>10</v>
      </c>
      <c r="B652" s="2">
        <v>4716</v>
      </c>
      <c r="C652" s="3" t="s">
        <v>263</v>
      </c>
      <c r="D652" s="2">
        <v>8</v>
      </c>
      <c r="E652" s="2"/>
      <c r="F652" s="2"/>
      <c r="G652" s="2">
        <f>Tabla1[[#This Row],[VENTA]]+Tabla1[[#This Row],[FISICO]]-Tabla1[[#This Row],[SISTEMA]]</f>
        <v>-8</v>
      </c>
      <c r="H652" s="2"/>
      <c r="I652" s="2"/>
    </row>
    <row r="653" spans="1:9" x14ac:dyDescent="0.25">
      <c r="A653" s="1" t="s">
        <v>22</v>
      </c>
      <c r="B653" s="2">
        <v>4722</v>
      </c>
      <c r="C653" s="3" t="s">
        <v>1455</v>
      </c>
      <c r="D653" s="2">
        <v>147</v>
      </c>
      <c r="E653" s="2">
        <f>23+65+42+18</f>
        <v>148</v>
      </c>
      <c r="F653" s="2">
        <v>3</v>
      </c>
      <c r="G653" s="2">
        <f>Tabla1[[#This Row],[VENTA]]+Tabla1[[#This Row],[FISICO]]-Tabla1[[#This Row],[SISTEMA]]</f>
        <v>4</v>
      </c>
      <c r="H653" s="4"/>
      <c r="I653" s="4">
        <f>Tabla1[[#This Row],[Columna1]]*Tabla1[[#This Row],[COMPROMETIDO}]]</f>
        <v>0</v>
      </c>
    </row>
    <row r="654" spans="1:9" hidden="1" x14ac:dyDescent="0.25">
      <c r="A654" s="1" t="s">
        <v>18</v>
      </c>
      <c r="B654" s="2">
        <v>4870</v>
      </c>
      <c r="C654" s="3" t="s">
        <v>549</v>
      </c>
      <c r="D654" s="2">
        <v>6</v>
      </c>
      <c r="E654" s="2"/>
      <c r="F654" s="2"/>
      <c r="G654" s="2">
        <f>Tabla1[[#This Row],[VENTA]]+Tabla1[[#This Row],[FISICO]]-Tabla1[[#This Row],[SISTEMA]]</f>
        <v>-6</v>
      </c>
      <c r="H654" s="2"/>
      <c r="I654" s="2"/>
    </row>
    <row r="655" spans="1:9" hidden="1" x14ac:dyDescent="0.25">
      <c r="A655" s="1" t="s">
        <v>18</v>
      </c>
      <c r="B655" s="2">
        <v>4873</v>
      </c>
      <c r="C655" s="3" t="s">
        <v>550</v>
      </c>
      <c r="D655" s="2">
        <v>2</v>
      </c>
      <c r="E655" s="2"/>
      <c r="F655" s="2"/>
      <c r="G655" s="2">
        <f>Tabla1[[#This Row],[VENTA]]+Tabla1[[#This Row],[FISICO]]-Tabla1[[#This Row],[SISTEMA]]</f>
        <v>-2</v>
      </c>
      <c r="H655" s="2"/>
      <c r="I655" s="2"/>
    </row>
    <row r="656" spans="1:9" hidden="1" x14ac:dyDescent="0.25">
      <c r="A656" s="1" t="s">
        <v>18</v>
      </c>
      <c r="B656" s="2">
        <v>4881</v>
      </c>
      <c r="C656" s="3" t="s">
        <v>552</v>
      </c>
      <c r="D656" s="2">
        <v>64</v>
      </c>
      <c r="E656" s="2"/>
      <c r="F656" s="2"/>
      <c r="G656" s="2">
        <f>Tabla1[[#This Row],[VENTA]]+Tabla1[[#This Row],[FISICO]]-Tabla1[[#This Row],[SISTEMA]]</f>
        <v>-64</v>
      </c>
      <c r="H656" s="2"/>
      <c r="I656" s="2"/>
    </row>
    <row r="657" spans="1:9" hidden="1" x14ac:dyDescent="0.25">
      <c r="A657" s="1" t="s">
        <v>18</v>
      </c>
      <c r="B657" s="2">
        <v>4882</v>
      </c>
      <c r="C657" s="3" t="s">
        <v>553</v>
      </c>
      <c r="D657" s="2">
        <v>114</v>
      </c>
      <c r="E657" s="2"/>
      <c r="F657" s="2"/>
      <c r="G657" s="2">
        <f>Tabla1[[#This Row],[VENTA]]+Tabla1[[#This Row],[FISICO]]-Tabla1[[#This Row],[SISTEMA]]</f>
        <v>-114</v>
      </c>
      <c r="H657" s="2"/>
      <c r="I657" s="2"/>
    </row>
    <row r="658" spans="1:9" hidden="1" x14ac:dyDescent="0.25">
      <c r="A658" s="1" t="s">
        <v>18</v>
      </c>
      <c r="B658" s="2">
        <v>4883</v>
      </c>
      <c r="C658" s="3" t="s">
        <v>555</v>
      </c>
      <c r="D658" s="2">
        <v>1</v>
      </c>
      <c r="E658" s="2"/>
      <c r="F658" s="2"/>
      <c r="G658" s="2">
        <f>Tabla1[[#This Row],[VENTA]]+Tabla1[[#This Row],[FISICO]]-Tabla1[[#This Row],[SISTEMA]]</f>
        <v>-1</v>
      </c>
      <c r="H658" s="2"/>
      <c r="I658" s="2"/>
    </row>
    <row r="659" spans="1:9" hidden="1" x14ac:dyDescent="0.25">
      <c r="A659" s="1" t="s">
        <v>18</v>
      </c>
      <c r="B659" s="2">
        <v>4884</v>
      </c>
      <c r="C659" s="3" t="s">
        <v>554</v>
      </c>
      <c r="D659" s="2">
        <v>4</v>
      </c>
      <c r="E659" s="2"/>
      <c r="F659" s="2"/>
      <c r="G659" s="2">
        <f>Tabla1[[#This Row],[VENTA]]+Tabla1[[#This Row],[FISICO]]-Tabla1[[#This Row],[SISTEMA]]</f>
        <v>-4</v>
      </c>
      <c r="H659" s="2"/>
      <c r="I659" s="2"/>
    </row>
    <row r="660" spans="1:9" hidden="1" x14ac:dyDescent="0.25">
      <c r="A660" s="1" t="s">
        <v>18</v>
      </c>
      <c r="B660" s="2">
        <v>4886</v>
      </c>
      <c r="C660" s="3" t="s">
        <v>556</v>
      </c>
      <c r="D660" s="2">
        <v>2</v>
      </c>
      <c r="E660" s="2"/>
      <c r="F660" s="2"/>
      <c r="G660" s="2">
        <f>Tabla1[[#This Row],[VENTA]]+Tabla1[[#This Row],[FISICO]]-Tabla1[[#This Row],[SISTEMA]]</f>
        <v>-2</v>
      </c>
      <c r="H660" s="2"/>
      <c r="I660" s="2"/>
    </row>
    <row r="661" spans="1:9" hidden="1" x14ac:dyDescent="0.25">
      <c r="A661" s="1" t="s">
        <v>18</v>
      </c>
      <c r="B661" s="2">
        <v>4941</v>
      </c>
      <c r="C661" s="3" t="s">
        <v>558</v>
      </c>
      <c r="D661" s="2">
        <v>35</v>
      </c>
      <c r="E661" s="2"/>
      <c r="F661" s="2"/>
      <c r="G661" s="2">
        <f>Tabla1[[#This Row],[VENTA]]+Tabla1[[#This Row],[FISICO]]-Tabla1[[#This Row],[SISTEMA]]</f>
        <v>-35</v>
      </c>
      <c r="H661" s="2"/>
      <c r="I661" s="2"/>
    </row>
    <row r="662" spans="1:9" hidden="1" x14ac:dyDescent="0.25">
      <c r="A662" s="1" t="s">
        <v>18</v>
      </c>
      <c r="B662" s="2">
        <v>4944</v>
      </c>
      <c r="C662" s="3" t="s">
        <v>563</v>
      </c>
      <c r="D662" s="2">
        <v>449</v>
      </c>
      <c r="E662" s="2"/>
      <c r="F662" s="2"/>
      <c r="G662" s="2">
        <f>Tabla1[[#This Row],[VENTA]]+Tabla1[[#This Row],[FISICO]]-Tabla1[[#This Row],[SISTEMA]]</f>
        <v>-449</v>
      </c>
      <c r="H662" s="2"/>
      <c r="I662" s="2"/>
    </row>
    <row r="663" spans="1:9" hidden="1" x14ac:dyDescent="0.25">
      <c r="A663" s="1" t="s">
        <v>18</v>
      </c>
      <c r="B663" s="2">
        <v>4968</v>
      </c>
      <c r="C663" s="3" t="s">
        <v>559</v>
      </c>
      <c r="D663" s="2">
        <v>80</v>
      </c>
      <c r="E663" s="2"/>
      <c r="F663" s="2"/>
      <c r="G663" s="2">
        <f>Tabla1[[#This Row],[VENTA]]+Tabla1[[#This Row],[FISICO]]-Tabla1[[#This Row],[SISTEMA]]</f>
        <v>-80</v>
      </c>
      <c r="H663" s="2"/>
      <c r="I663" s="2"/>
    </row>
    <row r="664" spans="1:9" hidden="1" x14ac:dyDescent="0.25">
      <c r="A664" s="1" t="s">
        <v>18</v>
      </c>
      <c r="B664" s="2">
        <v>5010</v>
      </c>
      <c r="C664" s="3" t="s">
        <v>651</v>
      </c>
      <c r="D664" s="2">
        <v>18.73</v>
      </c>
      <c r="E664" s="2"/>
      <c r="F664" s="2"/>
      <c r="G664" s="2">
        <f>Tabla1[[#This Row],[VENTA]]+Tabla1[[#This Row],[FISICO]]-Tabla1[[#This Row],[SISTEMA]]</f>
        <v>-18.73</v>
      </c>
      <c r="H664" s="2"/>
      <c r="I664" s="2"/>
    </row>
    <row r="665" spans="1:9" hidden="1" x14ac:dyDescent="0.25">
      <c r="A665" s="1" t="s">
        <v>18</v>
      </c>
      <c r="B665" s="2">
        <v>5024</v>
      </c>
      <c r="C665" s="3" t="s">
        <v>561</v>
      </c>
      <c r="D665" s="2">
        <v>34</v>
      </c>
      <c r="E665" s="2"/>
      <c r="F665" s="2"/>
      <c r="G665" s="2">
        <f>Tabla1[[#This Row],[VENTA]]+Tabla1[[#This Row],[FISICO]]-Tabla1[[#This Row],[SISTEMA]]</f>
        <v>-34</v>
      </c>
      <c r="H665" s="2"/>
      <c r="I665" s="2"/>
    </row>
    <row r="666" spans="1:9" hidden="1" x14ac:dyDescent="0.25">
      <c r="A666" s="1" t="s">
        <v>32</v>
      </c>
      <c r="B666" s="2">
        <v>5042</v>
      </c>
      <c r="C666" s="3" t="s">
        <v>3063</v>
      </c>
      <c r="D666" s="2">
        <v>175</v>
      </c>
      <c r="E666" s="2"/>
      <c r="F666" s="2"/>
      <c r="G666" s="2">
        <f>Tabla1[[#This Row],[VENTA]]+Tabla1[[#This Row],[FISICO]]-Tabla1[[#This Row],[SISTEMA]]</f>
        <v>-175</v>
      </c>
      <c r="H666" s="2"/>
      <c r="I666" s="2"/>
    </row>
    <row r="667" spans="1:9" hidden="1" x14ac:dyDescent="0.25">
      <c r="A667" s="1" t="s">
        <v>32</v>
      </c>
      <c r="B667" s="2">
        <v>5043</v>
      </c>
      <c r="C667" s="3" t="s">
        <v>3062</v>
      </c>
      <c r="D667" s="2">
        <v>112</v>
      </c>
      <c r="E667" s="2"/>
      <c r="F667" s="2"/>
      <c r="G667" s="2">
        <f>Tabla1[[#This Row],[VENTA]]+Tabla1[[#This Row],[FISICO]]-Tabla1[[#This Row],[SISTEMA]]</f>
        <v>-112</v>
      </c>
      <c r="H667" s="2"/>
      <c r="I667" s="2"/>
    </row>
    <row r="668" spans="1:9" hidden="1" x14ac:dyDescent="0.25">
      <c r="A668" s="1" t="s">
        <v>32</v>
      </c>
      <c r="B668" s="2">
        <v>5044</v>
      </c>
      <c r="C668" s="3" t="s">
        <v>3061</v>
      </c>
      <c r="D668" s="2">
        <v>66</v>
      </c>
      <c r="E668" s="2"/>
      <c r="F668" s="2"/>
      <c r="G668" s="2">
        <f>Tabla1[[#This Row],[VENTA]]+Tabla1[[#This Row],[FISICO]]-Tabla1[[#This Row],[SISTEMA]]</f>
        <v>-66</v>
      </c>
      <c r="H668" s="2"/>
      <c r="I668" s="2"/>
    </row>
    <row r="669" spans="1:9" hidden="1" x14ac:dyDescent="0.25">
      <c r="A669" s="1" t="s">
        <v>32</v>
      </c>
      <c r="B669" s="2">
        <v>5045</v>
      </c>
      <c r="C669" s="3" t="s">
        <v>3064</v>
      </c>
      <c r="D669" s="2">
        <v>88</v>
      </c>
      <c r="E669" s="2"/>
      <c r="F669" s="2"/>
      <c r="G669" s="2">
        <f>Tabla1[[#This Row],[VENTA]]+Tabla1[[#This Row],[FISICO]]-Tabla1[[#This Row],[SISTEMA]]</f>
        <v>-88</v>
      </c>
      <c r="H669" s="2"/>
      <c r="I669" s="2"/>
    </row>
    <row r="670" spans="1:9" hidden="1" x14ac:dyDescent="0.25">
      <c r="A670" s="1" t="s">
        <v>32</v>
      </c>
      <c r="B670" s="2">
        <v>5046</v>
      </c>
      <c r="C670" s="3" t="s">
        <v>3065</v>
      </c>
      <c r="D670" s="2">
        <v>3</v>
      </c>
      <c r="E670" s="2"/>
      <c r="F670" s="2"/>
      <c r="G670" s="2">
        <f>Tabla1[[#This Row],[VENTA]]+Tabla1[[#This Row],[FISICO]]-Tabla1[[#This Row],[SISTEMA]]</f>
        <v>-3</v>
      </c>
      <c r="H670" s="2"/>
      <c r="I670" s="2"/>
    </row>
    <row r="671" spans="1:9" x14ac:dyDescent="0.25">
      <c r="A671" s="1" t="s">
        <v>18</v>
      </c>
      <c r="B671" s="2">
        <v>5062</v>
      </c>
      <c r="C671" s="3" t="s">
        <v>560</v>
      </c>
      <c r="D671" s="2">
        <v>2</v>
      </c>
      <c r="E671" s="2">
        <v>2</v>
      </c>
      <c r="F671" s="2">
        <v>0</v>
      </c>
      <c r="G671" s="2">
        <f>Tabla1[[#This Row],[VENTA]]+Tabla1[[#This Row],[FISICO]]-Tabla1[[#This Row],[SISTEMA]]</f>
        <v>0</v>
      </c>
      <c r="H671" s="4"/>
      <c r="I671" s="4">
        <f>Tabla1[[#This Row],[Columna1]]*Tabla1[[#This Row],[COMPROMETIDO}]]</f>
        <v>0</v>
      </c>
    </row>
    <row r="672" spans="1:9" hidden="1" x14ac:dyDescent="0.25">
      <c r="A672" s="1" t="s">
        <v>18</v>
      </c>
      <c r="B672" s="2">
        <v>5082</v>
      </c>
      <c r="C672" s="3" t="s">
        <v>566</v>
      </c>
      <c r="D672" s="2">
        <v>1</v>
      </c>
      <c r="E672" s="2"/>
      <c r="F672" s="2"/>
      <c r="G672" s="2">
        <f>Tabla1[[#This Row],[VENTA]]+Tabla1[[#This Row],[FISICO]]-Tabla1[[#This Row],[SISTEMA]]</f>
        <v>-1</v>
      </c>
      <c r="H672" s="2"/>
      <c r="I672" s="2"/>
    </row>
    <row r="673" spans="1:9" hidden="1" x14ac:dyDescent="0.25">
      <c r="A673" s="1" t="s">
        <v>18</v>
      </c>
      <c r="B673" s="2">
        <v>5084</v>
      </c>
      <c r="C673" s="3" t="s">
        <v>567</v>
      </c>
      <c r="D673" s="2">
        <v>2</v>
      </c>
      <c r="E673" s="2"/>
      <c r="F673" s="2"/>
      <c r="G673" s="2">
        <f>Tabla1[[#This Row],[VENTA]]+Tabla1[[#This Row],[FISICO]]-Tabla1[[#This Row],[SISTEMA]]</f>
        <v>-2</v>
      </c>
      <c r="H673" s="2"/>
      <c r="I673" s="2"/>
    </row>
    <row r="674" spans="1:9" hidden="1" x14ac:dyDescent="0.25">
      <c r="A674" s="1" t="s">
        <v>32</v>
      </c>
      <c r="B674" s="2">
        <v>5092</v>
      </c>
      <c r="C674" s="3" t="s">
        <v>3066</v>
      </c>
      <c r="D674" s="2">
        <v>70</v>
      </c>
      <c r="E674" s="2"/>
      <c r="F674" s="2"/>
      <c r="G674" s="2">
        <f>Tabla1[[#This Row],[VENTA]]+Tabla1[[#This Row],[FISICO]]-Tabla1[[#This Row],[SISTEMA]]</f>
        <v>-70</v>
      </c>
      <c r="H674" s="2"/>
      <c r="I674" s="2"/>
    </row>
    <row r="675" spans="1:9" hidden="1" x14ac:dyDescent="0.25">
      <c r="A675" s="1" t="s">
        <v>18</v>
      </c>
      <c r="B675" s="2">
        <v>5097</v>
      </c>
      <c r="C675" s="3" t="s">
        <v>562</v>
      </c>
      <c r="D675" s="2">
        <v>112</v>
      </c>
      <c r="E675" s="2"/>
      <c r="F675" s="2"/>
      <c r="G675" s="2">
        <f>Tabla1[[#This Row],[VENTA]]+Tabla1[[#This Row],[FISICO]]-Tabla1[[#This Row],[SISTEMA]]</f>
        <v>-112</v>
      </c>
      <c r="H675" s="2"/>
      <c r="I675" s="2"/>
    </row>
    <row r="676" spans="1:9" hidden="1" x14ac:dyDescent="0.25">
      <c r="A676" s="1" t="s">
        <v>32</v>
      </c>
      <c r="B676" s="2">
        <v>5109</v>
      </c>
      <c r="C676" s="3" t="s">
        <v>3067</v>
      </c>
      <c r="D676" s="2">
        <v>1</v>
      </c>
      <c r="E676" s="2"/>
      <c r="F676" s="2"/>
      <c r="G676" s="2">
        <f>Tabla1[[#This Row],[VENTA]]+Tabla1[[#This Row],[FISICO]]-Tabla1[[#This Row],[SISTEMA]]</f>
        <v>-1</v>
      </c>
      <c r="H676" s="2"/>
      <c r="I676" s="2"/>
    </row>
    <row r="677" spans="1:9" hidden="1" x14ac:dyDescent="0.25">
      <c r="A677" s="1" t="s">
        <v>21</v>
      </c>
      <c r="B677" s="2">
        <v>5148</v>
      </c>
      <c r="C677" s="3" t="s">
        <v>1353</v>
      </c>
      <c r="D677" s="2">
        <v>677.01</v>
      </c>
      <c r="E677" s="2"/>
      <c r="F677" s="2"/>
      <c r="G677" s="2">
        <f>Tabla1[[#This Row],[VENTA]]+Tabla1[[#This Row],[FISICO]]-Tabla1[[#This Row],[SISTEMA]]</f>
        <v>-677.01</v>
      </c>
      <c r="H677" s="2"/>
      <c r="I677" s="2"/>
    </row>
    <row r="678" spans="1:9" hidden="1" x14ac:dyDescent="0.25">
      <c r="A678" s="1" t="s">
        <v>21</v>
      </c>
      <c r="B678" s="2">
        <v>5149</v>
      </c>
      <c r="C678" s="3" t="s">
        <v>1354</v>
      </c>
      <c r="D678" s="2">
        <v>235.87</v>
      </c>
      <c r="E678" s="2"/>
      <c r="F678" s="2"/>
      <c r="G678" s="2">
        <f>Tabla1[[#This Row],[VENTA]]+Tabla1[[#This Row],[FISICO]]-Tabla1[[#This Row],[SISTEMA]]</f>
        <v>-235.87</v>
      </c>
      <c r="H678" s="2"/>
      <c r="I678" s="2"/>
    </row>
    <row r="679" spans="1:9" hidden="1" x14ac:dyDescent="0.25">
      <c r="A679" s="1" t="s">
        <v>10</v>
      </c>
      <c r="B679" s="2">
        <v>5160</v>
      </c>
      <c r="C679" s="3" t="s">
        <v>255</v>
      </c>
      <c r="D679" s="2">
        <v>5</v>
      </c>
      <c r="E679" s="2"/>
      <c r="F679" s="2"/>
      <c r="G679" s="2">
        <f>Tabla1[[#This Row],[VENTA]]+Tabla1[[#This Row],[FISICO]]-Tabla1[[#This Row],[SISTEMA]]</f>
        <v>-5</v>
      </c>
      <c r="H679" s="2"/>
      <c r="I679" s="2"/>
    </row>
    <row r="680" spans="1:9" hidden="1" x14ac:dyDescent="0.25">
      <c r="A680" s="1" t="s">
        <v>18</v>
      </c>
      <c r="B680" s="2">
        <v>5204</v>
      </c>
      <c r="C680" s="3" t="s">
        <v>569</v>
      </c>
      <c r="D680" s="2">
        <v>15</v>
      </c>
      <c r="E680" s="2"/>
      <c r="F680" s="2"/>
      <c r="G680" s="2">
        <f>Tabla1[[#This Row],[VENTA]]+Tabla1[[#This Row],[FISICO]]-Tabla1[[#This Row],[SISTEMA]]</f>
        <v>-15</v>
      </c>
      <c r="H680" s="2"/>
      <c r="I680" s="2"/>
    </row>
    <row r="681" spans="1:9" hidden="1" x14ac:dyDescent="0.25">
      <c r="A681" s="1" t="s">
        <v>18</v>
      </c>
      <c r="B681" s="2">
        <v>5205</v>
      </c>
      <c r="C681" s="3" t="s">
        <v>570</v>
      </c>
      <c r="D681" s="2">
        <v>15</v>
      </c>
      <c r="E681" s="2"/>
      <c r="F681" s="2"/>
      <c r="G681" s="2">
        <f>Tabla1[[#This Row],[VENTA]]+Tabla1[[#This Row],[FISICO]]-Tabla1[[#This Row],[SISTEMA]]</f>
        <v>-15</v>
      </c>
      <c r="H681" s="2"/>
      <c r="I681" s="2"/>
    </row>
    <row r="682" spans="1:9" hidden="1" x14ac:dyDescent="0.25">
      <c r="A682" s="1" t="s">
        <v>18</v>
      </c>
      <c r="B682" s="2">
        <v>5233</v>
      </c>
      <c r="C682" s="3" t="s">
        <v>604</v>
      </c>
      <c r="D682" s="2">
        <v>345</v>
      </c>
      <c r="E682" s="2"/>
      <c r="F682" s="2"/>
      <c r="G682" s="2">
        <f>Tabla1[[#This Row],[VENTA]]+Tabla1[[#This Row],[FISICO]]-Tabla1[[#This Row],[SISTEMA]]</f>
        <v>-345</v>
      </c>
      <c r="H682" s="2"/>
      <c r="I682" s="2"/>
    </row>
    <row r="683" spans="1:9" hidden="1" x14ac:dyDescent="0.25">
      <c r="A683" s="1" t="s">
        <v>18</v>
      </c>
      <c r="B683" s="2">
        <v>5234</v>
      </c>
      <c r="C683" s="3" t="s">
        <v>605</v>
      </c>
      <c r="D683" s="2">
        <v>165</v>
      </c>
      <c r="E683" s="2"/>
      <c r="F683" s="2"/>
      <c r="G683" s="2">
        <f>Tabla1[[#This Row],[VENTA]]+Tabla1[[#This Row],[FISICO]]-Tabla1[[#This Row],[SISTEMA]]</f>
        <v>-165</v>
      </c>
      <c r="H683" s="2"/>
      <c r="I683" s="2"/>
    </row>
    <row r="684" spans="1:9" hidden="1" x14ac:dyDescent="0.25">
      <c r="A684" s="1" t="s">
        <v>18</v>
      </c>
      <c r="B684" s="2">
        <v>5235</v>
      </c>
      <c r="C684" s="3" t="s">
        <v>606</v>
      </c>
      <c r="D684" s="2">
        <v>171</v>
      </c>
      <c r="E684" s="2"/>
      <c r="F684" s="2"/>
      <c r="G684" s="2">
        <f>Tabla1[[#This Row],[VENTA]]+Tabla1[[#This Row],[FISICO]]-Tabla1[[#This Row],[SISTEMA]]</f>
        <v>-171</v>
      </c>
      <c r="H684" s="2"/>
      <c r="I684" s="2"/>
    </row>
    <row r="685" spans="1:9" hidden="1" x14ac:dyDescent="0.25">
      <c r="A685" s="1" t="s">
        <v>18</v>
      </c>
      <c r="B685" s="2">
        <v>5242</v>
      </c>
      <c r="C685" s="3" t="s">
        <v>602</v>
      </c>
      <c r="D685" s="2">
        <v>6</v>
      </c>
      <c r="E685" s="2"/>
      <c r="F685" s="2"/>
      <c r="G685" s="2">
        <f>Tabla1[[#This Row],[VENTA]]+Tabla1[[#This Row],[FISICO]]-Tabla1[[#This Row],[SISTEMA]]</f>
        <v>-6</v>
      </c>
      <c r="H685" s="2"/>
      <c r="I685" s="2"/>
    </row>
    <row r="686" spans="1:9" hidden="1" x14ac:dyDescent="0.25">
      <c r="A686" s="1" t="s">
        <v>18</v>
      </c>
      <c r="B686" s="2">
        <v>5244</v>
      </c>
      <c r="C686" s="3" t="s">
        <v>603</v>
      </c>
      <c r="D686" s="2">
        <v>14</v>
      </c>
      <c r="E686" s="2"/>
      <c r="F686" s="2"/>
      <c r="G686" s="2">
        <f>Tabla1[[#This Row],[VENTA]]+Tabla1[[#This Row],[FISICO]]-Tabla1[[#This Row],[SISTEMA]]</f>
        <v>-14</v>
      </c>
      <c r="H686" s="2"/>
      <c r="I686" s="2"/>
    </row>
    <row r="687" spans="1:9" hidden="1" x14ac:dyDescent="0.25">
      <c r="A687" s="1" t="s">
        <v>18</v>
      </c>
      <c r="B687" s="2">
        <v>5275</v>
      </c>
      <c r="C687" s="3" t="s">
        <v>599</v>
      </c>
      <c r="D687" s="2">
        <v>18</v>
      </c>
      <c r="E687" s="2"/>
      <c r="F687" s="2"/>
      <c r="G687" s="2">
        <f>Tabla1[[#This Row],[VENTA]]+Tabla1[[#This Row],[FISICO]]-Tabla1[[#This Row],[SISTEMA]]</f>
        <v>-18</v>
      </c>
      <c r="H687" s="2"/>
      <c r="I687" s="2"/>
    </row>
    <row r="688" spans="1:9" hidden="1" x14ac:dyDescent="0.25">
      <c r="A688" s="1" t="s">
        <v>21</v>
      </c>
      <c r="B688" s="2">
        <v>5304</v>
      </c>
      <c r="C688" s="3" t="s">
        <v>1366</v>
      </c>
      <c r="D688" s="2">
        <v>554</v>
      </c>
      <c r="E688" s="2"/>
      <c r="F688" s="2"/>
      <c r="G688" s="2">
        <f>Tabla1[[#This Row],[VENTA]]+Tabla1[[#This Row],[FISICO]]-Tabla1[[#This Row],[SISTEMA]]</f>
        <v>-554</v>
      </c>
      <c r="H688" s="2"/>
      <c r="I688" s="2"/>
    </row>
    <row r="689" spans="1:9" hidden="1" x14ac:dyDescent="0.25">
      <c r="A689" s="1" t="s">
        <v>22</v>
      </c>
      <c r="B689" s="2">
        <v>5355</v>
      </c>
      <c r="C689" s="3" t="s">
        <v>1471</v>
      </c>
      <c r="D689" s="2">
        <v>108</v>
      </c>
      <c r="E689" s="2"/>
      <c r="F689" s="2"/>
      <c r="G689" s="2">
        <f>Tabla1[[#This Row],[VENTA]]+Tabla1[[#This Row],[FISICO]]-Tabla1[[#This Row],[SISTEMA]]</f>
        <v>-108</v>
      </c>
      <c r="H689" s="2"/>
      <c r="I689" s="2"/>
    </row>
    <row r="690" spans="1:9" hidden="1" x14ac:dyDescent="0.25">
      <c r="A690" s="1" t="s">
        <v>18</v>
      </c>
      <c r="B690" s="2">
        <v>5359</v>
      </c>
      <c r="C690" s="3" t="s">
        <v>641</v>
      </c>
      <c r="D690" s="2">
        <v>76</v>
      </c>
      <c r="E690" s="2"/>
      <c r="F690" s="2"/>
      <c r="G690" s="2">
        <f>Tabla1[[#This Row],[VENTA]]+Tabla1[[#This Row],[FISICO]]-Tabla1[[#This Row],[SISTEMA]]</f>
        <v>-76</v>
      </c>
      <c r="H690" s="2"/>
      <c r="I690" s="2"/>
    </row>
    <row r="691" spans="1:9" hidden="1" x14ac:dyDescent="0.25">
      <c r="A691" s="1" t="s">
        <v>21</v>
      </c>
      <c r="B691" s="2">
        <v>5432</v>
      </c>
      <c r="C691" s="3" t="s">
        <v>1367</v>
      </c>
      <c r="D691" s="2">
        <v>51</v>
      </c>
      <c r="E691" s="2"/>
      <c r="F691" s="2"/>
      <c r="G691" s="2">
        <f>Tabla1[[#This Row],[VENTA]]+Tabla1[[#This Row],[FISICO]]-Tabla1[[#This Row],[SISTEMA]]</f>
        <v>-51</v>
      </c>
      <c r="H691" s="2"/>
      <c r="I691" s="2"/>
    </row>
    <row r="692" spans="1:9" hidden="1" x14ac:dyDescent="0.25">
      <c r="A692" s="1" t="s">
        <v>18</v>
      </c>
      <c r="B692" s="2">
        <v>5500</v>
      </c>
      <c r="C692" s="3" t="s">
        <v>600</v>
      </c>
      <c r="D692" s="2">
        <v>12</v>
      </c>
      <c r="E692" s="2"/>
      <c r="F692" s="2"/>
      <c r="G692" s="2">
        <f>Tabla1[[#This Row],[VENTA]]+Tabla1[[#This Row],[FISICO]]-Tabla1[[#This Row],[SISTEMA]]</f>
        <v>-12</v>
      </c>
      <c r="H692" s="2"/>
      <c r="I692" s="2"/>
    </row>
    <row r="693" spans="1:9" hidden="1" x14ac:dyDescent="0.25">
      <c r="A693" s="1" t="s">
        <v>18</v>
      </c>
      <c r="B693" s="2">
        <v>5531</v>
      </c>
      <c r="C693" s="3" t="s">
        <v>642</v>
      </c>
      <c r="D693" s="2">
        <v>85</v>
      </c>
      <c r="E693" s="2"/>
      <c r="F693" s="2"/>
      <c r="G693" s="2">
        <f>Tabla1[[#This Row],[VENTA]]+Tabla1[[#This Row],[FISICO]]-Tabla1[[#This Row],[SISTEMA]]</f>
        <v>-85</v>
      </c>
      <c r="H693" s="2"/>
      <c r="I693" s="2"/>
    </row>
    <row r="694" spans="1:9" hidden="1" x14ac:dyDescent="0.25">
      <c r="A694" s="1" t="s">
        <v>18</v>
      </c>
      <c r="B694" s="2">
        <v>5600</v>
      </c>
      <c r="C694" s="3" t="s">
        <v>741</v>
      </c>
      <c r="D694" s="2">
        <v>1</v>
      </c>
      <c r="E694" s="2"/>
      <c r="F694" s="2"/>
      <c r="G694" s="2">
        <f>Tabla1[[#This Row],[VENTA]]+Tabla1[[#This Row],[FISICO]]-Tabla1[[#This Row],[SISTEMA]]</f>
        <v>-1</v>
      </c>
      <c r="H694" s="2"/>
      <c r="I694" s="2"/>
    </row>
    <row r="695" spans="1:9" hidden="1" x14ac:dyDescent="0.25">
      <c r="A695" s="1" t="s">
        <v>18</v>
      </c>
      <c r="B695" s="2">
        <v>5722</v>
      </c>
      <c r="C695" s="3" t="s">
        <v>615</v>
      </c>
      <c r="D695" s="2">
        <v>123</v>
      </c>
      <c r="E695" s="2"/>
      <c r="F695" s="2"/>
      <c r="G695" s="2">
        <f>Tabla1[[#This Row],[VENTA]]+Tabla1[[#This Row],[FISICO]]-Tabla1[[#This Row],[SISTEMA]]</f>
        <v>-123</v>
      </c>
      <c r="H695" s="2"/>
      <c r="I695" s="2"/>
    </row>
    <row r="696" spans="1:9" hidden="1" x14ac:dyDescent="0.25">
      <c r="A696" s="1" t="s">
        <v>18</v>
      </c>
      <c r="B696" s="2">
        <v>5730</v>
      </c>
      <c r="C696" s="3" t="s">
        <v>572</v>
      </c>
      <c r="D696" s="2">
        <v>1</v>
      </c>
      <c r="E696" s="2"/>
      <c r="F696" s="2"/>
      <c r="G696" s="2">
        <f>Tabla1[[#This Row],[VENTA]]+Tabla1[[#This Row],[FISICO]]-Tabla1[[#This Row],[SISTEMA]]</f>
        <v>-1</v>
      </c>
      <c r="H696" s="2"/>
      <c r="I696" s="2"/>
    </row>
    <row r="697" spans="1:9" hidden="1" x14ac:dyDescent="0.25">
      <c r="A697" s="1" t="s">
        <v>18</v>
      </c>
      <c r="B697" s="2">
        <v>5733</v>
      </c>
      <c r="C697" s="3" t="s">
        <v>573</v>
      </c>
      <c r="D697" s="2">
        <v>288</v>
      </c>
      <c r="E697" s="2"/>
      <c r="F697" s="2"/>
      <c r="G697" s="2">
        <f>Tabla1[[#This Row],[VENTA]]+Tabla1[[#This Row],[FISICO]]-Tabla1[[#This Row],[SISTEMA]]</f>
        <v>-288</v>
      </c>
      <c r="H697" s="2"/>
      <c r="I697" s="2"/>
    </row>
    <row r="698" spans="1:9" hidden="1" x14ac:dyDescent="0.25">
      <c r="A698" s="1" t="s">
        <v>18</v>
      </c>
      <c r="B698" s="2">
        <v>5734</v>
      </c>
      <c r="C698" s="3" t="s">
        <v>574</v>
      </c>
      <c r="D698" s="2">
        <v>17</v>
      </c>
      <c r="E698" s="2"/>
      <c r="F698" s="2"/>
      <c r="G698" s="2">
        <f>Tabla1[[#This Row],[VENTA]]+Tabla1[[#This Row],[FISICO]]-Tabla1[[#This Row],[SISTEMA]]</f>
        <v>-17</v>
      </c>
      <c r="H698" s="2"/>
      <c r="I698" s="2"/>
    </row>
    <row r="699" spans="1:9" hidden="1" x14ac:dyDescent="0.25">
      <c r="A699" s="1" t="s">
        <v>18</v>
      </c>
      <c r="B699" s="2">
        <v>5735</v>
      </c>
      <c r="C699" s="3" t="s">
        <v>575</v>
      </c>
      <c r="D699" s="2">
        <v>382</v>
      </c>
      <c r="E699" s="2"/>
      <c r="F699" s="2"/>
      <c r="G699" s="2">
        <f>Tabla1[[#This Row],[VENTA]]+Tabla1[[#This Row],[FISICO]]-Tabla1[[#This Row],[SISTEMA]]</f>
        <v>-382</v>
      </c>
      <c r="H699" s="2"/>
      <c r="I699" s="2"/>
    </row>
    <row r="700" spans="1:9" hidden="1" x14ac:dyDescent="0.25">
      <c r="A700" s="1" t="s">
        <v>18</v>
      </c>
      <c r="B700" s="2">
        <v>5740</v>
      </c>
      <c r="C700" s="3" t="s">
        <v>692</v>
      </c>
      <c r="D700" s="2">
        <v>3</v>
      </c>
      <c r="E700" s="2"/>
      <c r="F700" s="2"/>
      <c r="G700" s="2">
        <f>Tabla1[[#This Row],[VENTA]]+Tabla1[[#This Row],[FISICO]]-Tabla1[[#This Row],[SISTEMA]]</f>
        <v>-3</v>
      </c>
      <c r="H700" s="2"/>
      <c r="I700" s="2"/>
    </row>
    <row r="701" spans="1:9" hidden="1" x14ac:dyDescent="0.25">
      <c r="A701" s="1" t="s">
        <v>32</v>
      </c>
      <c r="B701" s="2">
        <v>5778</v>
      </c>
      <c r="C701" s="3" t="s">
        <v>3118</v>
      </c>
      <c r="D701" s="2">
        <v>8</v>
      </c>
      <c r="E701" s="2"/>
      <c r="F701" s="2"/>
      <c r="G701" s="2">
        <f>Tabla1[[#This Row],[VENTA]]+Tabla1[[#This Row],[FISICO]]-Tabla1[[#This Row],[SISTEMA]]</f>
        <v>-8</v>
      </c>
      <c r="H701" s="2"/>
      <c r="I701" s="2"/>
    </row>
    <row r="702" spans="1:9" hidden="1" x14ac:dyDescent="0.25">
      <c r="A702" s="1" t="s">
        <v>10</v>
      </c>
      <c r="B702" s="2">
        <v>5783</v>
      </c>
      <c r="C702" s="3" t="s">
        <v>262</v>
      </c>
      <c r="D702" s="2">
        <v>5</v>
      </c>
      <c r="E702" s="2"/>
      <c r="F702" s="2"/>
      <c r="G702" s="2">
        <f>Tabla1[[#This Row],[VENTA]]+Tabla1[[#This Row],[FISICO]]-Tabla1[[#This Row],[SISTEMA]]</f>
        <v>-5</v>
      </c>
      <c r="H702" s="2"/>
      <c r="I702" s="2"/>
    </row>
    <row r="703" spans="1:9" hidden="1" x14ac:dyDescent="0.25">
      <c r="A703" s="1" t="s">
        <v>18</v>
      </c>
      <c r="B703" s="2">
        <v>5848</v>
      </c>
      <c r="C703" s="3" t="s">
        <v>589</v>
      </c>
      <c r="D703" s="2">
        <v>231</v>
      </c>
      <c r="E703" s="2"/>
      <c r="F703" s="2"/>
      <c r="G703" s="2">
        <f>Tabla1[[#This Row],[VENTA]]+Tabla1[[#This Row],[FISICO]]-Tabla1[[#This Row],[SISTEMA]]</f>
        <v>-231</v>
      </c>
      <c r="H703" s="2"/>
      <c r="I703" s="2"/>
    </row>
    <row r="704" spans="1:9" hidden="1" x14ac:dyDescent="0.25">
      <c r="A704" s="1" t="s">
        <v>21</v>
      </c>
      <c r="B704" s="2">
        <v>5856</v>
      </c>
      <c r="C704" s="3" t="s">
        <v>1372</v>
      </c>
      <c r="D704" s="2">
        <v>169</v>
      </c>
      <c r="E704" s="2"/>
      <c r="F704" s="2"/>
      <c r="G704" s="2">
        <f>Tabla1[[#This Row],[VENTA]]+Tabla1[[#This Row],[FISICO]]-Tabla1[[#This Row],[SISTEMA]]</f>
        <v>-169</v>
      </c>
      <c r="H704" s="2"/>
      <c r="I704" s="2"/>
    </row>
    <row r="705" spans="1:9" hidden="1" x14ac:dyDescent="0.25">
      <c r="A705" s="1" t="s">
        <v>18</v>
      </c>
      <c r="B705" s="2">
        <v>5864</v>
      </c>
      <c r="C705" s="3" t="s">
        <v>607</v>
      </c>
      <c r="D705" s="2">
        <v>29</v>
      </c>
      <c r="E705" s="2"/>
      <c r="F705" s="2"/>
      <c r="G705" s="2">
        <f>Tabla1[[#This Row],[VENTA]]+Tabla1[[#This Row],[FISICO]]-Tabla1[[#This Row],[SISTEMA]]</f>
        <v>-29</v>
      </c>
      <c r="H705" s="2"/>
      <c r="I705" s="2"/>
    </row>
    <row r="706" spans="1:9" hidden="1" x14ac:dyDescent="0.25">
      <c r="A706" s="1" t="s">
        <v>18</v>
      </c>
      <c r="B706" s="2">
        <v>5907</v>
      </c>
      <c r="C706" s="3" t="s">
        <v>670</v>
      </c>
      <c r="D706" s="2">
        <v>3</v>
      </c>
      <c r="E706" s="2"/>
      <c r="F706" s="2"/>
      <c r="G706" s="2">
        <f>Tabla1[[#This Row],[VENTA]]+Tabla1[[#This Row],[FISICO]]-Tabla1[[#This Row],[SISTEMA]]</f>
        <v>-3</v>
      </c>
      <c r="H706" s="2"/>
      <c r="I706" s="2"/>
    </row>
    <row r="707" spans="1:9" hidden="1" x14ac:dyDescent="0.25">
      <c r="A707" s="1" t="s">
        <v>18</v>
      </c>
      <c r="B707" s="2">
        <v>5969</v>
      </c>
      <c r="C707" s="3" t="s">
        <v>616</v>
      </c>
      <c r="D707" s="2">
        <v>10</v>
      </c>
      <c r="E707" s="2"/>
      <c r="F707" s="2"/>
      <c r="G707" s="2">
        <f>Tabla1[[#This Row],[VENTA]]+Tabla1[[#This Row],[FISICO]]-Tabla1[[#This Row],[SISTEMA]]</f>
        <v>-10</v>
      </c>
      <c r="H707" s="2"/>
      <c r="I707" s="2"/>
    </row>
    <row r="708" spans="1:9" hidden="1" x14ac:dyDescent="0.25">
      <c r="A708" s="1" t="s">
        <v>18</v>
      </c>
      <c r="B708" s="2">
        <v>5977</v>
      </c>
      <c r="C708" s="3" t="s">
        <v>655</v>
      </c>
      <c r="D708" s="2">
        <v>13</v>
      </c>
      <c r="E708" s="2"/>
      <c r="F708" s="2"/>
      <c r="G708" s="2">
        <f>Tabla1[[#This Row],[VENTA]]+Tabla1[[#This Row],[FISICO]]-Tabla1[[#This Row],[SISTEMA]]</f>
        <v>-13</v>
      </c>
      <c r="H708" s="2"/>
      <c r="I708" s="2"/>
    </row>
    <row r="709" spans="1:9" hidden="1" x14ac:dyDescent="0.25">
      <c r="A709" s="1" t="s">
        <v>18</v>
      </c>
      <c r="B709" s="2">
        <v>5987</v>
      </c>
      <c r="C709" s="3" t="s">
        <v>591</v>
      </c>
      <c r="D709" s="2">
        <v>14</v>
      </c>
      <c r="E709" s="2"/>
      <c r="F709" s="2"/>
      <c r="G709" s="2">
        <f>Tabla1[[#This Row],[VENTA]]+Tabla1[[#This Row],[FISICO]]-Tabla1[[#This Row],[SISTEMA]]</f>
        <v>-14</v>
      </c>
      <c r="H709" s="2"/>
      <c r="I709" s="2"/>
    </row>
    <row r="710" spans="1:9" hidden="1" x14ac:dyDescent="0.25">
      <c r="A710" s="1" t="s">
        <v>18</v>
      </c>
      <c r="B710" s="2">
        <v>5988</v>
      </c>
      <c r="C710" s="3" t="s">
        <v>590</v>
      </c>
      <c r="D710" s="2">
        <v>71</v>
      </c>
      <c r="E710" s="2"/>
      <c r="F710" s="2"/>
      <c r="G710" s="2">
        <f>Tabla1[[#This Row],[VENTA]]+Tabla1[[#This Row],[FISICO]]-Tabla1[[#This Row],[SISTEMA]]</f>
        <v>-71</v>
      </c>
      <c r="H710" s="2"/>
      <c r="I710" s="2"/>
    </row>
    <row r="711" spans="1:9" x14ac:dyDescent="0.25">
      <c r="A711" s="1" t="s">
        <v>22</v>
      </c>
      <c r="B711" s="2">
        <v>5996</v>
      </c>
      <c r="C711" s="3" t="s">
        <v>1456</v>
      </c>
      <c r="D711" s="2">
        <v>7</v>
      </c>
      <c r="E711" s="2">
        <v>7</v>
      </c>
      <c r="F711" s="2">
        <v>0</v>
      </c>
      <c r="G711" s="2">
        <f>Tabla1[[#This Row],[VENTA]]+Tabla1[[#This Row],[FISICO]]-Tabla1[[#This Row],[SISTEMA]]</f>
        <v>0</v>
      </c>
      <c r="H711" s="4"/>
      <c r="I711" s="4">
        <f>Tabla1[[#This Row],[Columna1]]*Tabla1[[#This Row],[COMPROMETIDO}]]</f>
        <v>0</v>
      </c>
    </row>
    <row r="712" spans="1:9" hidden="1" x14ac:dyDescent="0.25">
      <c r="A712" s="1" t="s">
        <v>18</v>
      </c>
      <c r="B712" s="2">
        <v>6020</v>
      </c>
      <c r="C712" s="3" t="s">
        <v>963</v>
      </c>
      <c r="D712" s="2">
        <v>4</v>
      </c>
      <c r="E712" s="2"/>
      <c r="F712" s="2"/>
      <c r="G712" s="2">
        <f>Tabla1[[#This Row],[VENTA]]+Tabla1[[#This Row],[FISICO]]-Tabla1[[#This Row],[SISTEMA]]</f>
        <v>-4</v>
      </c>
      <c r="H712" s="2"/>
      <c r="I712" s="2"/>
    </row>
    <row r="713" spans="1:9" hidden="1" x14ac:dyDescent="0.25">
      <c r="A713" s="1" t="s">
        <v>18</v>
      </c>
      <c r="B713" s="2">
        <v>6074</v>
      </c>
      <c r="C713" s="3" t="s">
        <v>593</v>
      </c>
      <c r="D713" s="2">
        <v>5</v>
      </c>
      <c r="E713" s="2"/>
      <c r="F713" s="2"/>
      <c r="G713" s="2">
        <f>Tabla1[[#This Row],[VENTA]]+Tabla1[[#This Row],[FISICO]]-Tabla1[[#This Row],[SISTEMA]]</f>
        <v>-5</v>
      </c>
      <c r="H713" s="2"/>
      <c r="I713" s="2"/>
    </row>
    <row r="714" spans="1:9" hidden="1" x14ac:dyDescent="0.25">
      <c r="A714" s="1" t="s">
        <v>18</v>
      </c>
      <c r="B714" s="2">
        <v>6075</v>
      </c>
      <c r="C714" s="3" t="s">
        <v>592</v>
      </c>
      <c r="D714" s="2">
        <v>22</v>
      </c>
      <c r="E714" s="2"/>
      <c r="F714" s="2"/>
      <c r="G714" s="2">
        <f>Tabla1[[#This Row],[VENTA]]+Tabla1[[#This Row],[FISICO]]-Tabla1[[#This Row],[SISTEMA]]</f>
        <v>-22</v>
      </c>
      <c r="H714" s="2"/>
      <c r="I714" s="2"/>
    </row>
    <row r="715" spans="1:9" hidden="1" x14ac:dyDescent="0.25">
      <c r="A715" s="1" t="s">
        <v>18</v>
      </c>
      <c r="B715" s="2">
        <v>6102</v>
      </c>
      <c r="C715" s="3" t="s">
        <v>594</v>
      </c>
      <c r="D715" s="2">
        <v>1</v>
      </c>
      <c r="E715" s="2"/>
      <c r="F715" s="2"/>
      <c r="G715" s="2">
        <f>Tabla1[[#This Row],[VENTA]]+Tabla1[[#This Row],[FISICO]]-Tabla1[[#This Row],[SISTEMA]]</f>
        <v>-1</v>
      </c>
      <c r="H715" s="2"/>
      <c r="I715" s="2"/>
    </row>
    <row r="716" spans="1:9" hidden="1" x14ac:dyDescent="0.25">
      <c r="A716" s="1" t="s">
        <v>18</v>
      </c>
      <c r="B716" s="2">
        <v>6167</v>
      </c>
      <c r="C716" s="3" t="s">
        <v>668</v>
      </c>
      <c r="D716" s="2">
        <v>122</v>
      </c>
      <c r="E716" s="2"/>
      <c r="F716" s="2"/>
      <c r="G716" s="2">
        <f>Tabla1[[#This Row],[VENTA]]+Tabla1[[#This Row],[FISICO]]-Tabla1[[#This Row],[SISTEMA]]</f>
        <v>-122</v>
      </c>
      <c r="H716" s="2"/>
      <c r="I716" s="2"/>
    </row>
    <row r="717" spans="1:9" hidden="1" x14ac:dyDescent="0.25">
      <c r="A717" s="1" t="s">
        <v>21</v>
      </c>
      <c r="B717" s="2">
        <v>6174</v>
      </c>
      <c r="C717" s="3" t="s">
        <v>1379</v>
      </c>
      <c r="D717" s="2">
        <v>385</v>
      </c>
      <c r="E717" s="2"/>
      <c r="F717" s="2"/>
      <c r="G717" s="2">
        <f>Tabla1[[#This Row],[VENTA]]+Tabla1[[#This Row],[FISICO]]-Tabla1[[#This Row],[SISTEMA]]</f>
        <v>-385</v>
      </c>
      <c r="H717" s="2"/>
      <c r="I717" s="2"/>
    </row>
    <row r="718" spans="1:9" hidden="1" x14ac:dyDescent="0.25">
      <c r="A718" s="1" t="s">
        <v>17</v>
      </c>
      <c r="B718" s="2">
        <v>6185</v>
      </c>
      <c r="C718" s="3" t="s">
        <v>454</v>
      </c>
      <c r="D718" s="2">
        <v>6</v>
      </c>
      <c r="E718" s="2"/>
      <c r="F718" s="2"/>
      <c r="G718" s="2">
        <f>Tabla1[[#This Row],[VENTA]]+Tabla1[[#This Row],[FISICO]]-Tabla1[[#This Row],[SISTEMA]]</f>
        <v>-6</v>
      </c>
      <c r="H718" s="2"/>
      <c r="I718" s="2"/>
    </row>
    <row r="719" spans="1:9" hidden="1" x14ac:dyDescent="0.25">
      <c r="A719" s="1" t="s">
        <v>17</v>
      </c>
      <c r="B719" s="2">
        <v>6199</v>
      </c>
      <c r="C719" s="3" t="s">
        <v>451</v>
      </c>
      <c r="D719" s="2">
        <v>120</v>
      </c>
      <c r="E719" s="2"/>
      <c r="F719" s="2"/>
      <c r="G719" s="2">
        <f>Tabla1[[#This Row],[VENTA]]+Tabla1[[#This Row],[FISICO]]-Tabla1[[#This Row],[SISTEMA]]</f>
        <v>-120</v>
      </c>
      <c r="H719" s="2"/>
      <c r="I719" s="2"/>
    </row>
    <row r="720" spans="1:9" x14ac:dyDescent="0.25">
      <c r="A720" s="1" t="s">
        <v>22</v>
      </c>
      <c r="B720" s="2">
        <v>6244</v>
      </c>
      <c r="C720" s="3" t="s">
        <v>1469</v>
      </c>
      <c r="D720" s="2">
        <v>119</v>
      </c>
      <c r="E720" s="2">
        <f>74+29+16</f>
        <v>119</v>
      </c>
      <c r="F720" s="2">
        <v>2</v>
      </c>
      <c r="G720" s="2">
        <f>Tabla1[[#This Row],[VENTA]]+Tabla1[[#This Row],[FISICO]]-Tabla1[[#This Row],[SISTEMA]]</f>
        <v>2</v>
      </c>
      <c r="H720" s="4"/>
      <c r="I720" s="4">
        <f>Tabla1[[#This Row],[Columna1]]*Tabla1[[#This Row],[COMPROMETIDO}]]</f>
        <v>0</v>
      </c>
    </row>
    <row r="721" spans="1:9" hidden="1" x14ac:dyDescent="0.25">
      <c r="A721" s="1" t="s">
        <v>18</v>
      </c>
      <c r="B721" s="2">
        <v>6245</v>
      </c>
      <c r="C721" s="3" t="s">
        <v>669</v>
      </c>
      <c r="D721" s="2">
        <v>18</v>
      </c>
      <c r="E721" s="2"/>
      <c r="F721" s="2"/>
      <c r="G721" s="2">
        <f>Tabla1[[#This Row],[VENTA]]+Tabla1[[#This Row],[FISICO]]-Tabla1[[#This Row],[SISTEMA]]</f>
        <v>-18</v>
      </c>
      <c r="H721" s="2"/>
      <c r="I721" s="2"/>
    </row>
    <row r="722" spans="1:9" x14ac:dyDescent="0.25">
      <c r="A722" s="1" t="s">
        <v>22</v>
      </c>
      <c r="B722" s="2">
        <v>6248</v>
      </c>
      <c r="C722" s="3" t="s">
        <v>1470</v>
      </c>
      <c r="D722" s="2">
        <v>71</v>
      </c>
      <c r="E722" s="2">
        <f>60+11</f>
        <v>71</v>
      </c>
      <c r="F722" s="2">
        <v>0</v>
      </c>
      <c r="G722" s="2">
        <f>Tabla1[[#This Row],[VENTA]]+Tabla1[[#This Row],[FISICO]]-Tabla1[[#This Row],[SISTEMA]]</f>
        <v>0</v>
      </c>
      <c r="H722" s="4"/>
      <c r="I722" s="4">
        <f>Tabla1[[#This Row],[Columna1]]*Tabla1[[#This Row],[COMPROMETIDO}]]</f>
        <v>0</v>
      </c>
    </row>
    <row r="723" spans="1:9" hidden="1" x14ac:dyDescent="0.25">
      <c r="A723" s="1" t="s">
        <v>18</v>
      </c>
      <c r="B723" s="2">
        <v>6272</v>
      </c>
      <c r="C723" s="3" t="s">
        <v>671</v>
      </c>
      <c r="D723" s="2">
        <v>81</v>
      </c>
      <c r="E723" s="2"/>
      <c r="F723" s="2"/>
      <c r="G723" s="2">
        <f>Tabla1[[#This Row],[VENTA]]+Tabla1[[#This Row],[FISICO]]-Tabla1[[#This Row],[SISTEMA]]</f>
        <v>-81</v>
      </c>
      <c r="H723" s="2"/>
      <c r="I723" s="2"/>
    </row>
    <row r="724" spans="1:9" hidden="1" x14ac:dyDescent="0.25">
      <c r="A724" s="1" t="s">
        <v>18</v>
      </c>
      <c r="B724" s="2">
        <v>6292</v>
      </c>
      <c r="C724" s="3" t="s">
        <v>676</v>
      </c>
      <c r="D724" s="2">
        <v>1</v>
      </c>
      <c r="E724" s="2"/>
      <c r="F724" s="2"/>
      <c r="G724" s="2">
        <f>Tabla1[[#This Row],[VENTA]]+Tabla1[[#This Row],[FISICO]]-Tabla1[[#This Row],[SISTEMA]]</f>
        <v>-1</v>
      </c>
      <c r="H724" s="2"/>
      <c r="I724" s="2"/>
    </row>
    <row r="725" spans="1:9" hidden="1" x14ac:dyDescent="0.25">
      <c r="A725" s="1" t="s">
        <v>18</v>
      </c>
      <c r="B725" s="2">
        <v>6293</v>
      </c>
      <c r="C725" s="3" t="s">
        <v>675</v>
      </c>
      <c r="D725" s="2">
        <v>2</v>
      </c>
      <c r="E725" s="2"/>
      <c r="F725" s="2"/>
      <c r="G725" s="2">
        <f>Tabla1[[#This Row],[VENTA]]+Tabla1[[#This Row],[FISICO]]-Tabla1[[#This Row],[SISTEMA]]</f>
        <v>-2</v>
      </c>
      <c r="H725" s="2"/>
      <c r="I725" s="2"/>
    </row>
    <row r="726" spans="1:9" x14ac:dyDescent="0.25">
      <c r="A726" s="1" t="s">
        <v>18</v>
      </c>
      <c r="B726" s="2">
        <v>6299</v>
      </c>
      <c r="C726" s="3" t="s">
        <v>595</v>
      </c>
      <c r="D726" s="2">
        <v>28</v>
      </c>
      <c r="E726" s="2">
        <v>28</v>
      </c>
      <c r="F726" s="2">
        <v>0</v>
      </c>
      <c r="G726" s="2">
        <f>Tabla1[[#This Row],[VENTA]]+Tabla1[[#This Row],[FISICO]]-Tabla1[[#This Row],[SISTEMA]]</f>
        <v>0</v>
      </c>
      <c r="H726" s="4"/>
      <c r="I726" s="4">
        <f>Tabla1[[#This Row],[Columna1]]*Tabla1[[#This Row],[COMPROMETIDO}]]</f>
        <v>0</v>
      </c>
    </row>
    <row r="727" spans="1:9" x14ac:dyDescent="0.25">
      <c r="A727" s="1" t="s">
        <v>22</v>
      </c>
      <c r="B727" s="2">
        <v>6300</v>
      </c>
      <c r="C727" s="3" t="s">
        <v>1457</v>
      </c>
      <c r="D727" s="2">
        <v>4</v>
      </c>
      <c r="E727" s="2">
        <v>4</v>
      </c>
      <c r="F727" s="2">
        <v>0</v>
      </c>
      <c r="G727" s="2">
        <f>Tabla1[[#This Row],[VENTA]]+Tabla1[[#This Row],[FISICO]]-Tabla1[[#This Row],[SISTEMA]]</f>
        <v>0</v>
      </c>
      <c r="H727" s="4"/>
      <c r="I727" s="4">
        <f>Tabla1[[#This Row],[Columna1]]*Tabla1[[#This Row],[COMPROMETIDO}]]</f>
        <v>0</v>
      </c>
    </row>
    <row r="728" spans="1:9" hidden="1" x14ac:dyDescent="0.25">
      <c r="A728" s="1" t="s">
        <v>18</v>
      </c>
      <c r="B728" s="2">
        <v>6313</v>
      </c>
      <c r="C728" s="3" t="s">
        <v>677</v>
      </c>
      <c r="D728" s="2">
        <v>102</v>
      </c>
      <c r="E728" s="2"/>
      <c r="F728" s="2"/>
      <c r="G728" s="2">
        <f>Tabla1[[#This Row],[VENTA]]+Tabla1[[#This Row],[FISICO]]-Tabla1[[#This Row],[SISTEMA]]</f>
        <v>-102</v>
      </c>
      <c r="H728" s="2"/>
      <c r="I728" s="2"/>
    </row>
    <row r="729" spans="1:9" hidden="1" x14ac:dyDescent="0.25">
      <c r="A729" s="1" t="s">
        <v>18</v>
      </c>
      <c r="B729" s="2">
        <v>6314</v>
      </c>
      <c r="C729" s="3" t="s">
        <v>674</v>
      </c>
      <c r="D729" s="2">
        <v>146</v>
      </c>
      <c r="E729" s="2"/>
      <c r="F729" s="2"/>
      <c r="G729" s="2">
        <f>Tabla1[[#This Row],[VENTA]]+Tabla1[[#This Row],[FISICO]]-Tabla1[[#This Row],[SISTEMA]]</f>
        <v>-146</v>
      </c>
      <c r="H729" s="2"/>
      <c r="I729" s="2"/>
    </row>
    <row r="730" spans="1:9" hidden="1" x14ac:dyDescent="0.25">
      <c r="A730" s="1" t="s">
        <v>21</v>
      </c>
      <c r="B730" s="2">
        <v>6340</v>
      </c>
      <c r="C730" s="3" t="s">
        <v>1364</v>
      </c>
      <c r="D730" s="2">
        <v>1481</v>
      </c>
      <c r="E730" s="2"/>
      <c r="F730" s="2"/>
      <c r="G730" s="2">
        <f>Tabla1[[#This Row],[VENTA]]+Tabla1[[#This Row],[FISICO]]-Tabla1[[#This Row],[SISTEMA]]</f>
        <v>-1481</v>
      </c>
      <c r="H730" s="2"/>
      <c r="I730" s="2"/>
    </row>
    <row r="731" spans="1:9" hidden="1" x14ac:dyDescent="0.25">
      <c r="A731" s="1" t="s">
        <v>21</v>
      </c>
      <c r="B731" s="2">
        <v>6341</v>
      </c>
      <c r="C731" s="3" t="s">
        <v>1380</v>
      </c>
      <c r="D731" s="2">
        <v>59</v>
      </c>
      <c r="E731" s="2"/>
      <c r="F731" s="2"/>
      <c r="G731" s="2">
        <f>Tabla1[[#This Row],[VENTA]]+Tabla1[[#This Row],[FISICO]]-Tabla1[[#This Row],[SISTEMA]]</f>
        <v>-59</v>
      </c>
      <c r="H731" s="2"/>
      <c r="I731" s="2"/>
    </row>
    <row r="732" spans="1:9" x14ac:dyDescent="0.25">
      <c r="A732" s="1" t="s">
        <v>17</v>
      </c>
      <c r="B732" s="2">
        <v>6357</v>
      </c>
      <c r="C732" s="3" t="s">
        <v>450</v>
      </c>
      <c r="D732" s="2">
        <v>15</v>
      </c>
      <c r="E732" s="2">
        <v>15</v>
      </c>
      <c r="F732" s="2">
        <v>0</v>
      </c>
      <c r="G732" s="2">
        <f>Tabla1[[#This Row],[VENTA]]+Tabla1[[#This Row],[FISICO]]-Tabla1[[#This Row],[SISTEMA]]</f>
        <v>0</v>
      </c>
      <c r="H732" s="4"/>
      <c r="I732" s="4">
        <f>Tabla1[[#This Row],[Columna1]]*Tabla1[[#This Row],[COMPROMETIDO}]]</f>
        <v>0</v>
      </c>
    </row>
    <row r="733" spans="1:9" hidden="1" x14ac:dyDescent="0.25">
      <c r="A733" s="1" t="s">
        <v>21</v>
      </c>
      <c r="B733" s="2">
        <v>6373</v>
      </c>
      <c r="C733" s="3" t="s">
        <v>1368</v>
      </c>
      <c r="D733" s="2">
        <v>121</v>
      </c>
      <c r="E733" s="2"/>
      <c r="F733" s="2"/>
      <c r="G733" s="2">
        <f>Tabla1[[#This Row],[VENTA]]+Tabla1[[#This Row],[FISICO]]-Tabla1[[#This Row],[SISTEMA]]</f>
        <v>-121</v>
      </c>
      <c r="H733" s="2"/>
      <c r="I733" s="2"/>
    </row>
    <row r="734" spans="1:9" hidden="1" x14ac:dyDescent="0.25">
      <c r="A734" s="1" t="s">
        <v>18</v>
      </c>
      <c r="B734" s="2">
        <v>6400</v>
      </c>
      <c r="C734" s="3" t="s">
        <v>608</v>
      </c>
      <c r="D734" s="2">
        <v>260</v>
      </c>
      <c r="E734" s="2"/>
      <c r="F734" s="2"/>
      <c r="G734" s="2">
        <f>Tabla1[[#This Row],[VENTA]]+Tabla1[[#This Row],[FISICO]]-Tabla1[[#This Row],[SISTEMA]]</f>
        <v>-260</v>
      </c>
      <c r="H734" s="2"/>
      <c r="I734" s="2"/>
    </row>
    <row r="735" spans="1:9" hidden="1" x14ac:dyDescent="0.25">
      <c r="A735" s="1" t="s">
        <v>18</v>
      </c>
      <c r="B735" s="2">
        <v>6401</v>
      </c>
      <c r="C735" s="3" t="s">
        <v>609</v>
      </c>
      <c r="D735" s="2">
        <v>187</v>
      </c>
      <c r="E735" s="2"/>
      <c r="F735" s="2"/>
      <c r="G735" s="2">
        <f>Tabla1[[#This Row],[VENTA]]+Tabla1[[#This Row],[FISICO]]-Tabla1[[#This Row],[SISTEMA]]</f>
        <v>-187</v>
      </c>
      <c r="H735" s="2"/>
      <c r="I735" s="2"/>
    </row>
    <row r="736" spans="1:9" hidden="1" x14ac:dyDescent="0.25">
      <c r="A736" s="1" t="s">
        <v>18</v>
      </c>
      <c r="B736" s="2">
        <v>6402</v>
      </c>
      <c r="C736" s="3" t="s">
        <v>610</v>
      </c>
      <c r="D736" s="2">
        <v>124</v>
      </c>
      <c r="E736" s="2"/>
      <c r="F736" s="2"/>
      <c r="G736" s="2">
        <f>Tabla1[[#This Row],[VENTA]]+Tabla1[[#This Row],[FISICO]]-Tabla1[[#This Row],[SISTEMA]]</f>
        <v>-124</v>
      </c>
      <c r="H736" s="2"/>
      <c r="I736" s="2"/>
    </row>
    <row r="737" spans="1:9" hidden="1" x14ac:dyDescent="0.25">
      <c r="A737" s="1" t="s">
        <v>18</v>
      </c>
      <c r="B737" s="2">
        <v>6405</v>
      </c>
      <c r="C737" s="3" t="s">
        <v>617</v>
      </c>
      <c r="D737" s="2">
        <v>99</v>
      </c>
      <c r="E737" s="2"/>
      <c r="F737" s="2"/>
      <c r="G737" s="2">
        <f>Tabla1[[#This Row],[VENTA]]+Tabla1[[#This Row],[FISICO]]-Tabla1[[#This Row],[SISTEMA]]</f>
        <v>-99</v>
      </c>
      <c r="H737" s="2"/>
      <c r="I737" s="2"/>
    </row>
    <row r="738" spans="1:9" hidden="1" x14ac:dyDescent="0.25">
      <c r="A738" s="1" t="s">
        <v>18</v>
      </c>
      <c r="B738" s="2">
        <v>6440</v>
      </c>
      <c r="C738" s="3" t="s">
        <v>618</v>
      </c>
      <c r="D738" s="2">
        <v>69</v>
      </c>
      <c r="E738" s="2"/>
      <c r="F738" s="2"/>
      <c r="G738" s="2">
        <f>Tabla1[[#This Row],[VENTA]]+Tabla1[[#This Row],[FISICO]]-Tabla1[[#This Row],[SISTEMA]]</f>
        <v>-69</v>
      </c>
      <c r="H738" s="2"/>
      <c r="I738" s="2"/>
    </row>
    <row r="739" spans="1:9" hidden="1" x14ac:dyDescent="0.25">
      <c r="A739" s="1" t="s">
        <v>17</v>
      </c>
      <c r="B739" s="2">
        <v>6441</v>
      </c>
      <c r="C739" s="3" t="s">
        <v>452</v>
      </c>
      <c r="D739" s="2">
        <v>3</v>
      </c>
      <c r="E739" s="2"/>
      <c r="F739" s="2"/>
      <c r="G739" s="2">
        <f>Tabla1[[#This Row],[VENTA]]+Tabla1[[#This Row],[FISICO]]-Tabla1[[#This Row],[SISTEMA]]</f>
        <v>-3</v>
      </c>
      <c r="H739" s="2"/>
      <c r="I739" s="2"/>
    </row>
    <row r="740" spans="1:9" hidden="1" x14ac:dyDescent="0.25">
      <c r="A740" s="1" t="s">
        <v>32</v>
      </c>
      <c r="B740" s="2">
        <v>6498</v>
      </c>
      <c r="C740" s="3" t="s">
        <v>3072</v>
      </c>
      <c r="D740" s="2">
        <v>2</v>
      </c>
      <c r="E740" s="2"/>
      <c r="F740" s="2"/>
      <c r="G740" s="2">
        <f>Tabla1[[#This Row],[VENTA]]+Tabla1[[#This Row],[FISICO]]-Tabla1[[#This Row],[SISTEMA]]</f>
        <v>-2</v>
      </c>
      <c r="H740" s="2"/>
      <c r="I740" s="2"/>
    </row>
    <row r="741" spans="1:9" x14ac:dyDescent="0.25">
      <c r="A741" s="1" t="s">
        <v>22</v>
      </c>
      <c r="B741" s="2">
        <v>6563</v>
      </c>
      <c r="C741" s="3" t="s">
        <v>1467</v>
      </c>
      <c r="D741" s="2">
        <v>18</v>
      </c>
      <c r="E741" s="2">
        <v>17</v>
      </c>
      <c r="F741" s="2">
        <v>1</v>
      </c>
      <c r="G741" s="2">
        <f>Tabla1[[#This Row],[VENTA]]+Tabla1[[#This Row],[FISICO]]-Tabla1[[#This Row],[SISTEMA]]</f>
        <v>0</v>
      </c>
      <c r="H741" s="4"/>
      <c r="I741" s="4">
        <f>Tabla1[[#This Row],[Columna1]]*Tabla1[[#This Row],[COMPROMETIDO}]]</f>
        <v>0</v>
      </c>
    </row>
    <row r="742" spans="1:9" hidden="1" x14ac:dyDescent="0.25">
      <c r="A742" s="1" t="s">
        <v>18</v>
      </c>
      <c r="B742" s="2">
        <v>6569</v>
      </c>
      <c r="C742" s="3" t="s">
        <v>686</v>
      </c>
      <c r="D742" s="2">
        <v>13</v>
      </c>
      <c r="E742" s="2"/>
      <c r="F742" s="2"/>
      <c r="G742" s="2">
        <f>Tabla1[[#This Row],[VENTA]]+Tabla1[[#This Row],[FISICO]]-Tabla1[[#This Row],[SISTEMA]]</f>
        <v>-13</v>
      </c>
      <c r="H742" s="2"/>
      <c r="I742" s="2"/>
    </row>
    <row r="743" spans="1:9" hidden="1" x14ac:dyDescent="0.25">
      <c r="A743" s="1" t="s">
        <v>18</v>
      </c>
      <c r="B743" s="2">
        <v>6586</v>
      </c>
      <c r="C743" s="3" t="s">
        <v>684</v>
      </c>
      <c r="D743" s="2">
        <v>4638</v>
      </c>
      <c r="E743" s="2"/>
      <c r="F743" s="2"/>
      <c r="G743" s="2">
        <f>Tabla1[[#This Row],[VENTA]]+Tabla1[[#This Row],[FISICO]]-Tabla1[[#This Row],[SISTEMA]]</f>
        <v>-4638</v>
      </c>
      <c r="H743" s="2"/>
      <c r="I743" s="2"/>
    </row>
    <row r="744" spans="1:9" hidden="1" x14ac:dyDescent="0.25">
      <c r="A744" s="1" t="s">
        <v>21</v>
      </c>
      <c r="B744" s="2">
        <v>6642</v>
      </c>
      <c r="C744" s="3" t="s">
        <v>1389</v>
      </c>
      <c r="D744" s="2">
        <v>1</v>
      </c>
      <c r="E744" s="2"/>
      <c r="F744" s="2"/>
      <c r="G744" s="2">
        <f>Tabla1[[#This Row],[VENTA]]+Tabla1[[#This Row],[FISICO]]-Tabla1[[#This Row],[SISTEMA]]</f>
        <v>-1</v>
      </c>
      <c r="H744" s="2"/>
      <c r="I744" s="2"/>
    </row>
    <row r="745" spans="1:9" hidden="1" x14ac:dyDescent="0.25">
      <c r="A745" s="1" t="s">
        <v>18</v>
      </c>
      <c r="B745" s="2">
        <v>6650</v>
      </c>
      <c r="C745" s="3" t="s">
        <v>687</v>
      </c>
      <c r="D745" s="2">
        <v>636</v>
      </c>
      <c r="E745" s="2"/>
      <c r="F745" s="2"/>
      <c r="G745" s="2">
        <f>Tabla1[[#This Row],[VENTA]]+Tabla1[[#This Row],[FISICO]]-Tabla1[[#This Row],[SISTEMA]]</f>
        <v>-636</v>
      </c>
      <c r="H745" s="2"/>
      <c r="I745" s="2"/>
    </row>
    <row r="746" spans="1:9" hidden="1" x14ac:dyDescent="0.25">
      <c r="A746" s="1" t="s">
        <v>18</v>
      </c>
      <c r="B746" s="2">
        <v>6701</v>
      </c>
      <c r="C746" s="3" t="s">
        <v>688</v>
      </c>
      <c r="D746" s="2">
        <v>644</v>
      </c>
      <c r="E746" s="2"/>
      <c r="F746" s="2"/>
      <c r="G746" s="2">
        <f>Tabla1[[#This Row],[VENTA]]+Tabla1[[#This Row],[FISICO]]-Tabla1[[#This Row],[SISTEMA]]</f>
        <v>-644</v>
      </c>
      <c r="H746" s="2"/>
      <c r="I746" s="2"/>
    </row>
    <row r="747" spans="1:9" hidden="1" x14ac:dyDescent="0.25">
      <c r="A747" s="1" t="s">
        <v>21</v>
      </c>
      <c r="B747" s="2">
        <v>6707</v>
      </c>
      <c r="C747" s="3" t="s">
        <v>1374</v>
      </c>
      <c r="D747" s="2">
        <v>79</v>
      </c>
      <c r="E747" s="2"/>
      <c r="F747" s="2"/>
      <c r="G747" s="2">
        <f>Tabla1[[#This Row],[VENTA]]+Tabla1[[#This Row],[FISICO]]-Tabla1[[#This Row],[SISTEMA]]</f>
        <v>-79</v>
      </c>
      <c r="H747" s="2"/>
      <c r="I747" s="2"/>
    </row>
    <row r="748" spans="1:9" hidden="1" x14ac:dyDescent="0.25">
      <c r="A748" s="1" t="s">
        <v>18</v>
      </c>
      <c r="B748" s="2">
        <v>6708</v>
      </c>
      <c r="C748" s="3" t="s">
        <v>635</v>
      </c>
      <c r="D748" s="2">
        <v>21</v>
      </c>
      <c r="E748" s="2"/>
      <c r="F748" s="2"/>
      <c r="G748" s="2">
        <f>Tabla1[[#This Row],[VENTA]]+Tabla1[[#This Row],[FISICO]]-Tabla1[[#This Row],[SISTEMA]]</f>
        <v>-21</v>
      </c>
      <c r="H748" s="2"/>
      <c r="I748" s="2"/>
    </row>
    <row r="749" spans="1:9" hidden="1" x14ac:dyDescent="0.25">
      <c r="A749" s="1" t="s">
        <v>18</v>
      </c>
      <c r="B749" s="2">
        <v>6721</v>
      </c>
      <c r="C749" s="3" t="s">
        <v>636</v>
      </c>
      <c r="D749" s="2">
        <v>91</v>
      </c>
      <c r="E749" s="2"/>
      <c r="F749" s="2"/>
      <c r="G749" s="2">
        <f>Tabla1[[#This Row],[VENTA]]+Tabla1[[#This Row],[FISICO]]-Tabla1[[#This Row],[SISTEMA]]</f>
        <v>-91</v>
      </c>
      <c r="H749" s="2"/>
      <c r="I749" s="2"/>
    </row>
    <row r="750" spans="1:9" hidden="1" x14ac:dyDescent="0.25">
      <c r="A750" s="1" t="s">
        <v>18</v>
      </c>
      <c r="B750" s="2">
        <v>6740</v>
      </c>
      <c r="C750" s="3" t="s">
        <v>689</v>
      </c>
      <c r="D750" s="2">
        <v>247</v>
      </c>
      <c r="E750" s="2"/>
      <c r="F750" s="2"/>
      <c r="G750" s="2">
        <f>Tabla1[[#This Row],[VENTA]]+Tabla1[[#This Row],[FISICO]]-Tabla1[[#This Row],[SISTEMA]]</f>
        <v>-247</v>
      </c>
      <c r="H750" s="2"/>
      <c r="I750" s="2"/>
    </row>
    <row r="751" spans="1:9" hidden="1" x14ac:dyDescent="0.25">
      <c r="A751" s="1" t="s">
        <v>18</v>
      </c>
      <c r="B751" s="2">
        <v>6742</v>
      </c>
      <c r="C751" s="3" t="s">
        <v>690</v>
      </c>
      <c r="D751" s="2">
        <v>12</v>
      </c>
      <c r="E751" s="2"/>
      <c r="F751" s="2"/>
      <c r="G751" s="2">
        <f>Tabla1[[#This Row],[VENTA]]+Tabla1[[#This Row],[FISICO]]-Tabla1[[#This Row],[SISTEMA]]</f>
        <v>-12</v>
      </c>
      <c r="H751" s="2"/>
      <c r="I751" s="2"/>
    </row>
    <row r="752" spans="1:9" hidden="1" x14ac:dyDescent="0.25">
      <c r="A752" s="1" t="s">
        <v>18</v>
      </c>
      <c r="B752" s="2">
        <v>6746</v>
      </c>
      <c r="C752" s="3" t="s">
        <v>693</v>
      </c>
      <c r="D752" s="2">
        <v>56</v>
      </c>
      <c r="E752" s="2"/>
      <c r="F752" s="2"/>
      <c r="G752" s="2">
        <f>Tabla1[[#This Row],[VENTA]]+Tabla1[[#This Row],[FISICO]]-Tabla1[[#This Row],[SISTEMA]]</f>
        <v>-56</v>
      </c>
      <c r="H752" s="2"/>
      <c r="I752" s="2"/>
    </row>
    <row r="753" spans="1:9" hidden="1" x14ac:dyDescent="0.25">
      <c r="A753" s="1" t="s">
        <v>18</v>
      </c>
      <c r="B753" s="2">
        <v>6748</v>
      </c>
      <c r="C753" s="3" t="s">
        <v>691</v>
      </c>
      <c r="D753" s="2">
        <v>66</v>
      </c>
      <c r="E753" s="2"/>
      <c r="F753" s="2"/>
      <c r="G753" s="2">
        <f>Tabla1[[#This Row],[VENTA]]+Tabla1[[#This Row],[FISICO]]-Tabla1[[#This Row],[SISTEMA]]</f>
        <v>-66</v>
      </c>
      <c r="H753" s="2"/>
      <c r="I753" s="2"/>
    </row>
    <row r="754" spans="1:9" hidden="1" x14ac:dyDescent="0.25">
      <c r="A754" s="1" t="s">
        <v>18</v>
      </c>
      <c r="B754" s="2">
        <v>6902</v>
      </c>
      <c r="C754" s="3" t="s">
        <v>638</v>
      </c>
      <c r="D754" s="2">
        <v>116</v>
      </c>
      <c r="E754" s="2"/>
      <c r="F754" s="2"/>
      <c r="G754" s="2">
        <f>Tabla1[[#This Row],[VENTA]]+Tabla1[[#This Row],[FISICO]]-Tabla1[[#This Row],[SISTEMA]]</f>
        <v>-116</v>
      </c>
      <c r="H754" s="2"/>
      <c r="I754" s="2"/>
    </row>
    <row r="755" spans="1:9" hidden="1" x14ac:dyDescent="0.25">
      <c r="A755" s="1" t="s">
        <v>18</v>
      </c>
      <c r="B755" s="2">
        <v>6904</v>
      </c>
      <c r="C755" s="3" t="s">
        <v>639</v>
      </c>
      <c r="D755" s="2">
        <v>139</v>
      </c>
      <c r="E755" s="2"/>
      <c r="F755" s="2"/>
      <c r="G755" s="2">
        <f>Tabla1[[#This Row],[VENTA]]+Tabla1[[#This Row],[FISICO]]-Tabla1[[#This Row],[SISTEMA]]</f>
        <v>-139</v>
      </c>
      <c r="H755" s="2"/>
      <c r="I755" s="2"/>
    </row>
    <row r="756" spans="1:9" hidden="1" x14ac:dyDescent="0.25">
      <c r="A756" s="1" t="s">
        <v>21</v>
      </c>
      <c r="B756" s="2">
        <v>6906</v>
      </c>
      <c r="C756" s="3" t="s">
        <v>1378</v>
      </c>
      <c r="D756" s="2">
        <v>164</v>
      </c>
      <c r="E756" s="2"/>
      <c r="F756" s="2"/>
      <c r="G756" s="2">
        <f>Tabla1[[#This Row],[VENTA]]+Tabla1[[#This Row],[FISICO]]-Tabla1[[#This Row],[SISTEMA]]</f>
        <v>-164</v>
      </c>
      <c r="H756" s="2"/>
      <c r="I756" s="2"/>
    </row>
    <row r="757" spans="1:9" hidden="1" x14ac:dyDescent="0.25">
      <c r="A757" s="1" t="s">
        <v>21</v>
      </c>
      <c r="B757" s="2">
        <v>6907</v>
      </c>
      <c r="C757" s="3" t="s">
        <v>1376</v>
      </c>
      <c r="D757" s="2">
        <v>348</v>
      </c>
      <c r="E757" s="2"/>
      <c r="F757" s="2"/>
      <c r="G757" s="2">
        <f>Tabla1[[#This Row],[VENTA]]+Tabla1[[#This Row],[FISICO]]-Tabla1[[#This Row],[SISTEMA]]</f>
        <v>-348</v>
      </c>
      <c r="H757" s="2"/>
      <c r="I757" s="2"/>
    </row>
    <row r="758" spans="1:9" hidden="1" x14ac:dyDescent="0.25">
      <c r="A758" s="1" t="s">
        <v>21</v>
      </c>
      <c r="B758" s="2">
        <v>6908</v>
      </c>
      <c r="C758" s="3" t="s">
        <v>1377</v>
      </c>
      <c r="D758" s="2">
        <v>91</v>
      </c>
      <c r="E758" s="2"/>
      <c r="F758" s="2"/>
      <c r="G758" s="2">
        <f>Tabla1[[#This Row],[VENTA]]+Tabla1[[#This Row],[FISICO]]-Tabla1[[#This Row],[SISTEMA]]</f>
        <v>-91</v>
      </c>
      <c r="H758" s="2"/>
      <c r="I758" s="2"/>
    </row>
    <row r="759" spans="1:9" hidden="1" x14ac:dyDescent="0.25">
      <c r="A759" s="1" t="s">
        <v>18</v>
      </c>
      <c r="B759" s="2">
        <v>6916</v>
      </c>
      <c r="C759" s="3" t="s">
        <v>640</v>
      </c>
      <c r="D759" s="2">
        <v>104</v>
      </c>
      <c r="E759" s="2"/>
      <c r="F759" s="2"/>
      <c r="G759" s="2">
        <f>Tabla1[[#This Row],[VENTA]]+Tabla1[[#This Row],[FISICO]]-Tabla1[[#This Row],[SISTEMA]]</f>
        <v>-104</v>
      </c>
      <c r="H759" s="2"/>
      <c r="I759" s="2"/>
    </row>
    <row r="760" spans="1:9" hidden="1" x14ac:dyDescent="0.25">
      <c r="A760" s="1" t="s">
        <v>18</v>
      </c>
      <c r="B760" s="2">
        <v>6919</v>
      </c>
      <c r="C760" s="3" t="s">
        <v>637</v>
      </c>
      <c r="D760" s="2">
        <v>284</v>
      </c>
      <c r="E760" s="2"/>
      <c r="F760" s="2"/>
      <c r="G760" s="2">
        <f>Tabla1[[#This Row],[VENTA]]+Tabla1[[#This Row],[FISICO]]-Tabla1[[#This Row],[SISTEMA]]</f>
        <v>-284</v>
      </c>
      <c r="H760" s="2"/>
      <c r="I760" s="2"/>
    </row>
    <row r="761" spans="1:9" hidden="1" x14ac:dyDescent="0.25">
      <c r="A761" s="1" t="s">
        <v>18</v>
      </c>
      <c r="B761" s="2">
        <v>6920</v>
      </c>
      <c r="C761" s="3" t="s">
        <v>643</v>
      </c>
      <c r="D761" s="2">
        <v>11</v>
      </c>
      <c r="E761" s="2"/>
      <c r="F761" s="2"/>
      <c r="G761" s="2">
        <f>Tabla1[[#This Row],[VENTA]]+Tabla1[[#This Row],[FISICO]]-Tabla1[[#This Row],[SISTEMA]]</f>
        <v>-11</v>
      </c>
      <c r="H761" s="2"/>
      <c r="I761" s="2"/>
    </row>
    <row r="762" spans="1:9" hidden="1" x14ac:dyDescent="0.25">
      <c r="A762" s="1" t="s">
        <v>18</v>
      </c>
      <c r="B762" s="2">
        <v>6921</v>
      </c>
      <c r="C762" s="3" t="s">
        <v>644</v>
      </c>
      <c r="D762" s="2">
        <v>19</v>
      </c>
      <c r="E762" s="2"/>
      <c r="F762" s="2"/>
      <c r="G762" s="2">
        <f>Tabla1[[#This Row],[VENTA]]+Tabla1[[#This Row],[FISICO]]-Tabla1[[#This Row],[SISTEMA]]</f>
        <v>-19</v>
      </c>
      <c r="H762" s="2"/>
      <c r="I762" s="2"/>
    </row>
    <row r="763" spans="1:9" hidden="1" x14ac:dyDescent="0.25">
      <c r="A763" s="1" t="s">
        <v>21</v>
      </c>
      <c r="B763" s="2">
        <v>6935</v>
      </c>
      <c r="C763" s="3" t="s">
        <v>1375</v>
      </c>
      <c r="D763" s="2">
        <v>36</v>
      </c>
      <c r="E763" s="2"/>
      <c r="F763" s="2"/>
      <c r="G763" s="2">
        <f>Tabla1[[#This Row],[VENTA]]+Tabla1[[#This Row],[FISICO]]-Tabla1[[#This Row],[SISTEMA]]</f>
        <v>-36</v>
      </c>
      <c r="H763" s="2"/>
      <c r="I763" s="2"/>
    </row>
    <row r="764" spans="1:9" hidden="1" x14ac:dyDescent="0.25">
      <c r="A764" s="1" t="s">
        <v>18</v>
      </c>
      <c r="B764" s="2">
        <v>6970</v>
      </c>
      <c r="C764" s="3" t="s">
        <v>802</v>
      </c>
      <c r="D764" s="2">
        <v>341</v>
      </c>
      <c r="E764" s="2"/>
      <c r="F764" s="2"/>
      <c r="G764" s="2">
        <f>Tabla1[[#This Row],[VENTA]]+Tabla1[[#This Row],[FISICO]]-Tabla1[[#This Row],[SISTEMA]]</f>
        <v>-341</v>
      </c>
      <c r="H764" s="2"/>
      <c r="I764" s="2"/>
    </row>
    <row r="765" spans="1:9" hidden="1" x14ac:dyDescent="0.25">
      <c r="A765" s="1" t="s">
        <v>18</v>
      </c>
      <c r="B765" s="2">
        <v>6974</v>
      </c>
      <c r="C765" s="3" t="s">
        <v>645</v>
      </c>
      <c r="D765" s="2">
        <v>36</v>
      </c>
      <c r="E765" s="2"/>
      <c r="F765" s="2"/>
      <c r="G765" s="2">
        <f>Tabla1[[#This Row],[VENTA]]+Tabla1[[#This Row],[FISICO]]-Tabla1[[#This Row],[SISTEMA]]</f>
        <v>-36</v>
      </c>
      <c r="H765" s="2"/>
      <c r="I765" s="2"/>
    </row>
    <row r="766" spans="1:9" hidden="1" x14ac:dyDescent="0.25">
      <c r="A766" s="1" t="s">
        <v>18</v>
      </c>
      <c r="B766" s="2">
        <v>6976</v>
      </c>
      <c r="C766" s="3" t="s">
        <v>647</v>
      </c>
      <c r="D766" s="2">
        <v>26</v>
      </c>
      <c r="E766" s="2"/>
      <c r="F766" s="2"/>
      <c r="G766" s="2">
        <f>Tabla1[[#This Row],[VENTA]]+Tabla1[[#This Row],[FISICO]]-Tabla1[[#This Row],[SISTEMA]]</f>
        <v>-26</v>
      </c>
      <c r="H766" s="2"/>
      <c r="I766" s="2"/>
    </row>
    <row r="767" spans="1:9" hidden="1" x14ac:dyDescent="0.25">
      <c r="A767" s="1" t="s">
        <v>18</v>
      </c>
      <c r="B767" s="2">
        <v>6977</v>
      </c>
      <c r="C767" s="3" t="s">
        <v>646</v>
      </c>
      <c r="D767" s="2">
        <v>19</v>
      </c>
      <c r="E767" s="2"/>
      <c r="F767" s="2"/>
      <c r="G767" s="2">
        <f>Tabla1[[#This Row],[VENTA]]+Tabla1[[#This Row],[FISICO]]-Tabla1[[#This Row],[SISTEMA]]</f>
        <v>-19</v>
      </c>
      <c r="H767" s="2"/>
      <c r="I767" s="2"/>
    </row>
    <row r="768" spans="1:9" hidden="1" x14ac:dyDescent="0.25">
      <c r="A768" s="1" t="s">
        <v>18</v>
      </c>
      <c r="B768" s="2">
        <v>7009</v>
      </c>
      <c r="C768" s="3" t="s">
        <v>648</v>
      </c>
      <c r="D768" s="2">
        <v>10</v>
      </c>
      <c r="E768" s="2"/>
      <c r="F768" s="2"/>
      <c r="G768" s="2">
        <f>Tabla1[[#This Row],[VENTA]]+Tabla1[[#This Row],[FISICO]]-Tabla1[[#This Row],[SISTEMA]]</f>
        <v>-10</v>
      </c>
      <c r="H768" s="2"/>
      <c r="I768" s="2"/>
    </row>
    <row r="769" spans="1:9" hidden="1" x14ac:dyDescent="0.25">
      <c r="A769" s="1" t="s">
        <v>18</v>
      </c>
      <c r="B769" s="2">
        <v>7032</v>
      </c>
      <c r="C769" s="3" t="s">
        <v>649</v>
      </c>
      <c r="D769" s="2">
        <v>75</v>
      </c>
      <c r="E769" s="2"/>
      <c r="F769" s="2"/>
      <c r="G769" s="2">
        <f>Tabla1[[#This Row],[VENTA]]+Tabla1[[#This Row],[FISICO]]-Tabla1[[#This Row],[SISTEMA]]</f>
        <v>-75</v>
      </c>
      <c r="H769" s="2"/>
      <c r="I769" s="2"/>
    </row>
    <row r="770" spans="1:9" hidden="1" x14ac:dyDescent="0.25">
      <c r="A770" s="1" t="s">
        <v>18</v>
      </c>
      <c r="B770" s="2">
        <v>7085</v>
      </c>
      <c r="C770" s="3" t="s">
        <v>652</v>
      </c>
      <c r="D770" s="2">
        <v>269</v>
      </c>
      <c r="E770" s="2"/>
      <c r="F770" s="2"/>
      <c r="G770" s="2">
        <f>Tabla1[[#This Row],[VENTA]]+Tabla1[[#This Row],[FISICO]]-Tabla1[[#This Row],[SISTEMA]]</f>
        <v>-269</v>
      </c>
      <c r="H770" s="2"/>
      <c r="I770" s="2"/>
    </row>
    <row r="771" spans="1:9" hidden="1" x14ac:dyDescent="0.25">
      <c r="A771" s="1" t="s">
        <v>21</v>
      </c>
      <c r="B771" s="2">
        <v>7086</v>
      </c>
      <c r="C771" s="3" t="s">
        <v>1395</v>
      </c>
      <c r="D771" s="2">
        <v>88</v>
      </c>
      <c r="E771" s="2"/>
      <c r="F771" s="2"/>
      <c r="G771" s="2">
        <f>Tabla1[[#This Row],[VENTA]]+Tabla1[[#This Row],[FISICO]]-Tabla1[[#This Row],[SISTEMA]]</f>
        <v>-88</v>
      </c>
      <c r="H771" s="2"/>
      <c r="I771" s="2"/>
    </row>
    <row r="772" spans="1:9" hidden="1" x14ac:dyDescent="0.25">
      <c r="A772" s="1" t="s">
        <v>18</v>
      </c>
      <c r="B772" s="2">
        <v>7117</v>
      </c>
      <c r="C772" s="3" t="s">
        <v>650</v>
      </c>
      <c r="D772" s="2">
        <v>145</v>
      </c>
      <c r="E772" s="2"/>
      <c r="F772" s="2"/>
      <c r="G772" s="2">
        <f>Tabla1[[#This Row],[VENTA]]+Tabla1[[#This Row],[FISICO]]-Tabla1[[#This Row],[SISTEMA]]</f>
        <v>-145</v>
      </c>
      <c r="H772" s="2"/>
      <c r="I772" s="2"/>
    </row>
    <row r="773" spans="1:9" hidden="1" x14ac:dyDescent="0.25">
      <c r="A773" s="1" t="s">
        <v>32</v>
      </c>
      <c r="B773" s="2">
        <v>7161</v>
      </c>
      <c r="C773" s="3" t="s">
        <v>3071</v>
      </c>
      <c r="D773" s="2">
        <v>49</v>
      </c>
      <c r="E773" s="2"/>
      <c r="F773" s="2"/>
      <c r="G773" s="2">
        <f>Tabla1[[#This Row],[VENTA]]+Tabla1[[#This Row],[FISICO]]-Tabla1[[#This Row],[SISTEMA]]</f>
        <v>-49</v>
      </c>
      <c r="H773" s="2"/>
      <c r="I773" s="2"/>
    </row>
    <row r="774" spans="1:9" hidden="1" x14ac:dyDescent="0.25">
      <c r="A774" s="1" t="s">
        <v>18</v>
      </c>
      <c r="B774" s="2">
        <v>7184</v>
      </c>
      <c r="C774" s="3" t="s">
        <v>658</v>
      </c>
      <c r="D774" s="2">
        <v>42</v>
      </c>
      <c r="E774" s="2"/>
      <c r="F774" s="2"/>
      <c r="G774" s="2">
        <f>Tabla1[[#This Row],[VENTA]]+Tabla1[[#This Row],[FISICO]]-Tabla1[[#This Row],[SISTEMA]]</f>
        <v>-42</v>
      </c>
      <c r="H774" s="2"/>
      <c r="I774" s="2"/>
    </row>
    <row r="775" spans="1:9" hidden="1" x14ac:dyDescent="0.25">
      <c r="A775" s="1" t="s">
        <v>18</v>
      </c>
      <c r="B775" s="2">
        <v>7312</v>
      </c>
      <c r="C775" s="3" t="s">
        <v>653</v>
      </c>
      <c r="D775" s="2">
        <v>5</v>
      </c>
      <c r="E775" s="2"/>
      <c r="F775" s="2"/>
      <c r="G775" s="2">
        <f>Tabla1[[#This Row],[VENTA]]+Tabla1[[#This Row],[FISICO]]-Tabla1[[#This Row],[SISTEMA]]</f>
        <v>-5</v>
      </c>
      <c r="H775" s="2"/>
      <c r="I775" s="2"/>
    </row>
    <row r="776" spans="1:9" x14ac:dyDescent="0.25">
      <c r="A776" s="1" t="s">
        <v>18</v>
      </c>
      <c r="B776" s="2">
        <v>7333</v>
      </c>
      <c r="C776" s="3" t="s">
        <v>703</v>
      </c>
      <c r="D776" s="2">
        <v>41</v>
      </c>
      <c r="E776" s="2">
        <v>41</v>
      </c>
      <c r="F776" s="2">
        <v>0</v>
      </c>
      <c r="G776" s="2">
        <f>Tabla1[[#This Row],[VENTA]]+Tabla1[[#This Row],[FISICO]]-Tabla1[[#This Row],[SISTEMA]]</f>
        <v>0</v>
      </c>
      <c r="H776" s="4"/>
      <c r="I776" s="4">
        <f>Tabla1[[#This Row],[Columna1]]*Tabla1[[#This Row],[COMPROMETIDO}]]</f>
        <v>0</v>
      </c>
    </row>
    <row r="777" spans="1:9" hidden="1" x14ac:dyDescent="0.25">
      <c r="A777" s="1" t="s">
        <v>18</v>
      </c>
      <c r="B777" s="2">
        <v>7334</v>
      </c>
      <c r="C777" s="3" t="s">
        <v>702</v>
      </c>
      <c r="D777" s="2">
        <v>264</v>
      </c>
      <c r="E777" s="2"/>
      <c r="F777" s="2"/>
      <c r="G777" s="2">
        <f>Tabla1[[#This Row],[VENTA]]+Tabla1[[#This Row],[FISICO]]-Tabla1[[#This Row],[SISTEMA]]</f>
        <v>-264</v>
      </c>
      <c r="H777" s="2"/>
      <c r="I777" s="2"/>
    </row>
    <row r="778" spans="1:9" x14ac:dyDescent="0.25">
      <c r="A778" s="1" t="s">
        <v>18</v>
      </c>
      <c r="B778" s="2">
        <v>7439</v>
      </c>
      <c r="C778" s="3" t="s">
        <v>654</v>
      </c>
      <c r="D778" s="2">
        <v>6</v>
      </c>
      <c r="E778" s="2">
        <v>6</v>
      </c>
      <c r="F778" s="2">
        <v>0</v>
      </c>
      <c r="G778" s="2">
        <f>Tabla1[[#This Row],[VENTA]]+Tabla1[[#This Row],[FISICO]]-Tabla1[[#This Row],[SISTEMA]]</f>
        <v>0</v>
      </c>
      <c r="H778" s="4"/>
      <c r="I778" s="4">
        <f>Tabla1[[#This Row],[Columna1]]*Tabla1[[#This Row],[COMPROMETIDO}]]</f>
        <v>0</v>
      </c>
    </row>
    <row r="779" spans="1:9" hidden="1" x14ac:dyDescent="0.25">
      <c r="A779" s="1" t="s">
        <v>18</v>
      </c>
      <c r="B779" s="2">
        <v>7440</v>
      </c>
      <c r="C779" s="3" t="s">
        <v>756</v>
      </c>
      <c r="D779" s="2">
        <v>2</v>
      </c>
      <c r="E779" s="2"/>
      <c r="F779" s="2"/>
      <c r="G779" s="2">
        <f>Tabla1[[#This Row],[VENTA]]+Tabla1[[#This Row],[FISICO]]-Tabla1[[#This Row],[SISTEMA]]</f>
        <v>-2</v>
      </c>
      <c r="H779" s="2"/>
      <c r="I779" s="2"/>
    </row>
    <row r="780" spans="1:9" hidden="1" x14ac:dyDescent="0.25">
      <c r="A780" s="1" t="s">
        <v>18</v>
      </c>
      <c r="B780" s="2">
        <v>7452</v>
      </c>
      <c r="C780" s="3" t="s">
        <v>661</v>
      </c>
      <c r="D780" s="2">
        <v>3</v>
      </c>
      <c r="E780" s="2"/>
      <c r="F780" s="2"/>
      <c r="G780" s="2">
        <f>Tabla1[[#This Row],[VENTA]]+Tabla1[[#This Row],[FISICO]]-Tabla1[[#This Row],[SISTEMA]]</f>
        <v>-3</v>
      </c>
      <c r="H780" s="2"/>
      <c r="I780" s="2"/>
    </row>
    <row r="781" spans="1:9" hidden="1" x14ac:dyDescent="0.25">
      <c r="A781" s="1" t="s">
        <v>17</v>
      </c>
      <c r="B781" s="2">
        <v>7465</v>
      </c>
      <c r="C781" s="3" t="s">
        <v>453</v>
      </c>
      <c r="D781" s="2">
        <v>455</v>
      </c>
      <c r="E781" s="2"/>
      <c r="F781" s="2"/>
      <c r="G781" s="2">
        <f>Tabla1[[#This Row],[VENTA]]+Tabla1[[#This Row],[FISICO]]-Tabla1[[#This Row],[SISTEMA]]</f>
        <v>-455</v>
      </c>
      <c r="H781" s="2"/>
      <c r="I781" s="2"/>
    </row>
    <row r="782" spans="1:9" hidden="1" x14ac:dyDescent="0.25">
      <c r="A782" s="1" t="s">
        <v>21</v>
      </c>
      <c r="B782" s="2">
        <v>7507</v>
      </c>
      <c r="C782" s="3" t="s">
        <v>1381</v>
      </c>
      <c r="D782" s="2">
        <v>2</v>
      </c>
      <c r="E782" s="2"/>
      <c r="F782" s="2"/>
      <c r="G782" s="2">
        <f>Tabla1[[#This Row],[VENTA]]+Tabla1[[#This Row],[FISICO]]-Tabla1[[#This Row],[SISTEMA]]</f>
        <v>-2</v>
      </c>
      <c r="H782" s="2"/>
      <c r="I782" s="2"/>
    </row>
    <row r="783" spans="1:9" hidden="1" x14ac:dyDescent="0.25">
      <c r="A783" s="1" t="s">
        <v>10</v>
      </c>
      <c r="B783" s="2">
        <v>7521</v>
      </c>
      <c r="C783" s="3" t="s">
        <v>264</v>
      </c>
      <c r="D783" s="2">
        <v>1</v>
      </c>
      <c r="E783" s="2"/>
      <c r="F783" s="2"/>
      <c r="G783" s="2">
        <f>Tabla1[[#This Row],[VENTA]]+Tabla1[[#This Row],[FISICO]]-Tabla1[[#This Row],[SISTEMA]]</f>
        <v>-1</v>
      </c>
      <c r="H783" s="2"/>
      <c r="I783" s="2"/>
    </row>
    <row r="784" spans="1:9" x14ac:dyDescent="0.25">
      <c r="A784" s="1" t="s">
        <v>22</v>
      </c>
      <c r="B784" s="2">
        <v>7526</v>
      </c>
      <c r="C784" s="3" t="s">
        <v>1468</v>
      </c>
      <c r="D784" s="2">
        <v>81</v>
      </c>
      <c r="E784" s="2">
        <f>6+7+63</f>
        <v>76</v>
      </c>
      <c r="F784" s="2">
        <v>2</v>
      </c>
      <c r="G784" s="2">
        <f>Tabla1[[#This Row],[VENTA]]+Tabla1[[#This Row],[FISICO]]-Tabla1[[#This Row],[SISTEMA]]</f>
        <v>-3</v>
      </c>
      <c r="H784" s="4">
        <v>1.28</v>
      </c>
      <c r="I784" s="4">
        <f>Tabla1[[#This Row],[Columna1]]*Tabla1[[#This Row],[COMPROMETIDO}]]</f>
        <v>-3.84</v>
      </c>
    </row>
    <row r="785" spans="1:9" hidden="1" x14ac:dyDescent="0.25">
      <c r="A785" s="1" t="s">
        <v>18</v>
      </c>
      <c r="B785" s="2">
        <v>7532</v>
      </c>
      <c r="C785" s="3" t="s">
        <v>726</v>
      </c>
      <c r="D785" s="2">
        <v>5</v>
      </c>
      <c r="E785" s="2"/>
      <c r="F785" s="2"/>
      <c r="G785" s="2">
        <f>Tabla1[[#This Row],[VENTA]]+Tabla1[[#This Row],[FISICO]]-Tabla1[[#This Row],[SISTEMA]]</f>
        <v>-5</v>
      </c>
      <c r="H785" s="2"/>
      <c r="I785" s="2"/>
    </row>
    <row r="786" spans="1:9" hidden="1" x14ac:dyDescent="0.25">
      <c r="A786" s="1" t="s">
        <v>18</v>
      </c>
      <c r="B786" s="2">
        <v>7584</v>
      </c>
      <c r="C786" s="3" t="s">
        <v>659</v>
      </c>
      <c r="D786" s="2">
        <v>2633</v>
      </c>
      <c r="E786" s="2"/>
      <c r="F786" s="2"/>
      <c r="G786" s="2">
        <f>Tabla1[[#This Row],[VENTA]]+Tabla1[[#This Row],[FISICO]]-Tabla1[[#This Row],[SISTEMA]]</f>
        <v>-2633</v>
      </c>
      <c r="H786" s="2"/>
      <c r="I786" s="2"/>
    </row>
    <row r="787" spans="1:9" hidden="1" x14ac:dyDescent="0.25">
      <c r="A787" s="1" t="s">
        <v>18</v>
      </c>
      <c r="B787" s="2">
        <v>7615</v>
      </c>
      <c r="C787" s="3" t="s">
        <v>660</v>
      </c>
      <c r="D787" s="2">
        <v>19</v>
      </c>
      <c r="E787" s="2"/>
      <c r="F787" s="2"/>
      <c r="G787" s="2">
        <f>Tabla1[[#This Row],[VENTA]]+Tabla1[[#This Row],[FISICO]]-Tabla1[[#This Row],[SISTEMA]]</f>
        <v>-19</v>
      </c>
      <c r="H787" s="2"/>
      <c r="I787" s="2"/>
    </row>
    <row r="788" spans="1:9" hidden="1" x14ac:dyDescent="0.25">
      <c r="A788" s="1" t="s">
        <v>18</v>
      </c>
      <c r="B788" s="2">
        <v>7651</v>
      </c>
      <c r="C788" s="3" t="s">
        <v>665</v>
      </c>
      <c r="D788" s="2">
        <v>14</v>
      </c>
      <c r="E788" s="2"/>
      <c r="F788" s="2"/>
      <c r="G788" s="2">
        <f>Tabla1[[#This Row],[VENTA]]+Tabla1[[#This Row],[FISICO]]-Tabla1[[#This Row],[SISTEMA]]</f>
        <v>-14</v>
      </c>
      <c r="H788" s="2"/>
      <c r="I788" s="2"/>
    </row>
    <row r="789" spans="1:9" hidden="1" x14ac:dyDescent="0.25">
      <c r="A789" s="1" t="s">
        <v>18</v>
      </c>
      <c r="B789" s="2">
        <v>7652</v>
      </c>
      <c r="C789" s="3" t="s">
        <v>662</v>
      </c>
      <c r="D789" s="2">
        <v>8</v>
      </c>
      <c r="E789" s="2"/>
      <c r="F789" s="2"/>
      <c r="G789" s="2">
        <f>Tabla1[[#This Row],[VENTA]]+Tabla1[[#This Row],[FISICO]]-Tabla1[[#This Row],[SISTEMA]]</f>
        <v>-8</v>
      </c>
      <c r="H789" s="2"/>
      <c r="I789" s="2"/>
    </row>
    <row r="790" spans="1:9" hidden="1" x14ac:dyDescent="0.25">
      <c r="A790" s="1" t="s">
        <v>18</v>
      </c>
      <c r="B790" s="2">
        <v>7653</v>
      </c>
      <c r="C790" s="3" t="s">
        <v>663</v>
      </c>
      <c r="D790" s="2">
        <v>6</v>
      </c>
      <c r="E790" s="2"/>
      <c r="F790" s="2"/>
      <c r="G790" s="2">
        <f>Tabla1[[#This Row],[VENTA]]+Tabla1[[#This Row],[FISICO]]-Tabla1[[#This Row],[SISTEMA]]</f>
        <v>-6</v>
      </c>
      <c r="H790" s="2"/>
      <c r="I790" s="2"/>
    </row>
    <row r="791" spans="1:9" hidden="1" x14ac:dyDescent="0.25">
      <c r="A791" s="1" t="s">
        <v>18</v>
      </c>
      <c r="B791" s="2">
        <v>7655</v>
      </c>
      <c r="C791" s="3" t="s">
        <v>664</v>
      </c>
      <c r="D791" s="2">
        <v>17</v>
      </c>
      <c r="E791" s="2"/>
      <c r="F791" s="2"/>
      <c r="G791" s="2">
        <f>Tabla1[[#This Row],[VENTA]]+Tabla1[[#This Row],[FISICO]]-Tabla1[[#This Row],[SISTEMA]]</f>
        <v>-17</v>
      </c>
      <c r="H791" s="2"/>
      <c r="I791" s="2"/>
    </row>
    <row r="792" spans="1:9" hidden="1" x14ac:dyDescent="0.25">
      <c r="A792" s="1" t="s">
        <v>18</v>
      </c>
      <c r="B792" s="2">
        <v>7687</v>
      </c>
      <c r="C792" s="3" t="s">
        <v>678</v>
      </c>
      <c r="D792" s="2">
        <v>1</v>
      </c>
      <c r="E792" s="2"/>
      <c r="F792" s="2"/>
      <c r="G792" s="2">
        <f>Tabla1[[#This Row],[VENTA]]+Tabla1[[#This Row],[FISICO]]-Tabla1[[#This Row],[SISTEMA]]</f>
        <v>-1</v>
      </c>
      <c r="H792" s="2"/>
      <c r="I792" s="2"/>
    </row>
    <row r="793" spans="1:9" hidden="1" x14ac:dyDescent="0.25">
      <c r="A793" s="1" t="s">
        <v>18</v>
      </c>
      <c r="B793" s="2">
        <v>7688</v>
      </c>
      <c r="C793" s="3" t="s">
        <v>679</v>
      </c>
      <c r="D793" s="2">
        <v>36</v>
      </c>
      <c r="E793" s="2"/>
      <c r="F793" s="2"/>
      <c r="G793" s="2">
        <f>Tabla1[[#This Row],[VENTA]]+Tabla1[[#This Row],[FISICO]]-Tabla1[[#This Row],[SISTEMA]]</f>
        <v>-36</v>
      </c>
      <c r="H793" s="2"/>
      <c r="I793" s="2"/>
    </row>
    <row r="794" spans="1:9" hidden="1" x14ac:dyDescent="0.25">
      <c r="A794" s="1" t="s">
        <v>6</v>
      </c>
      <c r="B794" s="2">
        <v>7729</v>
      </c>
      <c r="C794" s="3" t="s">
        <v>183</v>
      </c>
      <c r="D794" s="2">
        <v>20</v>
      </c>
      <c r="E794" s="2"/>
      <c r="F794" s="2"/>
      <c r="G794" s="2">
        <f>Tabla1[[#This Row],[VENTA]]+Tabla1[[#This Row],[FISICO]]-Tabla1[[#This Row],[SISTEMA]]</f>
        <v>-20</v>
      </c>
      <c r="H794" s="2"/>
      <c r="I794" s="2"/>
    </row>
    <row r="795" spans="1:9" hidden="1" x14ac:dyDescent="0.25">
      <c r="A795" s="1" t="s">
        <v>18</v>
      </c>
      <c r="B795" s="2">
        <v>7730</v>
      </c>
      <c r="C795" s="3" t="s">
        <v>701</v>
      </c>
      <c r="D795" s="2">
        <v>40</v>
      </c>
      <c r="E795" s="2"/>
      <c r="F795" s="2"/>
      <c r="G795" s="2">
        <f>Tabla1[[#This Row],[VENTA]]+Tabla1[[#This Row],[FISICO]]-Tabla1[[#This Row],[SISTEMA]]</f>
        <v>-40</v>
      </c>
      <c r="H795" s="2"/>
      <c r="I795" s="2"/>
    </row>
    <row r="796" spans="1:9" hidden="1" x14ac:dyDescent="0.25">
      <c r="A796" s="1" t="s">
        <v>6</v>
      </c>
      <c r="B796" s="2">
        <v>7777</v>
      </c>
      <c r="C796" s="3" t="s">
        <v>184</v>
      </c>
      <c r="D796" s="2">
        <v>78.114999999999995</v>
      </c>
      <c r="E796" s="2"/>
      <c r="F796" s="2"/>
      <c r="G796" s="2">
        <f>Tabla1[[#This Row],[VENTA]]+Tabla1[[#This Row],[FISICO]]-Tabla1[[#This Row],[SISTEMA]]</f>
        <v>-78.114999999999995</v>
      </c>
      <c r="H796" s="2"/>
      <c r="I796" s="2"/>
    </row>
    <row r="797" spans="1:9" hidden="1" x14ac:dyDescent="0.25">
      <c r="A797" s="1" t="s">
        <v>21</v>
      </c>
      <c r="B797" s="2">
        <v>7832</v>
      </c>
      <c r="C797" s="3" t="s">
        <v>1383</v>
      </c>
      <c r="D797" s="2">
        <v>158</v>
      </c>
      <c r="E797" s="2"/>
      <c r="F797" s="2"/>
      <c r="G797" s="2">
        <f>Tabla1[[#This Row],[VENTA]]+Tabla1[[#This Row],[FISICO]]-Tabla1[[#This Row],[SISTEMA]]</f>
        <v>-158</v>
      </c>
      <c r="H797" s="2"/>
      <c r="I797" s="2"/>
    </row>
    <row r="798" spans="1:9" hidden="1" x14ac:dyDescent="0.25">
      <c r="A798" s="1" t="s">
        <v>18</v>
      </c>
      <c r="B798" s="2">
        <v>7858</v>
      </c>
      <c r="C798" s="3" t="s">
        <v>666</v>
      </c>
      <c r="D798" s="2">
        <v>456</v>
      </c>
      <c r="E798" s="2"/>
      <c r="F798" s="2"/>
      <c r="G798" s="2">
        <f>Tabla1[[#This Row],[VENTA]]+Tabla1[[#This Row],[FISICO]]-Tabla1[[#This Row],[SISTEMA]]</f>
        <v>-456</v>
      </c>
      <c r="H798" s="2"/>
      <c r="I798" s="2"/>
    </row>
    <row r="799" spans="1:9" hidden="1" x14ac:dyDescent="0.25">
      <c r="A799" s="1" t="s">
        <v>18</v>
      </c>
      <c r="B799" s="2">
        <v>7896</v>
      </c>
      <c r="C799" s="3" t="s">
        <v>667</v>
      </c>
      <c r="D799" s="2">
        <v>29</v>
      </c>
      <c r="E799" s="2"/>
      <c r="F799" s="2"/>
      <c r="G799" s="2">
        <f>Tabla1[[#This Row],[VENTA]]+Tabla1[[#This Row],[FISICO]]-Tabla1[[#This Row],[SISTEMA]]</f>
        <v>-29</v>
      </c>
      <c r="H799" s="2"/>
      <c r="I799" s="2"/>
    </row>
    <row r="800" spans="1:9" hidden="1" x14ac:dyDescent="0.25">
      <c r="A800" s="1" t="s">
        <v>18</v>
      </c>
      <c r="B800" s="2">
        <v>7898</v>
      </c>
      <c r="C800" s="3" t="s">
        <v>698</v>
      </c>
      <c r="D800" s="2">
        <v>1</v>
      </c>
      <c r="E800" s="2"/>
      <c r="F800" s="2"/>
      <c r="G800" s="2">
        <f>Tabla1[[#This Row],[VENTA]]+Tabla1[[#This Row],[FISICO]]-Tabla1[[#This Row],[SISTEMA]]</f>
        <v>-1</v>
      </c>
      <c r="H800" s="2"/>
      <c r="I800" s="2"/>
    </row>
    <row r="801" spans="1:9" hidden="1" x14ac:dyDescent="0.25">
      <c r="A801" s="1" t="s">
        <v>21</v>
      </c>
      <c r="B801" s="2">
        <v>7975</v>
      </c>
      <c r="C801" s="3" t="s">
        <v>1384</v>
      </c>
      <c r="D801" s="2">
        <v>31</v>
      </c>
      <c r="E801" s="2"/>
      <c r="F801" s="2"/>
      <c r="G801" s="2">
        <f>Tabla1[[#This Row],[VENTA]]+Tabla1[[#This Row],[FISICO]]-Tabla1[[#This Row],[SISTEMA]]</f>
        <v>-31</v>
      </c>
      <c r="H801" s="2"/>
      <c r="I801" s="2"/>
    </row>
    <row r="802" spans="1:9" hidden="1" x14ac:dyDescent="0.25">
      <c r="A802" s="1" t="s">
        <v>21</v>
      </c>
      <c r="B802" s="2">
        <v>7977</v>
      </c>
      <c r="C802" s="3" t="s">
        <v>1393</v>
      </c>
      <c r="D802" s="2">
        <v>97</v>
      </c>
      <c r="E802" s="2"/>
      <c r="F802" s="2"/>
      <c r="G802" s="2">
        <f>Tabla1[[#This Row],[VENTA]]+Tabla1[[#This Row],[FISICO]]-Tabla1[[#This Row],[SISTEMA]]</f>
        <v>-97</v>
      </c>
      <c r="H802" s="2"/>
      <c r="I802" s="2"/>
    </row>
    <row r="803" spans="1:9" hidden="1" x14ac:dyDescent="0.25">
      <c r="A803" s="1" t="s">
        <v>21</v>
      </c>
      <c r="B803" s="2">
        <v>8017</v>
      </c>
      <c r="C803" s="3" t="s">
        <v>1394</v>
      </c>
      <c r="D803" s="2">
        <v>228</v>
      </c>
      <c r="E803" s="2"/>
      <c r="F803" s="2"/>
      <c r="G803" s="2">
        <f>Tabla1[[#This Row],[VENTA]]+Tabla1[[#This Row],[FISICO]]-Tabla1[[#This Row],[SISTEMA]]</f>
        <v>-228</v>
      </c>
      <c r="H803" s="2"/>
      <c r="I803" s="2"/>
    </row>
    <row r="804" spans="1:9" hidden="1" x14ac:dyDescent="0.25">
      <c r="A804" s="1" t="s">
        <v>18</v>
      </c>
      <c r="B804" s="2">
        <v>8048</v>
      </c>
      <c r="C804" s="3" t="s">
        <v>697</v>
      </c>
      <c r="D804" s="2">
        <v>0.01</v>
      </c>
      <c r="E804" s="2"/>
      <c r="F804" s="2"/>
      <c r="G804" s="2">
        <f>Tabla1[[#This Row],[VENTA]]+Tabla1[[#This Row],[FISICO]]-Tabla1[[#This Row],[SISTEMA]]</f>
        <v>-0.01</v>
      </c>
      <c r="H804" s="2"/>
      <c r="I804" s="2"/>
    </row>
    <row r="805" spans="1:9" hidden="1" x14ac:dyDescent="0.25">
      <c r="A805" s="1" t="s">
        <v>21</v>
      </c>
      <c r="B805" s="2">
        <v>8080</v>
      </c>
      <c r="C805" s="3" t="s">
        <v>1391</v>
      </c>
      <c r="D805" s="2">
        <v>92</v>
      </c>
      <c r="E805" s="2"/>
      <c r="F805" s="2"/>
      <c r="G805" s="2">
        <f>Tabla1[[#This Row],[VENTA]]+Tabla1[[#This Row],[FISICO]]-Tabla1[[#This Row],[SISTEMA]]</f>
        <v>-92</v>
      </c>
      <c r="H805" s="2"/>
      <c r="I805" s="2"/>
    </row>
    <row r="806" spans="1:9" hidden="1" x14ac:dyDescent="0.25">
      <c r="A806" s="1" t="s">
        <v>21</v>
      </c>
      <c r="B806" s="2">
        <v>8082</v>
      </c>
      <c r="C806" s="3" t="s">
        <v>1390</v>
      </c>
      <c r="D806" s="2">
        <v>100</v>
      </c>
      <c r="E806" s="2"/>
      <c r="F806" s="2"/>
      <c r="G806" s="2">
        <f>Tabla1[[#This Row],[VENTA]]+Tabla1[[#This Row],[FISICO]]-Tabla1[[#This Row],[SISTEMA]]</f>
        <v>-100</v>
      </c>
      <c r="H806" s="2"/>
      <c r="I806" s="2"/>
    </row>
    <row r="807" spans="1:9" hidden="1" x14ac:dyDescent="0.25">
      <c r="A807" s="1" t="s">
        <v>21</v>
      </c>
      <c r="B807" s="2">
        <v>8083</v>
      </c>
      <c r="C807" s="3" t="s">
        <v>1388</v>
      </c>
      <c r="D807" s="2">
        <v>1</v>
      </c>
      <c r="E807" s="2"/>
      <c r="F807" s="2"/>
      <c r="G807" s="2">
        <f>Tabla1[[#This Row],[VENTA]]+Tabla1[[#This Row],[FISICO]]-Tabla1[[#This Row],[SISTEMA]]</f>
        <v>-1</v>
      </c>
      <c r="H807" s="2"/>
      <c r="I807" s="2"/>
    </row>
    <row r="808" spans="1:9" hidden="1" x14ac:dyDescent="0.25">
      <c r="A808" s="1" t="s">
        <v>21</v>
      </c>
      <c r="B808" s="2">
        <v>8084</v>
      </c>
      <c r="C808" s="3" t="s">
        <v>1387</v>
      </c>
      <c r="D808" s="2">
        <v>100</v>
      </c>
      <c r="E808" s="2"/>
      <c r="F808" s="2"/>
      <c r="G808" s="2">
        <f>Tabla1[[#This Row],[VENTA]]+Tabla1[[#This Row],[FISICO]]-Tabla1[[#This Row],[SISTEMA]]</f>
        <v>-100</v>
      </c>
      <c r="H808" s="2"/>
      <c r="I808" s="2"/>
    </row>
    <row r="809" spans="1:9" hidden="1" x14ac:dyDescent="0.25">
      <c r="A809" s="1" t="s">
        <v>21</v>
      </c>
      <c r="B809" s="2">
        <v>8089</v>
      </c>
      <c r="C809" s="3" t="s">
        <v>1385</v>
      </c>
      <c r="D809" s="2">
        <v>13</v>
      </c>
      <c r="E809" s="2"/>
      <c r="F809" s="2"/>
      <c r="G809" s="2">
        <f>Tabla1[[#This Row],[VENTA]]+Tabla1[[#This Row],[FISICO]]-Tabla1[[#This Row],[SISTEMA]]</f>
        <v>-13</v>
      </c>
      <c r="H809" s="2"/>
      <c r="I809" s="2"/>
    </row>
    <row r="810" spans="1:9" hidden="1" x14ac:dyDescent="0.25">
      <c r="A810" s="1" t="s">
        <v>21</v>
      </c>
      <c r="B810" s="2">
        <v>8090</v>
      </c>
      <c r="C810" s="3" t="s">
        <v>1386</v>
      </c>
      <c r="D810" s="2">
        <v>48</v>
      </c>
      <c r="E810" s="2"/>
      <c r="F810" s="2"/>
      <c r="G810" s="2">
        <f>Tabla1[[#This Row],[VENTA]]+Tabla1[[#This Row],[FISICO]]-Tabla1[[#This Row],[SISTEMA]]</f>
        <v>-48</v>
      </c>
      <c r="H810" s="2"/>
      <c r="I810" s="2"/>
    </row>
    <row r="811" spans="1:9" hidden="1" x14ac:dyDescent="0.25">
      <c r="A811" s="1" t="s">
        <v>18</v>
      </c>
      <c r="B811" s="2">
        <v>8092</v>
      </c>
      <c r="C811" s="3" t="s">
        <v>695</v>
      </c>
      <c r="D811" s="2">
        <v>464</v>
      </c>
      <c r="E811" s="2"/>
      <c r="F811" s="2"/>
      <c r="G811" s="2">
        <f>Tabla1[[#This Row],[VENTA]]+Tabla1[[#This Row],[FISICO]]-Tabla1[[#This Row],[SISTEMA]]</f>
        <v>-464</v>
      </c>
      <c r="H811" s="2"/>
      <c r="I811" s="2"/>
    </row>
    <row r="812" spans="1:9" hidden="1" x14ac:dyDescent="0.25">
      <c r="A812" s="1" t="s">
        <v>10</v>
      </c>
      <c r="B812" s="2">
        <v>8171</v>
      </c>
      <c r="C812" s="3" t="s">
        <v>268</v>
      </c>
      <c r="D812" s="2">
        <v>29</v>
      </c>
      <c r="E812" s="2"/>
      <c r="F812" s="2"/>
      <c r="G812" s="2">
        <f>Tabla1[[#This Row],[VENTA]]+Tabla1[[#This Row],[FISICO]]-Tabla1[[#This Row],[SISTEMA]]</f>
        <v>-29</v>
      </c>
      <c r="H812" s="2"/>
      <c r="I812" s="2"/>
    </row>
    <row r="813" spans="1:9" hidden="1" x14ac:dyDescent="0.25">
      <c r="A813" s="1" t="s">
        <v>18</v>
      </c>
      <c r="B813" s="2">
        <v>8196</v>
      </c>
      <c r="C813" s="3" t="s">
        <v>694</v>
      </c>
      <c r="D813" s="2">
        <v>6</v>
      </c>
      <c r="E813" s="2"/>
      <c r="F813" s="2"/>
      <c r="G813" s="2">
        <f>Tabla1[[#This Row],[VENTA]]+Tabla1[[#This Row],[FISICO]]-Tabla1[[#This Row],[SISTEMA]]</f>
        <v>-6</v>
      </c>
      <c r="H813" s="2"/>
      <c r="I813" s="2"/>
    </row>
    <row r="814" spans="1:9" hidden="1" x14ac:dyDescent="0.25">
      <c r="A814" s="1" t="s">
        <v>18</v>
      </c>
      <c r="B814" s="2">
        <v>8198</v>
      </c>
      <c r="C814" s="3" t="s">
        <v>680</v>
      </c>
      <c r="D814" s="2">
        <v>159</v>
      </c>
      <c r="E814" s="2"/>
      <c r="F814" s="2"/>
      <c r="G814" s="2">
        <f>Tabla1[[#This Row],[VENTA]]+Tabla1[[#This Row],[FISICO]]-Tabla1[[#This Row],[SISTEMA]]</f>
        <v>-159</v>
      </c>
      <c r="H814" s="2"/>
      <c r="I814" s="2"/>
    </row>
    <row r="815" spans="1:9" hidden="1" x14ac:dyDescent="0.25">
      <c r="A815" s="1" t="s">
        <v>18</v>
      </c>
      <c r="B815" s="2">
        <v>8200</v>
      </c>
      <c r="C815" s="3" t="s">
        <v>681</v>
      </c>
      <c r="D815" s="2">
        <v>1</v>
      </c>
      <c r="E815" s="2"/>
      <c r="F815" s="2"/>
      <c r="G815" s="2">
        <f>Tabla1[[#This Row],[VENTA]]+Tabla1[[#This Row],[FISICO]]-Tabla1[[#This Row],[SISTEMA]]</f>
        <v>-1</v>
      </c>
      <c r="H815" s="2"/>
      <c r="I815" s="2"/>
    </row>
    <row r="816" spans="1:9" hidden="1" x14ac:dyDescent="0.25">
      <c r="A816" s="1" t="s">
        <v>18</v>
      </c>
      <c r="B816" s="2">
        <v>8202</v>
      </c>
      <c r="C816" s="3" t="s">
        <v>683</v>
      </c>
      <c r="D816" s="2">
        <v>107</v>
      </c>
      <c r="E816" s="2"/>
      <c r="F816" s="2"/>
      <c r="G816" s="2">
        <f>Tabla1[[#This Row],[VENTA]]+Tabla1[[#This Row],[FISICO]]-Tabla1[[#This Row],[SISTEMA]]</f>
        <v>-107</v>
      </c>
      <c r="H816" s="2"/>
      <c r="I816" s="2"/>
    </row>
    <row r="817" spans="1:9" hidden="1" x14ac:dyDescent="0.25">
      <c r="A817" s="1" t="s">
        <v>18</v>
      </c>
      <c r="B817" s="2">
        <v>8203</v>
      </c>
      <c r="C817" s="3" t="s">
        <v>682</v>
      </c>
      <c r="D817" s="2">
        <v>59</v>
      </c>
      <c r="E817" s="2"/>
      <c r="F817" s="2"/>
      <c r="G817" s="2">
        <f>Tabla1[[#This Row],[VENTA]]+Tabla1[[#This Row],[FISICO]]-Tabla1[[#This Row],[SISTEMA]]</f>
        <v>-59</v>
      </c>
      <c r="H817" s="2"/>
      <c r="I817" s="2"/>
    </row>
    <row r="818" spans="1:9" hidden="1" x14ac:dyDescent="0.25">
      <c r="A818" s="1" t="s">
        <v>18</v>
      </c>
      <c r="B818" s="2">
        <v>8232</v>
      </c>
      <c r="C818" s="3" t="s">
        <v>747</v>
      </c>
      <c r="D818" s="2">
        <v>10</v>
      </c>
      <c r="E818" s="2"/>
      <c r="F818" s="2"/>
      <c r="G818" s="2">
        <f>Tabla1[[#This Row],[VENTA]]+Tabla1[[#This Row],[FISICO]]-Tabla1[[#This Row],[SISTEMA]]</f>
        <v>-10</v>
      </c>
      <c r="H818" s="2"/>
      <c r="I818" s="2"/>
    </row>
    <row r="819" spans="1:9" hidden="1" x14ac:dyDescent="0.25">
      <c r="A819" s="1" t="s">
        <v>18</v>
      </c>
      <c r="B819" s="2">
        <v>8236</v>
      </c>
      <c r="C819" s="3" t="s">
        <v>748</v>
      </c>
      <c r="D819" s="2">
        <v>9</v>
      </c>
      <c r="E819" s="2"/>
      <c r="F819" s="2"/>
      <c r="G819" s="2">
        <f>Tabla1[[#This Row],[VENTA]]+Tabla1[[#This Row],[FISICO]]-Tabla1[[#This Row],[SISTEMA]]</f>
        <v>-9</v>
      </c>
      <c r="H819" s="2"/>
      <c r="I819" s="2"/>
    </row>
    <row r="820" spans="1:9" hidden="1" x14ac:dyDescent="0.25">
      <c r="A820" s="1" t="s">
        <v>18</v>
      </c>
      <c r="B820" s="2">
        <v>8237</v>
      </c>
      <c r="C820" s="3" t="s">
        <v>750</v>
      </c>
      <c r="D820" s="2">
        <v>19</v>
      </c>
      <c r="E820" s="2"/>
      <c r="F820" s="2"/>
      <c r="G820" s="2">
        <f>Tabla1[[#This Row],[VENTA]]+Tabla1[[#This Row],[FISICO]]-Tabla1[[#This Row],[SISTEMA]]</f>
        <v>-19</v>
      </c>
      <c r="H820" s="2"/>
      <c r="I820" s="2"/>
    </row>
    <row r="821" spans="1:9" hidden="1" x14ac:dyDescent="0.25">
      <c r="A821" s="1" t="s">
        <v>18</v>
      </c>
      <c r="B821" s="2">
        <v>8238</v>
      </c>
      <c r="C821" s="3" t="s">
        <v>749</v>
      </c>
      <c r="D821" s="2">
        <v>21</v>
      </c>
      <c r="E821" s="2"/>
      <c r="F821" s="2"/>
      <c r="G821" s="2">
        <f>Tabla1[[#This Row],[VENTA]]+Tabla1[[#This Row],[FISICO]]-Tabla1[[#This Row],[SISTEMA]]</f>
        <v>-21</v>
      </c>
      <c r="H821" s="2"/>
      <c r="I821" s="2"/>
    </row>
    <row r="822" spans="1:9" hidden="1" x14ac:dyDescent="0.25">
      <c r="A822" s="1" t="s">
        <v>18</v>
      </c>
      <c r="B822" s="2">
        <v>8306</v>
      </c>
      <c r="C822" s="3" t="s">
        <v>699</v>
      </c>
      <c r="D822" s="2">
        <v>15</v>
      </c>
      <c r="E822" s="2"/>
      <c r="F822" s="2"/>
      <c r="G822" s="2">
        <f>Tabla1[[#This Row],[VENTA]]+Tabla1[[#This Row],[FISICO]]-Tabla1[[#This Row],[SISTEMA]]</f>
        <v>-15</v>
      </c>
      <c r="H822" s="2"/>
      <c r="I822" s="2"/>
    </row>
    <row r="823" spans="1:9" hidden="1" x14ac:dyDescent="0.25">
      <c r="A823" s="1" t="s">
        <v>18</v>
      </c>
      <c r="B823" s="2">
        <v>8316</v>
      </c>
      <c r="C823" s="3" t="s">
        <v>696</v>
      </c>
      <c r="D823" s="2">
        <v>154</v>
      </c>
      <c r="E823" s="2"/>
      <c r="F823" s="2"/>
      <c r="G823" s="2">
        <f>Tabla1[[#This Row],[VENTA]]+Tabla1[[#This Row],[FISICO]]-Tabla1[[#This Row],[SISTEMA]]</f>
        <v>-154</v>
      </c>
      <c r="H823" s="2"/>
      <c r="I823" s="2"/>
    </row>
    <row r="824" spans="1:9" hidden="1" x14ac:dyDescent="0.25">
      <c r="A824" s="1" t="s">
        <v>21</v>
      </c>
      <c r="B824" s="2">
        <v>8397</v>
      </c>
      <c r="C824" s="3" t="s">
        <v>1382</v>
      </c>
      <c r="D824" s="2">
        <v>3</v>
      </c>
      <c r="E824" s="2"/>
      <c r="F824" s="2"/>
      <c r="G824" s="2">
        <f>Tabla1[[#This Row],[VENTA]]+Tabla1[[#This Row],[FISICO]]-Tabla1[[#This Row],[SISTEMA]]</f>
        <v>-3</v>
      </c>
      <c r="H824" s="2"/>
      <c r="I824" s="2"/>
    </row>
    <row r="825" spans="1:9" hidden="1" x14ac:dyDescent="0.25">
      <c r="A825" s="1" t="s">
        <v>21</v>
      </c>
      <c r="B825" s="2">
        <v>8398</v>
      </c>
      <c r="C825" s="3" t="s">
        <v>1392</v>
      </c>
      <c r="D825" s="2">
        <v>9</v>
      </c>
      <c r="E825" s="2"/>
      <c r="F825" s="2"/>
      <c r="G825" s="2">
        <f>Tabla1[[#This Row],[VENTA]]+Tabla1[[#This Row],[FISICO]]-Tabla1[[#This Row],[SISTEMA]]</f>
        <v>-9</v>
      </c>
      <c r="H825" s="2"/>
      <c r="I825" s="2"/>
    </row>
    <row r="826" spans="1:9" hidden="1" x14ac:dyDescent="0.25">
      <c r="A826" s="1" t="s">
        <v>21</v>
      </c>
      <c r="B826" s="2">
        <v>8430</v>
      </c>
      <c r="C826" s="3" t="s">
        <v>1419</v>
      </c>
      <c r="D826" s="2">
        <v>50</v>
      </c>
      <c r="E826" s="2"/>
      <c r="F826" s="2"/>
      <c r="G826" s="2">
        <f>Tabla1[[#This Row],[VENTA]]+Tabla1[[#This Row],[FISICO]]-Tabla1[[#This Row],[SISTEMA]]</f>
        <v>-50</v>
      </c>
      <c r="H826" s="2"/>
      <c r="I826" s="2"/>
    </row>
    <row r="827" spans="1:9" hidden="1" x14ac:dyDescent="0.25">
      <c r="A827" s="1" t="s">
        <v>21</v>
      </c>
      <c r="B827" s="2">
        <v>8487</v>
      </c>
      <c r="C827" s="3" t="s">
        <v>1396</v>
      </c>
      <c r="D827" s="2">
        <v>2</v>
      </c>
      <c r="E827" s="2"/>
      <c r="F827" s="2"/>
      <c r="G827" s="2">
        <f>Tabla1[[#This Row],[VENTA]]+Tabla1[[#This Row],[FISICO]]-Tabla1[[#This Row],[SISTEMA]]</f>
        <v>-2</v>
      </c>
      <c r="H827" s="2"/>
      <c r="I827" s="2"/>
    </row>
    <row r="828" spans="1:9" hidden="1" x14ac:dyDescent="0.25">
      <c r="A828" s="1" t="s">
        <v>18</v>
      </c>
      <c r="B828" s="2">
        <v>8506</v>
      </c>
      <c r="C828" s="3" t="s">
        <v>704</v>
      </c>
      <c r="D828" s="2">
        <v>26</v>
      </c>
      <c r="E828" s="2"/>
      <c r="F828" s="2"/>
      <c r="G828" s="2">
        <f>Tabla1[[#This Row],[VENTA]]+Tabla1[[#This Row],[FISICO]]-Tabla1[[#This Row],[SISTEMA]]</f>
        <v>-26</v>
      </c>
      <c r="H828" s="2"/>
      <c r="I828" s="2"/>
    </row>
    <row r="829" spans="1:9" hidden="1" x14ac:dyDescent="0.25">
      <c r="A829" s="1" t="s">
        <v>18</v>
      </c>
      <c r="B829" s="2">
        <v>8508</v>
      </c>
      <c r="C829" s="3" t="s">
        <v>705</v>
      </c>
      <c r="D829" s="2">
        <v>103</v>
      </c>
      <c r="E829" s="2"/>
      <c r="F829" s="2"/>
      <c r="G829" s="2">
        <f>Tabla1[[#This Row],[VENTA]]+Tabla1[[#This Row],[FISICO]]-Tabla1[[#This Row],[SISTEMA]]</f>
        <v>-103</v>
      </c>
      <c r="H829" s="2"/>
      <c r="I829" s="2"/>
    </row>
    <row r="830" spans="1:9" hidden="1" x14ac:dyDescent="0.25">
      <c r="A830" s="1" t="s">
        <v>18</v>
      </c>
      <c r="B830" s="2">
        <v>8517</v>
      </c>
      <c r="C830" s="3" t="s">
        <v>706</v>
      </c>
      <c r="D830" s="2">
        <v>35</v>
      </c>
      <c r="E830" s="2"/>
      <c r="F830" s="2"/>
      <c r="G830" s="2">
        <f>Tabla1[[#This Row],[VENTA]]+Tabla1[[#This Row],[FISICO]]-Tabla1[[#This Row],[SISTEMA]]</f>
        <v>-35</v>
      </c>
      <c r="H830" s="2"/>
      <c r="I830" s="2"/>
    </row>
    <row r="831" spans="1:9" x14ac:dyDescent="0.25">
      <c r="A831" s="1" t="s">
        <v>18</v>
      </c>
      <c r="B831" s="2">
        <v>8540</v>
      </c>
      <c r="C831" s="3" t="s">
        <v>685</v>
      </c>
      <c r="D831" s="2">
        <v>37</v>
      </c>
      <c r="E831" s="2">
        <f>36+1</f>
        <v>37</v>
      </c>
      <c r="F831" s="2">
        <v>0</v>
      </c>
      <c r="G831" s="2">
        <f>Tabla1[[#This Row],[VENTA]]+Tabla1[[#This Row],[FISICO]]-Tabla1[[#This Row],[SISTEMA]]</f>
        <v>0</v>
      </c>
      <c r="H831" s="4"/>
      <c r="I831" s="4">
        <f>Tabla1[[#This Row],[Columna1]]*Tabla1[[#This Row],[COMPROMETIDO}]]</f>
        <v>0</v>
      </c>
    </row>
    <row r="832" spans="1:9" hidden="1" x14ac:dyDescent="0.25">
      <c r="A832" s="1" t="s">
        <v>17</v>
      </c>
      <c r="B832" s="2">
        <v>8554</v>
      </c>
      <c r="C832" s="3" t="s">
        <v>455</v>
      </c>
      <c r="D832" s="2">
        <v>34</v>
      </c>
      <c r="E832" s="2"/>
      <c r="F832" s="2"/>
      <c r="G832" s="2">
        <f>Tabla1[[#This Row],[VENTA]]+Tabla1[[#This Row],[FISICO]]-Tabla1[[#This Row],[SISTEMA]]</f>
        <v>-34</v>
      </c>
      <c r="H832" s="2"/>
      <c r="I832" s="2"/>
    </row>
    <row r="833" spans="1:9" hidden="1" x14ac:dyDescent="0.25">
      <c r="A833" s="1" t="s">
        <v>18</v>
      </c>
      <c r="B833" s="2">
        <v>8595</v>
      </c>
      <c r="C833" s="3" t="s">
        <v>1101</v>
      </c>
      <c r="D833" s="2">
        <v>81</v>
      </c>
      <c r="E833" s="2"/>
      <c r="F833" s="2"/>
      <c r="G833" s="2">
        <f>Tabla1[[#This Row],[VENTA]]+Tabla1[[#This Row],[FISICO]]-Tabla1[[#This Row],[SISTEMA]]</f>
        <v>-81</v>
      </c>
      <c r="H833" s="2"/>
      <c r="I833" s="2"/>
    </row>
    <row r="834" spans="1:9" hidden="1" x14ac:dyDescent="0.25">
      <c r="A834" s="1" t="s">
        <v>18</v>
      </c>
      <c r="B834" s="2">
        <v>8600</v>
      </c>
      <c r="C834" s="3" t="s">
        <v>712</v>
      </c>
      <c r="D834" s="2">
        <v>23</v>
      </c>
      <c r="E834" s="2"/>
      <c r="F834" s="2"/>
      <c r="G834" s="2">
        <f>Tabla1[[#This Row],[VENTA]]+Tabla1[[#This Row],[FISICO]]-Tabla1[[#This Row],[SISTEMA]]</f>
        <v>-23</v>
      </c>
      <c r="H834" s="2"/>
      <c r="I834" s="2"/>
    </row>
    <row r="835" spans="1:9" hidden="1" x14ac:dyDescent="0.25">
      <c r="A835" s="1" t="s">
        <v>18</v>
      </c>
      <c r="B835" s="2">
        <v>8601</v>
      </c>
      <c r="C835" s="3" t="s">
        <v>1010</v>
      </c>
      <c r="D835" s="2">
        <v>1</v>
      </c>
      <c r="E835" s="2"/>
      <c r="F835" s="2"/>
      <c r="G835" s="2">
        <f>Tabla1[[#This Row],[VENTA]]+Tabla1[[#This Row],[FISICO]]-Tabla1[[#This Row],[SISTEMA]]</f>
        <v>-1</v>
      </c>
      <c r="H835" s="2"/>
      <c r="I835" s="2"/>
    </row>
    <row r="836" spans="1:9" hidden="1" x14ac:dyDescent="0.25">
      <c r="A836" s="1" t="s">
        <v>18</v>
      </c>
      <c r="B836" s="2">
        <v>8635</v>
      </c>
      <c r="C836" s="3" t="s">
        <v>854</v>
      </c>
      <c r="D836" s="2">
        <v>16</v>
      </c>
      <c r="E836" s="2"/>
      <c r="F836" s="2"/>
      <c r="G836" s="2">
        <f>Tabla1[[#This Row],[VENTA]]+Tabla1[[#This Row],[FISICO]]-Tabla1[[#This Row],[SISTEMA]]</f>
        <v>-16</v>
      </c>
      <c r="H836" s="2"/>
      <c r="I836" s="2"/>
    </row>
    <row r="837" spans="1:9" hidden="1" x14ac:dyDescent="0.25">
      <c r="A837" s="1" t="s">
        <v>21</v>
      </c>
      <c r="B837" s="2">
        <v>8652</v>
      </c>
      <c r="C837" s="3" t="s">
        <v>1400</v>
      </c>
      <c r="D837" s="2">
        <v>10</v>
      </c>
      <c r="E837" s="2"/>
      <c r="F837" s="2"/>
      <c r="G837" s="2">
        <f>Tabla1[[#This Row],[VENTA]]+Tabla1[[#This Row],[FISICO]]-Tabla1[[#This Row],[SISTEMA]]</f>
        <v>-10</v>
      </c>
      <c r="H837" s="2"/>
      <c r="I837" s="2"/>
    </row>
    <row r="838" spans="1:9" hidden="1" x14ac:dyDescent="0.25">
      <c r="A838" s="1" t="s">
        <v>21</v>
      </c>
      <c r="B838" s="2">
        <v>8656</v>
      </c>
      <c r="C838" s="3" t="s">
        <v>1423</v>
      </c>
      <c r="D838" s="2">
        <v>165</v>
      </c>
      <c r="E838" s="2"/>
      <c r="F838" s="2"/>
      <c r="G838" s="2">
        <f>Tabla1[[#This Row],[VENTA]]+Tabla1[[#This Row],[FISICO]]-Tabla1[[#This Row],[SISTEMA]]</f>
        <v>-165</v>
      </c>
      <c r="H838" s="2"/>
      <c r="I838" s="2"/>
    </row>
    <row r="839" spans="1:9" hidden="1" x14ac:dyDescent="0.25">
      <c r="A839" s="1" t="s">
        <v>18</v>
      </c>
      <c r="B839" s="2">
        <v>8702</v>
      </c>
      <c r="C839" s="3" t="s">
        <v>708</v>
      </c>
      <c r="D839" s="2">
        <v>1591</v>
      </c>
      <c r="E839" s="2"/>
      <c r="F839" s="2"/>
      <c r="G839" s="2">
        <f>Tabla1[[#This Row],[VENTA]]+Tabla1[[#This Row],[FISICO]]-Tabla1[[#This Row],[SISTEMA]]</f>
        <v>-1591</v>
      </c>
      <c r="H839" s="2"/>
      <c r="I839" s="2"/>
    </row>
    <row r="840" spans="1:9" hidden="1" x14ac:dyDescent="0.25">
      <c r="A840" s="1" t="s">
        <v>18</v>
      </c>
      <c r="B840" s="2">
        <v>8716</v>
      </c>
      <c r="C840" s="3" t="s">
        <v>723</v>
      </c>
      <c r="D840" s="2">
        <v>613</v>
      </c>
      <c r="E840" s="2"/>
      <c r="F840" s="2"/>
      <c r="G840" s="2">
        <f>Tabla1[[#This Row],[VENTA]]+Tabla1[[#This Row],[FISICO]]-Tabla1[[#This Row],[SISTEMA]]</f>
        <v>-613</v>
      </c>
      <c r="H840" s="2"/>
      <c r="I840" s="2"/>
    </row>
    <row r="841" spans="1:9" hidden="1" x14ac:dyDescent="0.25">
      <c r="A841" s="1" t="s">
        <v>18</v>
      </c>
      <c r="B841" s="2">
        <v>8717</v>
      </c>
      <c r="C841" s="3" t="s">
        <v>827</v>
      </c>
      <c r="D841" s="2">
        <v>52</v>
      </c>
      <c r="E841" s="2"/>
      <c r="F841" s="2"/>
      <c r="G841" s="2">
        <f>Tabla1[[#This Row],[VENTA]]+Tabla1[[#This Row],[FISICO]]-Tabla1[[#This Row],[SISTEMA]]</f>
        <v>-52</v>
      </c>
      <c r="H841" s="2"/>
      <c r="I841" s="2"/>
    </row>
    <row r="842" spans="1:9" hidden="1" x14ac:dyDescent="0.25">
      <c r="A842" s="1" t="s">
        <v>18</v>
      </c>
      <c r="B842" s="2">
        <v>8722</v>
      </c>
      <c r="C842" s="3" t="s">
        <v>707</v>
      </c>
      <c r="D842" s="2">
        <v>132</v>
      </c>
      <c r="E842" s="2"/>
      <c r="F842" s="2"/>
      <c r="G842" s="2">
        <f>Tabla1[[#This Row],[VENTA]]+Tabla1[[#This Row],[FISICO]]-Tabla1[[#This Row],[SISTEMA]]</f>
        <v>-132</v>
      </c>
      <c r="H842" s="2"/>
      <c r="I842" s="2"/>
    </row>
    <row r="843" spans="1:9" hidden="1" x14ac:dyDescent="0.25">
      <c r="A843" s="1" t="s">
        <v>18</v>
      </c>
      <c r="B843" s="2">
        <v>8728</v>
      </c>
      <c r="C843" s="3" t="s">
        <v>825</v>
      </c>
      <c r="D843" s="2">
        <v>126</v>
      </c>
      <c r="E843" s="2"/>
      <c r="F843" s="2"/>
      <c r="G843" s="2">
        <f>Tabla1[[#This Row],[VENTA]]+Tabla1[[#This Row],[FISICO]]-Tabla1[[#This Row],[SISTEMA]]</f>
        <v>-126</v>
      </c>
      <c r="H843" s="2"/>
      <c r="I843" s="2"/>
    </row>
    <row r="844" spans="1:9" hidden="1" x14ac:dyDescent="0.25">
      <c r="A844" s="1" t="s">
        <v>18</v>
      </c>
      <c r="B844" s="2">
        <v>8745</v>
      </c>
      <c r="C844" s="3" t="s">
        <v>826</v>
      </c>
      <c r="D844" s="2">
        <v>7</v>
      </c>
      <c r="E844" s="2"/>
      <c r="F844" s="2"/>
      <c r="G844" s="2">
        <f>Tabla1[[#This Row],[VENTA]]+Tabla1[[#This Row],[FISICO]]-Tabla1[[#This Row],[SISTEMA]]</f>
        <v>-7</v>
      </c>
      <c r="H844" s="2"/>
      <c r="I844" s="2"/>
    </row>
    <row r="845" spans="1:9" hidden="1" x14ac:dyDescent="0.25">
      <c r="A845" s="1" t="s">
        <v>32</v>
      </c>
      <c r="B845" s="2">
        <v>8747</v>
      </c>
      <c r="C845" s="3" t="s">
        <v>3075</v>
      </c>
      <c r="D845" s="2">
        <v>30</v>
      </c>
      <c r="E845" s="2"/>
      <c r="F845" s="2"/>
      <c r="G845" s="2">
        <f>Tabla1[[#This Row],[VENTA]]+Tabla1[[#This Row],[FISICO]]-Tabla1[[#This Row],[SISTEMA]]</f>
        <v>-30</v>
      </c>
      <c r="H845" s="2"/>
      <c r="I845" s="2"/>
    </row>
    <row r="846" spans="1:9" x14ac:dyDescent="0.25">
      <c r="A846" s="1" t="s">
        <v>20</v>
      </c>
      <c r="B846" s="2">
        <v>8794</v>
      </c>
      <c r="C846" s="3" t="s">
        <v>1307</v>
      </c>
      <c r="D846" s="2">
        <v>9</v>
      </c>
      <c r="E846" s="2">
        <v>17</v>
      </c>
      <c r="F846" s="2">
        <v>0</v>
      </c>
      <c r="G846" s="2">
        <f>Tabla1[[#This Row],[VENTA]]+Tabla1[[#This Row],[FISICO]]-Tabla1[[#This Row],[SISTEMA]]</f>
        <v>8</v>
      </c>
      <c r="H846" s="4"/>
      <c r="I846" s="4">
        <f>Tabla1[[#This Row],[Columna1]]*Tabla1[[#This Row],[COMPROMETIDO}]]</f>
        <v>0</v>
      </c>
    </row>
    <row r="847" spans="1:9" hidden="1" x14ac:dyDescent="0.25">
      <c r="A847" s="1" t="s">
        <v>32</v>
      </c>
      <c r="B847" s="2">
        <v>8867</v>
      </c>
      <c r="C847" s="3" t="s">
        <v>3073</v>
      </c>
      <c r="D847" s="2">
        <v>7</v>
      </c>
      <c r="E847" s="2"/>
      <c r="F847" s="2"/>
      <c r="G847" s="2">
        <f>Tabla1[[#This Row],[VENTA]]+Tabla1[[#This Row],[FISICO]]-Tabla1[[#This Row],[SISTEMA]]</f>
        <v>-7</v>
      </c>
      <c r="H847" s="2"/>
      <c r="I847" s="2"/>
    </row>
    <row r="848" spans="1:9" hidden="1" x14ac:dyDescent="0.25">
      <c r="A848" s="1" t="s">
        <v>18</v>
      </c>
      <c r="B848" s="2">
        <v>8898</v>
      </c>
      <c r="C848" s="3" t="s">
        <v>710</v>
      </c>
      <c r="D848" s="2">
        <v>73</v>
      </c>
      <c r="E848" s="2"/>
      <c r="F848" s="2"/>
      <c r="G848" s="2">
        <f>Tabla1[[#This Row],[VENTA]]+Tabla1[[#This Row],[FISICO]]-Tabla1[[#This Row],[SISTEMA]]</f>
        <v>-73</v>
      </c>
      <c r="H848" s="2"/>
      <c r="I848" s="2"/>
    </row>
    <row r="849" spans="1:9" hidden="1" x14ac:dyDescent="0.25">
      <c r="A849" s="1" t="s">
        <v>18</v>
      </c>
      <c r="B849" s="2">
        <v>8899</v>
      </c>
      <c r="C849" s="3" t="s">
        <v>711</v>
      </c>
      <c r="D849" s="2">
        <v>63</v>
      </c>
      <c r="E849" s="2"/>
      <c r="F849" s="2"/>
      <c r="G849" s="2">
        <f>Tabla1[[#This Row],[VENTA]]+Tabla1[[#This Row],[FISICO]]-Tabla1[[#This Row],[SISTEMA]]</f>
        <v>-63</v>
      </c>
      <c r="H849" s="2"/>
      <c r="I849" s="2"/>
    </row>
    <row r="850" spans="1:9" hidden="1" x14ac:dyDescent="0.25">
      <c r="A850" s="1" t="s">
        <v>21</v>
      </c>
      <c r="B850" s="2">
        <v>8922</v>
      </c>
      <c r="C850" s="3" t="s">
        <v>1398</v>
      </c>
      <c r="D850" s="2">
        <v>17</v>
      </c>
      <c r="E850" s="2"/>
      <c r="F850" s="2"/>
      <c r="G850" s="2">
        <f>Tabla1[[#This Row],[VENTA]]+Tabla1[[#This Row],[FISICO]]-Tabla1[[#This Row],[SISTEMA]]</f>
        <v>-17</v>
      </c>
      <c r="H850" s="2"/>
      <c r="I850" s="2"/>
    </row>
    <row r="851" spans="1:9" hidden="1" x14ac:dyDescent="0.25">
      <c r="A851" s="1" t="s">
        <v>17</v>
      </c>
      <c r="B851" s="2">
        <v>9006</v>
      </c>
      <c r="C851" s="3" t="s">
        <v>457</v>
      </c>
      <c r="D851" s="2">
        <v>157</v>
      </c>
      <c r="E851" s="2"/>
      <c r="F851" s="2"/>
      <c r="G851" s="2">
        <f>Tabla1[[#This Row],[VENTA]]+Tabla1[[#This Row],[FISICO]]-Tabla1[[#This Row],[SISTEMA]]</f>
        <v>-157</v>
      </c>
      <c r="H851" s="2"/>
      <c r="I851" s="2"/>
    </row>
    <row r="852" spans="1:9" hidden="1" x14ac:dyDescent="0.25">
      <c r="A852" s="1" t="s">
        <v>18</v>
      </c>
      <c r="B852" s="2">
        <v>9008</v>
      </c>
      <c r="C852" s="3" t="s">
        <v>713</v>
      </c>
      <c r="D852" s="2">
        <v>83</v>
      </c>
      <c r="E852" s="2"/>
      <c r="F852" s="2"/>
      <c r="G852" s="2">
        <f>Tabla1[[#This Row],[VENTA]]+Tabla1[[#This Row],[FISICO]]-Tabla1[[#This Row],[SISTEMA]]</f>
        <v>-83</v>
      </c>
      <c r="H852" s="2"/>
      <c r="I852" s="2"/>
    </row>
    <row r="853" spans="1:9" hidden="1" x14ac:dyDescent="0.25">
      <c r="A853" s="1" t="s">
        <v>18</v>
      </c>
      <c r="B853" s="2">
        <v>9009</v>
      </c>
      <c r="C853" s="3" t="s">
        <v>714</v>
      </c>
      <c r="D853" s="2">
        <v>51</v>
      </c>
      <c r="E853" s="2"/>
      <c r="F853" s="2"/>
      <c r="G853" s="2">
        <f>Tabla1[[#This Row],[VENTA]]+Tabla1[[#This Row],[FISICO]]-Tabla1[[#This Row],[SISTEMA]]</f>
        <v>-51</v>
      </c>
      <c r="H853" s="2"/>
      <c r="I853" s="2"/>
    </row>
    <row r="854" spans="1:9" hidden="1" x14ac:dyDescent="0.25">
      <c r="A854" s="1" t="s">
        <v>18</v>
      </c>
      <c r="B854" s="2">
        <v>9013</v>
      </c>
      <c r="C854" s="3" t="s">
        <v>725</v>
      </c>
      <c r="D854" s="2">
        <v>41</v>
      </c>
      <c r="E854" s="2"/>
      <c r="F854" s="2"/>
      <c r="G854" s="2">
        <f>Tabla1[[#This Row],[VENTA]]+Tabla1[[#This Row],[FISICO]]-Tabla1[[#This Row],[SISTEMA]]</f>
        <v>-41</v>
      </c>
      <c r="H854" s="2"/>
      <c r="I854" s="2"/>
    </row>
    <row r="855" spans="1:9" hidden="1" x14ac:dyDescent="0.25">
      <c r="A855" s="1" t="s">
        <v>18</v>
      </c>
      <c r="B855" s="2">
        <v>9014</v>
      </c>
      <c r="C855" s="3" t="s">
        <v>724</v>
      </c>
      <c r="D855" s="2">
        <v>37</v>
      </c>
      <c r="E855" s="2"/>
      <c r="F855" s="2"/>
      <c r="G855" s="2">
        <f>Tabla1[[#This Row],[VENTA]]+Tabla1[[#This Row],[FISICO]]-Tabla1[[#This Row],[SISTEMA]]</f>
        <v>-37</v>
      </c>
      <c r="H855" s="2"/>
      <c r="I855" s="2"/>
    </row>
    <row r="856" spans="1:9" hidden="1" x14ac:dyDescent="0.25">
      <c r="A856" s="1" t="s">
        <v>32</v>
      </c>
      <c r="B856" s="2">
        <v>9024</v>
      </c>
      <c r="C856" s="3" t="s">
        <v>3087</v>
      </c>
      <c r="D856" s="2">
        <v>8</v>
      </c>
      <c r="E856" s="2"/>
      <c r="F856" s="2"/>
      <c r="G856" s="2">
        <f>Tabla1[[#This Row],[VENTA]]+Tabla1[[#This Row],[FISICO]]-Tabla1[[#This Row],[SISTEMA]]</f>
        <v>-8</v>
      </c>
      <c r="H856" s="2"/>
      <c r="I856" s="2"/>
    </row>
    <row r="857" spans="1:9" hidden="1" x14ac:dyDescent="0.25">
      <c r="A857" s="1" t="s">
        <v>18</v>
      </c>
      <c r="B857" s="2">
        <v>9036</v>
      </c>
      <c r="C857" s="3" t="s">
        <v>1102</v>
      </c>
      <c r="D857" s="2">
        <v>72</v>
      </c>
      <c r="E857" s="2"/>
      <c r="F857" s="2"/>
      <c r="G857" s="2">
        <f>Tabla1[[#This Row],[VENTA]]+Tabla1[[#This Row],[FISICO]]-Tabla1[[#This Row],[SISTEMA]]</f>
        <v>-72</v>
      </c>
      <c r="H857" s="2"/>
      <c r="I857" s="2"/>
    </row>
    <row r="858" spans="1:9" hidden="1" x14ac:dyDescent="0.25">
      <c r="A858" s="1" t="s">
        <v>18</v>
      </c>
      <c r="B858" s="2">
        <v>9043</v>
      </c>
      <c r="C858" s="3" t="s">
        <v>743</v>
      </c>
      <c r="D858" s="2">
        <v>43</v>
      </c>
      <c r="E858" s="2"/>
      <c r="F858" s="2"/>
      <c r="G858" s="2">
        <f>Tabla1[[#This Row],[VENTA]]+Tabla1[[#This Row],[FISICO]]-Tabla1[[#This Row],[SISTEMA]]</f>
        <v>-43</v>
      </c>
      <c r="H858" s="2"/>
      <c r="I858" s="2"/>
    </row>
    <row r="859" spans="1:9" hidden="1" x14ac:dyDescent="0.25">
      <c r="A859" s="1" t="s">
        <v>18</v>
      </c>
      <c r="B859" s="2">
        <v>9085</v>
      </c>
      <c r="C859" s="3" t="s">
        <v>751</v>
      </c>
      <c r="D859" s="2">
        <v>1</v>
      </c>
      <c r="E859" s="2"/>
      <c r="F859" s="2"/>
      <c r="G859" s="2">
        <f>Tabla1[[#This Row],[VENTA]]+Tabla1[[#This Row],[FISICO]]-Tabla1[[#This Row],[SISTEMA]]</f>
        <v>-1</v>
      </c>
      <c r="H859" s="2"/>
      <c r="I859" s="2"/>
    </row>
    <row r="860" spans="1:9" hidden="1" x14ac:dyDescent="0.25">
      <c r="A860" s="1" t="s">
        <v>18</v>
      </c>
      <c r="B860" s="2">
        <v>9087</v>
      </c>
      <c r="C860" s="3" t="s">
        <v>721</v>
      </c>
      <c r="D860" s="2">
        <v>24</v>
      </c>
      <c r="E860" s="2"/>
      <c r="F860" s="2"/>
      <c r="G860" s="2">
        <f>Tabla1[[#This Row],[VENTA]]+Tabla1[[#This Row],[FISICO]]-Tabla1[[#This Row],[SISTEMA]]</f>
        <v>-24</v>
      </c>
      <c r="H860" s="2"/>
      <c r="I860" s="2"/>
    </row>
    <row r="861" spans="1:9" hidden="1" x14ac:dyDescent="0.25">
      <c r="A861" s="1" t="s">
        <v>21</v>
      </c>
      <c r="B861" s="2">
        <v>9097</v>
      </c>
      <c r="C861" s="3" t="s">
        <v>1421</v>
      </c>
      <c r="D861" s="2">
        <v>44</v>
      </c>
      <c r="E861" s="2"/>
      <c r="F861" s="2"/>
      <c r="G861" s="2">
        <f>Tabla1[[#This Row],[VENTA]]+Tabla1[[#This Row],[FISICO]]-Tabla1[[#This Row],[SISTEMA]]</f>
        <v>-44</v>
      </c>
      <c r="H861" s="2"/>
      <c r="I861" s="2"/>
    </row>
    <row r="862" spans="1:9" hidden="1" x14ac:dyDescent="0.25">
      <c r="A862" s="1" t="s">
        <v>18</v>
      </c>
      <c r="B862" s="2">
        <v>9099</v>
      </c>
      <c r="C862" s="3" t="s">
        <v>808</v>
      </c>
      <c r="D862" s="2">
        <v>109</v>
      </c>
      <c r="E862" s="2"/>
      <c r="F862" s="2"/>
      <c r="G862" s="2">
        <f>Tabla1[[#This Row],[VENTA]]+Tabla1[[#This Row],[FISICO]]-Tabla1[[#This Row],[SISTEMA]]</f>
        <v>-109</v>
      </c>
      <c r="H862" s="2"/>
      <c r="I862" s="2"/>
    </row>
    <row r="863" spans="1:9" hidden="1" x14ac:dyDescent="0.25">
      <c r="A863" s="1" t="s">
        <v>21</v>
      </c>
      <c r="B863" s="2">
        <v>9100</v>
      </c>
      <c r="C863" s="3" t="s">
        <v>1397</v>
      </c>
      <c r="D863" s="2">
        <v>161</v>
      </c>
      <c r="E863" s="2"/>
      <c r="F863" s="2"/>
      <c r="G863" s="2">
        <f>Tabla1[[#This Row],[VENTA]]+Tabla1[[#This Row],[FISICO]]-Tabla1[[#This Row],[SISTEMA]]</f>
        <v>-161</v>
      </c>
      <c r="H863" s="2"/>
      <c r="I863" s="2"/>
    </row>
    <row r="864" spans="1:9" hidden="1" x14ac:dyDescent="0.25">
      <c r="A864" s="1" t="s">
        <v>18</v>
      </c>
      <c r="B864" s="2">
        <v>9111</v>
      </c>
      <c r="C864" s="3" t="s">
        <v>869</v>
      </c>
      <c r="D864" s="2">
        <v>124</v>
      </c>
      <c r="E864" s="2"/>
      <c r="F864" s="2"/>
      <c r="G864" s="2">
        <f>Tabla1[[#This Row],[VENTA]]+Tabla1[[#This Row],[FISICO]]-Tabla1[[#This Row],[SISTEMA]]</f>
        <v>-124</v>
      </c>
      <c r="H864" s="2"/>
      <c r="I864" s="2"/>
    </row>
    <row r="865" spans="1:9" hidden="1" x14ac:dyDescent="0.25">
      <c r="A865" s="1" t="s">
        <v>18</v>
      </c>
      <c r="B865" s="2">
        <v>9117</v>
      </c>
      <c r="C865" s="3" t="s">
        <v>709</v>
      </c>
      <c r="D865" s="2">
        <v>498</v>
      </c>
      <c r="E865" s="2"/>
      <c r="F865" s="2"/>
      <c r="G865" s="2">
        <f>Tabla1[[#This Row],[VENTA]]+Tabla1[[#This Row],[FISICO]]-Tabla1[[#This Row],[SISTEMA]]</f>
        <v>-498</v>
      </c>
      <c r="H865" s="2"/>
      <c r="I865" s="2"/>
    </row>
    <row r="866" spans="1:9" hidden="1" x14ac:dyDescent="0.25">
      <c r="A866" s="1" t="s">
        <v>18</v>
      </c>
      <c r="B866" s="2">
        <v>9118</v>
      </c>
      <c r="C866" s="3" t="s">
        <v>778</v>
      </c>
      <c r="D866" s="2">
        <v>32</v>
      </c>
      <c r="E866" s="2"/>
      <c r="F866" s="2"/>
      <c r="G866" s="2">
        <f>Tabla1[[#This Row],[VENTA]]+Tabla1[[#This Row],[FISICO]]-Tabla1[[#This Row],[SISTEMA]]</f>
        <v>-32</v>
      </c>
      <c r="H866" s="2"/>
      <c r="I866" s="2"/>
    </row>
    <row r="867" spans="1:9" x14ac:dyDescent="0.25">
      <c r="A867" s="1" t="s">
        <v>22</v>
      </c>
      <c r="B867" s="2">
        <v>9153</v>
      </c>
      <c r="C867" s="3" t="s">
        <v>1472</v>
      </c>
      <c r="D867" s="2">
        <v>50</v>
      </c>
      <c r="E867" s="2">
        <f>13+22+14+1</f>
        <v>50</v>
      </c>
      <c r="F867" s="2">
        <v>0</v>
      </c>
      <c r="G867" s="2">
        <f>Tabla1[[#This Row],[VENTA]]+Tabla1[[#This Row],[FISICO]]-Tabla1[[#This Row],[SISTEMA]]</f>
        <v>0</v>
      </c>
      <c r="H867" s="4"/>
      <c r="I867" s="4">
        <f>Tabla1[[#This Row],[Columna1]]*Tabla1[[#This Row],[COMPROMETIDO}]]</f>
        <v>0</v>
      </c>
    </row>
    <row r="868" spans="1:9" hidden="1" x14ac:dyDescent="0.25">
      <c r="A868" s="1" t="s">
        <v>18</v>
      </c>
      <c r="B868" s="2">
        <v>9157</v>
      </c>
      <c r="C868" s="3" t="s">
        <v>715</v>
      </c>
      <c r="D868" s="2">
        <v>142</v>
      </c>
      <c r="E868" s="2"/>
      <c r="F868" s="2"/>
      <c r="G868" s="2">
        <f>Tabla1[[#This Row],[VENTA]]+Tabla1[[#This Row],[FISICO]]-Tabla1[[#This Row],[SISTEMA]]</f>
        <v>-142</v>
      </c>
      <c r="H868" s="2"/>
      <c r="I868" s="2"/>
    </row>
    <row r="869" spans="1:9" hidden="1" x14ac:dyDescent="0.25">
      <c r="A869" s="1" t="s">
        <v>32</v>
      </c>
      <c r="B869" s="2">
        <v>9188</v>
      </c>
      <c r="C869" s="3" t="s">
        <v>3074</v>
      </c>
      <c r="D869" s="2">
        <v>5</v>
      </c>
      <c r="E869" s="2"/>
      <c r="F869" s="2"/>
      <c r="G869" s="2">
        <f>Tabla1[[#This Row],[VENTA]]+Tabla1[[#This Row],[FISICO]]-Tabla1[[#This Row],[SISTEMA]]</f>
        <v>-5</v>
      </c>
      <c r="H869" s="2"/>
      <c r="I869" s="2"/>
    </row>
    <row r="870" spans="1:9" hidden="1" x14ac:dyDescent="0.25">
      <c r="A870" s="1" t="s">
        <v>18</v>
      </c>
      <c r="B870" s="2">
        <v>9217</v>
      </c>
      <c r="C870" s="3" t="s">
        <v>739</v>
      </c>
      <c r="D870" s="2">
        <v>292</v>
      </c>
      <c r="E870" s="2"/>
      <c r="F870" s="2"/>
      <c r="G870" s="2">
        <f>Tabla1[[#This Row],[VENTA]]+Tabla1[[#This Row],[FISICO]]-Tabla1[[#This Row],[SISTEMA]]</f>
        <v>-292</v>
      </c>
      <c r="H870" s="2"/>
      <c r="I870" s="2"/>
    </row>
    <row r="871" spans="1:9" hidden="1" x14ac:dyDescent="0.25">
      <c r="A871" s="1" t="s">
        <v>18</v>
      </c>
      <c r="B871" s="2">
        <v>9220</v>
      </c>
      <c r="C871" s="3" t="s">
        <v>720</v>
      </c>
      <c r="D871" s="2">
        <v>86</v>
      </c>
      <c r="E871" s="2"/>
      <c r="F871" s="2"/>
      <c r="G871" s="2">
        <f>Tabla1[[#This Row],[VENTA]]+Tabla1[[#This Row],[FISICO]]-Tabla1[[#This Row],[SISTEMA]]</f>
        <v>-86</v>
      </c>
      <c r="H871" s="2"/>
      <c r="I871" s="2"/>
    </row>
    <row r="872" spans="1:9" hidden="1" x14ac:dyDescent="0.25">
      <c r="A872" s="1" t="s">
        <v>18</v>
      </c>
      <c r="B872" s="2">
        <v>9227</v>
      </c>
      <c r="C872" s="3" t="s">
        <v>716</v>
      </c>
      <c r="D872" s="2">
        <v>1</v>
      </c>
      <c r="E872" s="2"/>
      <c r="F872" s="2"/>
      <c r="G872" s="2">
        <f>Tabla1[[#This Row],[VENTA]]+Tabla1[[#This Row],[FISICO]]-Tabla1[[#This Row],[SISTEMA]]</f>
        <v>-1</v>
      </c>
      <c r="H872" s="2"/>
      <c r="I872" s="2"/>
    </row>
    <row r="873" spans="1:9" x14ac:dyDescent="0.25">
      <c r="A873" s="1" t="s">
        <v>18</v>
      </c>
      <c r="B873" s="2">
        <v>9228</v>
      </c>
      <c r="C873" s="3" t="s">
        <v>734</v>
      </c>
      <c r="D873" s="2">
        <v>7</v>
      </c>
      <c r="E873" s="2">
        <v>7</v>
      </c>
      <c r="F873" s="2">
        <v>0</v>
      </c>
      <c r="G873" s="2">
        <f>Tabla1[[#This Row],[VENTA]]+Tabla1[[#This Row],[FISICO]]-Tabla1[[#This Row],[SISTEMA]]</f>
        <v>0</v>
      </c>
      <c r="H873" s="4"/>
      <c r="I873" s="4">
        <f>Tabla1[[#This Row],[Columna1]]*Tabla1[[#This Row],[COMPROMETIDO}]]</f>
        <v>0</v>
      </c>
    </row>
    <row r="874" spans="1:9" hidden="1" x14ac:dyDescent="0.25">
      <c r="A874" s="1" t="s">
        <v>21</v>
      </c>
      <c r="B874" s="2">
        <v>9252</v>
      </c>
      <c r="C874" s="3" t="s">
        <v>1402</v>
      </c>
      <c r="D874" s="2">
        <v>1725</v>
      </c>
      <c r="E874" s="2"/>
      <c r="F874" s="2"/>
      <c r="G874" s="2">
        <f>Tabla1[[#This Row],[VENTA]]+Tabla1[[#This Row],[FISICO]]-Tabla1[[#This Row],[SISTEMA]]</f>
        <v>-1725</v>
      </c>
      <c r="H874" s="2"/>
      <c r="I874" s="2"/>
    </row>
    <row r="875" spans="1:9" hidden="1" x14ac:dyDescent="0.25">
      <c r="A875" s="1" t="s">
        <v>21</v>
      </c>
      <c r="B875" s="2">
        <v>9253</v>
      </c>
      <c r="C875" s="3" t="s">
        <v>1422</v>
      </c>
      <c r="D875" s="2">
        <v>598</v>
      </c>
      <c r="E875" s="2"/>
      <c r="F875" s="2"/>
      <c r="G875" s="2">
        <f>Tabla1[[#This Row],[VENTA]]+Tabla1[[#This Row],[FISICO]]-Tabla1[[#This Row],[SISTEMA]]</f>
        <v>-598</v>
      </c>
      <c r="H875" s="2"/>
      <c r="I875" s="2"/>
    </row>
    <row r="876" spans="1:9" hidden="1" x14ac:dyDescent="0.25">
      <c r="A876" s="1" t="s">
        <v>21</v>
      </c>
      <c r="B876" s="2">
        <v>9254</v>
      </c>
      <c r="C876" s="3" t="s">
        <v>1399</v>
      </c>
      <c r="D876" s="2">
        <v>403</v>
      </c>
      <c r="E876" s="2"/>
      <c r="F876" s="2"/>
      <c r="G876" s="2">
        <f>Tabla1[[#This Row],[VENTA]]+Tabla1[[#This Row],[FISICO]]-Tabla1[[#This Row],[SISTEMA]]</f>
        <v>-403</v>
      </c>
      <c r="H876" s="2"/>
      <c r="I876" s="2"/>
    </row>
    <row r="877" spans="1:9" hidden="1" x14ac:dyDescent="0.25">
      <c r="A877" s="1" t="s">
        <v>21</v>
      </c>
      <c r="B877" s="2">
        <v>9259</v>
      </c>
      <c r="C877" s="3" t="s">
        <v>1403</v>
      </c>
      <c r="D877" s="2">
        <v>2975</v>
      </c>
      <c r="E877" s="2"/>
      <c r="F877" s="2"/>
      <c r="G877" s="2">
        <f>Tabla1[[#This Row],[VENTA]]+Tabla1[[#This Row],[FISICO]]-Tabla1[[#This Row],[SISTEMA]]</f>
        <v>-2975</v>
      </c>
      <c r="H877" s="2"/>
      <c r="I877" s="2"/>
    </row>
    <row r="878" spans="1:9" hidden="1" x14ac:dyDescent="0.25">
      <c r="A878" s="1" t="s">
        <v>18</v>
      </c>
      <c r="B878" s="2">
        <v>9314</v>
      </c>
      <c r="C878" s="3" t="s">
        <v>786</v>
      </c>
      <c r="D878" s="2">
        <v>23</v>
      </c>
      <c r="E878" s="2"/>
      <c r="F878" s="2"/>
      <c r="G878" s="2">
        <f>Tabla1[[#This Row],[VENTA]]+Tabla1[[#This Row],[FISICO]]-Tabla1[[#This Row],[SISTEMA]]</f>
        <v>-23</v>
      </c>
      <c r="H878" s="2"/>
      <c r="I878" s="2"/>
    </row>
    <row r="879" spans="1:9" hidden="1" x14ac:dyDescent="0.25">
      <c r="A879" s="1" t="s">
        <v>32</v>
      </c>
      <c r="B879" s="2">
        <v>9315</v>
      </c>
      <c r="C879" s="3" t="s">
        <v>3084</v>
      </c>
      <c r="D879" s="2">
        <v>4</v>
      </c>
      <c r="E879" s="2"/>
      <c r="F879" s="2"/>
      <c r="G879" s="2">
        <f>Tabla1[[#This Row],[VENTA]]+Tabla1[[#This Row],[FISICO]]-Tabla1[[#This Row],[SISTEMA]]</f>
        <v>-4</v>
      </c>
      <c r="H879" s="2"/>
      <c r="I879" s="2"/>
    </row>
    <row r="880" spans="1:9" hidden="1" x14ac:dyDescent="0.25">
      <c r="A880" s="1" t="s">
        <v>18</v>
      </c>
      <c r="B880" s="2">
        <v>9331</v>
      </c>
      <c r="C880" s="3" t="s">
        <v>731</v>
      </c>
      <c r="D880" s="2">
        <v>9</v>
      </c>
      <c r="E880" s="2"/>
      <c r="F880" s="2"/>
      <c r="G880" s="2">
        <f>Tabla1[[#This Row],[VENTA]]+Tabla1[[#This Row],[FISICO]]-Tabla1[[#This Row],[SISTEMA]]</f>
        <v>-9</v>
      </c>
      <c r="H880" s="2"/>
      <c r="I880" s="2"/>
    </row>
    <row r="881" spans="1:9" hidden="1" x14ac:dyDescent="0.25">
      <c r="A881" s="1" t="s">
        <v>18</v>
      </c>
      <c r="B881" s="2">
        <v>9333</v>
      </c>
      <c r="C881" s="3" t="s">
        <v>730</v>
      </c>
      <c r="D881" s="2">
        <v>13</v>
      </c>
      <c r="E881" s="2"/>
      <c r="F881" s="2"/>
      <c r="G881" s="2">
        <f>Tabla1[[#This Row],[VENTA]]+Tabla1[[#This Row],[FISICO]]-Tabla1[[#This Row],[SISTEMA]]</f>
        <v>-13</v>
      </c>
      <c r="H881" s="2"/>
      <c r="I881" s="2"/>
    </row>
    <row r="882" spans="1:9" hidden="1" x14ac:dyDescent="0.25">
      <c r="A882" s="1" t="s">
        <v>18</v>
      </c>
      <c r="B882" s="2">
        <v>9337</v>
      </c>
      <c r="C882" s="3" t="s">
        <v>729</v>
      </c>
      <c r="D882" s="2">
        <v>66</v>
      </c>
      <c r="E882" s="2"/>
      <c r="F882" s="2"/>
      <c r="G882" s="2">
        <f>Tabla1[[#This Row],[VENTA]]+Tabla1[[#This Row],[FISICO]]-Tabla1[[#This Row],[SISTEMA]]</f>
        <v>-66</v>
      </c>
      <c r="H882" s="2"/>
      <c r="I882" s="2"/>
    </row>
    <row r="883" spans="1:9" hidden="1" x14ac:dyDescent="0.25">
      <c r="A883" s="1" t="s">
        <v>18</v>
      </c>
      <c r="B883" s="2">
        <v>9338</v>
      </c>
      <c r="C883" s="3" t="s">
        <v>727</v>
      </c>
      <c r="D883" s="2">
        <v>29</v>
      </c>
      <c r="E883" s="2"/>
      <c r="F883" s="2"/>
      <c r="G883" s="2">
        <f>Tabla1[[#This Row],[VENTA]]+Tabla1[[#This Row],[FISICO]]-Tabla1[[#This Row],[SISTEMA]]</f>
        <v>-29</v>
      </c>
      <c r="H883" s="2"/>
      <c r="I883" s="2"/>
    </row>
    <row r="884" spans="1:9" hidden="1" x14ac:dyDescent="0.25">
      <c r="A884" s="1" t="s">
        <v>18</v>
      </c>
      <c r="B884" s="2">
        <v>9343</v>
      </c>
      <c r="C884" s="3" t="s">
        <v>732</v>
      </c>
      <c r="D884" s="2">
        <v>7</v>
      </c>
      <c r="E884" s="2"/>
      <c r="F884" s="2"/>
      <c r="G884" s="2">
        <f>Tabla1[[#This Row],[VENTA]]+Tabla1[[#This Row],[FISICO]]-Tabla1[[#This Row],[SISTEMA]]</f>
        <v>-7</v>
      </c>
      <c r="H884" s="2"/>
      <c r="I884" s="2"/>
    </row>
    <row r="885" spans="1:9" hidden="1" x14ac:dyDescent="0.25">
      <c r="A885" s="1" t="s">
        <v>18</v>
      </c>
      <c r="B885" s="2">
        <v>9344</v>
      </c>
      <c r="C885" s="3" t="s">
        <v>852</v>
      </c>
      <c r="D885" s="2">
        <v>1</v>
      </c>
      <c r="E885" s="2"/>
      <c r="F885" s="2"/>
      <c r="G885" s="2">
        <f>Tabla1[[#This Row],[VENTA]]+Tabla1[[#This Row],[FISICO]]-Tabla1[[#This Row],[SISTEMA]]</f>
        <v>-1</v>
      </c>
      <c r="H885" s="2"/>
      <c r="I885" s="2"/>
    </row>
    <row r="886" spans="1:9" hidden="1" x14ac:dyDescent="0.25">
      <c r="A886" s="1" t="s">
        <v>18</v>
      </c>
      <c r="B886" s="2">
        <v>9346</v>
      </c>
      <c r="C886" s="3" t="s">
        <v>728</v>
      </c>
      <c r="D886" s="2">
        <v>4</v>
      </c>
      <c r="E886" s="2"/>
      <c r="F886" s="2"/>
      <c r="G886" s="2">
        <f>Tabla1[[#This Row],[VENTA]]+Tabla1[[#This Row],[FISICO]]-Tabla1[[#This Row],[SISTEMA]]</f>
        <v>-4</v>
      </c>
      <c r="H886" s="2"/>
      <c r="I886" s="2"/>
    </row>
    <row r="887" spans="1:9" hidden="1" x14ac:dyDescent="0.25">
      <c r="A887" s="1" t="s">
        <v>18</v>
      </c>
      <c r="B887" s="2">
        <v>9350</v>
      </c>
      <c r="C887" s="3" t="s">
        <v>836</v>
      </c>
      <c r="D887" s="2">
        <v>61</v>
      </c>
      <c r="E887" s="2"/>
      <c r="F887" s="2"/>
      <c r="G887" s="2">
        <f>Tabla1[[#This Row],[VENTA]]+Tabla1[[#This Row],[FISICO]]-Tabla1[[#This Row],[SISTEMA]]</f>
        <v>-61</v>
      </c>
      <c r="H887" s="2"/>
      <c r="I887" s="2"/>
    </row>
    <row r="888" spans="1:9" hidden="1" x14ac:dyDescent="0.25">
      <c r="A888" s="1" t="s">
        <v>18</v>
      </c>
      <c r="B888" s="2">
        <v>9351</v>
      </c>
      <c r="C888" s="3" t="s">
        <v>835</v>
      </c>
      <c r="D888" s="2">
        <v>17</v>
      </c>
      <c r="E888" s="2"/>
      <c r="F888" s="2"/>
      <c r="G888" s="2">
        <f>Tabla1[[#This Row],[VENTA]]+Tabla1[[#This Row],[FISICO]]-Tabla1[[#This Row],[SISTEMA]]</f>
        <v>-17</v>
      </c>
      <c r="H888" s="2"/>
      <c r="I888" s="2"/>
    </row>
    <row r="889" spans="1:9" hidden="1" x14ac:dyDescent="0.25">
      <c r="A889" s="1" t="s">
        <v>17</v>
      </c>
      <c r="B889" s="2">
        <v>9372</v>
      </c>
      <c r="C889" s="3" t="s">
        <v>458</v>
      </c>
      <c r="D889" s="2">
        <v>2</v>
      </c>
      <c r="E889" s="2"/>
      <c r="F889" s="2"/>
      <c r="G889" s="2">
        <f>Tabla1[[#This Row],[VENTA]]+Tabla1[[#This Row],[FISICO]]-Tabla1[[#This Row],[SISTEMA]]</f>
        <v>-2</v>
      </c>
      <c r="H889" s="2"/>
      <c r="I889" s="2"/>
    </row>
    <row r="890" spans="1:9" hidden="1" x14ac:dyDescent="0.25">
      <c r="A890" s="1" t="s">
        <v>18</v>
      </c>
      <c r="B890" s="2">
        <v>9375</v>
      </c>
      <c r="C890" s="3" t="s">
        <v>717</v>
      </c>
      <c r="D890" s="2">
        <v>143</v>
      </c>
      <c r="E890" s="2"/>
      <c r="F890" s="2"/>
      <c r="G890" s="2">
        <f>Tabla1[[#This Row],[VENTA]]+Tabla1[[#This Row],[FISICO]]-Tabla1[[#This Row],[SISTEMA]]</f>
        <v>-143</v>
      </c>
      <c r="H890" s="2"/>
      <c r="I890" s="2"/>
    </row>
    <row r="891" spans="1:9" hidden="1" x14ac:dyDescent="0.25">
      <c r="A891" s="1" t="s">
        <v>18</v>
      </c>
      <c r="B891" s="2">
        <v>9376</v>
      </c>
      <c r="C891" s="3" t="s">
        <v>718</v>
      </c>
      <c r="D891" s="2">
        <v>19</v>
      </c>
      <c r="E891" s="2"/>
      <c r="F891" s="2"/>
      <c r="G891" s="2">
        <f>Tabla1[[#This Row],[VENTA]]+Tabla1[[#This Row],[FISICO]]-Tabla1[[#This Row],[SISTEMA]]</f>
        <v>-19</v>
      </c>
      <c r="H891" s="2"/>
      <c r="I891" s="2"/>
    </row>
    <row r="892" spans="1:9" hidden="1" x14ac:dyDescent="0.25">
      <c r="A892" s="1" t="s">
        <v>18</v>
      </c>
      <c r="B892" s="2">
        <v>9431</v>
      </c>
      <c r="C892" s="3" t="s">
        <v>719</v>
      </c>
      <c r="D892" s="2">
        <v>120</v>
      </c>
      <c r="E892" s="2"/>
      <c r="F892" s="2"/>
      <c r="G892" s="2">
        <f>Tabla1[[#This Row],[VENTA]]+Tabla1[[#This Row],[FISICO]]-Tabla1[[#This Row],[SISTEMA]]</f>
        <v>-120</v>
      </c>
      <c r="H892" s="2"/>
      <c r="I892" s="2"/>
    </row>
    <row r="893" spans="1:9" x14ac:dyDescent="0.25">
      <c r="A893" s="1" t="s">
        <v>22</v>
      </c>
      <c r="B893" s="2">
        <v>9488</v>
      </c>
      <c r="C893" s="3" t="s">
        <v>1473</v>
      </c>
      <c r="D893" s="2">
        <v>28</v>
      </c>
      <c r="E893" s="2">
        <f>23+5</f>
        <v>28</v>
      </c>
      <c r="F893" s="2">
        <v>0</v>
      </c>
      <c r="G893" s="2">
        <f>Tabla1[[#This Row],[VENTA]]+Tabla1[[#This Row],[FISICO]]-Tabla1[[#This Row],[SISTEMA]]</f>
        <v>0</v>
      </c>
      <c r="H893" s="4"/>
      <c r="I893" s="4">
        <f>Tabla1[[#This Row],[Columna1]]*Tabla1[[#This Row],[COMPROMETIDO}]]</f>
        <v>0</v>
      </c>
    </row>
    <row r="894" spans="1:9" hidden="1" x14ac:dyDescent="0.25">
      <c r="A894" s="1" t="s">
        <v>18</v>
      </c>
      <c r="B894" s="2">
        <v>9490</v>
      </c>
      <c r="C894" s="3" t="s">
        <v>742</v>
      </c>
      <c r="D894" s="2">
        <v>48</v>
      </c>
      <c r="E894" s="2"/>
      <c r="F894" s="2"/>
      <c r="G894" s="2">
        <f>Tabla1[[#This Row],[VENTA]]+Tabla1[[#This Row],[FISICO]]-Tabla1[[#This Row],[SISTEMA]]</f>
        <v>-48</v>
      </c>
      <c r="H894" s="2"/>
      <c r="I894" s="2"/>
    </row>
    <row r="895" spans="1:9" hidden="1" x14ac:dyDescent="0.25">
      <c r="A895" s="1" t="s">
        <v>18</v>
      </c>
      <c r="B895" s="2">
        <v>9512</v>
      </c>
      <c r="C895" s="3" t="s">
        <v>736</v>
      </c>
      <c r="D895" s="2">
        <v>48</v>
      </c>
      <c r="E895" s="2"/>
      <c r="F895" s="2"/>
      <c r="G895" s="2">
        <f>Tabla1[[#This Row],[VENTA]]+Tabla1[[#This Row],[FISICO]]-Tabla1[[#This Row],[SISTEMA]]</f>
        <v>-48</v>
      </c>
      <c r="H895" s="2"/>
      <c r="I895" s="2"/>
    </row>
    <row r="896" spans="1:9" hidden="1" x14ac:dyDescent="0.25">
      <c r="A896" s="1" t="s">
        <v>18</v>
      </c>
      <c r="B896" s="2">
        <v>9513</v>
      </c>
      <c r="C896" s="3" t="s">
        <v>737</v>
      </c>
      <c r="D896" s="2">
        <v>8</v>
      </c>
      <c r="E896" s="2"/>
      <c r="F896" s="2"/>
      <c r="G896" s="2">
        <f>Tabla1[[#This Row],[VENTA]]+Tabla1[[#This Row],[FISICO]]-Tabla1[[#This Row],[SISTEMA]]</f>
        <v>-8</v>
      </c>
      <c r="H896" s="2"/>
      <c r="I896" s="2"/>
    </row>
    <row r="897" spans="1:9" hidden="1" x14ac:dyDescent="0.25">
      <c r="A897" s="1" t="s">
        <v>18</v>
      </c>
      <c r="B897" s="2">
        <v>9514</v>
      </c>
      <c r="C897" s="3" t="s">
        <v>738</v>
      </c>
      <c r="D897" s="2">
        <v>22</v>
      </c>
      <c r="E897" s="2"/>
      <c r="F897" s="2"/>
      <c r="G897" s="2">
        <f>Tabla1[[#This Row],[VENTA]]+Tabla1[[#This Row],[FISICO]]-Tabla1[[#This Row],[SISTEMA]]</f>
        <v>-22</v>
      </c>
      <c r="H897" s="2"/>
      <c r="I897" s="2"/>
    </row>
    <row r="898" spans="1:9" hidden="1" x14ac:dyDescent="0.25">
      <c r="A898" s="1" t="s">
        <v>21</v>
      </c>
      <c r="B898" s="2">
        <v>9519</v>
      </c>
      <c r="C898" s="3" t="s">
        <v>1410</v>
      </c>
      <c r="D898" s="2">
        <v>21</v>
      </c>
      <c r="E898" s="2"/>
      <c r="F898" s="2"/>
      <c r="G898" s="2">
        <f>Tabla1[[#This Row],[VENTA]]+Tabla1[[#This Row],[FISICO]]-Tabla1[[#This Row],[SISTEMA]]</f>
        <v>-21</v>
      </c>
      <c r="H898" s="2"/>
      <c r="I898" s="2"/>
    </row>
    <row r="899" spans="1:9" hidden="1" x14ac:dyDescent="0.25">
      <c r="A899" s="1" t="s">
        <v>18</v>
      </c>
      <c r="B899" s="2">
        <v>9525</v>
      </c>
      <c r="C899" s="3" t="s">
        <v>744</v>
      </c>
      <c r="D899" s="2">
        <v>72</v>
      </c>
      <c r="E899" s="2"/>
      <c r="F899" s="2"/>
      <c r="G899" s="2">
        <f>Tabla1[[#This Row],[VENTA]]+Tabla1[[#This Row],[FISICO]]-Tabla1[[#This Row],[SISTEMA]]</f>
        <v>-72</v>
      </c>
      <c r="H899" s="2"/>
      <c r="I899" s="2"/>
    </row>
    <row r="900" spans="1:9" hidden="1" x14ac:dyDescent="0.25">
      <c r="A900" s="1" t="s">
        <v>18</v>
      </c>
      <c r="B900" s="2">
        <v>9526</v>
      </c>
      <c r="C900" s="3" t="s">
        <v>745</v>
      </c>
      <c r="D900" s="2">
        <v>462</v>
      </c>
      <c r="E900" s="2"/>
      <c r="F900" s="2"/>
      <c r="G900" s="2">
        <f>Tabla1[[#This Row],[VENTA]]+Tabla1[[#This Row],[FISICO]]-Tabla1[[#This Row],[SISTEMA]]</f>
        <v>-462</v>
      </c>
      <c r="H900" s="2"/>
      <c r="I900" s="2"/>
    </row>
    <row r="901" spans="1:9" hidden="1" x14ac:dyDescent="0.25">
      <c r="A901" s="1" t="s">
        <v>18</v>
      </c>
      <c r="B901" s="2">
        <v>9587</v>
      </c>
      <c r="C901" s="3" t="s">
        <v>752</v>
      </c>
      <c r="D901" s="2">
        <v>183</v>
      </c>
      <c r="E901" s="2"/>
      <c r="F901" s="2"/>
      <c r="G901" s="2">
        <f>Tabla1[[#This Row],[VENTA]]+Tabla1[[#This Row],[FISICO]]-Tabla1[[#This Row],[SISTEMA]]</f>
        <v>-183</v>
      </c>
      <c r="H901" s="2"/>
      <c r="I901" s="2"/>
    </row>
    <row r="902" spans="1:9" hidden="1" x14ac:dyDescent="0.25">
      <c r="A902" s="1" t="s">
        <v>18</v>
      </c>
      <c r="B902" s="2">
        <v>9588</v>
      </c>
      <c r="C902" s="3" t="s">
        <v>754</v>
      </c>
      <c r="D902" s="2">
        <v>5</v>
      </c>
      <c r="E902" s="2"/>
      <c r="F902" s="2"/>
      <c r="G902" s="2">
        <f>Tabla1[[#This Row],[VENTA]]+Tabla1[[#This Row],[FISICO]]-Tabla1[[#This Row],[SISTEMA]]</f>
        <v>-5</v>
      </c>
      <c r="H902" s="2"/>
      <c r="I902" s="2"/>
    </row>
    <row r="903" spans="1:9" hidden="1" x14ac:dyDescent="0.25">
      <c r="A903" s="1" t="s">
        <v>18</v>
      </c>
      <c r="B903" s="2">
        <v>9589</v>
      </c>
      <c r="C903" s="3" t="s">
        <v>755</v>
      </c>
      <c r="D903" s="2">
        <v>268</v>
      </c>
      <c r="E903" s="2"/>
      <c r="F903" s="2"/>
      <c r="G903" s="2">
        <f>Tabla1[[#This Row],[VENTA]]+Tabla1[[#This Row],[FISICO]]-Tabla1[[#This Row],[SISTEMA]]</f>
        <v>-268</v>
      </c>
      <c r="H903" s="2"/>
      <c r="I903" s="2"/>
    </row>
    <row r="904" spans="1:9" hidden="1" x14ac:dyDescent="0.25">
      <c r="A904" s="1" t="s">
        <v>18</v>
      </c>
      <c r="B904" s="2">
        <v>9594</v>
      </c>
      <c r="C904" s="3" t="s">
        <v>746</v>
      </c>
      <c r="D904" s="2">
        <v>270</v>
      </c>
      <c r="E904" s="2"/>
      <c r="F904" s="2"/>
      <c r="G904" s="2">
        <f>Tabla1[[#This Row],[VENTA]]+Tabla1[[#This Row],[FISICO]]-Tabla1[[#This Row],[SISTEMA]]</f>
        <v>-270</v>
      </c>
      <c r="H904" s="2"/>
      <c r="I904" s="2"/>
    </row>
    <row r="905" spans="1:9" hidden="1" x14ac:dyDescent="0.25">
      <c r="A905" s="1" t="s">
        <v>18</v>
      </c>
      <c r="B905" s="2">
        <v>9598</v>
      </c>
      <c r="C905" s="3" t="s">
        <v>722</v>
      </c>
      <c r="D905" s="2">
        <v>673</v>
      </c>
      <c r="E905" s="2"/>
      <c r="F905" s="2"/>
      <c r="G905" s="2">
        <f>Tabla1[[#This Row],[VENTA]]+Tabla1[[#This Row],[FISICO]]-Tabla1[[#This Row],[SISTEMA]]</f>
        <v>-673</v>
      </c>
      <c r="H905" s="2"/>
      <c r="I905" s="2"/>
    </row>
    <row r="906" spans="1:9" hidden="1" x14ac:dyDescent="0.25">
      <c r="A906" s="1" t="s">
        <v>18</v>
      </c>
      <c r="B906" s="2">
        <v>9600</v>
      </c>
      <c r="C906" s="3" t="s">
        <v>735</v>
      </c>
      <c r="D906" s="2">
        <v>498</v>
      </c>
      <c r="E906" s="2"/>
      <c r="F906" s="2"/>
      <c r="G906" s="2">
        <f>Tabla1[[#This Row],[VENTA]]+Tabla1[[#This Row],[FISICO]]-Tabla1[[#This Row],[SISTEMA]]</f>
        <v>-498</v>
      </c>
      <c r="H906" s="2"/>
      <c r="I906" s="2"/>
    </row>
    <row r="907" spans="1:9" hidden="1" x14ac:dyDescent="0.25">
      <c r="A907" s="1" t="s">
        <v>18</v>
      </c>
      <c r="B907" s="2">
        <v>9629</v>
      </c>
      <c r="C907" s="3" t="s">
        <v>753</v>
      </c>
      <c r="D907" s="2">
        <v>38</v>
      </c>
      <c r="E907" s="2"/>
      <c r="F907" s="2"/>
      <c r="G907" s="2">
        <f>Tabla1[[#This Row],[VENTA]]+Tabla1[[#This Row],[FISICO]]-Tabla1[[#This Row],[SISTEMA]]</f>
        <v>-38</v>
      </c>
      <c r="H907" s="2"/>
      <c r="I907" s="2"/>
    </row>
    <row r="908" spans="1:9" hidden="1" x14ac:dyDescent="0.25">
      <c r="A908" s="1" t="s">
        <v>18</v>
      </c>
      <c r="B908" s="2">
        <v>9641</v>
      </c>
      <c r="C908" s="3" t="s">
        <v>759</v>
      </c>
      <c r="D908" s="2">
        <v>5</v>
      </c>
      <c r="E908" s="2"/>
      <c r="F908" s="2"/>
      <c r="G908" s="2">
        <f>Tabla1[[#This Row],[VENTA]]+Tabla1[[#This Row],[FISICO]]-Tabla1[[#This Row],[SISTEMA]]</f>
        <v>-5</v>
      </c>
      <c r="H908" s="2"/>
      <c r="I908" s="2"/>
    </row>
    <row r="909" spans="1:9" hidden="1" x14ac:dyDescent="0.25">
      <c r="A909" s="1" t="s">
        <v>21</v>
      </c>
      <c r="B909" s="2">
        <v>9647</v>
      </c>
      <c r="C909" s="3" t="s">
        <v>1411</v>
      </c>
      <c r="D909" s="2">
        <v>5</v>
      </c>
      <c r="E909" s="2"/>
      <c r="F909" s="2"/>
      <c r="G909" s="2">
        <f>Tabla1[[#This Row],[VENTA]]+Tabla1[[#This Row],[FISICO]]-Tabla1[[#This Row],[SISTEMA]]</f>
        <v>-5</v>
      </c>
      <c r="H909" s="2"/>
      <c r="I909" s="2"/>
    </row>
    <row r="910" spans="1:9" hidden="1" x14ac:dyDescent="0.25">
      <c r="A910" s="1" t="s">
        <v>17</v>
      </c>
      <c r="B910" s="2">
        <v>9658</v>
      </c>
      <c r="C910" s="3" t="s">
        <v>461</v>
      </c>
      <c r="D910" s="2">
        <v>11</v>
      </c>
      <c r="E910" s="2"/>
      <c r="F910" s="2"/>
      <c r="G910" s="2">
        <f>Tabla1[[#This Row],[VENTA]]+Tabla1[[#This Row],[FISICO]]-Tabla1[[#This Row],[SISTEMA]]</f>
        <v>-11</v>
      </c>
      <c r="H910" s="2"/>
      <c r="I910" s="2"/>
    </row>
    <row r="911" spans="1:9" hidden="1" x14ac:dyDescent="0.25">
      <c r="A911" s="1" t="s">
        <v>21</v>
      </c>
      <c r="B911" s="2">
        <v>9704</v>
      </c>
      <c r="C911" s="3" t="s">
        <v>1404</v>
      </c>
      <c r="D911" s="2">
        <v>84</v>
      </c>
      <c r="E911" s="2"/>
      <c r="F911" s="2"/>
      <c r="G911" s="2">
        <f>Tabla1[[#This Row],[VENTA]]+Tabla1[[#This Row],[FISICO]]-Tabla1[[#This Row],[SISTEMA]]</f>
        <v>-84</v>
      </c>
      <c r="H911" s="2"/>
      <c r="I911" s="2"/>
    </row>
    <row r="912" spans="1:9" hidden="1" x14ac:dyDescent="0.25">
      <c r="A912" s="1" t="s">
        <v>21</v>
      </c>
      <c r="B912" s="2">
        <v>9732</v>
      </c>
      <c r="C912" s="3" t="s">
        <v>1405</v>
      </c>
      <c r="D912" s="2">
        <v>1</v>
      </c>
      <c r="E912" s="2"/>
      <c r="F912" s="2"/>
      <c r="G912" s="2">
        <f>Tabla1[[#This Row],[VENTA]]+Tabla1[[#This Row],[FISICO]]-Tabla1[[#This Row],[SISTEMA]]</f>
        <v>-1</v>
      </c>
      <c r="H912" s="2"/>
      <c r="I912" s="2"/>
    </row>
    <row r="913" spans="1:9" hidden="1" x14ac:dyDescent="0.25">
      <c r="A913" s="1" t="s">
        <v>21</v>
      </c>
      <c r="B913" s="2">
        <v>9734</v>
      </c>
      <c r="C913" s="3" t="s">
        <v>1414</v>
      </c>
      <c r="D913" s="2">
        <v>201</v>
      </c>
      <c r="E913" s="2"/>
      <c r="F913" s="2"/>
      <c r="G913" s="2">
        <f>Tabla1[[#This Row],[VENTA]]+Tabla1[[#This Row],[FISICO]]-Tabla1[[#This Row],[SISTEMA]]</f>
        <v>-201</v>
      </c>
      <c r="H913" s="2"/>
      <c r="I913" s="2"/>
    </row>
    <row r="914" spans="1:9" hidden="1" x14ac:dyDescent="0.25">
      <c r="A914" s="1" t="s">
        <v>21</v>
      </c>
      <c r="B914" s="2">
        <v>9737</v>
      </c>
      <c r="C914" s="3" t="s">
        <v>1415</v>
      </c>
      <c r="D914" s="2">
        <v>9</v>
      </c>
      <c r="E914" s="2"/>
      <c r="F914" s="2"/>
      <c r="G914" s="2">
        <f>Tabla1[[#This Row],[VENTA]]+Tabla1[[#This Row],[FISICO]]-Tabla1[[#This Row],[SISTEMA]]</f>
        <v>-9</v>
      </c>
      <c r="H914" s="2"/>
      <c r="I914" s="2"/>
    </row>
    <row r="915" spans="1:9" hidden="1" x14ac:dyDescent="0.25">
      <c r="A915" s="1" t="s">
        <v>18</v>
      </c>
      <c r="B915" s="2">
        <v>9738</v>
      </c>
      <c r="C915" s="3" t="s">
        <v>794</v>
      </c>
      <c r="D915" s="2">
        <v>63</v>
      </c>
      <c r="E915" s="2"/>
      <c r="F915" s="2"/>
      <c r="G915" s="2">
        <f>Tabla1[[#This Row],[VENTA]]+Tabla1[[#This Row],[FISICO]]-Tabla1[[#This Row],[SISTEMA]]</f>
        <v>-63</v>
      </c>
      <c r="H915" s="2"/>
      <c r="I915" s="2"/>
    </row>
    <row r="916" spans="1:9" hidden="1" x14ac:dyDescent="0.25">
      <c r="A916" s="1" t="s">
        <v>21</v>
      </c>
      <c r="B916" s="2">
        <v>9755</v>
      </c>
      <c r="C916" s="3" t="s">
        <v>1401</v>
      </c>
      <c r="D916" s="2">
        <v>2085</v>
      </c>
      <c r="E916" s="2"/>
      <c r="F916" s="2"/>
      <c r="G916" s="2">
        <f>Tabla1[[#This Row],[VENTA]]+Tabla1[[#This Row],[FISICO]]-Tabla1[[#This Row],[SISTEMA]]</f>
        <v>-2085</v>
      </c>
      <c r="H916" s="2"/>
      <c r="I916" s="2"/>
    </row>
    <row r="917" spans="1:9" x14ac:dyDescent="0.25">
      <c r="A917" s="1" t="s">
        <v>22</v>
      </c>
      <c r="B917" s="2">
        <v>9757</v>
      </c>
      <c r="C917" s="3" t="s">
        <v>1474</v>
      </c>
      <c r="D917" s="2">
        <v>18</v>
      </c>
      <c r="E917" s="2">
        <v>22</v>
      </c>
      <c r="F917" s="2">
        <v>0</v>
      </c>
      <c r="G917" s="2">
        <f>Tabla1[[#This Row],[VENTA]]+Tabla1[[#This Row],[FISICO]]-Tabla1[[#This Row],[SISTEMA]]</f>
        <v>4</v>
      </c>
      <c r="H917" s="4"/>
      <c r="I917" s="4">
        <f>Tabla1[[#This Row],[Columna1]]*Tabla1[[#This Row],[COMPROMETIDO}]]</f>
        <v>0</v>
      </c>
    </row>
    <row r="918" spans="1:9" hidden="1" x14ac:dyDescent="0.25">
      <c r="A918" s="1" t="s">
        <v>32</v>
      </c>
      <c r="B918" s="2">
        <v>9775</v>
      </c>
      <c r="C918" s="3" t="s">
        <v>3076</v>
      </c>
      <c r="D918" s="2">
        <v>14</v>
      </c>
      <c r="E918" s="2"/>
      <c r="F918" s="2"/>
      <c r="G918" s="2">
        <f>Tabla1[[#This Row],[VENTA]]+Tabla1[[#This Row],[FISICO]]-Tabla1[[#This Row],[SISTEMA]]</f>
        <v>-14</v>
      </c>
      <c r="H918" s="2"/>
      <c r="I918" s="2"/>
    </row>
    <row r="919" spans="1:9" hidden="1" x14ac:dyDescent="0.25">
      <c r="A919" s="1" t="s">
        <v>21</v>
      </c>
      <c r="B919" s="2">
        <v>9831</v>
      </c>
      <c r="C919" s="3" t="s">
        <v>1418</v>
      </c>
      <c r="D919" s="2">
        <v>3</v>
      </c>
      <c r="E919" s="2"/>
      <c r="F919" s="2"/>
      <c r="G919" s="2">
        <f>Tabla1[[#This Row],[VENTA]]+Tabla1[[#This Row],[FISICO]]-Tabla1[[#This Row],[SISTEMA]]</f>
        <v>-3</v>
      </c>
      <c r="H919" s="2"/>
      <c r="I919" s="2"/>
    </row>
    <row r="920" spans="1:9" hidden="1" x14ac:dyDescent="0.25">
      <c r="A920" s="1" t="s">
        <v>21</v>
      </c>
      <c r="B920" s="2">
        <v>9841</v>
      </c>
      <c r="C920" s="3" t="s">
        <v>1412</v>
      </c>
      <c r="D920" s="2">
        <v>73</v>
      </c>
      <c r="E920" s="2"/>
      <c r="F920" s="2"/>
      <c r="G920" s="2">
        <f>Tabla1[[#This Row],[VENTA]]+Tabla1[[#This Row],[FISICO]]-Tabla1[[#This Row],[SISTEMA]]</f>
        <v>-73</v>
      </c>
      <c r="H920" s="2"/>
      <c r="I920" s="2"/>
    </row>
    <row r="921" spans="1:9" x14ac:dyDescent="0.25">
      <c r="A921" s="1" t="s">
        <v>22</v>
      </c>
      <c r="B921" s="2">
        <v>9869</v>
      </c>
      <c r="C921" s="3" t="s">
        <v>1475</v>
      </c>
      <c r="D921" s="2">
        <v>11</v>
      </c>
      <c r="E921" s="2">
        <v>8</v>
      </c>
      <c r="F921" s="2">
        <v>1</v>
      </c>
      <c r="G921" s="2">
        <f>Tabla1[[#This Row],[VENTA]]+Tabla1[[#This Row],[FISICO]]-Tabla1[[#This Row],[SISTEMA]]</f>
        <v>-2</v>
      </c>
      <c r="H921" s="4">
        <v>1.62</v>
      </c>
      <c r="I921" s="4">
        <f>Tabla1[[#This Row],[Columna1]]*Tabla1[[#This Row],[COMPROMETIDO}]]</f>
        <v>-3.24</v>
      </c>
    </row>
    <row r="922" spans="1:9" x14ac:dyDescent="0.25">
      <c r="A922" s="1" t="s">
        <v>22</v>
      </c>
      <c r="B922" s="2">
        <v>9870</v>
      </c>
      <c r="C922" s="3" t="s">
        <v>1477</v>
      </c>
      <c r="D922" s="2">
        <v>31</v>
      </c>
      <c r="E922" s="2">
        <v>16</v>
      </c>
      <c r="F922" s="2">
        <v>0</v>
      </c>
      <c r="G922" s="2">
        <f>Tabla1[[#This Row],[VENTA]]+Tabla1[[#This Row],[FISICO]]-Tabla1[[#This Row],[SISTEMA]]</f>
        <v>-15</v>
      </c>
      <c r="H922" s="4">
        <v>0.81</v>
      </c>
      <c r="I922" s="4">
        <f>Tabla1[[#This Row],[Columna1]]*Tabla1[[#This Row],[COMPROMETIDO}]]</f>
        <v>-12.15</v>
      </c>
    </row>
    <row r="923" spans="1:9" hidden="1" x14ac:dyDescent="0.25">
      <c r="A923" s="1" t="s">
        <v>32</v>
      </c>
      <c r="B923" s="2">
        <v>9947</v>
      </c>
      <c r="C923" s="3" t="s">
        <v>3077</v>
      </c>
      <c r="D923" s="2">
        <v>1</v>
      </c>
      <c r="E923" s="2"/>
      <c r="F923" s="2"/>
      <c r="G923" s="2">
        <f>Tabla1[[#This Row],[VENTA]]+Tabla1[[#This Row],[FISICO]]-Tabla1[[#This Row],[SISTEMA]]</f>
        <v>-1</v>
      </c>
      <c r="H923" s="2"/>
      <c r="I923" s="2"/>
    </row>
    <row r="924" spans="1:9" hidden="1" x14ac:dyDescent="0.25">
      <c r="A924" s="1" t="s">
        <v>18</v>
      </c>
      <c r="B924" s="2">
        <v>9962</v>
      </c>
      <c r="C924" s="3" t="s">
        <v>805</v>
      </c>
      <c r="D924" s="2">
        <v>102</v>
      </c>
      <c r="E924" s="2"/>
      <c r="F924" s="2"/>
      <c r="G924" s="2">
        <f>Tabla1[[#This Row],[VENTA]]+Tabla1[[#This Row],[FISICO]]-Tabla1[[#This Row],[SISTEMA]]</f>
        <v>-102</v>
      </c>
      <c r="H924" s="2"/>
      <c r="I924" s="2"/>
    </row>
    <row r="925" spans="1:9" hidden="1" x14ac:dyDescent="0.25">
      <c r="A925" s="1" t="s">
        <v>18</v>
      </c>
      <c r="B925" s="2">
        <v>9969</v>
      </c>
      <c r="C925" s="3" t="s">
        <v>757</v>
      </c>
      <c r="D925" s="2">
        <v>6</v>
      </c>
      <c r="E925" s="2"/>
      <c r="F925" s="2"/>
      <c r="G925" s="2">
        <f>Tabla1[[#This Row],[VENTA]]+Tabla1[[#This Row],[FISICO]]-Tabla1[[#This Row],[SISTEMA]]</f>
        <v>-6</v>
      </c>
      <c r="H925" s="2"/>
      <c r="I925" s="2"/>
    </row>
    <row r="926" spans="1:9" hidden="1" x14ac:dyDescent="0.25">
      <c r="A926" s="1" t="s">
        <v>18</v>
      </c>
      <c r="B926" s="2">
        <v>9970</v>
      </c>
      <c r="C926" s="3" t="s">
        <v>758</v>
      </c>
      <c r="D926" s="2">
        <v>41</v>
      </c>
      <c r="E926" s="2"/>
      <c r="F926" s="2"/>
      <c r="G926" s="2">
        <f>Tabla1[[#This Row],[VENTA]]+Tabla1[[#This Row],[FISICO]]-Tabla1[[#This Row],[SISTEMA]]</f>
        <v>-41</v>
      </c>
      <c r="H926" s="2"/>
      <c r="I926" s="2"/>
    </row>
    <row r="927" spans="1:9" hidden="1" x14ac:dyDescent="0.25">
      <c r="A927" s="1" t="s">
        <v>18</v>
      </c>
      <c r="B927" s="2">
        <v>9993</v>
      </c>
      <c r="C927" s="3" t="s">
        <v>770</v>
      </c>
      <c r="D927" s="2">
        <v>81</v>
      </c>
      <c r="E927" s="2"/>
      <c r="F927" s="2"/>
      <c r="G927" s="2">
        <f>Tabla1[[#This Row],[VENTA]]+Tabla1[[#This Row],[FISICO]]-Tabla1[[#This Row],[SISTEMA]]</f>
        <v>-81</v>
      </c>
      <c r="H927" s="2"/>
      <c r="I927" s="2"/>
    </row>
    <row r="928" spans="1:9" hidden="1" x14ac:dyDescent="0.25">
      <c r="A928" s="1" t="s">
        <v>18</v>
      </c>
      <c r="B928" s="2">
        <v>10015</v>
      </c>
      <c r="C928" s="3" t="s">
        <v>740</v>
      </c>
      <c r="D928" s="2">
        <v>19</v>
      </c>
      <c r="E928" s="2"/>
      <c r="F928" s="2"/>
      <c r="G928" s="2">
        <f>Tabla1[[#This Row],[VENTA]]+Tabla1[[#This Row],[FISICO]]-Tabla1[[#This Row],[SISTEMA]]</f>
        <v>-19</v>
      </c>
      <c r="H928" s="2"/>
      <c r="I928" s="2"/>
    </row>
    <row r="929" spans="1:9" hidden="1" x14ac:dyDescent="0.25">
      <c r="A929" s="1" t="s">
        <v>18</v>
      </c>
      <c r="B929" s="2">
        <v>10019</v>
      </c>
      <c r="C929" s="3" t="s">
        <v>775</v>
      </c>
      <c r="D929" s="2">
        <v>1</v>
      </c>
      <c r="E929" s="2"/>
      <c r="F929" s="2"/>
      <c r="G929" s="2">
        <f>Tabla1[[#This Row],[VENTA]]+Tabla1[[#This Row],[FISICO]]-Tabla1[[#This Row],[SISTEMA]]</f>
        <v>-1</v>
      </c>
      <c r="H929" s="2"/>
      <c r="I929" s="2"/>
    </row>
    <row r="930" spans="1:9" hidden="1" x14ac:dyDescent="0.25">
      <c r="A930" s="1" t="s">
        <v>18</v>
      </c>
      <c r="B930" s="2">
        <v>10038</v>
      </c>
      <c r="C930" s="3" t="s">
        <v>772</v>
      </c>
      <c r="D930" s="2">
        <v>1</v>
      </c>
      <c r="E930" s="2"/>
      <c r="F930" s="2"/>
      <c r="G930" s="2">
        <f>Tabla1[[#This Row],[VENTA]]+Tabla1[[#This Row],[FISICO]]-Tabla1[[#This Row],[SISTEMA]]</f>
        <v>-1</v>
      </c>
      <c r="H930" s="2"/>
      <c r="I930" s="2"/>
    </row>
    <row r="931" spans="1:9" hidden="1" x14ac:dyDescent="0.25">
      <c r="A931" s="1" t="s">
        <v>18</v>
      </c>
      <c r="B931" s="2">
        <v>10144</v>
      </c>
      <c r="C931" s="3" t="s">
        <v>766</v>
      </c>
      <c r="D931" s="2">
        <v>99</v>
      </c>
      <c r="E931" s="2"/>
      <c r="F931" s="2"/>
      <c r="G931" s="2">
        <f>Tabla1[[#This Row],[VENTA]]+Tabla1[[#This Row],[FISICO]]-Tabla1[[#This Row],[SISTEMA]]</f>
        <v>-99</v>
      </c>
      <c r="H931" s="2"/>
      <c r="I931" s="2"/>
    </row>
    <row r="932" spans="1:9" hidden="1" x14ac:dyDescent="0.25">
      <c r="A932" s="1" t="s">
        <v>18</v>
      </c>
      <c r="B932" s="2">
        <v>10167</v>
      </c>
      <c r="C932" s="3" t="s">
        <v>774</v>
      </c>
      <c r="D932" s="2">
        <v>72</v>
      </c>
      <c r="E932" s="2"/>
      <c r="F932" s="2"/>
      <c r="G932" s="2">
        <f>Tabla1[[#This Row],[VENTA]]+Tabla1[[#This Row],[FISICO]]-Tabla1[[#This Row],[SISTEMA]]</f>
        <v>-72</v>
      </c>
      <c r="H932" s="2"/>
      <c r="I932" s="2"/>
    </row>
    <row r="933" spans="1:9" hidden="1" x14ac:dyDescent="0.25">
      <c r="A933" s="1" t="s">
        <v>18</v>
      </c>
      <c r="B933" s="2">
        <v>10172</v>
      </c>
      <c r="C933" s="3" t="s">
        <v>773</v>
      </c>
      <c r="D933" s="2">
        <v>2</v>
      </c>
      <c r="E933" s="2"/>
      <c r="F933" s="2"/>
      <c r="G933" s="2">
        <f>Tabla1[[#This Row],[VENTA]]+Tabla1[[#This Row],[FISICO]]-Tabla1[[#This Row],[SISTEMA]]</f>
        <v>-2</v>
      </c>
      <c r="H933" s="2"/>
      <c r="I933" s="2"/>
    </row>
    <row r="934" spans="1:9" hidden="1" x14ac:dyDescent="0.25">
      <c r="A934" s="1" t="s">
        <v>18</v>
      </c>
      <c r="B934" s="2">
        <v>10190</v>
      </c>
      <c r="C934" s="3" t="s">
        <v>767</v>
      </c>
      <c r="D934" s="2">
        <v>13</v>
      </c>
      <c r="E934" s="2"/>
      <c r="F934" s="2"/>
      <c r="G934" s="2">
        <f>Tabla1[[#This Row],[VENTA]]+Tabla1[[#This Row],[FISICO]]-Tabla1[[#This Row],[SISTEMA]]</f>
        <v>-13</v>
      </c>
      <c r="H934" s="2"/>
      <c r="I934" s="2"/>
    </row>
    <row r="935" spans="1:9" x14ac:dyDescent="0.25">
      <c r="A935" s="1" t="s">
        <v>18</v>
      </c>
      <c r="B935" s="2">
        <v>10233</v>
      </c>
      <c r="C935" s="3" t="s">
        <v>760</v>
      </c>
      <c r="D935" s="2">
        <v>23</v>
      </c>
      <c r="E935" s="2">
        <v>22</v>
      </c>
      <c r="F935" s="2">
        <v>1</v>
      </c>
      <c r="G935" s="2">
        <f>Tabla1[[#This Row],[VENTA]]+Tabla1[[#This Row],[FISICO]]-Tabla1[[#This Row],[SISTEMA]]</f>
        <v>0</v>
      </c>
      <c r="H935" s="4"/>
      <c r="I935" s="4">
        <f>Tabla1[[#This Row],[Columna1]]*Tabla1[[#This Row],[COMPROMETIDO}]]</f>
        <v>0</v>
      </c>
    </row>
    <row r="936" spans="1:9" hidden="1" x14ac:dyDescent="0.25">
      <c r="A936" s="1" t="s">
        <v>18</v>
      </c>
      <c r="B936" s="2">
        <v>10250</v>
      </c>
      <c r="C936" s="3" t="s">
        <v>771</v>
      </c>
      <c r="D936" s="2">
        <v>156</v>
      </c>
      <c r="E936" s="2"/>
      <c r="F936" s="2"/>
      <c r="G936" s="2">
        <f>Tabla1[[#This Row],[VENTA]]+Tabla1[[#This Row],[FISICO]]-Tabla1[[#This Row],[SISTEMA]]</f>
        <v>-156</v>
      </c>
      <c r="H936" s="2"/>
      <c r="I936" s="2"/>
    </row>
    <row r="937" spans="1:9" hidden="1" x14ac:dyDescent="0.25">
      <c r="A937" s="1" t="s">
        <v>18</v>
      </c>
      <c r="B937" s="2">
        <v>10252</v>
      </c>
      <c r="C937" s="3" t="s">
        <v>763</v>
      </c>
      <c r="D937" s="2">
        <v>1</v>
      </c>
      <c r="E937" s="2"/>
      <c r="F937" s="2"/>
      <c r="G937" s="2">
        <f>Tabla1[[#This Row],[VENTA]]+Tabla1[[#This Row],[FISICO]]-Tabla1[[#This Row],[SISTEMA]]</f>
        <v>-1</v>
      </c>
      <c r="H937" s="2"/>
      <c r="I937" s="2"/>
    </row>
    <row r="938" spans="1:9" hidden="1" x14ac:dyDescent="0.25">
      <c r="A938" s="1" t="s">
        <v>18</v>
      </c>
      <c r="B938" s="2">
        <v>10254</v>
      </c>
      <c r="C938" s="3" t="s">
        <v>764</v>
      </c>
      <c r="D938" s="2">
        <v>191</v>
      </c>
      <c r="E938" s="2"/>
      <c r="F938" s="2"/>
      <c r="G938" s="2">
        <f>Tabla1[[#This Row],[VENTA]]+Tabla1[[#This Row],[FISICO]]-Tabla1[[#This Row],[SISTEMA]]</f>
        <v>-191</v>
      </c>
      <c r="H938" s="2"/>
      <c r="I938" s="2"/>
    </row>
    <row r="939" spans="1:9" hidden="1" x14ac:dyDescent="0.25">
      <c r="A939" s="1" t="s">
        <v>18</v>
      </c>
      <c r="B939" s="2">
        <v>10277</v>
      </c>
      <c r="C939" s="3" t="s">
        <v>761</v>
      </c>
      <c r="D939" s="2">
        <v>6</v>
      </c>
      <c r="E939" s="2"/>
      <c r="F939" s="2"/>
      <c r="G939" s="2">
        <f>Tabla1[[#This Row],[VENTA]]+Tabla1[[#This Row],[FISICO]]-Tabla1[[#This Row],[SISTEMA]]</f>
        <v>-6</v>
      </c>
      <c r="H939" s="2"/>
      <c r="I939" s="2"/>
    </row>
    <row r="940" spans="1:9" hidden="1" x14ac:dyDescent="0.25">
      <c r="A940" s="1" t="s">
        <v>21</v>
      </c>
      <c r="B940" s="2">
        <v>10294</v>
      </c>
      <c r="C940" s="3" t="s">
        <v>1406</v>
      </c>
      <c r="D940" s="2">
        <v>4</v>
      </c>
      <c r="E940" s="2"/>
      <c r="F940" s="2"/>
      <c r="G940" s="2">
        <f>Tabla1[[#This Row],[VENTA]]+Tabla1[[#This Row],[FISICO]]-Tabla1[[#This Row],[SISTEMA]]</f>
        <v>-4</v>
      </c>
      <c r="H940" s="2"/>
      <c r="I940" s="2"/>
    </row>
    <row r="941" spans="1:9" hidden="1" x14ac:dyDescent="0.25">
      <c r="A941" s="1" t="s">
        <v>21</v>
      </c>
      <c r="B941" s="2">
        <v>10295</v>
      </c>
      <c r="C941" s="3" t="s">
        <v>1407</v>
      </c>
      <c r="D941" s="2">
        <v>4</v>
      </c>
      <c r="E941" s="2"/>
      <c r="F941" s="2"/>
      <c r="G941" s="2">
        <f>Tabla1[[#This Row],[VENTA]]+Tabla1[[#This Row],[FISICO]]-Tabla1[[#This Row],[SISTEMA]]</f>
        <v>-4</v>
      </c>
      <c r="H941" s="2"/>
      <c r="I941" s="2"/>
    </row>
    <row r="942" spans="1:9" hidden="1" x14ac:dyDescent="0.25">
      <c r="A942" s="1" t="s">
        <v>21</v>
      </c>
      <c r="B942" s="2">
        <v>10297</v>
      </c>
      <c r="C942" s="3" t="s">
        <v>1408</v>
      </c>
      <c r="D942" s="2">
        <v>3</v>
      </c>
      <c r="E942" s="2"/>
      <c r="F942" s="2"/>
      <c r="G942" s="2">
        <f>Tabla1[[#This Row],[VENTA]]+Tabla1[[#This Row],[FISICO]]-Tabla1[[#This Row],[SISTEMA]]</f>
        <v>-3</v>
      </c>
      <c r="H942" s="2"/>
      <c r="I942" s="2"/>
    </row>
    <row r="943" spans="1:9" hidden="1" x14ac:dyDescent="0.25">
      <c r="A943" s="1" t="s">
        <v>21</v>
      </c>
      <c r="B943" s="2">
        <v>10298</v>
      </c>
      <c r="C943" s="3" t="s">
        <v>1409</v>
      </c>
      <c r="D943" s="2">
        <v>4</v>
      </c>
      <c r="E943" s="2"/>
      <c r="F943" s="2"/>
      <c r="G943" s="2">
        <f>Tabla1[[#This Row],[VENTA]]+Tabla1[[#This Row],[FISICO]]-Tabla1[[#This Row],[SISTEMA]]</f>
        <v>-4</v>
      </c>
      <c r="H943" s="2"/>
      <c r="I943" s="2"/>
    </row>
    <row r="944" spans="1:9" hidden="1" x14ac:dyDescent="0.25">
      <c r="A944" s="1" t="s">
        <v>18</v>
      </c>
      <c r="B944" s="2">
        <v>10322</v>
      </c>
      <c r="C944" s="3" t="s">
        <v>853</v>
      </c>
      <c r="D944" s="2">
        <v>15</v>
      </c>
      <c r="E944" s="2"/>
      <c r="F944" s="2"/>
      <c r="G944" s="2">
        <f>Tabla1[[#This Row],[VENTA]]+Tabla1[[#This Row],[FISICO]]-Tabla1[[#This Row],[SISTEMA]]</f>
        <v>-15</v>
      </c>
      <c r="H944" s="2"/>
      <c r="I944" s="2"/>
    </row>
    <row r="945" spans="1:9" hidden="1" x14ac:dyDescent="0.25">
      <c r="A945" s="1" t="s">
        <v>18</v>
      </c>
      <c r="B945" s="2">
        <v>10327</v>
      </c>
      <c r="C945" s="3" t="s">
        <v>776</v>
      </c>
      <c r="D945" s="2">
        <v>12</v>
      </c>
      <c r="E945" s="2"/>
      <c r="F945" s="2"/>
      <c r="G945" s="2">
        <f>Tabla1[[#This Row],[VENTA]]+Tabla1[[#This Row],[FISICO]]-Tabla1[[#This Row],[SISTEMA]]</f>
        <v>-12</v>
      </c>
      <c r="H945" s="2"/>
      <c r="I945" s="2"/>
    </row>
    <row r="946" spans="1:9" hidden="1" x14ac:dyDescent="0.25">
      <c r="A946" s="1" t="s">
        <v>21</v>
      </c>
      <c r="B946" s="2">
        <v>10331</v>
      </c>
      <c r="C946" s="3" t="s">
        <v>1416</v>
      </c>
      <c r="D946" s="2">
        <v>16</v>
      </c>
      <c r="E946" s="2"/>
      <c r="F946" s="2"/>
      <c r="G946" s="2">
        <f>Tabla1[[#This Row],[VENTA]]+Tabla1[[#This Row],[FISICO]]-Tabla1[[#This Row],[SISTEMA]]</f>
        <v>-16</v>
      </c>
      <c r="H946" s="2"/>
      <c r="I946" s="2"/>
    </row>
    <row r="947" spans="1:9" hidden="1" x14ac:dyDescent="0.25">
      <c r="A947" s="1" t="s">
        <v>18</v>
      </c>
      <c r="B947" s="2">
        <v>10349</v>
      </c>
      <c r="C947" s="3" t="s">
        <v>828</v>
      </c>
      <c r="D947" s="2">
        <v>16</v>
      </c>
      <c r="E947" s="2"/>
      <c r="F947" s="2"/>
      <c r="G947" s="2">
        <f>Tabla1[[#This Row],[VENTA]]+Tabla1[[#This Row],[FISICO]]-Tabla1[[#This Row],[SISTEMA]]</f>
        <v>-16</v>
      </c>
      <c r="H947" s="2"/>
      <c r="I947" s="2"/>
    </row>
    <row r="948" spans="1:9" hidden="1" x14ac:dyDescent="0.25">
      <c r="A948" s="1" t="s">
        <v>21</v>
      </c>
      <c r="B948" s="2">
        <v>10360</v>
      </c>
      <c r="C948" s="3" t="s">
        <v>1413</v>
      </c>
      <c r="D948" s="2">
        <v>191</v>
      </c>
      <c r="E948" s="2"/>
      <c r="F948" s="2"/>
      <c r="G948" s="2">
        <f>Tabla1[[#This Row],[VENTA]]+Tabla1[[#This Row],[FISICO]]-Tabla1[[#This Row],[SISTEMA]]</f>
        <v>-191</v>
      </c>
      <c r="H948" s="2"/>
      <c r="I948" s="2"/>
    </row>
    <row r="949" spans="1:9" hidden="1" x14ac:dyDescent="0.25">
      <c r="A949" s="1" t="s">
        <v>21</v>
      </c>
      <c r="B949" s="2">
        <v>10362</v>
      </c>
      <c r="C949" s="3" t="s">
        <v>1417</v>
      </c>
      <c r="D949" s="2">
        <v>9</v>
      </c>
      <c r="E949" s="2"/>
      <c r="F949" s="2"/>
      <c r="G949" s="2">
        <f>Tabla1[[#This Row],[VENTA]]+Tabla1[[#This Row],[FISICO]]-Tabla1[[#This Row],[SISTEMA]]</f>
        <v>-9</v>
      </c>
      <c r="H949" s="2"/>
      <c r="I949" s="2"/>
    </row>
    <row r="950" spans="1:9" hidden="1" x14ac:dyDescent="0.25">
      <c r="A950" s="1" t="s">
        <v>18</v>
      </c>
      <c r="B950" s="2">
        <v>10405</v>
      </c>
      <c r="C950" s="3" t="s">
        <v>798</v>
      </c>
      <c r="D950" s="2">
        <v>13</v>
      </c>
      <c r="E950" s="2"/>
      <c r="F950" s="2"/>
      <c r="G950" s="2">
        <f>Tabla1[[#This Row],[VENTA]]+Tabla1[[#This Row],[FISICO]]-Tabla1[[#This Row],[SISTEMA]]</f>
        <v>-13</v>
      </c>
      <c r="H950" s="2"/>
      <c r="I950" s="2"/>
    </row>
    <row r="951" spans="1:9" hidden="1" x14ac:dyDescent="0.25">
      <c r="A951" s="1" t="s">
        <v>18</v>
      </c>
      <c r="B951" s="2">
        <v>10408</v>
      </c>
      <c r="C951" s="3" t="s">
        <v>834</v>
      </c>
      <c r="D951" s="2">
        <v>4</v>
      </c>
      <c r="E951" s="2"/>
      <c r="F951" s="2"/>
      <c r="G951" s="2">
        <f>Tabla1[[#This Row],[VENTA]]+Tabla1[[#This Row],[FISICO]]-Tabla1[[#This Row],[SISTEMA]]</f>
        <v>-4</v>
      </c>
      <c r="H951" s="2"/>
      <c r="I951" s="2"/>
    </row>
    <row r="952" spans="1:9" hidden="1" x14ac:dyDescent="0.25">
      <c r="A952" s="1" t="s">
        <v>18</v>
      </c>
      <c r="B952" s="2">
        <v>10460</v>
      </c>
      <c r="C952" s="3" t="s">
        <v>765</v>
      </c>
      <c r="D952" s="2">
        <v>67</v>
      </c>
      <c r="E952" s="2"/>
      <c r="F952" s="2"/>
      <c r="G952" s="2">
        <f>Tabla1[[#This Row],[VENTA]]+Tabla1[[#This Row],[FISICO]]-Tabla1[[#This Row],[SISTEMA]]</f>
        <v>-67</v>
      </c>
      <c r="H952" s="2"/>
      <c r="I952" s="2"/>
    </row>
    <row r="953" spans="1:9" hidden="1" x14ac:dyDescent="0.25">
      <c r="A953" s="1" t="s">
        <v>18</v>
      </c>
      <c r="B953" s="2">
        <v>10461</v>
      </c>
      <c r="C953" s="3" t="s">
        <v>790</v>
      </c>
      <c r="D953" s="2">
        <v>2</v>
      </c>
      <c r="E953" s="2"/>
      <c r="F953" s="2"/>
      <c r="G953" s="2">
        <f>Tabla1[[#This Row],[VENTA]]+Tabla1[[#This Row],[FISICO]]-Tabla1[[#This Row],[SISTEMA]]</f>
        <v>-2</v>
      </c>
      <c r="H953" s="2"/>
      <c r="I953" s="2"/>
    </row>
    <row r="954" spans="1:9" hidden="1" x14ac:dyDescent="0.25">
      <c r="A954" s="1" t="s">
        <v>17</v>
      </c>
      <c r="B954" s="2">
        <v>10496</v>
      </c>
      <c r="C954" s="3" t="s">
        <v>459</v>
      </c>
      <c r="D954" s="2">
        <v>3</v>
      </c>
      <c r="E954" s="2"/>
      <c r="F954" s="2"/>
      <c r="G954" s="2">
        <f>Tabla1[[#This Row],[VENTA]]+Tabla1[[#This Row],[FISICO]]-Tabla1[[#This Row],[SISTEMA]]</f>
        <v>-3</v>
      </c>
      <c r="H954" s="2"/>
      <c r="I954" s="2"/>
    </row>
    <row r="955" spans="1:9" hidden="1" x14ac:dyDescent="0.25">
      <c r="A955" s="1" t="s">
        <v>18</v>
      </c>
      <c r="B955" s="2">
        <v>10517</v>
      </c>
      <c r="C955" s="3" t="s">
        <v>807</v>
      </c>
      <c r="D955" s="2">
        <v>33</v>
      </c>
      <c r="E955" s="2"/>
      <c r="F955" s="2"/>
      <c r="G955" s="2">
        <f>Tabla1[[#This Row],[VENTA]]+Tabla1[[#This Row],[FISICO]]-Tabla1[[#This Row],[SISTEMA]]</f>
        <v>-33</v>
      </c>
      <c r="H955" s="2"/>
      <c r="I955" s="2"/>
    </row>
    <row r="956" spans="1:9" hidden="1" x14ac:dyDescent="0.25">
      <c r="A956" s="1" t="s">
        <v>18</v>
      </c>
      <c r="B956" s="2">
        <v>10519</v>
      </c>
      <c r="C956" s="3" t="s">
        <v>806</v>
      </c>
      <c r="D956" s="2">
        <v>4</v>
      </c>
      <c r="E956" s="2"/>
      <c r="F956" s="2"/>
      <c r="G956" s="2">
        <f>Tabla1[[#This Row],[VENTA]]+Tabla1[[#This Row],[FISICO]]-Tabla1[[#This Row],[SISTEMA]]</f>
        <v>-4</v>
      </c>
      <c r="H956" s="2"/>
      <c r="I956" s="2"/>
    </row>
    <row r="957" spans="1:9" x14ac:dyDescent="0.25">
      <c r="A957" s="1" t="s">
        <v>18</v>
      </c>
      <c r="B957" s="2">
        <v>10544</v>
      </c>
      <c r="C957" s="3" t="s">
        <v>795</v>
      </c>
      <c r="D957" s="2">
        <v>8</v>
      </c>
      <c r="E957" s="2">
        <v>8</v>
      </c>
      <c r="F957" s="2">
        <v>0</v>
      </c>
      <c r="G957" s="2">
        <f>Tabla1[[#This Row],[VENTA]]+Tabla1[[#This Row],[FISICO]]-Tabla1[[#This Row],[SISTEMA]]</f>
        <v>0</v>
      </c>
      <c r="H957" s="4"/>
      <c r="I957" s="4">
        <f>Tabla1[[#This Row],[Columna1]]*Tabla1[[#This Row],[COMPROMETIDO}]]</f>
        <v>0</v>
      </c>
    </row>
    <row r="958" spans="1:9" x14ac:dyDescent="0.25">
      <c r="A958" s="1" t="s">
        <v>18</v>
      </c>
      <c r="B958" s="2">
        <v>10548</v>
      </c>
      <c r="C958" s="3" t="s">
        <v>796</v>
      </c>
      <c r="D958" s="2">
        <v>16</v>
      </c>
      <c r="E958" s="2">
        <v>11</v>
      </c>
      <c r="F958" s="2">
        <v>7</v>
      </c>
      <c r="G958" s="2">
        <f>Tabla1[[#This Row],[VENTA]]+Tabla1[[#This Row],[FISICO]]-Tabla1[[#This Row],[SISTEMA]]</f>
        <v>2</v>
      </c>
      <c r="H958" s="4"/>
      <c r="I958" s="4">
        <f>Tabla1[[#This Row],[Columna1]]*Tabla1[[#This Row],[COMPROMETIDO}]]</f>
        <v>0</v>
      </c>
    </row>
    <row r="959" spans="1:9" x14ac:dyDescent="0.25">
      <c r="A959" s="1" t="s">
        <v>18</v>
      </c>
      <c r="B959" s="2">
        <v>10550</v>
      </c>
      <c r="C959" s="3" t="s">
        <v>797</v>
      </c>
      <c r="D959" s="2">
        <v>3</v>
      </c>
      <c r="E959" s="2">
        <v>3</v>
      </c>
      <c r="F959" s="2">
        <v>1</v>
      </c>
      <c r="G959" s="2">
        <f>Tabla1[[#This Row],[VENTA]]+Tabla1[[#This Row],[FISICO]]-Tabla1[[#This Row],[SISTEMA]]</f>
        <v>1</v>
      </c>
      <c r="H959" s="4"/>
      <c r="I959" s="4">
        <f>Tabla1[[#This Row],[Columna1]]*Tabla1[[#This Row],[COMPROMETIDO}]]</f>
        <v>0</v>
      </c>
    </row>
    <row r="960" spans="1:9" hidden="1" x14ac:dyDescent="0.25">
      <c r="A960" s="1" t="s">
        <v>18</v>
      </c>
      <c r="B960" s="2">
        <v>10552</v>
      </c>
      <c r="C960" s="3" t="s">
        <v>965</v>
      </c>
      <c r="D960" s="2">
        <v>1</v>
      </c>
      <c r="E960" s="2"/>
      <c r="F960" s="2"/>
      <c r="G960" s="2">
        <f>Tabla1[[#This Row],[VENTA]]+Tabla1[[#This Row],[FISICO]]-Tabla1[[#This Row],[SISTEMA]]</f>
        <v>-1</v>
      </c>
      <c r="H960" s="2"/>
      <c r="I960" s="2"/>
    </row>
    <row r="961" spans="1:9" x14ac:dyDescent="0.25">
      <c r="A961" s="1" t="s">
        <v>18</v>
      </c>
      <c r="B961" s="2">
        <v>10576</v>
      </c>
      <c r="C961" s="3" t="s">
        <v>964</v>
      </c>
      <c r="D961" s="2">
        <v>26</v>
      </c>
      <c r="E961" s="2">
        <v>26</v>
      </c>
      <c r="F961" s="2">
        <v>0</v>
      </c>
      <c r="G961" s="2">
        <f>Tabla1[[#This Row],[VENTA]]+Tabla1[[#This Row],[FISICO]]-Tabla1[[#This Row],[SISTEMA]]</f>
        <v>0</v>
      </c>
      <c r="H961" s="4"/>
      <c r="I961" s="4">
        <f>Tabla1[[#This Row],[Columna1]]*Tabla1[[#This Row],[COMPROMETIDO}]]</f>
        <v>0</v>
      </c>
    </row>
    <row r="962" spans="1:9" hidden="1" x14ac:dyDescent="0.25">
      <c r="A962" s="1" t="s">
        <v>18</v>
      </c>
      <c r="B962" s="2">
        <v>10582</v>
      </c>
      <c r="C962" s="3" t="s">
        <v>768</v>
      </c>
      <c r="D962" s="2">
        <v>37</v>
      </c>
      <c r="E962" s="2"/>
      <c r="F962" s="2"/>
      <c r="G962" s="2">
        <f>Tabla1[[#This Row],[VENTA]]+Tabla1[[#This Row],[FISICO]]-Tabla1[[#This Row],[SISTEMA]]</f>
        <v>-37</v>
      </c>
      <c r="H962" s="2"/>
      <c r="I962" s="2"/>
    </row>
    <row r="963" spans="1:9" x14ac:dyDescent="0.25">
      <c r="A963" s="1" t="s">
        <v>22</v>
      </c>
      <c r="B963" s="2">
        <v>10611</v>
      </c>
      <c r="C963" s="3" t="s">
        <v>1478</v>
      </c>
      <c r="D963" s="2">
        <v>38</v>
      </c>
      <c r="E963" s="2">
        <v>36</v>
      </c>
      <c r="F963" s="2">
        <v>1</v>
      </c>
      <c r="G963" s="2">
        <f>Tabla1[[#This Row],[VENTA]]+Tabla1[[#This Row],[FISICO]]-Tabla1[[#This Row],[SISTEMA]]</f>
        <v>-1</v>
      </c>
      <c r="H963" s="4">
        <v>1.35</v>
      </c>
      <c r="I963" s="4">
        <f>Tabla1[[#This Row],[Columna1]]*Tabla1[[#This Row],[COMPROMETIDO}]]</f>
        <v>-1.35</v>
      </c>
    </row>
    <row r="964" spans="1:9" hidden="1" x14ac:dyDescent="0.25">
      <c r="A964" s="1" t="s">
        <v>17</v>
      </c>
      <c r="B964" s="2">
        <v>10613</v>
      </c>
      <c r="C964" s="3" t="s">
        <v>460</v>
      </c>
      <c r="D964" s="2">
        <v>217</v>
      </c>
      <c r="E964" s="2"/>
      <c r="F964" s="2"/>
      <c r="G964" s="2">
        <f>Tabla1[[#This Row],[VENTA]]+Tabla1[[#This Row],[FISICO]]-Tabla1[[#This Row],[SISTEMA]]</f>
        <v>-217</v>
      </c>
      <c r="H964" s="2"/>
      <c r="I964" s="2"/>
    </row>
    <row r="965" spans="1:9" hidden="1" x14ac:dyDescent="0.25">
      <c r="A965" s="1" t="s">
        <v>18</v>
      </c>
      <c r="B965" s="2">
        <v>10618</v>
      </c>
      <c r="C965" s="3" t="s">
        <v>801</v>
      </c>
      <c r="D965" s="2">
        <v>63</v>
      </c>
      <c r="E965" s="2"/>
      <c r="F965" s="2"/>
      <c r="G965" s="2">
        <f>Tabla1[[#This Row],[VENTA]]+Tabla1[[#This Row],[FISICO]]-Tabla1[[#This Row],[SISTEMA]]</f>
        <v>-63</v>
      </c>
      <c r="H965" s="2"/>
      <c r="I965" s="2"/>
    </row>
    <row r="966" spans="1:9" hidden="1" x14ac:dyDescent="0.25">
      <c r="A966" s="1" t="s">
        <v>18</v>
      </c>
      <c r="B966" s="2">
        <v>10623</v>
      </c>
      <c r="C966" s="3" t="s">
        <v>779</v>
      </c>
      <c r="D966" s="2">
        <v>1</v>
      </c>
      <c r="E966" s="2"/>
      <c r="F966" s="2"/>
      <c r="G966" s="2">
        <f>Tabla1[[#This Row],[VENTA]]+Tabla1[[#This Row],[FISICO]]-Tabla1[[#This Row],[SISTEMA]]</f>
        <v>-1</v>
      </c>
      <c r="H966" s="2"/>
      <c r="I966" s="2"/>
    </row>
    <row r="967" spans="1:9" hidden="1" x14ac:dyDescent="0.25">
      <c r="A967" s="1" t="s">
        <v>18</v>
      </c>
      <c r="B967" s="2">
        <v>10665</v>
      </c>
      <c r="C967" s="3" t="s">
        <v>803</v>
      </c>
      <c r="D967" s="2">
        <v>212</v>
      </c>
      <c r="E967" s="2"/>
      <c r="F967" s="2"/>
      <c r="G967" s="2">
        <f>Tabla1[[#This Row],[VENTA]]+Tabla1[[#This Row],[FISICO]]-Tabla1[[#This Row],[SISTEMA]]</f>
        <v>-212</v>
      </c>
      <c r="H967" s="2"/>
      <c r="I967" s="2"/>
    </row>
    <row r="968" spans="1:9" hidden="1" x14ac:dyDescent="0.25">
      <c r="A968" s="1" t="s">
        <v>18</v>
      </c>
      <c r="B968" s="2">
        <v>10677</v>
      </c>
      <c r="C968" s="3" t="s">
        <v>804</v>
      </c>
      <c r="D968" s="2">
        <v>2</v>
      </c>
      <c r="E968" s="2"/>
      <c r="F968" s="2"/>
      <c r="G968" s="2">
        <f>Tabla1[[#This Row],[VENTA]]+Tabla1[[#This Row],[FISICO]]-Tabla1[[#This Row],[SISTEMA]]</f>
        <v>-2</v>
      </c>
      <c r="H968" s="2"/>
      <c r="I968" s="2"/>
    </row>
    <row r="969" spans="1:9" hidden="1" x14ac:dyDescent="0.25">
      <c r="A969" s="1" t="s">
        <v>32</v>
      </c>
      <c r="B969" s="2">
        <v>10716</v>
      </c>
      <c r="C969" s="3" t="s">
        <v>3085</v>
      </c>
      <c r="D969" s="2">
        <v>2</v>
      </c>
      <c r="E969" s="2"/>
      <c r="F969" s="2"/>
      <c r="G969" s="2">
        <f>Tabla1[[#This Row],[VENTA]]+Tabla1[[#This Row],[FISICO]]-Tabla1[[#This Row],[SISTEMA]]</f>
        <v>-2</v>
      </c>
      <c r="H969" s="2"/>
      <c r="I969" s="2"/>
    </row>
    <row r="970" spans="1:9" hidden="1" x14ac:dyDescent="0.25">
      <c r="A970" s="1" t="s">
        <v>18</v>
      </c>
      <c r="B970" s="2">
        <v>10718</v>
      </c>
      <c r="C970" s="3" t="s">
        <v>850</v>
      </c>
      <c r="D970" s="2">
        <v>2</v>
      </c>
      <c r="E970" s="2"/>
      <c r="F970" s="2"/>
      <c r="G970" s="2">
        <f>Tabla1[[#This Row],[VENTA]]+Tabla1[[#This Row],[FISICO]]-Tabla1[[#This Row],[SISTEMA]]</f>
        <v>-2</v>
      </c>
      <c r="H970" s="2"/>
      <c r="I970" s="2"/>
    </row>
    <row r="971" spans="1:9" hidden="1" x14ac:dyDescent="0.25">
      <c r="A971" s="1" t="s">
        <v>18</v>
      </c>
      <c r="B971" s="2">
        <v>10719</v>
      </c>
      <c r="C971" s="3" t="s">
        <v>849</v>
      </c>
      <c r="D971" s="2">
        <v>29</v>
      </c>
      <c r="E971" s="2"/>
      <c r="F971" s="2"/>
      <c r="G971" s="2">
        <f>Tabla1[[#This Row],[VENTA]]+Tabla1[[#This Row],[FISICO]]-Tabla1[[#This Row],[SISTEMA]]</f>
        <v>-29</v>
      </c>
      <c r="H971" s="2"/>
      <c r="I971" s="2"/>
    </row>
    <row r="972" spans="1:9" hidden="1" x14ac:dyDescent="0.25">
      <c r="A972" s="1" t="s">
        <v>17</v>
      </c>
      <c r="B972" s="2">
        <v>10720</v>
      </c>
      <c r="C972" s="3" t="s">
        <v>462</v>
      </c>
      <c r="D972" s="2">
        <v>30</v>
      </c>
      <c r="E972" s="2"/>
      <c r="F972" s="2"/>
      <c r="G972" s="2">
        <f>Tabla1[[#This Row],[VENTA]]+Tabla1[[#This Row],[FISICO]]-Tabla1[[#This Row],[SISTEMA]]</f>
        <v>-30</v>
      </c>
      <c r="H972" s="2"/>
      <c r="I972" s="2"/>
    </row>
    <row r="973" spans="1:9" hidden="1" x14ac:dyDescent="0.25">
      <c r="A973" s="1" t="s">
        <v>18</v>
      </c>
      <c r="B973" s="2">
        <v>10735</v>
      </c>
      <c r="C973" s="3" t="s">
        <v>813</v>
      </c>
      <c r="D973" s="2">
        <v>8</v>
      </c>
      <c r="E973" s="2"/>
      <c r="F973" s="2"/>
      <c r="G973" s="2">
        <f>Tabla1[[#This Row],[VENTA]]+Tabla1[[#This Row],[FISICO]]-Tabla1[[#This Row],[SISTEMA]]</f>
        <v>-8</v>
      </c>
      <c r="H973" s="2"/>
      <c r="I973" s="2"/>
    </row>
    <row r="974" spans="1:9" hidden="1" x14ac:dyDescent="0.25">
      <c r="A974" s="1" t="s">
        <v>18</v>
      </c>
      <c r="B974" s="2">
        <v>10736</v>
      </c>
      <c r="C974" s="3" t="s">
        <v>814</v>
      </c>
      <c r="D974" s="2">
        <v>156</v>
      </c>
      <c r="E974" s="2"/>
      <c r="F974" s="2"/>
      <c r="G974" s="2">
        <f>Tabla1[[#This Row],[VENTA]]+Tabla1[[#This Row],[FISICO]]-Tabla1[[#This Row],[SISTEMA]]</f>
        <v>-156</v>
      </c>
      <c r="H974" s="2"/>
      <c r="I974" s="2"/>
    </row>
    <row r="975" spans="1:9" hidden="1" x14ac:dyDescent="0.25">
      <c r="A975" s="1" t="s">
        <v>18</v>
      </c>
      <c r="B975" s="2">
        <v>10737</v>
      </c>
      <c r="C975" s="3" t="s">
        <v>815</v>
      </c>
      <c r="D975" s="2">
        <v>128</v>
      </c>
      <c r="E975" s="2"/>
      <c r="F975" s="2"/>
      <c r="G975" s="2">
        <f>Tabla1[[#This Row],[VENTA]]+Tabla1[[#This Row],[FISICO]]-Tabla1[[#This Row],[SISTEMA]]</f>
        <v>-128</v>
      </c>
      <c r="H975" s="2"/>
      <c r="I975" s="2"/>
    </row>
    <row r="976" spans="1:9" hidden="1" x14ac:dyDescent="0.25">
      <c r="A976" s="1" t="s">
        <v>18</v>
      </c>
      <c r="B976" s="2">
        <v>10738</v>
      </c>
      <c r="C976" s="3" t="s">
        <v>769</v>
      </c>
      <c r="D976" s="2">
        <v>1</v>
      </c>
      <c r="E976" s="2"/>
      <c r="F976" s="2"/>
      <c r="G976" s="2">
        <f>Tabla1[[#This Row],[VENTA]]+Tabla1[[#This Row],[FISICO]]-Tabla1[[#This Row],[SISTEMA]]</f>
        <v>-1</v>
      </c>
      <c r="H976" s="2"/>
      <c r="I976" s="2"/>
    </row>
    <row r="977" spans="1:9" hidden="1" x14ac:dyDescent="0.25">
      <c r="A977" s="1" t="s">
        <v>18</v>
      </c>
      <c r="B977" s="2">
        <v>10741</v>
      </c>
      <c r="C977" s="3" t="s">
        <v>777</v>
      </c>
      <c r="D977" s="2">
        <v>23</v>
      </c>
      <c r="E977" s="2"/>
      <c r="F977" s="2"/>
      <c r="G977" s="2">
        <f>Tabla1[[#This Row],[VENTA]]+Tabla1[[#This Row],[FISICO]]-Tabla1[[#This Row],[SISTEMA]]</f>
        <v>-23</v>
      </c>
      <c r="H977" s="2"/>
      <c r="I977" s="2"/>
    </row>
    <row r="978" spans="1:9" hidden="1" x14ac:dyDescent="0.25">
      <c r="A978" s="1" t="s">
        <v>18</v>
      </c>
      <c r="B978" s="2">
        <v>10758</v>
      </c>
      <c r="C978" s="3" t="s">
        <v>851</v>
      </c>
      <c r="D978" s="2">
        <v>6</v>
      </c>
      <c r="E978" s="2"/>
      <c r="F978" s="2"/>
      <c r="G978" s="2">
        <f>Tabla1[[#This Row],[VENTA]]+Tabla1[[#This Row],[FISICO]]-Tabla1[[#This Row],[SISTEMA]]</f>
        <v>-6</v>
      </c>
      <c r="H978" s="2"/>
      <c r="I978" s="2"/>
    </row>
    <row r="979" spans="1:9" hidden="1" x14ac:dyDescent="0.25">
      <c r="A979" s="1" t="s">
        <v>18</v>
      </c>
      <c r="B979" s="2">
        <v>10779</v>
      </c>
      <c r="C979" s="3" t="s">
        <v>780</v>
      </c>
      <c r="D979" s="2">
        <v>62</v>
      </c>
      <c r="E979" s="2"/>
      <c r="F979" s="2"/>
      <c r="G979" s="2">
        <f>Tabla1[[#This Row],[VENTA]]+Tabla1[[#This Row],[FISICO]]-Tabla1[[#This Row],[SISTEMA]]</f>
        <v>-62</v>
      </c>
      <c r="H979" s="2"/>
      <c r="I979" s="2"/>
    </row>
    <row r="980" spans="1:9" hidden="1" x14ac:dyDescent="0.25">
      <c r="A980" s="1" t="s">
        <v>18</v>
      </c>
      <c r="B980" s="2">
        <v>10795</v>
      </c>
      <c r="C980" s="3" t="s">
        <v>799</v>
      </c>
      <c r="D980" s="2">
        <v>6</v>
      </c>
      <c r="E980" s="2"/>
      <c r="F980" s="2"/>
      <c r="G980" s="2">
        <f>Tabla1[[#This Row],[VENTA]]+Tabla1[[#This Row],[FISICO]]-Tabla1[[#This Row],[SISTEMA]]</f>
        <v>-6</v>
      </c>
      <c r="H980" s="2"/>
      <c r="I980" s="2"/>
    </row>
    <row r="981" spans="1:9" hidden="1" x14ac:dyDescent="0.25">
      <c r="A981" s="1" t="s">
        <v>18</v>
      </c>
      <c r="B981" s="2">
        <v>10824</v>
      </c>
      <c r="C981" s="3" t="s">
        <v>800</v>
      </c>
      <c r="D981" s="2">
        <v>38</v>
      </c>
      <c r="E981" s="2"/>
      <c r="F981" s="2"/>
      <c r="G981" s="2">
        <f>Tabla1[[#This Row],[VENTA]]+Tabla1[[#This Row],[FISICO]]-Tabla1[[#This Row],[SISTEMA]]</f>
        <v>-38</v>
      </c>
      <c r="H981" s="2"/>
      <c r="I981" s="2"/>
    </row>
    <row r="982" spans="1:9" hidden="1" x14ac:dyDescent="0.25">
      <c r="A982" s="1" t="s">
        <v>18</v>
      </c>
      <c r="B982" s="2">
        <v>10833</v>
      </c>
      <c r="C982" s="3" t="s">
        <v>971</v>
      </c>
      <c r="D982" s="2">
        <v>98</v>
      </c>
      <c r="E982" s="2"/>
      <c r="F982" s="2"/>
      <c r="G982" s="2">
        <f>Tabla1[[#This Row],[VENTA]]+Tabla1[[#This Row],[FISICO]]-Tabla1[[#This Row],[SISTEMA]]</f>
        <v>-98</v>
      </c>
      <c r="H982" s="2"/>
      <c r="I982" s="2"/>
    </row>
    <row r="983" spans="1:9" hidden="1" x14ac:dyDescent="0.25">
      <c r="A983" s="1" t="s">
        <v>10</v>
      </c>
      <c r="B983" s="2">
        <v>10855</v>
      </c>
      <c r="C983" s="3" t="s">
        <v>271</v>
      </c>
      <c r="D983" s="2">
        <v>95</v>
      </c>
      <c r="E983" s="2"/>
      <c r="F983" s="2"/>
      <c r="G983" s="2">
        <f>Tabla1[[#This Row],[VENTA]]+Tabla1[[#This Row],[FISICO]]-Tabla1[[#This Row],[SISTEMA]]</f>
        <v>-95</v>
      </c>
      <c r="H983" s="2"/>
      <c r="I983" s="2"/>
    </row>
    <row r="984" spans="1:9" hidden="1" x14ac:dyDescent="0.25">
      <c r="A984" s="1" t="s">
        <v>21</v>
      </c>
      <c r="B984" s="2">
        <v>10856</v>
      </c>
      <c r="C984" s="3" t="s">
        <v>1424</v>
      </c>
      <c r="D984" s="2">
        <v>4</v>
      </c>
      <c r="E984" s="2"/>
      <c r="F984" s="2"/>
      <c r="G984" s="2">
        <f>Tabla1[[#This Row],[VENTA]]+Tabla1[[#This Row],[FISICO]]-Tabla1[[#This Row],[SISTEMA]]</f>
        <v>-4</v>
      </c>
      <c r="H984" s="2"/>
      <c r="I984" s="2"/>
    </row>
    <row r="985" spans="1:9" hidden="1" x14ac:dyDescent="0.25">
      <c r="A985" s="1" t="s">
        <v>21</v>
      </c>
      <c r="B985" s="2">
        <v>10857</v>
      </c>
      <c r="C985" s="3" t="s">
        <v>1425</v>
      </c>
      <c r="D985" s="2">
        <v>4</v>
      </c>
      <c r="E985" s="2"/>
      <c r="F985" s="2"/>
      <c r="G985" s="2">
        <f>Tabla1[[#This Row],[VENTA]]+Tabla1[[#This Row],[FISICO]]-Tabla1[[#This Row],[SISTEMA]]</f>
        <v>-4</v>
      </c>
      <c r="H985" s="2"/>
      <c r="I985" s="2"/>
    </row>
    <row r="986" spans="1:9" hidden="1" x14ac:dyDescent="0.25">
      <c r="A986" s="1" t="s">
        <v>10</v>
      </c>
      <c r="B986" s="2">
        <v>10861</v>
      </c>
      <c r="C986" s="3" t="s">
        <v>272</v>
      </c>
      <c r="D986" s="2">
        <v>100</v>
      </c>
      <c r="E986" s="2"/>
      <c r="F986" s="2"/>
      <c r="G986" s="2">
        <f>Tabla1[[#This Row],[VENTA]]+Tabla1[[#This Row],[FISICO]]-Tabla1[[#This Row],[SISTEMA]]</f>
        <v>-100</v>
      </c>
      <c r="H986" s="2"/>
      <c r="I986" s="2"/>
    </row>
    <row r="987" spans="1:9" hidden="1" x14ac:dyDescent="0.25">
      <c r="A987" s="1" t="s">
        <v>10</v>
      </c>
      <c r="B987" s="2">
        <v>10981</v>
      </c>
      <c r="C987" s="3" t="s">
        <v>274</v>
      </c>
      <c r="D987" s="2">
        <v>5</v>
      </c>
      <c r="E987" s="2"/>
      <c r="F987" s="2"/>
      <c r="G987" s="2">
        <f>Tabla1[[#This Row],[VENTA]]+Tabla1[[#This Row],[FISICO]]-Tabla1[[#This Row],[SISTEMA]]</f>
        <v>-5</v>
      </c>
      <c r="H987" s="2"/>
      <c r="I987" s="2"/>
    </row>
    <row r="988" spans="1:9" hidden="1" x14ac:dyDescent="0.25">
      <c r="A988" s="1" t="s">
        <v>18</v>
      </c>
      <c r="B988" s="2">
        <v>10984</v>
      </c>
      <c r="C988" s="3" t="s">
        <v>791</v>
      </c>
      <c r="D988" s="2">
        <v>257</v>
      </c>
      <c r="E988" s="2"/>
      <c r="F988" s="2"/>
      <c r="G988" s="2">
        <f>Tabla1[[#This Row],[VENTA]]+Tabla1[[#This Row],[FISICO]]-Tabla1[[#This Row],[SISTEMA]]</f>
        <v>-257</v>
      </c>
      <c r="H988" s="2"/>
      <c r="I988" s="2"/>
    </row>
    <row r="989" spans="1:9" hidden="1" x14ac:dyDescent="0.25">
      <c r="A989" s="1" t="s">
        <v>18</v>
      </c>
      <c r="B989" s="2">
        <v>10986</v>
      </c>
      <c r="C989" s="3" t="s">
        <v>792</v>
      </c>
      <c r="D989" s="2">
        <v>235</v>
      </c>
      <c r="E989" s="2"/>
      <c r="F989" s="2"/>
      <c r="G989" s="2">
        <f>Tabla1[[#This Row],[VENTA]]+Tabla1[[#This Row],[FISICO]]-Tabla1[[#This Row],[SISTEMA]]</f>
        <v>-235</v>
      </c>
      <c r="H989" s="2"/>
      <c r="I989" s="2"/>
    </row>
    <row r="990" spans="1:9" hidden="1" x14ac:dyDescent="0.25">
      <c r="A990" s="1" t="s">
        <v>18</v>
      </c>
      <c r="B990" s="2">
        <v>10987</v>
      </c>
      <c r="C990" s="3" t="s">
        <v>793</v>
      </c>
      <c r="D990" s="2">
        <v>240</v>
      </c>
      <c r="E990" s="2"/>
      <c r="F990" s="2"/>
      <c r="G990" s="2">
        <f>Tabla1[[#This Row],[VENTA]]+Tabla1[[#This Row],[FISICO]]-Tabla1[[#This Row],[SISTEMA]]</f>
        <v>-240</v>
      </c>
      <c r="H990" s="2"/>
      <c r="I990" s="2"/>
    </row>
    <row r="991" spans="1:9" hidden="1" x14ac:dyDescent="0.25">
      <c r="A991" s="1" t="s">
        <v>18</v>
      </c>
      <c r="B991" s="2">
        <v>11028</v>
      </c>
      <c r="C991" s="3" t="s">
        <v>863</v>
      </c>
      <c r="D991" s="2">
        <v>7</v>
      </c>
      <c r="E991" s="2"/>
      <c r="F991" s="2"/>
      <c r="G991" s="2">
        <f>Tabla1[[#This Row],[VENTA]]+Tabla1[[#This Row],[FISICO]]-Tabla1[[#This Row],[SISTEMA]]</f>
        <v>-7</v>
      </c>
      <c r="H991" s="2"/>
      <c r="I991" s="2"/>
    </row>
    <row r="992" spans="1:9" hidden="1" x14ac:dyDescent="0.25">
      <c r="A992" s="1" t="s">
        <v>18</v>
      </c>
      <c r="B992" s="2">
        <v>11030</v>
      </c>
      <c r="C992" s="3" t="s">
        <v>785</v>
      </c>
      <c r="D992" s="2">
        <v>12</v>
      </c>
      <c r="E992" s="2"/>
      <c r="F992" s="2"/>
      <c r="G992" s="2">
        <f>Tabla1[[#This Row],[VENTA]]+Tabla1[[#This Row],[FISICO]]-Tabla1[[#This Row],[SISTEMA]]</f>
        <v>-12</v>
      </c>
      <c r="H992" s="2"/>
      <c r="I992" s="2"/>
    </row>
    <row r="993" spans="1:9" hidden="1" x14ac:dyDescent="0.25">
      <c r="A993" s="1" t="s">
        <v>18</v>
      </c>
      <c r="B993" s="2">
        <v>11034</v>
      </c>
      <c r="C993" s="3" t="s">
        <v>787</v>
      </c>
      <c r="D993" s="2">
        <v>37</v>
      </c>
      <c r="E993" s="2"/>
      <c r="F993" s="2"/>
      <c r="G993" s="2">
        <f>Tabla1[[#This Row],[VENTA]]+Tabla1[[#This Row],[FISICO]]-Tabla1[[#This Row],[SISTEMA]]</f>
        <v>-37</v>
      </c>
      <c r="H993" s="2"/>
      <c r="I993" s="2"/>
    </row>
    <row r="994" spans="1:9" hidden="1" x14ac:dyDescent="0.25">
      <c r="A994" s="1" t="s">
        <v>18</v>
      </c>
      <c r="B994" s="2">
        <v>11039</v>
      </c>
      <c r="C994" s="3" t="s">
        <v>788</v>
      </c>
      <c r="D994" s="2">
        <v>9</v>
      </c>
      <c r="E994" s="2"/>
      <c r="F994" s="2"/>
      <c r="G994" s="2">
        <f>Tabla1[[#This Row],[VENTA]]+Tabla1[[#This Row],[FISICO]]-Tabla1[[#This Row],[SISTEMA]]</f>
        <v>-9</v>
      </c>
      <c r="H994" s="2"/>
      <c r="I994" s="2"/>
    </row>
    <row r="995" spans="1:9" hidden="1" x14ac:dyDescent="0.25">
      <c r="A995" s="1" t="s">
        <v>18</v>
      </c>
      <c r="B995" s="2">
        <v>11040</v>
      </c>
      <c r="C995" s="3" t="s">
        <v>789</v>
      </c>
      <c r="D995" s="2">
        <v>7</v>
      </c>
      <c r="E995" s="2"/>
      <c r="F995" s="2"/>
      <c r="G995" s="2">
        <f>Tabla1[[#This Row],[VENTA]]+Tabla1[[#This Row],[FISICO]]-Tabla1[[#This Row],[SISTEMA]]</f>
        <v>-7</v>
      </c>
      <c r="H995" s="2"/>
      <c r="I995" s="2"/>
    </row>
    <row r="996" spans="1:9" hidden="1" x14ac:dyDescent="0.25">
      <c r="A996" s="1" t="s">
        <v>18</v>
      </c>
      <c r="B996" s="2">
        <v>11041</v>
      </c>
      <c r="C996" s="3" t="s">
        <v>782</v>
      </c>
      <c r="D996" s="2">
        <v>539</v>
      </c>
      <c r="E996" s="2"/>
      <c r="F996" s="2"/>
      <c r="G996" s="2">
        <f>Tabla1[[#This Row],[VENTA]]+Tabla1[[#This Row],[FISICO]]-Tabla1[[#This Row],[SISTEMA]]</f>
        <v>-539</v>
      </c>
      <c r="H996" s="2"/>
      <c r="I996" s="2"/>
    </row>
    <row r="997" spans="1:9" hidden="1" x14ac:dyDescent="0.25">
      <c r="A997" s="1" t="s">
        <v>18</v>
      </c>
      <c r="B997" s="2">
        <v>11042</v>
      </c>
      <c r="C997" s="3" t="s">
        <v>781</v>
      </c>
      <c r="D997" s="2">
        <v>546</v>
      </c>
      <c r="E997" s="2"/>
      <c r="F997" s="2"/>
      <c r="G997" s="2">
        <f>Tabla1[[#This Row],[VENTA]]+Tabla1[[#This Row],[FISICO]]-Tabla1[[#This Row],[SISTEMA]]</f>
        <v>-546</v>
      </c>
      <c r="H997" s="2"/>
      <c r="I997" s="2"/>
    </row>
    <row r="998" spans="1:9" hidden="1" x14ac:dyDescent="0.25">
      <c r="A998" s="1" t="s">
        <v>18</v>
      </c>
      <c r="B998" s="2">
        <v>11043</v>
      </c>
      <c r="C998" s="3" t="s">
        <v>783</v>
      </c>
      <c r="D998" s="2">
        <v>412</v>
      </c>
      <c r="E998" s="2"/>
      <c r="F998" s="2"/>
      <c r="G998" s="2">
        <f>Tabla1[[#This Row],[VENTA]]+Tabla1[[#This Row],[FISICO]]-Tabla1[[#This Row],[SISTEMA]]</f>
        <v>-412</v>
      </c>
      <c r="H998" s="2"/>
      <c r="I998" s="2"/>
    </row>
    <row r="999" spans="1:9" hidden="1" x14ac:dyDescent="0.25">
      <c r="A999" s="1" t="s">
        <v>18</v>
      </c>
      <c r="B999" s="2">
        <v>11046</v>
      </c>
      <c r="C999" s="3" t="s">
        <v>784</v>
      </c>
      <c r="D999" s="2">
        <v>12</v>
      </c>
      <c r="E999" s="2"/>
      <c r="F999" s="2"/>
      <c r="G999" s="2">
        <f>Tabla1[[#This Row],[VENTA]]+Tabla1[[#This Row],[FISICO]]-Tabla1[[#This Row],[SISTEMA]]</f>
        <v>-12</v>
      </c>
      <c r="H999" s="2"/>
      <c r="I999" s="2"/>
    </row>
    <row r="1000" spans="1:9" hidden="1" x14ac:dyDescent="0.25">
      <c r="A1000" s="1" t="s">
        <v>32</v>
      </c>
      <c r="B1000" s="2">
        <v>11053</v>
      </c>
      <c r="C1000" s="3" t="s">
        <v>3086</v>
      </c>
      <c r="D1000" s="2">
        <v>2</v>
      </c>
      <c r="E1000" s="2"/>
      <c r="F1000" s="2"/>
      <c r="G1000" s="2">
        <f>Tabla1[[#This Row],[VENTA]]+Tabla1[[#This Row],[FISICO]]-Tabla1[[#This Row],[SISTEMA]]</f>
        <v>-2</v>
      </c>
      <c r="H1000" s="2"/>
      <c r="I1000" s="2"/>
    </row>
    <row r="1001" spans="1:9" hidden="1" x14ac:dyDescent="0.25">
      <c r="A1001" s="1" t="s">
        <v>18</v>
      </c>
      <c r="B1001" s="2">
        <v>11054</v>
      </c>
      <c r="C1001" s="3" t="s">
        <v>809</v>
      </c>
      <c r="D1001" s="2">
        <v>24</v>
      </c>
      <c r="E1001" s="2"/>
      <c r="F1001" s="2"/>
      <c r="G1001" s="2">
        <f>Tabla1[[#This Row],[VENTA]]+Tabla1[[#This Row],[FISICO]]-Tabla1[[#This Row],[SISTEMA]]</f>
        <v>-24</v>
      </c>
      <c r="H1001" s="2"/>
      <c r="I1001" s="2"/>
    </row>
    <row r="1002" spans="1:9" hidden="1" x14ac:dyDescent="0.25">
      <c r="A1002" s="1" t="s">
        <v>18</v>
      </c>
      <c r="B1002" s="2">
        <v>11074</v>
      </c>
      <c r="C1002" s="3" t="s">
        <v>1077</v>
      </c>
      <c r="D1002" s="2">
        <v>323</v>
      </c>
      <c r="E1002" s="2"/>
      <c r="F1002" s="2"/>
      <c r="G1002" s="2">
        <f>Tabla1[[#This Row],[VENTA]]+Tabla1[[#This Row],[FISICO]]-Tabla1[[#This Row],[SISTEMA]]</f>
        <v>-323</v>
      </c>
      <c r="H1002" s="2"/>
      <c r="I1002" s="2"/>
    </row>
    <row r="1003" spans="1:9" x14ac:dyDescent="0.25">
      <c r="A1003" s="1" t="s">
        <v>18</v>
      </c>
      <c r="B1003" s="2">
        <v>11250</v>
      </c>
      <c r="C1003" s="3" t="s">
        <v>816</v>
      </c>
      <c r="D1003" s="2">
        <v>7</v>
      </c>
      <c r="E1003" s="2">
        <v>7</v>
      </c>
      <c r="F1003" s="2">
        <v>0</v>
      </c>
      <c r="G1003" s="2">
        <f>Tabla1[[#This Row],[VENTA]]+Tabla1[[#This Row],[FISICO]]-Tabla1[[#This Row],[SISTEMA]]</f>
        <v>0</v>
      </c>
      <c r="H1003" s="4"/>
      <c r="I1003" s="4">
        <f>Tabla1[[#This Row],[Columna1]]*Tabla1[[#This Row],[COMPROMETIDO}]]</f>
        <v>0</v>
      </c>
    </row>
    <row r="1004" spans="1:9" hidden="1" x14ac:dyDescent="0.25">
      <c r="A1004" s="1" t="s">
        <v>10</v>
      </c>
      <c r="B1004" s="2">
        <v>11286</v>
      </c>
      <c r="C1004" s="3" t="s">
        <v>275</v>
      </c>
      <c r="D1004" s="2">
        <v>24</v>
      </c>
      <c r="E1004" s="2"/>
      <c r="F1004" s="2"/>
      <c r="G1004" s="2">
        <f>Tabla1[[#This Row],[VENTA]]+Tabla1[[#This Row],[FISICO]]-Tabla1[[#This Row],[SISTEMA]]</f>
        <v>-24</v>
      </c>
      <c r="H1004" s="2"/>
      <c r="I1004" s="2"/>
    </row>
    <row r="1005" spans="1:9" hidden="1" x14ac:dyDescent="0.25">
      <c r="A1005" s="1" t="s">
        <v>18</v>
      </c>
      <c r="B1005" s="2">
        <v>11378</v>
      </c>
      <c r="C1005" s="3" t="s">
        <v>820</v>
      </c>
      <c r="D1005" s="2">
        <v>34</v>
      </c>
      <c r="E1005" s="2"/>
      <c r="F1005" s="2"/>
      <c r="G1005" s="2">
        <f>Tabla1[[#This Row],[VENTA]]+Tabla1[[#This Row],[FISICO]]-Tabla1[[#This Row],[SISTEMA]]</f>
        <v>-34</v>
      </c>
      <c r="H1005" s="2"/>
      <c r="I1005" s="2"/>
    </row>
    <row r="1006" spans="1:9" hidden="1" x14ac:dyDescent="0.25">
      <c r="A1006" s="1" t="s">
        <v>18</v>
      </c>
      <c r="B1006" s="2">
        <v>11381</v>
      </c>
      <c r="C1006" s="3" t="s">
        <v>821</v>
      </c>
      <c r="D1006" s="2">
        <v>33</v>
      </c>
      <c r="E1006" s="2"/>
      <c r="F1006" s="2"/>
      <c r="G1006" s="2">
        <f>Tabla1[[#This Row],[VENTA]]+Tabla1[[#This Row],[FISICO]]-Tabla1[[#This Row],[SISTEMA]]</f>
        <v>-33</v>
      </c>
      <c r="H1006" s="2"/>
      <c r="I1006" s="2"/>
    </row>
    <row r="1007" spans="1:9" x14ac:dyDescent="0.25">
      <c r="A1007" s="1" t="s">
        <v>18</v>
      </c>
      <c r="B1007" s="2">
        <v>11400</v>
      </c>
      <c r="C1007" s="3" t="s">
        <v>829</v>
      </c>
      <c r="D1007" s="2">
        <v>1</v>
      </c>
      <c r="E1007" s="2">
        <v>3</v>
      </c>
      <c r="F1007" s="2">
        <v>0</v>
      </c>
      <c r="G1007" s="2">
        <f>Tabla1[[#This Row],[VENTA]]+Tabla1[[#This Row],[FISICO]]-Tabla1[[#This Row],[SISTEMA]]</f>
        <v>2</v>
      </c>
      <c r="H1007" s="4"/>
      <c r="I1007" s="4">
        <f>Tabla1[[#This Row],[Columna1]]*Tabla1[[#This Row],[COMPROMETIDO}]]</f>
        <v>0</v>
      </c>
    </row>
    <row r="1008" spans="1:9" hidden="1" x14ac:dyDescent="0.25">
      <c r="A1008" s="1" t="s">
        <v>18</v>
      </c>
      <c r="B1008" s="2">
        <v>11620</v>
      </c>
      <c r="C1008" s="3" t="s">
        <v>969</v>
      </c>
      <c r="D1008" s="2">
        <v>321</v>
      </c>
      <c r="E1008" s="2"/>
      <c r="F1008" s="2"/>
      <c r="G1008" s="2">
        <f>Tabla1[[#This Row],[VENTA]]+Tabla1[[#This Row],[FISICO]]-Tabla1[[#This Row],[SISTEMA]]</f>
        <v>-321</v>
      </c>
      <c r="H1008" s="2"/>
      <c r="I1008" s="2"/>
    </row>
    <row r="1009" spans="1:9" hidden="1" x14ac:dyDescent="0.25">
      <c r="A1009" s="1" t="s">
        <v>21</v>
      </c>
      <c r="B1009" s="2">
        <v>11737</v>
      </c>
      <c r="C1009" s="3" t="s">
        <v>1420</v>
      </c>
      <c r="D1009" s="2">
        <v>196</v>
      </c>
      <c r="E1009" s="2"/>
      <c r="F1009" s="2"/>
      <c r="G1009" s="2">
        <f>Tabla1[[#This Row],[VENTA]]+Tabla1[[#This Row],[FISICO]]-Tabla1[[#This Row],[SISTEMA]]</f>
        <v>-196</v>
      </c>
      <c r="H1009" s="2"/>
      <c r="I1009" s="2"/>
    </row>
    <row r="1010" spans="1:9" hidden="1" x14ac:dyDescent="0.25">
      <c r="A1010" s="1" t="s">
        <v>18</v>
      </c>
      <c r="B1010" s="2">
        <v>11858</v>
      </c>
      <c r="C1010" s="3" t="s">
        <v>843</v>
      </c>
      <c r="D1010" s="2">
        <v>1</v>
      </c>
      <c r="E1010" s="2"/>
      <c r="F1010" s="2"/>
      <c r="G1010" s="2">
        <f>Tabla1[[#This Row],[VENTA]]+Tabla1[[#This Row],[FISICO]]-Tabla1[[#This Row],[SISTEMA]]</f>
        <v>-1</v>
      </c>
      <c r="H1010" s="2"/>
      <c r="I1010" s="2"/>
    </row>
    <row r="1011" spans="1:9" hidden="1" x14ac:dyDescent="0.25">
      <c r="A1011" s="1" t="s">
        <v>18</v>
      </c>
      <c r="B1011" s="2">
        <v>11940</v>
      </c>
      <c r="C1011" s="3" t="s">
        <v>822</v>
      </c>
      <c r="D1011" s="2">
        <v>13</v>
      </c>
      <c r="E1011" s="2"/>
      <c r="F1011" s="2"/>
      <c r="G1011" s="2">
        <f>Tabla1[[#This Row],[VENTA]]+Tabla1[[#This Row],[FISICO]]-Tabla1[[#This Row],[SISTEMA]]</f>
        <v>-13</v>
      </c>
      <c r="H1011" s="2"/>
      <c r="I1011" s="2"/>
    </row>
    <row r="1012" spans="1:9" hidden="1" x14ac:dyDescent="0.25">
      <c r="A1012" s="1" t="s">
        <v>18</v>
      </c>
      <c r="B1012" s="2">
        <v>11942</v>
      </c>
      <c r="C1012" s="3" t="s">
        <v>823</v>
      </c>
      <c r="D1012" s="2">
        <v>70</v>
      </c>
      <c r="E1012" s="2"/>
      <c r="F1012" s="2"/>
      <c r="G1012" s="2">
        <f>Tabla1[[#This Row],[VENTA]]+Tabla1[[#This Row],[FISICO]]-Tabla1[[#This Row],[SISTEMA]]</f>
        <v>-70</v>
      </c>
      <c r="H1012" s="2"/>
      <c r="I1012" s="2"/>
    </row>
    <row r="1013" spans="1:9" hidden="1" x14ac:dyDescent="0.25">
      <c r="A1013" s="1" t="s">
        <v>18</v>
      </c>
      <c r="B1013" s="2">
        <v>11943</v>
      </c>
      <c r="C1013" s="3" t="s">
        <v>824</v>
      </c>
      <c r="D1013" s="2">
        <v>1</v>
      </c>
      <c r="E1013" s="2"/>
      <c r="F1013" s="2"/>
      <c r="G1013" s="2">
        <f>Tabla1[[#This Row],[VENTA]]+Tabla1[[#This Row],[FISICO]]-Tabla1[[#This Row],[SISTEMA]]</f>
        <v>-1</v>
      </c>
      <c r="H1013" s="2"/>
      <c r="I1013" s="2"/>
    </row>
    <row r="1014" spans="1:9" hidden="1" x14ac:dyDescent="0.25">
      <c r="A1014" s="1" t="s">
        <v>18</v>
      </c>
      <c r="B1014" s="2">
        <v>11947</v>
      </c>
      <c r="C1014" s="3" t="s">
        <v>830</v>
      </c>
      <c r="D1014" s="2">
        <v>34</v>
      </c>
      <c r="E1014" s="2"/>
      <c r="F1014" s="2"/>
      <c r="G1014" s="2">
        <f>Tabla1[[#This Row],[VENTA]]+Tabla1[[#This Row],[FISICO]]-Tabla1[[#This Row],[SISTEMA]]</f>
        <v>-34</v>
      </c>
      <c r="H1014" s="2"/>
      <c r="I1014" s="2"/>
    </row>
    <row r="1015" spans="1:9" hidden="1" x14ac:dyDescent="0.25">
      <c r="A1015" s="1" t="s">
        <v>18</v>
      </c>
      <c r="B1015" s="2">
        <v>11965</v>
      </c>
      <c r="C1015" s="3" t="s">
        <v>840</v>
      </c>
      <c r="D1015" s="2">
        <v>1</v>
      </c>
      <c r="E1015" s="2"/>
      <c r="F1015" s="2"/>
      <c r="G1015" s="2">
        <f>Tabla1[[#This Row],[VENTA]]+Tabla1[[#This Row],[FISICO]]-Tabla1[[#This Row],[SISTEMA]]</f>
        <v>-1</v>
      </c>
      <c r="H1015" s="2"/>
      <c r="I1015" s="2"/>
    </row>
    <row r="1016" spans="1:9" hidden="1" x14ac:dyDescent="0.25">
      <c r="A1016" s="1" t="s">
        <v>18</v>
      </c>
      <c r="B1016" s="2">
        <v>11967</v>
      </c>
      <c r="C1016" s="3" t="s">
        <v>841</v>
      </c>
      <c r="D1016" s="2">
        <v>4</v>
      </c>
      <c r="E1016" s="2"/>
      <c r="F1016" s="2"/>
      <c r="G1016" s="2">
        <f>Tabla1[[#This Row],[VENTA]]+Tabla1[[#This Row],[FISICO]]-Tabla1[[#This Row],[SISTEMA]]</f>
        <v>-4</v>
      </c>
      <c r="H1016" s="2"/>
      <c r="I1016" s="2"/>
    </row>
    <row r="1017" spans="1:9" hidden="1" x14ac:dyDescent="0.25">
      <c r="A1017" s="1" t="s">
        <v>10</v>
      </c>
      <c r="B1017" s="2">
        <v>12083</v>
      </c>
      <c r="C1017" s="3" t="s">
        <v>270</v>
      </c>
      <c r="D1017" s="2">
        <v>230</v>
      </c>
      <c r="E1017" s="2"/>
      <c r="F1017" s="2"/>
      <c r="G1017" s="2">
        <f>Tabla1[[#This Row],[VENTA]]+Tabla1[[#This Row],[FISICO]]-Tabla1[[#This Row],[SISTEMA]]</f>
        <v>-230</v>
      </c>
      <c r="H1017" s="2"/>
      <c r="I1017" s="2"/>
    </row>
    <row r="1018" spans="1:9" hidden="1" x14ac:dyDescent="0.25">
      <c r="A1018" s="1" t="s">
        <v>18</v>
      </c>
      <c r="B1018" s="2">
        <v>12104</v>
      </c>
      <c r="C1018" s="3" t="s">
        <v>831</v>
      </c>
      <c r="D1018" s="2">
        <v>26</v>
      </c>
      <c r="E1018" s="2"/>
      <c r="F1018" s="2"/>
      <c r="G1018" s="2">
        <f>Tabla1[[#This Row],[VENTA]]+Tabla1[[#This Row],[FISICO]]-Tabla1[[#This Row],[SISTEMA]]</f>
        <v>-26</v>
      </c>
      <c r="H1018" s="2"/>
      <c r="I1018" s="2"/>
    </row>
    <row r="1019" spans="1:9" hidden="1" x14ac:dyDescent="0.25">
      <c r="A1019" s="1" t="s">
        <v>18</v>
      </c>
      <c r="B1019" s="2">
        <v>12178</v>
      </c>
      <c r="C1019" s="3" t="s">
        <v>833</v>
      </c>
      <c r="D1019" s="2">
        <v>23</v>
      </c>
      <c r="E1019" s="2"/>
      <c r="F1019" s="2"/>
      <c r="G1019" s="2">
        <f>Tabla1[[#This Row],[VENTA]]+Tabla1[[#This Row],[FISICO]]-Tabla1[[#This Row],[SISTEMA]]</f>
        <v>-23</v>
      </c>
      <c r="H1019" s="2"/>
      <c r="I1019" s="2"/>
    </row>
    <row r="1020" spans="1:9" hidden="1" x14ac:dyDescent="0.25">
      <c r="A1020" s="1" t="s">
        <v>18</v>
      </c>
      <c r="B1020" s="2">
        <v>12193</v>
      </c>
      <c r="C1020" s="3" t="s">
        <v>842</v>
      </c>
      <c r="D1020" s="2">
        <v>489</v>
      </c>
      <c r="E1020" s="2"/>
      <c r="F1020" s="2"/>
      <c r="G1020" s="2">
        <f>Tabla1[[#This Row],[VENTA]]+Tabla1[[#This Row],[FISICO]]-Tabla1[[#This Row],[SISTEMA]]</f>
        <v>-489</v>
      </c>
      <c r="H1020" s="2"/>
      <c r="I1020" s="2"/>
    </row>
    <row r="1021" spans="1:9" hidden="1" x14ac:dyDescent="0.25">
      <c r="A1021" s="1" t="s">
        <v>18</v>
      </c>
      <c r="B1021" s="2">
        <v>12195</v>
      </c>
      <c r="C1021" s="3" t="s">
        <v>837</v>
      </c>
      <c r="D1021" s="2">
        <v>162</v>
      </c>
      <c r="E1021" s="2"/>
      <c r="F1021" s="2"/>
      <c r="G1021" s="2">
        <f>Tabla1[[#This Row],[VENTA]]+Tabla1[[#This Row],[FISICO]]-Tabla1[[#This Row],[SISTEMA]]</f>
        <v>-162</v>
      </c>
      <c r="H1021" s="2"/>
      <c r="I1021" s="2"/>
    </row>
    <row r="1022" spans="1:9" hidden="1" x14ac:dyDescent="0.25">
      <c r="A1022" s="1" t="s">
        <v>32</v>
      </c>
      <c r="B1022" s="2">
        <v>12338</v>
      </c>
      <c r="C1022" s="3" t="s">
        <v>3081</v>
      </c>
      <c r="D1022" s="2">
        <v>207</v>
      </c>
      <c r="E1022" s="2"/>
      <c r="F1022" s="2"/>
      <c r="G1022" s="2">
        <f>Tabla1[[#This Row],[VENTA]]+Tabla1[[#This Row],[FISICO]]-Tabla1[[#This Row],[SISTEMA]]</f>
        <v>-207</v>
      </c>
      <c r="H1022" s="2"/>
      <c r="I1022" s="2"/>
    </row>
    <row r="1023" spans="1:9" hidden="1" x14ac:dyDescent="0.25">
      <c r="A1023" s="1" t="s">
        <v>32</v>
      </c>
      <c r="B1023" s="2">
        <v>12339</v>
      </c>
      <c r="C1023" s="3" t="s">
        <v>3082</v>
      </c>
      <c r="D1023" s="2">
        <v>267</v>
      </c>
      <c r="E1023" s="2"/>
      <c r="F1023" s="2"/>
      <c r="G1023" s="2">
        <f>Tabla1[[#This Row],[VENTA]]+Tabla1[[#This Row],[FISICO]]-Tabla1[[#This Row],[SISTEMA]]</f>
        <v>-267</v>
      </c>
      <c r="H1023" s="2"/>
      <c r="I1023" s="2"/>
    </row>
    <row r="1024" spans="1:9" hidden="1" x14ac:dyDescent="0.25">
      <c r="A1024" s="1" t="s">
        <v>32</v>
      </c>
      <c r="B1024" s="2">
        <v>12340</v>
      </c>
      <c r="C1024" s="3" t="s">
        <v>3079</v>
      </c>
      <c r="D1024" s="2">
        <v>34</v>
      </c>
      <c r="E1024" s="2"/>
      <c r="F1024" s="2"/>
      <c r="G1024" s="2">
        <f>Tabla1[[#This Row],[VENTA]]+Tabla1[[#This Row],[FISICO]]-Tabla1[[#This Row],[SISTEMA]]</f>
        <v>-34</v>
      </c>
      <c r="H1024" s="2"/>
      <c r="I1024" s="2"/>
    </row>
    <row r="1025" spans="1:9" hidden="1" x14ac:dyDescent="0.25">
      <c r="A1025" s="1" t="s">
        <v>32</v>
      </c>
      <c r="B1025" s="2">
        <v>12341</v>
      </c>
      <c r="C1025" s="3" t="s">
        <v>3080</v>
      </c>
      <c r="D1025" s="2">
        <v>46</v>
      </c>
      <c r="E1025" s="2"/>
      <c r="F1025" s="2"/>
      <c r="G1025" s="2">
        <f>Tabla1[[#This Row],[VENTA]]+Tabla1[[#This Row],[FISICO]]-Tabla1[[#This Row],[SISTEMA]]</f>
        <v>-46</v>
      </c>
      <c r="H1025" s="2"/>
      <c r="I1025" s="2"/>
    </row>
    <row r="1026" spans="1:9" hidden="1" x14ac:dyDescent="0.25">
      <c r="A1026" s="1" t="s">
        <v>32</v>
      </c>
      <c r="B1026" s="2">
        <v>12343</v>
      </c>
      <c r="C1026" s="3" t="s">
        <v>3078</v>
      </c>
      <c r="D1026" s="2">
        <v>100</v>
      </c>
      <c r="E1026" s="2"/>
      <c r="F1026" s="2"/>
      <c r="G1026" s="2">
        <f>Tabla1[[#This Row],[VENTA]]+Tabla1[[#This Row],[FISICO]]-Tabla1[[#This Row],[SISTEMA]]</f>
        <v>-100</v>
      </c>
      <c r="H1026" s="2"/>
      <c r="I1026" s="2"/>
    </row>
    <row r="1027" spans="1:9" hidden="1" x14ac:dyDescent="0.25">
      <c r="A1027" s="1" t="s">
        <v>32</v>
      </c>
      <c r="B1027" s="2">
        <v>12344</v>
      </c>
      <c r="C1027" s="3" t="s">
        <v>3095</v>
      </c>
      <c r="D1027" s="2">
        <v>228</v>
      </c>
      <c r="E1027" s="2"/>
      <c r="F1027" s="2"/>
      <c r="G1027" s="2">
        <f>Tabla1[[#This Row],[VENTA]]+Tabla1[[#This Row],[FISICO]]-Tabla1[[#This Row],[SISTEMA]]</f>
        <v>-228</v>
      </c>
      <c r="H1027" s="2"/>
      <c r="I1027" s="2"/>
    </row>
    <row r="1028" spans="1:9" hidden="1" x14ac:dyDescent="0.25">
      <c r="A1028" s="1" t="s">
        <v>18</v>
      </c>
      <c r="B1028" s="2">
        <v>12346</v>
      </c>
      <c r="C1028" s="3" t="s">
        <v>855</v>
      </c>
      <c r="D1028" s="2">
        <v>50</v>
      </c>
      <c r="E1028" s="2"/>
      <c r="F1028" s="2"/>
      <c r="G1028" s="2">
        <f>Tabla1[[#This Row],[VENTA]]+Tabla1[[#This Row],[FISICO]]-Tabla1[[#This Row],[SISTEMA]]</f>
        <v>-50</v>
      </c>
      <c r="H1028" s="2"/>
      <c r="I1028" s="2"/>
    </row>
    <row r="1029" spans="1:9" hidden="1" x14ac:dyDescent="0.25">
      <c r="A1029" s="1" t="s">
        <v>32</v>
      </c>
      <c r="B1029" s="2">
        <v>12396</v>
      </c>
      <c r="C1029" s="3" t="s">
        <v>3083</v>
      </c>
      <c r="D1029" s="2">
        <v>3</v>
      </c>
      <c r="E1029" s="2"/>
      <c r="F1029" s="2"/>
      <c r="G1029" s="2">
        <f>Tabla1[[#This Row],[VENTA]]+Tabla1[[#This Row],[FISICO]]-Tabla1[[#This Row],[SISTEMA]]</f>
        <v>-3</v>
      </c>
      <c r="H1029" s="2"/>
      <c r="I1029" s="2"/>
    </row>
    <row r="1030" spans="1:9" hidden="1" x14ac:dyDescent="0.25">
      <c r="A1030" s="1" t="s">
        <v>18</v>
      </c>
      <c r="B1030" s="2">
        <v>12430</v>
      </c>
      <c r="C1030" s="3" t="s">
        <v>832</v>
      </c>
      <c r="D1030" s="2">
        <v>1</v>
      </c>
      <c r="E1030" s="2"/>
      <c r="F1030" s="2"/>
      <c r="G1030" s="2">
        <f>Tabla1[[#This Row],[VENTA]]+Tabla1[[#This Row],[FISICO]]-Tabla1[[#This Row],[SISTEMA]]</f>
        <v>-1</v>
      </c>
      <c r="H1030" s="2"/>
      <c r="I1030" s="2"/>
    </row>
    <row r="1031" spans="1:9" hidden="1" x14ac:dyDescent="0.25">
      <c r="A1031" s="1" t="s">
        <v>18</v>
      </c>
      <c r="B1031" s="2">
        <v>12473</v>
      </c>
      <c r="C1031" s="3" t="s">
        <v>819</v>
      </c>
      <c r="D1031" s="2">
        <v>5</v>
      </c>
      <c r="E1031" s="2"/>
      <c r="F1031" s="2"/>
      <c r="G1031" s="2">
        <f>Tabla1[[#This Row],[VENTA]]+Tabla1[[#This Row],[FISICO]]-Tabla1[[#This Row],[SISTEMA]]</f>
        <v>-5</v>
      </c>
      <c r="H1031" s="2"/>
      <c r="I1031" s="2"/>
    </row>
    <row r="1032" spans="1:9" hidden="1" x14ac:dyDescent="0.25">
      <c r="A1032" s="1" t="s">
        <v>18</v>
      </c>
      <c r="B1032" s="2">
        <v>12531</v>
      </c>
      <c r="C1032" s="3" t="s">
        <v>810</v>
      </c>
      <c r="D1032" s="2">
        <v>38</v>
      </c>
      <c r="E1032" s="2"/>
      <c r="F1032" s="2"/>
      <c r="G1032" s="2">
        <f>Tabla1[[#This Row],[VENTA]]+Tabla1[[#This Row],[FISICO]]-Tabla1[[#This Row],[SISTEMA]]</f>
        <v>-38</v>
      </c>
      <c r="H1032" s="2"/>
      <c r="I1032" s="2"/>
    </row>
    <row r="1033" spans="1:9" hidden="1" x14ac:dyDescent="0.25">
      <c r="A1033" s="1" t="s">
        <v>18</v>
      </c>
      <c r="B1033" s="2">
        <v>12532</v>
      </c>
      <c r="C1033" s="3" t="s">
        <v>811</v>
      </c>
      <c r="D1033" s="2">
        <v>40</v>
      </c>
      <c r="E1033" s="2"/>
      <c r="F1033" s="2"/>
      <c r="G1033" s="2">
        <f>Tabla1[[#This Row],[VENTA]]+Tabla1[[#This Row],[FISICO]]-Tabla1[[#This Row],[SISTEMA]]</f>
        <v>-40</v>
      </c>
      <c r="H1033" s="2"/>
      <c r="I1033" s="2"/>
    </row>
    <row r="1034" spans="1:9" hidden="1" x14ac:dyDescent="0.25">
      <c r="A1034" s="1" t="s">
        <v>18</v>
      </c>
      <c r="B1034" s="2">
        <v>12538</v>
      </c>
      <c r="C1034" s="3" t="s">
        <v>818</v>
      </c>
      <c r="D1034" s="2">
        <v>63</v>
      </c>
      <c r="E1034" s="2"/>
      <c r="F1034" s="2"/>
      <c r="G1034" s="2">
        <f>Tabla1[[#This Row],[VENTA]]+Tabla1[[#This Row],[FISICO]]-Tabla1[[#This Row],[SISTEMA]]</f>
        <v>-63</v>
      </c>
      <c r="H1034" s="2"/>
      <c r="I1034" s="2"/>
    </row>
    <row r="1035" spans="1:9" hidden="1" x14ac:dyDescent="0.25">
      <c r="A1035" s="1" t="s">
        <v>18</v>
      </c>
      <c r="B1035" s="2">
        <v>12539</v>
      </c>
      <c r="C1035" s="3" t="s">
        <v>817</v>
      </c>
      <c r="D1035" s="2">
        <v>1</v>
      </c>
      <c r="E1035" s="2"/>
      <c r="F1035" s="2"/>
      <c r="G1035" s="2">
        <f>Tabla1[[#This Row],[VENTA]]+Tabla1[[#This Row],[FISICO]]-Tabla1[[#This Row],[SISTEMA]]</f>
        <v>-1</v>
      </c>
      <c r="H1035" s="2"/>
      <c r="I1035" s="2"/>
    </row>
    <row r="1036" spans="1:9" hidden="1" x14ac:dyDescent="0.25">
      <c r="A1036" s="1" t="s">
        <v>10</v>
      </c>
      <c r="B1036" s="2">
        <v>12634</v>
      </c>
      <c r="C1036" s="3" t="s">
        <v>269</v>
      </c>
      <c r="D1036" s="2">
        <v>2</v>
      </c>
      <c r="E1036" s="2"/>
      <c r="F1036" s="2"/>
      <c r="G1036" s="2">
        <f>Tabla1[[#This Row],[VENTA]]+Tabla1[[#This Row],[FISICO]]-Tabla1[[#This Row],[SISTEMA]]</f>
        <v>-2</v>
      </c>
      <c r="H1036" s="2"/>
      <c r="I1036" s="2"/>
    </row>
    <row r="1037" spans="1:9" hidden="1" x14ac:dyDescent="0.25">
      <c r="A1037" s="1" t="s">
        <v>18</v>
      </c>
      <c r="B1037" s="2">
        <v>12641</v>
      </c>
      <c r="C1037" s="3" t="s">
        <v>859</v>
      </c>
      <c r="D1037" s="2">
        <v>63</v>
      </c>
      <c r="E1037" s="2"/>
      <c r="F1037" s="2"/>
      <c r="G1037" s="2">
        <f>Tabla1[[#This Row],[VENTA]]+Tabla1[[#This Row],[FISICO]]-Tabla1[[#This Row],[SISTEMA]]</f>
        <v>-63</v>
      </c>
      <c r="H1037" s="2"/>
      <c r="I1037" s="2"/>
    </row>
    <row r="1038" spans="1:9" hidden="1" x14ac:dyDescent="0.25">
      <c r="A1038" s="1" t="s">
        <v>18</v>
      </c>
      <c r="B1038" s="2">
        <v>12642</v>
      </c>
      <c r="C1038" s="3" t="s">
        <v>968</v>
      </c>
      <c r="D1038" s="2">
        <v>46</v>
      </c>
      <c r="E1038" s="2"/>
      <c r="F1038" s="2"/>
      <c r="G1038" s="2">
        <f>Tabla1[[#This Row],[VENTA]]+Tabla1[[#This Row],[FISICO]]-Tabla1[[#This Row],[SISTEMA]]</f>
        <v>-46</v>
      </c>
      <c r="H1038" s="2"/>
      <c r="I1038" s="2"/>
    </row>
    <row r="1039" spans="1:9" hidden="1" x14ac:dyDescent="0.25">
      <c r="A1039" s="1" t="s">
        <v>18</v>
      </c>
      <c r="B1039" s="2">
        <v>12650</v>
      </c>
      <c r="C1039" s="3" t="s">
        <v>846</v>
      </c>
      <c r="D1039" s="2">
        <v>42</v>
      </c>
      <c r="E1039" s="2"/>
      <c r="F1039" s="2"/>
      <c r="G1039" s="2">
        <f>Tabla1[[#This Row],[VENTA]]+Tabla1[[#This Row],[FISICO]]-Tabla1[[#This Row],[SISTEMA]]</f>
        <v>-42</v>
      </c>
      <c r="H1039" s="2"/>
      <c r="I1039" s="2"/>
    </row>
    <row r="1040" spans="1:9" hidden="1" x14ac:dyDescent="0.25">
      <c r="A1040" s="1" t="s">
        <v>18</v>
      </c>
      <c r="B1040" s="2">
        <v>12654</v>
      </c>
      <c r="C1040" s="3" t="s">
        <v>839</v>
      </c>
      <c r="D1040" s="2">
        <v>154</v>
      </c>
      <c r="E1040" s="2"/>
      <c r="F1040" s="2"/>
      <c r="G1040" s="2">
        <f>Tabla1[[#This Row],[VENTA]]+Tabla1[[#This Row],[FISICO]]-Tabla1[[#This Row],[SISTEMA]]</f>
        <v>-154</v>
      </c>
      <c r="H1040" s="2"/>
      <c r="I1040" s="2"/>
    </row>
    <row r="1041" spans="1:9" hidden="1" x14ac:dyDescent="0.25">
      <c r="A1041" s="1" t="s">
        <v>18</v>
      </c>
      <c r="B1041" s="2">
        <v>12655</v>
      </c>
      <c r="C1041" s="3" t="s">
        <v>838</v>
      </c>
      <c r="D1041" s="2">
        <v>179</v>
      </c>
      <c r="E1041" s="2"/>
      <c r="F1041" s="2"/>
      <c r="G1041" s="2">
        <f>Tabla1[[#This Row],[VENTA]]+Tabla1[[#This Row],[FISICO]]-Tabla1[[#This Row],[SISTEMA]]</f>
        <v>-179</v>
      </c>
      <c r="H1041" s="2"/>
      <c r="I1041" s="2"/>
    </row>
    <row r="1042" spans="1:9" hidden="1" x14ac:dyDescent="0.25">
      <c r="A1042" s="1" t="s">
        <v>18</v>
      </c>
      <c r="B1042" s="2">
        <v>12679</v>
      </c>
      <c r="C1042" s="3" t="s">
        <v>872</v>
      </c>
      <c r="D1042" s="2">
        <v>249</v>
      </c>
      <c r="E1042" s="2"/>
      <c r="F1042" s="2"/>
      <c r="G1042" s="2">
        <f>Tabla1[[#This Row],[VENTA]]+Tabla1[[#This Row],[FISICO]]-Tabla1[[#This Row],[SISTEMA]]</f>
        <v>-249</v>
      </c>
      <c r="H1042" s="2"/>
      <c r="I1042" s="2"/>
    </row>
    <row r="1043" spans="1:9" hidden="1" x14ac:dyDescent="0.25">
      <c r="A1043" s="1" t="s">
        <v>18</v>
      </c>
      <c r="B1043" s="2">
        <v>12699</v>
      </c>
      <c r="C1043" s="3" t="s">
        <v>870</v>
      </c>
      <c r="D1043" s="2">
        <v>117</v>
      </c>
      <c r="E1043" s="2"/>
      <c r="F1043" s="2"/>
      <c r="G1043" s="2">
        <f>Tabla1[[#This Row],[VENTA]]+Tabla1[[#This Row],[FISICO]]-Tabla1[[#This Row],[SISTEMA]]</f>
        <v>-117</v>
      </c>
      <c r="H1043" s="2"/>
      <c r="I1043" s="2"/>
    </row>
    <row r="1044" spans="1:9" x14ac:dyDescent="0.25">
      <c r="A1044" s="1" t="s">
        <v>18</v>
      </c>
      <c r="B1044" s="2">
        <v>12721</v>
      </c>
      <c r="C1044" s="3" t="s">
        <v>844</v>
      </c>
      <c r="D1044" s="2">
        <v>175</v>
      </c>
      <c r="E1044" s="2">
        <f>2+2+61+59+36</f>
        <v>160</v>
      </c>
      <c r="F1044" s="2">
        <v>12</v>
      </c>
      <c r="G1044" s="2">
        <f>Tabla1[[#This Row],[VENTA]]+Tabla1[[#This Row],[FISICO]]-Tabla1[[#This Row],[SISTEMA]]</f>
        <v>-3</v>
      </c>
      <c r="H1044" s="4">
        <v>1.25</v>
      </c>
      <c r="I1044" s="4">
        <f>Tabla1[[#This Row],[Columna1]]*Tabla1[[#This Row],[COMPROMETIDO}]]</f>
        <v>-3.75</v>
      </c>
    </row>
    <row r="1045" spans="1:9" x14ac:dyDescent="0.25">
      <c r="A1045" s="1" t="s">
        <v>18</v>
      </c>
      <c r="B1045" s="2">
        <v>12722</v>
      </c>
      <c r="C1045" s="3" t="s">
        <v>981</v>
      </c>
      <c r="D1045" s="2">
        <v>4</v>
      </c>
      <c r="E1045" s="2">
        <v>4</v>
      </c>
      <c r="F1045" s="2">
        <v>0</v>
      </c>
      <c r="G1045" s="2">
        <f>Tabla1[[#This Row],[VENTA]]+Tabla1[[#This Row],[FISICO]]-Tabla1[[#This Row],[SISTEMA]]</f>
        <v>0</v>
      </c>
      <c r="H1045" s="4"/>
      <c r="I1045" s="4">
        <f>Tabla1[[#This Row],[Columna1]]*Tabla1[[#This Row],[COMPROMETIDO}]]</f>
        <v>0</v>
      </c>
    </row>
    <row r="1046" spans="1:9" x14ac:dyDescent="0.25">
      <c r="A1046" s="1" t="s">
        <v>18</v>
      </c>
      <c r="B1046" s="2">
        <v>12723</v>
      </c>
      <c r="C1046" s="3" t="s">
        <v>979</v>
      </c>
      <c r="D1046" s="2">
        <v>35</v>
      </c>
      <c r="E1046" s="2">
        <v>35</v>
      </c>
      <c r="F1046" s="2">
        <v>0</v>
      </c>
      <c r="G1046" s="2">
        <f>Tabla1[[#This Row],[VENTA]]+Tabla1[[#This Row],[FISICO]]-Tabla1[[#This Row],[SISTEMA]]</f>
        <v>0</v>
      </c>
      <c r="H1046" s="4"/>
      <c r="I1046" s="4">
        <f>Tabla1[[#This Row],[Columna1]]*Tabla1[[#This Row],[COMPROMETIDO}]]</f>
        <v>0</v>
      </c>
    </row>
    <row r="1047" spans="1:9" x14ac:dyDescent="0.25">
      <c r="A1047" s="1" t="s">
        <v>18</v>
      </c>
      <c r="B1047" s="2">
        <v>12724</v>
      </c>
      <c r="C1047" s="3" t="s">
        <v>982</v>
      </c>
      <c r="D1047" s="2">
        <v>5</v>
      </c>
      <c r="E1047" s="2">
        <v>5</v>
      </c>
      <c r="F1047" s="2">
        <v>0</v>
      </c>
      <c r="G1047" s="2">
        <f>Tabla1[[#This Row],[VENTA]]+Tabla1[[#This Row],[FISICO]]-Tabla1[[#This Row],[SISTEMA]]</f>
        <v>0</v>
      </c>
      <c r="H1047" s="4"/>
      <c r="I1047" s="4">
        <f>Tabla1[[#This Row],[Columna1]]*Tabla1[[#This Row],[COMPROMETIDO}]]</f>
        <v>0</v>
      </c>
    </row>
    <row r="1048" spans="1:9" x14ac:dyDescent="0.25">
      <c r="A1048" s="1" t="s">
        <v>18</v>
      </c>
      <c r="B1048" s="2">
        <v>12725</v>
      </c>
      <c r="C1048" s="3" t="s">
        <v>983</v>
      </c>
      <c r="D1048" s="2">
        <v>6</v>
      </c>
      <c r="E1048" s="2">
        <v>6</v>
      </c>
      <c r="F1048" s="2">
        <v>0</v>
      </c>
      <c r="G1048" s="2">
        <f>Tabla1[[#This Row],[VENTA]]+Tabla1[[#This Row],[FISICO]]-Tabla1[[#This Row],[SISTEMA]]</f>
        <v>0</v>
      </c>
      <c r="H1048" s="4"/>
      <c r="I1048" s="4">
        <f>Tabla1[[#This Row],[Columna1]]*Tabla1[[#This Row],[COMPROMETIDO}]]</f>
        <v>0</v>
      </c>
    </row>
    <row r="1049" spans="1:9" hidden="1" x14ac:dyDescent="0.25">
      <c r="A1049" s="1" t="s">
        <v>18</v>
      </c>
      <c r="B1049" s="2">
        <v>12748</v>
      </c>
      <c r="C1049" s="3" t="s">
        <v>858</v>
      </c>
      <c r="D1049" s="2">
        <v>1</v>
      </c>
      <c r="E1049" s="2"/>
      <c r="F1049" s="2"/>
      <c r="G1049" s="2">
        <f>Tabla1[[#This Row],[VENTA]]+Tabla1[[#This Row],[FISICO]]-Tabla1[[#This Row],[SISTEMA]]</f>
        <v>-1</v>
      </c>
      <c r="H1049" s="2"/>
      <c r="I1049" s="2"/>
    </row>
    <row r="1050" spans="1:9" hidden="1" x14ac:dyDescent="0.25">
      <c r="A1050" s="1" t="s">
        <v>18</v>
      </c>
      <c r="B1050" s="2">
        <v>12798</v>
      </c>
      <c r="C1050" s="3" t="s">
        <v>973</v>
      </c>
      <c r="D1050" s="2">
        <v>70</v>
      </c>
      <c r="E1050" s="2"/>
      <c r="F1050" s="2"/>
      <c r="G1050" s="2">
        <f>Tabla1[[#This Row],[VENTA]]+Tabla1[[#This Row],[FISICO]]-Tabla1[[#This Row],[SISTEMA]]</f>
        <v>-70</v>
      </c>
      <c r="H1050" s="2"/>
      <c r="I1050" s="2"/>
    </row>
    <row r="1051" spans="1:9" hidden="1" x14ac:dyDescent="0.25">
      <c r="A1051" s="1" t="s">
        <v>18</v>
      </c>
      <c r="B1051" s="2">
        <v>12801</v>
      </c>
      <c r="C1051" s="3" t="s">
        <v>812</v>
      </c>
      <c r="D1051" s="2">
        <v>245</v>
      </c>
      <c r="E1051" s="2"/>
      <c r="F1051" s="2"/>
      <c r="G1051" s="2">
        <f>Tabla1[[#This Row],[VENTA]]+Tabla1[[#This Row],[FISICO]]-Tabla1[[#This Row],[SISTEMA]]</f>
        <v>-245</v>
      </c>
      <c r="H1051" s="2"/>
      <c r="I1051" s="2"/>
    </row>
    <row r="1052" spans="1:9" x14ac:dyDescent="0.25">
      <c r="A1052" s="1" t="s">
        <v>18</v>
      </c>
      <c r="B1052" s="2">
        <v>12824</v>
      </c>
      <c r="C1052" s="3" t="s">
        <v>890</v>
      </c>
      <c r="D1052" s="2">
        <v>1</v>
      </c>
      <c r="E1052" s="2">
        <v>1</v>
      </c>
      <c r="F1052" s="2">
        <v>0</v>
      </c>
      <c r="G1052" s="2">
        <f>Tabla1[[#This Row],[VENTA]]+Tabla1[[#This Row],[FISICO]]-Tabla1[[#This Row],[SISTEMA]]</f>
        <v>0</v>
      </c>
      <c r="H1052" s="4"/>
      <c r="I1052" s="4">
        <f>Tabla1[[#This Row],[Columna1]]*Tabla1[[#This Row],[COMPROMETIDO}]]</f>
        <v>0</v>
      </c>
    </row>
    <row r="1053" spans="1:9" x14ac:dyDescent="0.25">
      <c r="A1053" s="1" t="s">
        <v>18</v>
      </c>
      <c r="B1053" s="2">
        <v>12825</v>
      </c>
      <c r="C1053" s="3" t="s">
        <v>889</v>
      </c>
      <c r="D1053" s="2">
        <v>4</v>
      </c>
      <c r="E1053" s="2">
        <v>3</v>
      </c>
      <c r="F1053" s="2">
        <v>0</v>
      </c>
      <c r="G1053" s="2">
        <f>Tabla1[[#This Row],[VENTA]]+Tabla1[[#This Row],[FISICO]]-Tabla1[[#This Row],[SISTEMA]]</f>
        <v>-1</v>
      </c>
      <c r="H1053" s="4">
        <v>2.42</v>
      </c>
      <c r="I1053" s="4">
        <f>Tabla1[[#This Row],[Columna1]]*Tabla1[[#This Row],[COMPROMETIDO}]]</f>
        <v>-2.42</v>
      </c>
    </row>
    <row r="1054" spans="1:9" x14ac:dyDescent="0.25">
      <c r="A1054" s="1" t="s">
        <v>18</v>
      </c>
      <c r="B1054" s="2">
        <v>12837</v>
      </c>
      <c r="C1054" s="3" t="s">
        <v>845</v>
      </c>
      <c r="D1054" s="2">
        <v>191</v>
      </c>
      <c r="E1054" s="2">
        <f>42+50+45+51</f>
        <v>188</v>
      </c>
      <c r="F1054" s="2">
        <v>0</v>
      </c>
      <c r="G1054" s="2">
        <f>Tabla1[[#This Row],[VENTA]]+Tabla1[[#This Row],[FISICO]]-Tabla1[[#This Row],[SISTEMA]]</f>
        <v>-3</v>
      </c>
      <c r="H1054" s="4">
        <v>1.25</v>
      </c>
      <c r="I1054" s="4">
        <f>Tabla1[[#This Row],[Columna1]]*Tabla1[[#This Row],[COMPROMETIDO}]]</f>
        <v>-3.75</v>
      </c>
    </row>
    <row r="1055" spans="1:9" hidden="1" x14ac:dyDescent="0.25">
      <c r="A1055" s="1" t="s">
        <v>18</v>
      </c>
      <c r="B1055" s="2">
        <v>12847</v>
      </c>
      <c r="C1055" s="3" t="s">
        <v>856</v>
      </c>
      <c r="D1055" s="2">
        <v>13</v>
      </c>
      <c r="E1055" s="2"/>
      <c r="F1055" s="2"/>
      <c r="G1055" s="2">
        <f>Tabla1[[#This Row],[VENTA]]+Tabla1[[#This Row],[FISICO]]-Tabla1[[#This Row],[SISTEMA]]</f>
        <v>-13</v>
      </c>
      <c r="H1055" s="2"/>
      <c r="I1055" s="2"/>
    </row>
    <row r="1056" spans="1:9" hidden="1" x14ac:dyDescent="0.25">
      <c r="A1056" s="1" t="s">
        <v>18</v>
      </c>
      <c r="B1056" s="2">
        <v>12849</v>
      </c>
      <c r="C1056" s="3" t="s">
        <v>864</v>
      </c>
      <c r="D1056" s="2">
        <v>74</v>
      </c>
      <c r="E1056" s="2"/>
      <c r="F1056" s="2"/>
      <c r="G1056" s="2">
        <f>Tabla1[[#This Row],[VENTA]]+Tabla1[[#This Row],[FISICO]]-Tabla1[[#This Row],[SISTEMA]]</f>
        <v>-74</v>
      </c>
      <c r="H1056" s="2"/>
      <c r="I1056" s="2"/>
    </row>
    <row r="1057" spans="1:9" hidden="1" x14ac:dyDescent="0.25">
      <c r="A1057" s="1" t="s">
        <v>18</v>
      </c>
      <c r="B1057" s="2">
        <v>12862</v>
      </c>
      <c r="C1057" s="3" t="s">
        <v>1096</v>
      </c>
      <c r="D1057" s="2">
        <v>80</v>
      </c>
      <c r="E1057" s="2"/>
      <c r="F1057" s="2"/>
      <c r="G1057" s="2">
        <f>Tabla1[[#This Row],[VENTA]]+Tabla1[[#This Row],[FISICO]]-Tabla1[[#This Row],[SISTEMA]]</f>
        <v>-80</v>
      </c>
      <c r="H1057" s="2"/>
      <c r="I1057" s="2"/>
    </row>
    <row r="1058" spans="1:9" hidden="1" x14ac:dyDescent="0.25">
      <c r="A1058" s="1" t="s">
        <v>10</v>
      </c>
      <c r="B1058" s="2">
        <v>12863</v>
      </c>
      <c r="C1058" s="3" t="s">
        <v>273</v>
      </c>
      <c r="D1058" s="2">
        <v>482</v>
      </c>
      <c r="E1058" s="2"/>
      <c r="F1058" s="2"/>
      <c r="G1058" s="2">
        <f>Tabla1[[#This Row],[VENTA]]+Tabla1[[#This Row],[FISICO]]-Tabla1[[#This Row],[SISTEMA]]</f>
        <v>-482</v>
      </c>
      <c r="H1058" s="2"/>
      <c r="I1058" s="2"/>
    </row>
    <row r="1059" spans="1:9" hidden="1" x14ac:dyDescent="0.25">
      <c r="A1059" s="1" t="s">
        <v>18</v>
      </c>
      <c r="B1059" s="2">
        <v>12899</v>
      </c>
      <c r="C1059" s="3" t="s">
        <v>865</v>
      </c>
      <c r="D1059" s="2">
        <v>4</v>
      </c>
      <c r="E1059" s="2"/>
      <c r="F1059" s="2"/>
      <c r="G1059" s="2">
        <f>Tabla1[[#This Row],[VENTA]]+Tabla1[[#This Row],[FISICO]]-Tabla1[[#This Row],[SISTEMA]]</f>
        <v>-4</v>
      </c>
      <c r="H1059" s="2"/>
      <c r="I1059" s="2"/>
    </row>
    <row r="1060" spans="1:9" hidden="1" x14ac:dyDescent="0.25">
      <c r="A1060" s="1" t="s">
        <v>18</v>
      </c>
      <c r="B1060" s="2">
        <v>12950</v>
      </c>
      <c r="C1060" s="3" t="s">
        <v>871</v>
      </c>
      <c r="D1060" s="2">
        <v>43</v>
      </c>
      <c r="E1060" s="2"/>
      <c r="F1060" s="2"/>
      <c r="G1060" s="2">
        <f>Tabla1[[#This Row],[VENTA]]+Tabla1[[#This Row],[FISICO]]-Tabla1[[#This Row],[SISTEMA]]</f>
        <v>-43</v>
      </c>
      <c r="H1060" s="2"/>
      <c r="I1060" s="2"/>
    </row>
    <row r="1061" spans="1:9" hidden="1" x14ac:dyDescent="0.25">
      <c r="A1061" s="1" t="s">
        <v>18</v>
      </c>
      <c r="B1061" s="2">
        <v>12957</v>
      </c>
      <c r="C1061" s="3" t="s">
        <v>892</v>
      </c>
      <c r="D1061" s="2">
        <v>2</v>
      </c>
      <c r="E1061" s="2"/>
      <c r="F1061" s="2"/>
      <c r="G1061" s="2">
        <f>Tabla1[[#This Row],[VENTA]]+Tabla1[[#This Row],[FISICO]]-Tabla1[[#This Row],[SISTEMA]]</f>
        <v>-2</v>
      </c>
      <c r="H1061" s="2"/>
      <c r="I1061" s="2"/>
    </row>
    <row r="1062" spans="1:9" hidden="1" x14ac:dyDescent="0.25">
      <c r="A1062" s="1" t="s">
        <v>18</v>
      </c>
      <c r="B1062" s="2">
        <v>12972</v>
      </c>
      <c r="C1062" s="3" t="s">
        <v>1029</v>
      </c>
      <c r="D1062" s="2">
        <v>6</v>
      </c>
      <c r="E1062" s="2"/>
      <c r="F1062" s="2"/>
      <c r="G1062" s="2">
        <f>Tabla1[[#This Row],[VENTA]]+Tabla1[[#This Row],[FISICO]]-Tabla1[[#This Row],[SISTEMA]]</f>
        <v>-6</v>
      </c>
      <c r="H1062" s="2"/>
      <c r="I1062" s="2"/>
    </row>
    <row r="1063" spans="1:9" hidden="1" x14ac:dyDescent="0.25">
      <c r="A1063" s="1" t="s">
        <v>18</v>
      </c>
      <c r="B1063" s="2">
        <v>12975</v>
      </c>
      <c r="C1063" s="3" t="s">
        <v>867</v>
      </c>
      <c r="D1063" s="2">
        <v>53</v>
      </c>
      <c r="E1063" s="2"/>
      <c r="F1063" s="2"/>
      <c r="G1063" s="2">
        <f>Tabla1[[#This Row],[VENTA]]+Tabla1[[#This Row],[FISICO]]-Tabla1[[#This Row],[SISTEMA]]</f>
        <v>-53</v>
      </c>
      <c r="H1063" s="2"/>
      <c r="I1063" s="2"/>
    </row>
    <row r="1064" spans="1:9" hidden="1" x14ac:dyDescent="0.25">
      <c r="A1064" s="1" t="s">
        <v>18</v>
      </c>
      <c r="B1064" s="2">
        <v>13056</v>
      </c>
      <c r="C1064" s="3" t="s">
        <v>933</v>
      </c>
      <c r="D1064" s="2">
        <v>69</v>
      </c>
      <c r="E1064" s="2"/>
      <c r="F1064" s="2"/>
      <c r="G1064" s="2">
        <f>Tabla1[[#This Row],[VENTA]]+Tabla1[[#This Row],[FISICO]]-Tabla1[[#This Row],[SISTEMA]]</f>
        <v>-69</v>
      </c>
      <c r="H1064" s="2"/>
      <c r="I1064" s="2"/>
    </row>
    <row r="1065" spans="1:9" hidden="1" x14ac:dyDescent="0.25">
      <c r="A1065" s="1" t="s">
        <v>10</v>
      </c>
      <c r="B1065" s="2">
        <v>13094</v>
      </c>
      <c r="C1065" s="3" t="s">
        <v>280</v>
      </c>
      <c r="D1065" s="2">
        <v>0.55000000000000004</v>
      </c>
      <c r="E1065" s="2"/>
      <c r="F1065" s="2"/>
      <c r="G1065" s="2">
        <f>Tabla1[[#This Row],[VENTA]]+Tabla1[[#This Row],[FISICO]]-Tabla1[[#This Row],[SISTEMA]]</f>
        <v>-0.55000000000000004</v>
      </c>
      <c r="H1065" s="2"/>
      <c r="I1065" s="2"/>
    </row>
    <row r="1066" spans="1:9" hidden="1" x14ac:dyDescent="0.25">
      <c r="A1066" s="1" t="s">
        <v>22</v>
      </c>
      <c r="B1066" s="2">
        <v>13120</v>
      </c>
      <c r="C1066" s="3" t="s">
        <v>1483</v>
      </c>
      <c r="D1066" s="2">
        <v>28</v>
      </c>
      <c r="E1066" s="2"/>
      <c r="F1066" s="2"/>
      <c r="G1066" s="2">
        <f>Tabla1[[#This Row],[VENTA]]+Tabla1[[#This Row],[FISICO]]-Tabla1[[#This Row],[SISTEMA]]</f>
        <v>-28</v>
      </c>
      <c r="H1066" s="2"/>
      <c r="I1066" s="2"/>
    </row>
    <row r="1067" spans="1:9" hidden="1" x14ac:dyDescent="0.25">
      <c r="A1067" s="1" t="s">
        <v>18</v>
      </c>
      <c r="B1067" s="2">
        <v>13163</v>
      </c>
      <c r="C1067" s="3" t="s">
        <v>873</v>
      </c>
      <c r="D1067" s="2">
        <v>551</v>
      </c>
      <c r="E1067" s="2"/>
      <c r="F1067" s="2"/>
      <c r="G1067" s="2">
        <f>Tabla1[[#This Row],[VENTA]]+Tabla1[[#This Row],[FISICO]]-Tabla1[[#This Row],[SISTEMA]]</f>
        <v>-551</v>
      </c>
      <c r="H1067" s="2"/>
      <c r="I1067" s="2"/>
    </row>
    <row r="1068" spans="1:9" hidden="1" x14ac:dyDescent="0.25">
      <c r="A1068" s="1" t="s">
        <v>18</v>
      </c>
      <c r="B1068" s="2">
        <v>13164</v>
      </c>
      <c r="C1068" s="3" t="s">
        <v>874</v>
      </c>
      <c r="D1068" s="2">
        <v>491</v>
      </c>
      <c r="E1068" s="2"/>
      <c r="F1068" s="2"/>
      <c r="G1068" s="2">
        <f>Tabla1[[#This Row],[VENTA]]+Tabla1[[#This Row],[FISICO]]-Tabla1[[#This Row],[SISTEMA]]</f>
        <v>-491</v>
      </c>
      <c r="H1068" s="2"/>
      <c r="I1068" s="2"/>
    </row>
    <row r="1069" spans="1:9" hidden="1" x14ac:dyDescent="0.25">
      <c r="A1069" s="1" t="s">
        <v>18</v>
      </c>
      <c r="B1069" s="2">
        <v>13165</v>
      </c>
      <c r="C1069" s="3" t="s">
        <v>875</v>
      </c>
      <c r="D1069" s="2">
        <v>223</v>
      </c>
      <c r="E1069" s="2"/>
      <c r="F1069" s="2"/>
      <c r="G1069" s="2">
        <f>Tabla1[[#This Row],[VENTA]]+Tabla1[[#This Row],[FISICO]]-Tabla1[[#This Row],[SISTEMA]]</f>
        <v>-223</v>
      </c>
      <c r="H1069" s="2"/>
      <c r="I1069" s="2"/>
    </row>
    <row r="1070" spans="1:9" hidden="1" x14ac:dyDescent="0.25">
      <c r="A1070" s="1" t="s">
        <v>18</v>
      </c>
      <c r="B1070" s="2">
        <v>13166</v>
      </c>
      <c r="C1070" s="3" t="s">
        <v>877</v>
      </c>
      <c r="D1070" s="2">
        <v>21</v>
      </c>
      <c r="E1070" s="2"/>
      <c r="F1070" s="2"/>
      <c r="G1070" s="2">
        <f>Tabla1[[#This Row],[VENTA]]+Tabla1[[#This Row],[FISICO]]-Tabla1[[#This Row],[SISTEMA]]</f>
        <v>-21</v>
      </c>
      <c r="H1070" s="2"/>
      <c r="I1070" s="2"/>
    </row>
    <row r="1071" spans="1:9" hidden="1" x14ac:dyDescent="0.25">
      <c r="A1071" s="1" t="s">
        <v>18</v>
      </c>
      <c r="B1071" s="2">
        <v>13167</v>
      </c>
      <c r="C1071" s="3" t="s">
        <v>878</v>
      </c>
      <c r="D1071" s="2">
        <v>25</v>
      </c>
      <c r="E1071" s="2"/>
      <c r="F1071" s="2"/>
      <c r="G1071" s="2">
        <f>Tabla1[[#This Row],[VENTA]]+Tabla1[[#This Row],[FISICO]]-Tabla1[[#This Row],[SISTEMA]]</f>
        <v>-25</v>
      </c>
      <c r="H1071" s="2"/>
      <c r="I1071" s="2"/>
    </row>
    <row r="1072" spans="1:9" hidden="1" x14ac:dyDescent="0.25">
      <c r="A1072" s="1" t="s">
        <v>18</v>
      </c>
      <c r="B1072" s="2">
        <v>13168</v>
      </c>
      <c r="C1072" s="3" t="s">
        <v>876</v>
      </c>
      <c r="D1072" s="2">
        <v>66</v>
      </c>
      <c r="E1072" s="2"/>
      <c r="F1072" s="2"/>
      <c r="G1072" s="2">
        <f>Tabla1[[#This Row],[VENTA]]+Tabla1[[#This Row],[FISICO]]-Tabla1[[#This Row],[SISTEMA]]</f>
        <v>-66</v>
      </c>
      <c r="H1072" s="2"/>
      <c r="I1072" s="2"/>
    </row>
    <row r="1073" spans="1:9" hidden="1" x14ac:dyDescent="0.25">
      <c r="A1073" s="1" t="s">
        <v>18</v>
      </c>
      <c r="B1073" s="2">
        <v>13169</v>
      </c>
      <c r="C1073" s="3" t="s">
        <v>879</v>
      </c>
      <c r="D1073" s="2">
        <v>41</v>
      </c>
      <c r="E1073" s="2"/>
      <c r="F1073" s="2"/>
      <c r="G1073" s="2">
        <f>Tabla1[[#This Row],[VENTA]]+Tabla1[[#This Row],[FISICO]]-Tabla1[[#This Row],[SISTEMA]]</f>
        <v>-41</v>
      </c>
      <c r="H1073" s="2"/>
      <c r="I1073" s="2"/>
    </row>
    <row r="1074" spans="1:9" hidden="1" x14ac:dyDescent="0.25">
      <c r="A1074" s="1" t="s">
        <v>18</v>
      </c>
      <c r="B1074" s="2">
        <v>13196</v>
      </c>
      <c r="C1074" s="3" t="s">
        <v>862</v>
      </c>
      <c r="D1074" s="2">
        <v>91</v>
      </c>
      <c r="E1074" s="2"/>
      <c r="F1074" s="2"/>
      <c r="G1074" s="2">
        <f>Tabla1[[#This Row],[VENTA]]+Tabla1[[#This Row],[FISICO]]-Tabla1[[#This Row],[SISTEMA]]</f>
        <v>-91</v>
      </c>
      <c r="H1074" s="2"/>
      <c r="I1074" s="2"/>
    </row>
    <row r="1075" spans="1:9" hidden="1" x14ac:dyDescent="0.25">
      <c r="A1075" s="1" t="s">
        <v>18</v>
      </c>
      <c r="B1075" s="2">
        <v>13226</v>
      </c>
      <c r="C1075" s="3" t="s">
        <v>1139</v>
      </c>
      <c r="D1075" s="2">
        <v>4</v>
      </c>
      <c r="E1075" s="2"/>
      <c r="F1075" s="2"/>
      <c r="G1075" s="2">
        <f>Tabla1[[#This Row],[VENTA]]+Tabla1[[#This Row],[FISICO]]-Tabla1[[#This Row],[SISTEMA]]</f>
        <v>-4</v>
      </c>
      <c r="H1075" s="2"/>
      <c r="I1075" s="2"/>
    </row>
    <row r="1076" spans="1:9" hidden="1" x14ac:dyDescent="0.25">
      <c r="A1076" s="1" t="s">
        <v>22</v>
      </c>
      <c r="B1076" s="2">
        <v>13299</v>
      </c>
      <c r="C1076" s="3" t="s">
        <v>1479</v>
      </c>
      <c r="D1076" s="2">
        <v>86</v>
      </c>
      <c r="E1076" s="2"/>
      <c r="F1076" s="2"/>
      <c r="G1076" s="2">
        <f>Tabla1[[#This Row],[VENTA]]+Tabla1[[#This Row],[FISICO]]-Tabla1[[#This Row],[SISTEMA]]</f>
        <v>-86</v>
      </c>
      <c r="H1076" s="2"/>
      <c r="I1076" s="2"/>
    </row>
    <row r="1077" spans="1:9" hidden="1" x14ac:dyDescent="0.25">
      <c r="A1077" s="1" t="s">
        <v>18</v>
      </c>
      <c r="B1077" s="2">
        <v>13364</v>
      </c>
      <c r="C1077" s="3" t="s">
        <v>866</v>
      </c>
      <c r="D1077" s="2">
        <v>194</v>
      </c>
      <c r="E1077" s="2"/>
      <c r="F1077" s="2"/>
      <c r="G1077" s="2">
        <f>Tabla1[[#This Row],[VENTA]]+Tabla1[[#This Row],[FISICO]]-Tabla1[[#This Row],[SISTEMA]]</f>
        <v>-194</v>
      </c>
      <c r="H1077" s="2"/>
      <c r="I1077" s="2"/>
    </row>
    <row r="1078" spans="1:9" hidden="1" x14ac:dyDescent="0.25">
      <c r="A1078" s="1" t="s">
        <v>18</v>
      </c>
      <c r="B1078" s="2">
        <v>13370</v>
      </c>
      <c r="C1078" s="3" t="s">
        <v>857</v>
      </c>
      <c r="D1078" s="2">
        <v>792</v>
      </c>
      <c r="E1078" s="2"/>
      <c r="F1078" s="2"/>
      <c r="G1078" s="2">
        <f>Tabla1[[#This Row],[VENTA]]+Tabla1[[#This Row],[FISICO]]-Tabla1[[#This Row],[SISTEMA]]</f>
        <v>-792</v>
      </c>
      <c r="H1078" s="2"/>
      <c r="I1078" s="2"/>
    </row>
    <row r="1079" spans="1:9" hidden="1" x14ac:dyDescent="0.25">
      <c r="A1079" s="1" t="s">
        <v>18</v>
      </c>
      <c r="B1079" s="2">
        <v>13377</v>
      </c>
      <c r="C1079" s="3" t="s">
        <v>1159</v>
      </c>
      <c r="D1079" s="2">
        <v>240</v>
      </c>
      <c r="E1079" s="2"/>
      <c r="F1079" s="2"/>
      <c r="G1079" s="2">
        <f>Tabla1[[#This Row],[VENTA]]+Tabla1[[#This Row],[FISICO]]-Tabla1[[#This Row],[SISTEMA]]</f>
        <v>-240</v>
      </c>
      <c r="H1079" s="2"/>
      <c r="I1079" s="2"/>
    </row>
    <row r="1080" spans="1:9" hidden="1" x14ac:dyDescent="0.25">
      <c r="A1080" s="1" t="s">
        <v>32</v>
      </c>
      <c r="B1080" s="2">
        <v>13378</v>
      </c>
      <c r="C1080" s="3" t="s">
        <v>3088</v>
      </c>
      <c r="D1080" s="2">
        <v>2</v>
      </c>
      <c r="E1080" s="2"/>
      <c r="F1080" s="2"/>
      <c r="G1080" s="2">
        <f>Tabla1[[#This Row],[VENTA]]+Tabla1[[#This Row],[FISICO]]-Tabla1[[#This Row],[SISTEMA]]</f>
        <v>-2</v>
      </c>
      <c r="H1080" s="2"/>
      <c r="I1080" s="2"/>
    </row>
    <row r="1081" spans="1:9" x14ac:dyDescent="0.25">
      <c r="A1081" s="1" t="s">
        <v>22</v>
      </c>
      <c r="B1081" s="2">
        <v>13381</v>
      </c>
      <c r="C1081" s="3" t="s">
        <v>1485</v>
      </c>
      <c r="D1081" s="2">
        <v>358</v>
      </c>
      <c r="E1081" s="2">
        <f>22+42+42+37+184+12</f>
        <v>339</v>
      </c>
      <c r="F1081" s="2">
        <v>5</v>
      </c>
      <c r="G1081" s="2">
        <f>Tabla1[[#This Row],[VENTA]]+Tabla1[[#This Row],[FISICO]]-Tabla1[[#This Row],[SISTEMA]]</f>
        <v>-14</v>
      </c>
      <c r="H1081" s="4">
        <v>0.8</v>
      </c>
      <c r="I1081" s="4">
        <f>Tabla1[[#This Row],[Columna1]]*Tabla1[[#This Row],[COMPROMETIDO}]]</f>
        <v>-11.200000000000001</v>
      </c>
    </row>
    <row r="1082" spans="1:9" hidden="1" x14ac:dyDescent="0.25">
      <c r="A1082" s="1" t="s">
        <v>18</v>
      </c>
      <c r="B1082" s="2">
        <v>13384</v>
      </c>
      <c r="C1082" s="3" t="s">
        <v>1082</v>
      </c>
      <c r="D1082" s="2">
        <v>403</v>
      </c>
      <c r="E1082" s="2"/>
      <c r="F1082" s="2"/>
      <c r="G1082" s="2">
        <f>Tabla1[[#This Row],[VENTA]]+Tabla1[[#This Row],[FISICO]]-Tabla1[[#This Row],[SISTEMA]]</f>
        <v>-403</v>
      </c>
      <c r="H1082" s="2"/>
      <c r="I1082" s="2"/>
    </row>
    <row r="1083" spans="1:9" hidden="1" x14ac:dyDescent="0.25">
      <c r="A1083" s="1" t="s">
        <v>18</v>
      </c>
      <c r="B1083" s="2">
        <v>13413</v>
      </c>
      <c r="C1083" s="3" t="s">
        <v>934</v>
      </c>
      <c r="D1083" s="2">
        <v>49</v>
      </c>
      <c r="E1083" s="2"/>
      <c r="F1083" s="2"/>
      <c r="G1083" s="2">
        <f>Tabla1[[#This Row],[VENTA]]+Tabla1[[#This Row],[FISICO]]-Tabla1[[#This Row],[SISTEMA]]</f>
        <v>-49</v>
      </c>
      <c r="H1083" s="2"/>
      <c r="I1083" s="2"/>
    </row>
    <row r="1084" spans="1:9" x14ac:dyDescent="0.25">
      <c r="A1084" s="1" t="s">
        <v>22</v>
      </c>
      <c r="B1084" s="2">
        <v>13415</v>
      </c>
      <c r="C1084" s="3" t="s">
        <v>1486</v>
      </c>
      <c r="D1084" s="2">
        <v>14</v>
      </c>
      <c r="E1084" s="2">
        <v>15</v>
      </c>
      <c r="F1084" s="2">
        <v>0</v>
      </c>
      <c r="G1084" s="2">
        <f>Tabla1[[#This Row],[VENTA]]+Tabla1[[#This Row],[FISICO]]-Tabla1[[#This Row],[SISTEMA]]</f>
        <v>1</v>
      </c>
      <c r="H1084" s="4"/>
      <c r="I1084" s="4">
        <f>Tabla1[[#This Row],[Columna1]]*Tabla1[[#This Row],[COMPROMETIDO}]]</f>
        <v>0</v>
      </c>
    </row>
    <row r="1085" spans="1:9" hidden="1" x14ac:dyDescent="0.25">
      <c r="A1085" s="1" t="s">
        <v>18</v>
      </c>
      <c r="B1085" s="2">
        <v>13427</v>
      </c>
      <c r="C1085" s="3" t="s">
        <v>860</v>
      </c>
      <c r="D1085" s="2">
        <v>260</v>
      </c>
      <c r="E1085" s="2"/>
      <c r="F1085" s="2"/>
      <c r="G1085" s="2">
        <f>Tabla1[[#This Row],[VENTA]]+Tabla1[[#This Row],[FISICO]]-Tabla1[[#This Row],[SISTEMA]]</f>
        <v>-260</v>
      </c>
      <c r="H1085" s="2"/>
      <c r="I1085" s="2"/>
    </row>
    <row r="1086" spans="1:9" hidden="1" x14ac:dyDescent="0.25">
      <c r="A1086" s="1" t="s">
        <v>18</v>
      </c>
      <c r="B1086" s="2">
        <v>13428</v>
      </c>
      <c r="C1086" s="3" t="s">
        <v>861</v>
      </c>
      <c r="D1086" s="2">
        <v>216</v>
      </c>
      <c r="E1086" s="2"/>
      <c r="F1086" s="2"/>
      <c r="G1086" s="2">
        <f>Tabla1[[#This Row],[VENTA]]+Tabla1[[#This Row],[FISICO]]-Tabla1[[#This Row],[SISTEMA]]</f>
        <v>-216</v>
      </c>
      <c r="H1086" s="2"/>
      <c r="I1086" s="2"/>
    </row>
    <row r="1087" spans="1:9" hidden="1" x14ac:dyDescent="0.25">
      <c r="A1087" s="1" t="s">
        <v>18</v>
      </c>
      <c r="B1087" s="2">
        <v>13451</v>
      </c>
      <c r="C1087" s="3" t="s">
        <v>972</v>
      </c>
      <c r="D1087" s="2">
        <v>2</v>
      </c>
      <c r="E1087" s="2"/>
      <c r="F1087" s="2"/>
      <c r="G1087" s="2">
        <f>Tabla1[[#This Row],[VENTA]]+Tabla1[[#This Row],[FISICO]]-Tabla1[[#This Row],[SISTEMA]]</f>
        <v>-2</v>
      </c>
      <c r="H1087" s="2"/>
      <c r="I1087" s="2"/>
    </row>
    <row r="1088" spans="1:9" hidden="1" x14ac:dyDescent="0.25">
      <c r="A1088" s="1" t="s">
        <v>32</v>
      </c>
      <c r="B1088" s="2">
        <v>13511</v>
      </c>
      <c r="C1088" s="3" t="s">
        <v>3105</v>
      </c>
      <c r="D1088" s="2">
        <v>2</v>
      </c>
      <c r="E1088" s="2"/>
      <c r="F1088" s="2"/>
      <c r="G1088" s="2">
        <f>Tabla1[[#This Row],[VENTA]]+Tabla1[[#This Row],[FISICO]]-Tabla1[[#This Row],[SISTEMA]]</f>
        <v>-2</v>
      </c>
      <c r="H1088" s="2"/>
      <c r="I1088" s="2"/>
    </row>
    <row r="1089" spans="1:9" hidden="1" x14ac:dyDescent="0.25">
      <c r="A1089" s="1" t="s">
        <v>18</v>
      </c>
      <c r="B1089" s="2">
        <v>13663</v>
      </c>
      <c r="C1089" s="3" t="s">
        <v>868</v>
      </c>
      <c r="D1089" s="2">
        <v>1411</v>
      </c>
      <c r="E1089" s="2"/>
      <c r="F1089" s="2"/>
      <c r="G1089" s="2">
        <f>Tabla1[[#This Row],[VENTA]]+Tabla1[[#This Row],[FISICO]]-Tabla1[[#This Row],[SISTEMA]]</f>
        <v>-1411</v>
      </c>
      <c r="H1089" s="2"/>
      <c r="I1089" s="2"/>
    </row>
    <row r="1090" spans="1:9" hidden="1" x14ac:dyDescent="0.25">
      <c r="A1090" s="1" t="s">
        <v>10</v>
      </c>
      <c r="B1090" s="2">
        <v>13676</v>
      </c>
      <c r="C1090" s="3" t="s">
        <v>276</v>
      </c>
      <c r="D1090" s="2">
        <v>7</v>
      </c>
      <c r="E1090" s="2"/>
      <c r="F1090" s="2"/>
      <c r="G1090" s="2">
        <f>Tabla1[[#This Row],[VENTA]]+Tabla1[[#This Row],[FISICO]]-Tabla1[[#This Row],[SISTEMA]]</f>
        <v>-7</v>
      </c>
      <c r="H1090" s="2"/>
      <c r="I1090" s="2"/>
    </row>
    <row r="1091" spans="1:9" hidden="1" x14ac:dyDescent="0.25">
      <c r="A1091" s="1" t="s">
        <v>10</v>
      </c>
      <c r="B1091" s="2">
        <v>13677</v>
      </c>
      <c r="C1091" s="3" t="s">
        <v>277</v>
      </c>
      <c r="D1091" s="2">
        <v>140</v>
      </c>
      <c r="E1091" s="2"/>
      <c r="F1091" s="2"/>
      <c r="G1091" s="2">
        <f>Tabla1[[#This Row],[VENTA]]+Tabla1[[#This Row],[FISICO]]-Tabla1[[#This Row],[SISTEMA]]</f>
        <v>-140</v>
      </c>
      <c r="H1091" s="2"/>
      <c r="I1091" s="2"/>
    </row>
    <row r="1092" spans="1:9" hidden="1" x14ac:dyDescent="0.25">
      <c r="A1092" s="1" t="s">
        <v>18</v>
      </c>
      <c r="B1092" s="2">
        <v>13679</v>
      </c>
      <c r="C1092" s="3" t="s">
        <v>880</v>
      </c>
      <c r="D1092" s="2">
        <v>2</v>
      </c>
      <c r="E1092" s="2"/>
      <c r="F1092" s="2"/>
      <c r="G1092" s="2">
        <f>Tabla1[[#This Row],[VENTA]]+Tabla1[[#This Row],[FISICO]]-Tabla1[[#This Row],[SISTEMA]]</f>
        <v>-2</v>
      </c>
      <c r="H1092" s="2"/>
      <c r="I1092" s="2"/>
    </row>
    <row r="1093" spans="1:9" hidden="1" x14ac:dyDescent="0.25">
      <c r="A1093" s="1" t="s">
        <v>18</v>
      </c>
      <c r="B1093" s="2">
        <v>13723</v>
      </c>
      <c r="C1093" s="3" t="s">
        <v>976</v>
      </c>
      <c r="D1093" s="2">
        <v>2</v>
      </c>
      <c r="E1093" s="2"/>
      <c r="F1093" s="2"/>
      <c r="G1093" s="2">
        <f>Tabla1[[#This Row],[VENTA]]+Tabla1[[#This Row],[FISICO]]-Tabla1[[#This Row],[SISTEMA]]</f>
        <v>-2</v>
      </c>
      <c r="H1093" s="2"/>
      <c r="I1093" s="2"/>
    </row>
    <row r="1094" spans="1:9" x14ac:dyDescent="0.25">
      <c r="A1094" s="1" t="s">
        <v>18</v>
      </c>
      <c r="B1094" s="2">
        <v>13746</v>
      </c>
      <c r="C1094" s="3" t="s">
        <v>967</v>
      </c>
      <c r="D1094" s="2">
        <v>82</v>
      </c>
      <c r="E1094" s="2">
        <f>10+37+30</f>
        <v>77</v>
      </c>
      <c r="F1094" s="2">
        <v>7</v>
      </c>
      <c r="G1094" s="2">
        <f>Tabla1[[#This Row],[VENTA]]+Tabla1[[#This Row],[FISICO]]-Tabla1[[#This Row],[SISTEMA]]</f>
        <v>2</v>
      </c>
      <c r="H1094" s="4"/>
      <c r="I1094" s="4">
        <f>Tabla1[[#This Row],[Columna1]]*Tabla1[[#This Row],[COMPROMETIDO}]]</f>
        <v>0</v>
      </c>
    </row>
    <row r="1095" spans="1:9" hidden="1" x14ac:dyDescent="0.25">
      <c r="A1095" s="1" t="s">
        <v>18</v>
      </c>
      <c r="B1095" s="2">
        <v>13793</v>
      </c>
      <c r="C1095" s="3" t="s">
        <v>881</v>
      </c>
      <c r="D1095" s="2">
        <v>17</v>
      </c>
      <c r="E1095" s="2"/>
      <c r="F1095" s="2"/>
      <c r="G1095" s="2">
        <f>Tabla1[[#This Row],[VENTA]]+Tabla1[[#This Row],[FISICO]]-Tabla1[[#This Row],[SISTEMA]]</f>
        <v>-17</v>
      </c>
      <c r="H1095" s="2"/>
      <c r="I1095" s="2"/>
    </row>
    <row r="1096" spans="1:9" hidden="1" x14ac:dyDescent="0.25">
      <c r="A1096" s="1" t="s">
        <v>18</v>
      </c>
      <c r="B1096" s="2">
        <v>13914</v>
      </c>
      <c r="C1096" s="3" t="s">
        <v>977</v>
      </c>
      <c r="D1096" s="2">
        <v>43</v>
      </c>
      <c r="E1096" s="2"/>
      <c r="F1096" s="2"/>
      <c r="G1096" s="2">
        <f>Tabla1[[#This Row],[VENTA]]+Tabla1[[#This Row],[FISICO]]-Tabla1[[#This Row],[SISTEMA]]</f>
        <v>-43</v>
      </c>
      <c r="H1096" s="2"/>
      <c r="I1096" s="2"/>
    </row>
    <row r="1097" spans="1:9" hidden="1" x14ac:dyDescent="0.25">
      <c r="A1097" s="1" t="s">
        <v>18</v>
      </c>
      <c r="B1097" s="2">
        <v>13915</v>
      </c>
      <c r="C1097" s="3" t="s">
        <v>978</v>
      </c>
      <c r="D1097" s="2">
        <v>47</v>
      </c>
      <c r="E1097" s="2"/>
      <c r="F1097" s="2"/>
      <c r="G1097" s="2">
        <f>Tabla1[[#This Row],[VENTA]]+Tabla1[[#This Row],[FISICO]]-Tabla1[[#This Row],[SISTEMA]]</f>
        <v>-47</v>
      </c>
      <c r="H1097" s="2"/>
      <c r="I1097" s="2"/>
    </row>
    <row r="1098" spans="1:9" hidden="1" x14ac:dyDescent="0.25">
      <c r="A1098" s="1" t="s">
        <v>22</v>
      </c>
      <c r="B1098" s="2">
        <v>13916</v>
      </c>
      <c r="C1098" s="3" t="s">
        <v>1487</v>
      </c>
      <c r="D1098" s="2">
        <v>1</v>
      </c>
      <c r="E1098" s="2"/>
      <c r="F1098" s="2"/>
      <c r="G1098" s="2">
        <f>Tabla1[[#This Row],[VENTA]]+Tabla1[[#This Row],[FISICO]]-Tabla1[[#This Row],[SISTEMA]]</f>
        <v>-1</v>
      </c>
      <c r="H1098" s="2"/>
      <c r="I1098" s="2"/>
    </row>
    <row r="1099" spans="1:9" hidden="1" x14ac:dyDescent="0.25">
      <c r="A1099" s="1" t="s">
        <v>18</v>
      </c>
      <c r="B1099" s="2">
        <v>13928</v>
      </c>
      <c r="C1099" s="3" t="s">
        <v>970</v>
      </c>
      <c r="D1099" s="2">
        <v>1298</v>
      </c>
      <c r="E1099" s="2"/>
      <c r="F1099" s="2"/>
      <c r="G1099" s="2">
        <f>Tabla1[[#This Row],[VENTA]]+Tabla1[[#This Row],[FISICO]]-Tabla1[[#This Row],[SISTEMA]]</f>
        <v>-1298</v>
      </c>
      <c r="H1099" s="2"/>
      <c r="I1099" s="2"/>
    </row>
    <row r="1100" spans="1:9" hidden="1" x14ac:dyDescent="0.25">
      <c r="A1100" s="1" t="s">
        <v>18</v>
      </c>
      <c r="B1100" s="2">
        <v>14039</v>
      </c>
      <c r="C1100" s="3" t="s">
        <v>966</v>
      </c>
      <c r="D1100" s="2">
        <v>3</v>
      </c>
      <c r="E1100" s="2"/>
      <c r="F1100" s="2"/>
      <c r="G1100" s="2">
        <f>Tabla1[[#This Row],[VENTA]]+Tabla1[[#This Row],[FISICO]]-Tabla1[[#This Row],[SISTEMA]]</f>
        <v>-3</v>
      </c>
      <c r="H1100" s="2"/>
      <c r="I1100" s="2"/>
    </row>
    <row r="1101" spans="1:9" x14ac:dyDescent="0.25">
      <c r="A1101" s="1" t="s">
        <v>18</v>
      </c>
      <c r="B1101" s="2">
        <v>14046</v>
      </c>
      <c r="C1101" s="3" t="s">
        <v>962</v>
      </c>
      <c r="D1101" s="2">
        <v>47</v>
      </c>
      <c r="E1101" s="2">
        <f>38+7</f>
        <v>45</v>
      </c>
      <c r="F1101" s="2">
        <v>0</v>
      </c>
      <c r="G1101" s="2">
        <f>Tabla1[[#This Row],[VENTA]]+Tabla1[[#This Row],[FISICO]]-Tabla1[[#This Row],[SISTEMA]]</f>
        <v>-2</v>
      </c>
      <c r="H1101" s="4">
        <v>0.99</v>
      </c>
      <c r="I1101" s="4">
        <f>Tabla1[[#This Row],[Columna1]]*Tabla1[[#This Row],[COMPROMETIDO}]]</f>
        <v>-1.98</v>
      </c>
    </row>
    <row r="1102" spans="1:9" hidden="1" x14ac:dyDescent="0.25">
      <c r="A1102" s="1" t="s">
        <v>18</v>
      </c>
      <c r="B1102" s="2">
        <v>14056</v>
      </c>
      <c r="C1102" s="3" t="s">
        <v>847</v>
      </c>
      <c r="D1102" s="2">
        <v>43</v>
      </c>
      <c r="E1102" s="2"/>
      <c r="F1102" s="2"/>
      <c r="G1102" s="2">
        <f>Tabla1[[#This Row],[VENTA]]+Tabla1[[#This Row],[FISICO]]-Tabla1[[#This Row],[SISTEMA]]</f>
        <v>-43</v>
      </c>
      <c r="H1102" s="2"/>
      <c r="I1102" s="2"/>
    </row>
    <row r="1103" spans="1:9" hidden="1" x14ac:dyDescent="0.25">
      <c r="A1103" s="1" t="s">
        <v>18</v>
      </c>
      <c r="B1103" s="2">
        <v>14199</v>
      </c>
      <c r="C1103" s="3" t="s">
        <v>848</v>
      </c>
      <c r="D1103" s="2">
        <v>2</v>
      </c>
      <c r="E1103" s="2"/>
      <c r="F1103" s="2"/>
      <c r="G1103" s="2">
        <f>Tabla1[[#This Row],[VENTA]]+Tabla1[[#This Row],[FISICO]]-Tabla1[[#This Row],[SISTEMA]]</f>
        <v>-2</v>
      </c>
      <c r="H1103" s="2"/>
      <c r="I1103" s="2"/>
    </row>
    <row r="1104" spans="1:9" hidden="1" x14ac:dyDescent="0.25">
      <c r="A1104" s="1" t="s">
        <v>10</v>
      </c>
      <c r="B1104" s="2">
        <v>14207</v>
      </c>
      <c r="C1104" s="3" t="s">
        <v>284</v>
      </c>
      <c r="D1104" s="2">
        <v>34</v>
      </c>
      <c r="E1104" s="2"/>
      <c r="F1104" s="2"/>
      <c r="G1104" s="2">
        <f>Tabla1[[#This Row],[VENTA]]+Tabla1[[#This Row],[FISICO]]-Tabla1[[#This Row],[SISTEMA]]</f>
        <v>-34</v>
      </c>
      <c r="H1104" s="2"/>
      <c r="I1104" s="2"/>
    </row>
    <row r="1105" spans="1:9" x14ac:dyDescent="0.25">
      <c r="A1105" s="1" t="s">
        <v>18</v>
      </c>
      <c r="B1105" s="2">
        <v>14229</v>
      </c>
      <c r="C1105" s="3" t="s">
        <v>936</v>
      </c>
      <c r="D1105" s="2">
        <v>1</v>
      </c>
      <c r="E1105" s="2">
        <v>1</v>
      </c>
      <c r="F1105" s="2">
        <v>0</v>
      </c>
      <c r="G1105" s="2">
        <f>Tabla1[[#This Row],[VENTA]]+Tabla1[[#This Row],[FISICO]]-Tabla1[[#This Row],[SISTEMA]]</f>
        <v>0</v>
      </c>
      <c r="H1105" s="4"/>
      <c r="I1105" s="4">
        <f>Tabla1[[#This Row],[Columna1]]*Tabla1[[#This Row],[COMPROMETIDO}]]</f>
        <v>0</v>
      </c>
    </row>
    <row r="1106" spans="1:9" x14ac:dyDescent="0.25">
      <c r="A1106" s="1" t="s">
        <v>18</v>
      </c>
      <c r="B1106" s="2">
        <v>14230</v>
      </c>
      <c r="C1106" s="3" t="s">
        <v>984</v>
      </c>
      <c r="D1106" s="2">
        <v>3</v>
      </c>
      <c r="E1106" s="2">
        <v>3</v>
      </c>
      <c r="F1106" s="2">
        <v>0</v>
      </c>
      <c r="G1106" s="2">
        <f>Tabla1[[#This Row],[VENTA]]+Tabla1[[#This Row],[FISICO]]-Tabla1[[#This Row],[SISTEMA]]</f>
        <v>0</v>
      </c>
      <c r="H1106" s="4"/>
      <c r="I1106" s="4">
        <f>Tabla1[[#This Row],[Columna1]]*Tabla1[[#This Row],[COMPROMETIDO}]]</f>
        <v>0</v>
      </c>
    </row>
    <row r="1107" spans="1:9" x14ac:dyDescent="0.25">
      <c r="A1107" s="1" t="s">
        <v>18</v>
      </c>
      <c r="B1107" s="2">
        <v>14238</v>
      </c>
      <c r="C1107" s="3" t="s">
        <v>987</v>
      </c>
      <c r="D1107" s="2">
        <v>7</v>
      </c>
      <c r="E1107" s="2">
        <v>7</v>
      </c>
      <c r="F1107" s="2">
        <v>0</v>
      </c>
      <c r="G1107" s="2">
        <f>Tabla1[[#This Row],[VENTA]]+Tabla1[[#This Row],[FISICO]]-Tabla1[[#This Row],[SISTEMA]]</f>
        <v>0</v>
      </c>
      <c r="H1107" s="4"/>
      <c r="I1107" s="4">
        <f>Tabla1[[#This Row],[Columna1]]*Tabla1[[#This Row],[COMPROMETIDO}]]</f>
        <v>0</v>
      </c>
    </row>
    <row r="1108" spans="1:9" x14ac:dyDescent="0.25">
      <c r="A1108" s="1" t="s">
        <v>18</v>
      </c>
      <c r="B1108" s="2">
        <v>14239</v>
      </c>
      <c r="C1108" s="3" t="s">
        <v>980</v>
      </c>
      <c r="D1108" s="2">
        <v>4</v>
      </c>
      <c r="E1108" s="2">
        <v>4</v>
      </c>
      <c r="F1108" s="2">
        <v>0</v>
      </c>
      <c r="G1108" s="2">
        <f>Tabla1[[#This Row],[VENTA]]+Tabla1[[#This Row],[FISICO]]-Tabla1[[#This Row],[SISTEMA]]</f>
        <v>0</v>
      </c>
      <c r="H1108" s="4"/>
      <c r="I1108" s="4">
        <f>Tabla1[[#This Row],[Columna1]]*Tabla1[[#This Row],[COMPROMETIDO}]]</f>
        <v>0</v>
      </c>
    </row>
    <row r="1109" spans="1:9" x14ac:dyDescent="0.25">
      <c r="A1109" s="1" t="s">
        <v>18</v>
      </c>
      <c r="B1109" s="2">
        <v>14241</v>
      </c>
      <c r="C1109" s="3" t="s">
        <v>986</v>
      </c>
      <c r="D1109" s="2">
        <v>3</v>
      </c>
      <c r="E1109" s="2">
        <v>3</v>
      </c>
      <c r="F1109" s="2">
        <v>0</v>
      </c>
      <c r="G1109" s="2">
        <f>Tabla1[[#This Row],[VENTA]]+Tabla1[[#This Row],[FISICO]]-Tabla1[[#This Row],[SISTEMA]]</f>
        <v>0</v>
      </c>
      <c r="H1109" s="4"/>
      <c r="I1109" s="4">
        <f>Tabla1[[#This Row],[Columna1]]*Tabla1[[#This Row],[COMPROMETIDO}]]</f>
        <v>0</v>
      </c>
    </row>
    <row r="1110" spans="1:9" x14ac:dyDescent="0.25">
      <c r="A1110" s="1" t="s">
        <v>18</v>
      </c>
      <c r="B1110" s="2">
        <v>14242</v>
      </c>
      <c r="C1110" s="3" t="s">
        <v>985</v>
      </c>
      <c r="D1110" s="2">
        <v>3</v>
      </c>
      <c r="E1110" s="2">
        <v>3</v>
      </c>
      <c r="F1110" s="2">
        <v>0</v>
      </c>
      <c r="G1110" s="2">
        <f>Tabla1[[#This Row],[VENTA]]+Tabla1[[#This Row],[FISICO]]-Tabla1[[#This Row],[SISTEMA]]</f>
        <v>0</v>
      </c>
      <c r="H1110" s="4"/>
      <c r="I1110" s="4">
        <f>Tabla1[[#This Row],[Columna1]]*Tabla1[[#This Row],[COMPROMETIDO}]]</f>
        <v>0</v>
      </c>
    </row>
    <row r="1111" spans="1:9" hidden="1" x14ac:dyDescent="0.25">
      <c r="A1111" s="1" t="s">
        <v>18</v>
      </c>
      <c r="B1111" s="2">
        <v>14257</v>
      </c>
      <c r="C1111" s="3" t="s">
        <v>1036</v>
      </c>
      <c r="D1111" s="2">
        <v>225</v>
      </c>
      <c r="E1111" s="2"/>
      <c r="F1111" s="2"/>
      <c r="G1111" s="2">
        <f>Tabla1[[#This Row],[VENTA]]+Tabla1[[#This Row],[FISICO]]-Tabla1[[#This Row],[SISTEMA]]</f>
        <v>-225</v>
      </c>
      <c r="H1111" s="2"/>
      <c r="I1111" s="2"/>
    </row>
    <row r="1112" spans="1:9" hidden="1" x14ac:dyDescent="0.25">
      <c r="A1112" s="1" t="s">
        <v>18</v>
      </c>
      <c r="B1112" s="2">
        <v>14310</v>
      </c>
      <c r="C1112" s="3" t="s">
        <v>882</v>
      </c>
      <c r="D1112" s="2">
        <v>235</v>
      </c>
      <c r="E1112" s="2"/>
      <c r="F1112" s="2"/>
      <c r="G1112" s="2">
        <f>Tabla1[[#This Row],[VENTA]]+Tabla1[[#This Row],[FISICO]]-Tabla1[[#This Row],[SISTEMA]]</f>
        <v>-235</v>
      </c>
      <c r="H1112" s="2"/>
      <c r="I1112" s="2"/>
    </row>
    <row r="1113" spans="1:9" hidden="1" x14ac:dyDescent="0.25">
      <c r="A1113" s="1" t="s">
        <v>18</v>
      </c>
      <c r="B1113" s="2">
        <v>14312</v>
      </c>
      <c r="C1113" s="3" t="s">
        <v>883</v>
      </c>
      <c r="D1113" s="2">
        <v>178</v>
      </c>
      <c r="E1113" s="2"/>
      <c r="F1113" s="2"/>
      <c r="G1113" s="2">
        <f>Tabla1[[#This Row],[VENTA]]+Tabla1[[#This Row],[FISICO]]-Tabla1[[#This Row],[SISTEMA]]</f>
        <v>-178</v>
      </c>
      <c r="H1113" s="2"/>
      <c r="I1113" s="2"/>
    </row>
    <row r="1114" spans="1:9" hidden="1" x14ac:dyDescent="0.25">
      <c r="A1114" s="1" t="s">
        <v>18</v>
      </c>
      <c r="B1114" s="2">
        <v>14318</v>
      </c>
      <c r="C1114" s="3" t="s">
        <v>884</v>
      </c>
      <c r="D1114" s="2">
        <v>10</v>
      </c>
      <c r="E1114" s="2"/>
      <c r="F1114" s="2"/>
      <c r="G1114" s="2">
        <f>Tabla1[[#This Row],[VENTA]]+Tabla1[[#This Row],[FISICO]]-Tabla1[[#This Row],[SISTEMA]]</f>
        <v>-10</v>
      </c>
      <c r="H1114" s="2"/>
      <c r="I1114" s="2"/>
    </row>
    <row r="1115" spans="1:9" hidden="1" x14ac:dyDescent="0.25">
      <c r="A1115" s="1" t="s">
        <v>18</v>
      </c>
      <c r="B1115" s="2">
        <v>14319</v>
      </c>
      <c r="C1115" s="3" t="s">
        <v>885</v>
      </c>
      <c r="D1115" s="2">
        <v>3</v>
      </c>
      <c r="E1115" s="2"/>
      <c r="F1115" s="2"/>
      <c r="G1115" s="2">
        <f>Tabla1[[#This Row],[VENTA]]+Tabla1[[#This Row],[FISICO]]-Tabla1[[#This Row],[SISTEMA]]</f>
        <v>-3</v>
      </c>
      <c r="H1115" s="2"/>
      <c r="I1115" s="2"/>
    </row>
    <row r="1116" spans="1:9" x14ac:dyDescent="0.25">
      <c r="A1116" s="1" t="s">
        <v>18</v>
      </c>
      <c r="B1116" s="2">
        <v>14327</v>
      </c>
      <c r="C1116" s="3" t="s">
        <v>886</v>
      </c>
      <c r="D1116" s="2">
        <v>2</v>
      </c>
      <c r="E1116" s="2">
        <v>2</v>
      </c>
      <c r="F1116" s="2">
        <v>0</v>
      </c>
      <c r="G1116" s="2">
        <f>Tabla1[[#This Row],[VENTA]]+Tabla1[[#This Row],[FISICO]]-Tabla1[[#This Row],[SISTEMA]]</f>
        <v>0</v>
      </c>
      <c r="H1116" s="4"/>
      <c r="I1116" s="4">
        <f>Tabla1[[#This Row],[Columna1]]*Tabla1[[#This Row],[COMPROMETIDO}]]</f>
        <v>0</v>
      </c>
    </row>
    <row r="1117" spans="1:9" hidden="1" x14ac:dyDescent="0.25">
      <c r="A1117" s="1" t="s">
        <v>18</v>
      </c>
      <c r="B1117" s="2">
        <v>14362</v>
      </c>
      <c r="C1117" s="3" t="s">
        <v>897</v>
      </c>
      <c r="D1117" s="2">
        <v>2</v>
      </c>
      <c r="E1117" s="2"/>
      <c r="F1117" s="2"/>
      <c r="G1117" s="2">
        <f>Tabla1[[#This Row],[VENTA]]+Tabla1[[#This Row],[FISICO]]-Tabla1[[#This Row],[SISTEMA]]</f>
        <v>-2</v>
      </c>
      <c r="H1117" s="2"/>
      <c r="I1117" s="2"/>
    </row>
    <row r="1118" spans="1:9" hidden="1" x14ac:dyDescent="0.25">
      <c r="A1118" s="1" t="s">
        <v>18</v>
      </c>
      <c r="B1118" s="2">
        <v>14363</v>
      </c>
      <c r="C1118" s="3" t="s">
        <v>1031</v>
      </c>
      <c r="D1118" s="2">
        <v>16</v>
      </c>
      <c r="E1118" s="2"/>
      <c r="F1118" s="2"/>
      <c r="G1118" s="2">
        <f>Tabla1[[#This Row],[VENTA]]+Tabla1[[#This Row],[FISICO]]-Tabla1[[#This Row],[SISTEMA]]</f>
        <v>-16</v>
      </c>
      <c r="H1118" s="2"/>
      <c r="I1118" s="2"/>
    </row>
    <row r="1119" spans="1:9" x14ac:dyDescent="0.25">
      <c r="A1119" s="1" t="s">
        <v>22</v>
      </c>
      <c r="B1119" s="2">
        <v>14381</v>
      </c>
      <c r="C1119" s="3" t="s">
        <v>1484</v>
      </c>
      <c r="D1119" s="2">
        <v>27</v>
      </c>
      <c r="E1119" s="2">
        <v>27</v>
      </c>
      <c r="F1119" s="2">
        <v>1</v>
      </c>
      <c r="G1119" s="2">
        <f>Tabla1[[#This Row],[VENTA]]+Tabla1[[#This Row],[FISICO]]-Tabla1[[#This Row],[SISTEMA]]</f>
        <v>1</v>
      </c>
      <c r="H1119" s="4"/>
      <c r="I1119" s="4">
        <f>Tabla1[[#This Row],[Columna1]]*Tabla1[[#This Row],[COMPROMETIDO}]]</f>
        <v>0</v>
      </c>
    </row>
    <row r="1120" spans="1:9" hidden="1" x14ac:dyDescent="0.25">
      <c r="A1120" s="1" t="s">
        <v>18</v>
      </c>
      <c r="B1120" s="2">
        <v>14382</v>
      </c>
      <c r="C1120" s="3" t="s">
        <v>887</v>
      </c>
      <c r="D1120" s="2">
        <v>487</v>
      </c>
      <c r="E1120" s="2"/>
      <c r="F1120" s="2"/>
      <c r="G1120" s="2">
        <f>Tabla1[[#This Row],[VENTA]]+Tabla1[[#This Row],[FISICO]]-Tabla1[[#This Row],[SISTEMA]]</f>
        <v>-487</v>
      </c>
      <c r="H1120" s="2"/>
      <c r="I1120" s="2"/>
    </row>
    <row r="1121" spans="1:9" hidden="1" x14ac:dyDescent="0.25">
      <c r="A1121" s="1" t="s">
        <v>32</v>
      </c>
      <c r="B1121" s="2">
        <v>14390</v>
      </c>
      <c r="C1121" s="3" t="s">
        <v>3090</v>
      </c>
      <c r="D1121" s="2">
        <v>6</v>
      </c>
      <c r="E1121" s="2"/>
      <c r="F1121" s="2"/>
      <c r="G1121" s="2">
        <f>Tabla1[[#This Row],[VENTA]]+Tabla1[[#This Row],[FISICO]]-Tabla1[[#This Row],[SISTEMA]]</f>
        <v>-6</v>
      </c>
      <c r="H1121" s="2"/>
      <c r="I1121" s="2"/>
    </row>
    <row r="1122" spans="1:9" x14ac:dyDescent="0.25">
      <c r="A1122" s="1" t="s">
        <v>18</v>
      </c>
      <c r="B1122" s="2">
        <v>14426</v>
      </c>
      <c r="C1122" s="3" t="s">
        <v>888</v>
      </c>
      <c r="D1122" s="2">
        <v>6</v>
      </c>
      <c r="E1122" s="2">
        <v>2</v>
      </c>
      <c r="F1122" s="2">
        <v>0</v>
      </c>
      <c r="G1122" s="2">
        <f>Tabla1[[#This Row],[VENTA]]+Tabla1[[#This Row],[FISICO]]-Tabla1[[#This Row],[SISTEMA]]</f>
        <v>-4</v>
      </c>
      <c r="H1122" s="4">
        <v>2.42</v>
      </c>
      <c r="I1122" s="4">
        <f>Tabla1[[#This Row],[Columna1]]*Tabla1[[#This Row],[COMPROMETIDO}]]</f>
        <v>-9.68</v>
      </c>
    </row>
    <row r="1123" spans="1:9" hidden="1" x14ac:dyDescent="0.25">
      <c r="A1123" s="1" t="s">
        <v>22</v>
      </c>
      <c r="B1123" s="2">
        <v>14446</v>
      </c>
      <c r="C1123" s="3" t="s">
        <v>1482</v>
      </c>
      <c r="D1123" s="2">
        <v>7</v>
      </c>
      <c r="E1123" s="2"/>
      <c r="F1123" s="2"/>
      <c r="G1123" s="2">
        <f>Tabla1[[#This Row],[VENTA]]+Tabla1[[#This Row],[FISICO]]-Tabla1[[#This Row],[SISTEMA]]</f>
        <v>-7</v>
      </c>
      <c r="H1123" s="2"/>
      <c r="I1123" s="2"/>
    </row>
    <row r="1124" spans="1:9" hidden="1" x14ac:dyDescent="0.25">
      <c r="A1124" s="1" t="s">
        <v>18</v>
      </c>
      <c r="B1124" s="2">
        <v>14448</v>
      </c>
      <c r="C1124" s="3" t="s">
        <v>974</v>
      </c>
      <c r="D1124" s="2">
        <v>363</v>
      </c>
      <c r="E1124" s="2"/>
      <c r="F1124" s="2"/>
      <c r="G1124" s="2">
        <f>Tabla1[[#This Row],[VENTA]]+Tabla1[[#This Row],[FISICO]]-Tabla1[[#This Row],[SISTEMA]]</f>
        <v>-363</v>
      </c>
      <c r="H1124" s="2"/>
      <c r="I1124" s="2"/>
    </row>
    <row r="1125" spans="1:9" hidden="1" x14ac:dyDescent="0.25">
      <c r="A1125" s="1" t="s">
        <v>18</v>
      </c>
      <c r="B1125" s="2">
        <v>14453</v>
      </c>
      <c r="C1125" s="3" t="s">
        <v>1045</v>
      </c>
      <c r="D1125" s="2">
        <v>36</v>
      </c>
      <c r="E1125" s="2"/>
      <c r="F1125" s="2"/>
      <c r="G1125" s="2">
        <f>Tabla1[[#This Row],[VENTA]]+Tabla1[[#This Row],[FISICO]]-Tabla1[[#This Row],[SISTEMA]]</f>
        <v>-36</v>
      </c>
      <c r="H1125" s="2"/>
      <c r="I1125" s="2"/>
    </row>
    <row r="1126" spans="1:9" hidden="1" x14ac:dyDescent="0.25">
      <c r="A1126" s="1" t="s">
        <v>18</v>
      </c>
      <c r="B1126" s="2">
        <v>14454</v>
      </c>
      <c r="C1126" s="3" t="s">
        <v>1046</v>
      </c>
      <c r="D1126" s="2">
        <v>47</v>
      </c>
      <c r="E1126" s="2"/>
      <c r="F1126" s="2"/>
      <c r="G1126" s="2">
        <f>Tabla1[[#This Row],[VENTA]]+Tabla1[[#This Row],[FISICO]]-Tabla1[[#This Row],[SISTEMA]]</f>
        <v>-47</v>
      </c>
      <c r="H1126" s="2"/>
      <c r="I1126" s="2"/>
    </row>
    <row r="1127" spans="1:9" x14ac:dyDescent="0.25">
      <c r="A1127" s="1" t="s">
        <v>22</v>
      </c>
      <c r="B1127" s="2">
        <v>14457</v>
      </c>
      <c r="C1127" s="3" t="s">
        <v>1481</v>
      </c>
      <c r="D1127" s="2">
        <v>3</v>
      </c>
      <c r="E1127" s="2">
        <v>3</v>
      </c>
      <c r="F1127" s="2">
        <v>0</v>
      </c>
      <c r="G1127" s="2">
        <f>Tabla1[[#This Row],[VENTA]]+Tabla1[[#This Row],[FISICO]]-Tabla1[[#This Row],[SISTEMA]]</f>
        <v>0</v>
      </c>
      <c r="H1127" s="4"/>
      <c r="I1127" s="4">
        <f>Tabla1[[#This Row],[Columna1]]*Tabla1[[#This Row],[COMPROMETIDO}]]</f>
        <v>0</v>
      </c>
    </row>
    <row r="1128" spans="1:9" hidden="1" x14ac:dyDescent="0.25">
      <c r="A1128" s="1" t="s">
        <v>32</v>
      </c>
      <c r="B1128" s="2">
        <v>14470</v>
      </c>
      <c r="C1128" s="3" t="s">
        <v>3089</v>
      </c>
      <c r="D1128" s="2">
        <v>6</v>
      </c>
      <c r="E1128" s="2"/>
      <c r="F1128" s="2"/>
      <c r="G1128" s="2">
        <f>Tabla1[[#This Row],[VENTA]]+Tabla1[[#This Row],[FISICO]]-Tabla1[[#This Row],[SISTEMA]]</f>
        <v>-6</v>
      </c>
      <c r="H1128" s="2"/>
      <c r="I1128" s="2"/>
    </row>
    <row r="1129" spans="1:9" x14ac:dyDescent="0.25">
      <c r="A1129" s="1" t="s">
        <v>18</v>
      </c>
      <c r="B1129" s="2">
        <v>14477</v>
      </c>
      <c r="C1129" s="3" t="s">
        <v>975</v>
      </c>
      <c r="D1129" s="2">
        <v>26</v>
      </c>
      <c r="E1129" s="2">
        <v>6</v>
      </c>
      <c r="F1129" s="2">
        <v>2</v>
      </c>
      <c r="G1129" s="2">
        <f>Tabla1[[#This Row],[VENTA]]+Tabla1[[#This Row],[FISICO]]-Tabla1[[#This Row],[SISTEMA]]</f>
        <v>-18</v>
      </c>
      <c r="H1129" s="4">
        <v>0.81</v>
      </c>
      <c r="I1129" s="4">
        <f>Tabla1[[#This Row],[Columna1]]*Tabla1[[#This Row],[COMPROMETIDO}]]</f>
        <v>-14.580000000000002</v>
      </c>
    </row>
    <row r="1130" spans="1:9" hidden="1" x14ac:dyDescent="0.25">
      <c r="A1130" s="1" t="s">
        <v>18</v>
      </c>
      <c r="B1130" s="2">
        <v>14478</v>
      </c>
      <c r="C1130" s="3" t="s">
        <v>939</v>
      </c>
      <c r="D1130" s="2">
        <v>143</v>
      </c>
      <c r="E1130" s="2"/>
      <c r="F1130" s="2"/>
      <c r="G1130" s="2">
        <f>Tabla1[[#This Row],[VENTA]]+Tabla1[[#This Row],[FISICO]]-Tabla1[[#This Row],[SISTEMA]]</f>
        <v>-143</v>
      </c>
      <c r="H1130" s="2"/>
      <c r="I1130" s="2"/>
    </row>
    <row r="1131" spans="1:9" hidden="1" x14ac:dyDescent="0.25">
      <c r="A1131" s="1" t="s">
        <v>19</v>
      </c>
      <c r="B1131">
        <v>2377</v>
      </c>
      <c r="C1131" s="1" t="s">
        <v>1165</v>
      </c>
      <c r="D1131">
        <v>293</v>
      </c>
      <c r="E1131">
        <v>293</v>
      </c>
      <c r="F1131">
        <v>3456</v>
      </c>
      <c r="H1131"/>
      <c r="I1131">
        <v>0</v>
      </c>
    </row>
    <row r="1132" spans="1:9" hidden="1" x14ac:dyDescent="0.25">
      <c r="A1132" s="1" t="s">
        <v>19</v>
      </c>
      <c r="B1132">
        <v>1447</v>
      </c>
      <c r="C1132" s="1" t="s">
        <v>1166</v>
      </c>
      <c r="D1132">
        <v>7</v>
      </c>
      <c r="E1132">
        <v>7</v>
      </c>
      <c r="F1132">
        <v>3</v>
      </c>
      <c r="H1132"/>
      <c r="I1132">
        <v>0</v>
      </c>
    </row>
    <row r="1133" spans="1:9" hidden="1" x14ac:dyDescent="0.25">
      <c r="A1133" s="1" t="s">
        <v>19</v>
      </c>
      <c r="B1133">
        <v>2175</v>
      </c>
      <c r="C1133" s="1" t="s">
        <v>1167</v>
      </c>
      <c r="D1133">
        <v>11</v>
      </c>
      <c r="E1133">
        <v>11</v>
      </c>
      <c r="F1133">
        <v>504</v>
      </c>
      <c r="H1133"/>
      <c r="I1133">
        <v>0</v>
      </c>
    </row>
    <row r="1134" spans="1:9" hidden="1" x14ac:dyDescent="0.25">
      <c r="A1134" s="1" t="s">
        <v>19</v>
      </c>
      <c r="B1134">
        <v>108</v>
      </c>
      <c r="C1134" s="1" t="s">
        <v>1168</v>
      </c>
      <c r="D1134">
        <v>442</v>
      </c>
      <c r="E1134">
        <v>442</v>
      </c>
      <c r="F1134">
        <v>0</v>
      </c>
      <c r="H1134"/>
      <c r="I1134">
        <v>0</v>
      </c>
    </row>
    <row r="1135" spans="1:9" hidden="1" x14ac:dyDescent="0.25">
      <c r="A1135" s="1" t="s">
        <v>19</v>
      </c>
      <c r="B1135">
        <v>2179</v>
      </c>
      <c r="C1135" s="1" t="s">
        <v>1169</v>
      </c>
      <c r="D1135">
        <v>2</v>
      </c>
      <c r="E1135">
        <v>2</v>
      </c>
      <c r="F1135">
        <v>540</v>
      </c>
      <c r="H1135"/>
      <c r="I1135">
        <v>0</v>
      </c>
    </row>
    <row r="1136" spans="1:9" hidden="1" x14ac:dyDescent="0.25">
      <c r="A1136" s="1" t="s">
        <v>19</v>
      </c>
      <c r="B1136">
        <v>2428</v>
      </c>
      <c r="C1136" s="1" t="s">
        <v>1170</v>
      </c>
      <c r="D1136">
        <v>1</v>
      </c>
      <c r="E1136">
        <v>1</v>
      </c>
      <c r="F1136">
        <v>3</v>
      </c>
      <c r="H1136"/>
      <c r="I1136">
        <v>0</v>
      </c>
    </row>
    <row r="1137" spans="1:9" hidden="1" x14ac:dyDescent="0.25">
      <c r="A1137" s="1" t="s">
        <v>19</v>
      </c>
      <c r="B1137">
        <v>2188</v>
      </c>
      <c r="C1137" s="1" t="s">
        <v>1171</v>
      </c>
      <c r="D1137">
        <v>41</v>
      </c>
      <c r="E1137">
        <v>41</v>
      </c>
      <c r="F1137">
        <v>864</v>
      </c>
      <c r="H1137"/>
      <c r="I1137">
        <v>0</v>
      </c>
    </row>
    <row r="1138" spans="1:9" hidden="1" x14ac:dyDescent="0.25">
      <c r="A1138" s="1" t="s">
        <v>19</v>
      </c>
      <c r="B1138">
        <v>2177</v>
      </c>
      <c r="C1138" s="1" t="s">
        <v>1172</v>
      </c>
      <c r="D1138">
        <v>16</v>
      </c>
      <c r="E1138">
        <v>16</v>
      </c>
      <c r="F1138">
        <v>0</v>
      </c>
      <c r="H1138"/>
      <c r="I1138">
        <v>0</v>
      </c>
    </row>
    <row r="1139" spans="1:9" hidden="1" x14ac:dyDescent="0.25">
      <c r="A1139" s="1" t="s">
        <v>19</v>
      </c>
      <c r="B1139">
        <v>1368</v>
      </c>
      <c r="C1139" s="1" t="s">
        <v>1173</v>
      </c>
      <c r="D1139">
        <v>34</v>
      </c>
      <c r="E1139">
        <v>34</v>
      </c>
      <c r="F1139">
        <v>864</v>
      </c>
      <c r="H1139"/>
      <c r="I1139">
        <v>0</v>
      </c>
    </row>
    <row r="1140" spans="1:9" hidden="1" x14ac:dyDescent="0.25">
      <c r="A1140" s="1" t="s">
        <v>19</v>
      </c>
      <c r="B1140">
        <v>1377</v>
      </c>
      <c r="C1140" s="1" t="s">
        <v>1174</v>
      </c>
      <c r="D1140">
        <v>11</v>
      </c>
      <c r="E1140">
        <v>11</v>
      </c>
      <c r="F1140">
        <v>400</v>
      </c>
      <c r="H1140"/>
      <c r="I1140">
        <v>0</v>
      </c>
    </row>
    <row r="1141" spans="1:9" hidden="1" x14ac:dyDescent="0.25">
      <c r="A1141" s="1" t="s">
        <v>19</v>
      </c>
      <c r="B1141">
        <v>1380</v>
      </c>
      <c r="C1141" s="1" t="s">
        <v>1175</v>
      </c>
      <c r="D1141">
        <v>22</v>
      </c>
      <c r="E1141">
        <v>22</v>
      </c>
      <c r="F1141">
        <v>720</v>
      </c>
      <c r="H1141"/>
      <c r="I1141">
        <v>0</v>
      </c>
    </row>
    <row r="1142" spans="1:9" hidden="1" x14ac:dyDescent="0.25">
      <c r="A1142" s="1" t="s">
        <v>19</v>
      </c>
      <c r="B1142">
        <v>2187</v>
      </c>
      <c r="C1142" s="1" t="s">
        <v>1176</v>
      </c>
      <c r="D1142">
        <v>18</v>
      </c>
      <c r="E1142">
        <v>18</v>
      </c>
      <c r="F1142">
        <v>1152</v>
      </c>
      <c r="H1142"/>
      <c r="I1142">
        <v>0</v>
      </c>
    </row>
    <row r="1143" spans="1:9" hidden="1" x14ac:dyDescent="0.25">
      <c r="A1143" s="1" t="s">
        <v>19</v>
      </c>
      <c r="B1143">
        <v>1383</v>
      </c>
      <c r="C1143" s="1" t="s">
        <v>1177</v>
      </c>
      <c r="D1143">
        <v>2</v>
      </c>
      <c r="E1143">
        <v>2</v>
      </c>
      <c r="F1143">
        <v>2560</v>
      </c>
      <c r="H1143"/>
      <c r="I1143">
        <v>0</v>
      </c>
    </row>
    <row r="1144" spans="1:9" hidden="1" x14ac:dyDescent="0.25">
      <c r="A1144" s="1" t="s">
        <v>19</v>
      </c>
      <c r="B1144">
        <v>1418</v>
      </c>
      <c r="C1144" s="1" t="s">
        <v>1178</v>
      </c>
      <c r="D1144">
        <v>343</v>
      </c>
      <c r="E1144">
        <v>343</v>
      </c>
      <c r="F1144">
        <v>3410</v>
      </c>
      <c r="H1144"/>
      <c r="I1144">
        <v>0</v>
      </c>
    </row>
    <row r="1145" spans="1:9" hidden="1" x14ac:dyDescent="0.25">
      <c r="A1145" s="1" t="s">
        <v>19</v>
      </c>
      <c r="B1145">
        <v>2186</v>
      </c>
      <c r="C1145" s="1" t="s">
        <v>1179</v>
      </c>
      <c r="D1145">
        <v>10</v>
      </c>
      <c r="E1145">
        <v>10</v>
      </c>
      <c r="F1145">
        <v>0</v>
      </c>
      <c r="H1145"/>
      <c r="I1145">
        <v>0</v>
      </c>
    </row>
    <row r="1146" spans="1:9" hidden="1" x14ac:dyDescent="0.25">
      <c r="A1146" s="1" t="s">
        <v>19</v>
      </c>
      <c r="B1146">
        <v>2178</v>
      </c>
      <c r="C1146" s="1" t="s">
        <v>1180</v>
      </c>
      <c r="D1146">
        <v>377</v>
      </c>
      <c r="E1146">
        <v>377</v>
      </c>
      <c r="F1146">
        <v>1176</v>
      </c>
      <c r="H1146"/>
      <c r="I1146">
        <v>0</v>
      </c>
    </row>
    <row r="1147" spans="1:9" hidden="1" x14ac:dyDescent="0.25">
      <c r="A1147" s="1" t="s">
        <v>19</v>
      </c>
      <c r="B1147">
        <v>2733</v>
      </c>
      <c r="C1147" s="1" t="s">
        <v>1181</v>
      </c>
      <c r="D1147">
        <v>163</v>
      </c>
      <c r="E1147">
        <v>163</v>
      </c>
      <c r="F1147">
        <v>768</v>
      </c>
      <c r="H1147"/>
      <c r="I1147">
        <v>0</v>
      </c>
    </row>
    <row r="1148" spans="1:9" hidden="1" x14ac:dyDescent="0.25">
      <c r="A1148" s="1" t="s">
        <v>19</v>
      </c>
      <c r="B1148">
        <v>2180</v>
      </c>
      <c r="C1148" s="1" t="s">
        <v>1182</v>
      </c>
      <c r="D1148">
        <v>608</v>
      </c>
      <c r="E1148">
        <v>608</v>
      </c>
      <c r="F1148">
        <v>936</v>
      </c>
      <c r="H1148"/>
      <c r="I1148">
        <v>0</v>
      </c>
    </row>
    <row r="1149" spans="1:9" hidden="1" x14ac:dyDescent="0.25">
      <c r="A1149" s="1" t="s">
        <v>19</v>
      </c>
      <c r="B1149">
        <v>1382</v>
      </c>
      <c r="C1149" s="1" t="s">
        <v>1183</v>
      </c>
      <c r="D1149">
        <v>13</v>
      </c>
      <c r="E1149">
        <v>13</v>
      </c>
      <c r="F1149">
        <v>120</v>
      </c>
      <c r="H1149"/>
      <c r="I1149">
        <v>0</v>
      </c>
    </row>
    <row r="1150" spans="1:9" hidden="1" x14ac:dyDescent="0.25">
      <c r="A1150" s="1" t="s">
        <v>19</v>
      </c>
      <c r="B1150">
        <v>1381</v>
      </c>
      <c r="C1150" s="1" t="s">
        <v>1184</v>
      </c>
      <c r="D1150">
        <v>15</v>
      </c>
      <c r="E1150">
        <v>15</v>
      </c>
      <c r="F1150">
        <v>1152</v>
      </c>
      <c r="H1150"/>
      <c r="I1150">
        <v>0</v>
      </c>
    </row>
    <row r="1151" spans="1:9" hidden="1" x14ac:dyDescent="0.25">
      <c r="A1151" s="1" t="s">
        <v>19</v>
      </c>
      <c r="B1151">
        <v>1441</v>
      </c>
      <c r="C1151" s="1" t="s">
        <v>1185</v>
      </c>
      <c r="D1151">
        <v>2</v>
      </c>
      <c r="E1151">
        <v>2</v>
      </c>
      <c r="F1151">
        <v>0</v>
      </c>
      <c r="H1151"/>
      <c r="I1151">
        <v>0</v>
      </c>
    </row>
    <row r="1152" spans="1:9" hidden="1" x14ac:dyDescent="0.25">
      <c r="A1152" s="1" t="s">
        <v>19</v>
      </c>
      <c r="B1152">
        <v>1446</v>
      </c>
      <c r="C1152" s="1" t="s">
        <v>1186</v>
      </c>
      <c r="D1152">
        <v>3</v>
      </c>
      <c r="E1152">
        <v>3</v>
      </c>
      <c r="F1152">
        <v>0</v>
      </c>
      <c r="H1152"/>
      <c r="I1152">
        <v>0</v>
      </c>
    </row>
    <row r="1153" spans="1:9" hidden="1" x14ac:dyDescent="0.25">
      <c r="A1153" s="1" t="s">
        <v>19</v>
      </c>
      <c r="B1153">
        <v>1470</v>
      </c>
      <c r="C1153" s="1" t="s">
        <v>1187</v>
      </c>
      <c r="D1153">
        <v>3</v>
      </c>
      <c r="E1153">
        <v>3</v>
      </c>
      <c r="F1153">
        <v>0</v>
      </c>
      <c r="H1153"/>
      <c r="I1153">
        <v>0</v>
      </c>
    </row>
    <row r="1154" spans="1:9" hidden="1" x14ac:dyDescent="0.25">
      <c r="A1154" s="1" t="s">
        <v>19</v>
      </c>
      <c r="B1154">
        <v>2196</v>
      </c>
      <c r="C1154" s="1" t="s">
        <v>1188</v>
      </c>
      <c r="D1154">
        <v>1</v>
      </c>
      <c r="E1154">
        <v>1</v>
      </c>
      <c r="F1154">
        <v>32</v>
      </c>
      <c r="H1154"/>
      <c r="I1154">
        <v>0</v>
      </c>
    </row>
    <row r="1155" spans="1:9" hidden="1" x14ac:dyDescent="0.25">
      <c r="A1155" s="1" t="s">
        <v>19</v>
      </c>
      <c r="B1155">
        <v>1384</v>
      </c>
      <c r="C1155" s="1" t="s">
        <v>1189</v>
      </c>
      <c r="D1155">
        <v>3</v>
      </c>
      <c r="E1155">
        <v>3</v>
      </c>
      <c r="F1155">
        <v>0</v>
      </c>
      <c r="H1155"/>
      <c r="I1155">
        <v>0</v>
      </c>
    </row>
    <row r="1156" spans="1:9" hidden="1" x14ac:dyDescent="0.25">
      <c r="A1156" s="1" t="s">
        <v>19</v>
      </c>
      <c r="B1156">
        <v>4970</v>
      </c>
      <c r="C1156" s="1" t="s">
        <v>1190</v>
      </c>
      <c r="D1156">
        <v>13</v>
      </c>
      <c r="E1156">
        <v>13</v>
      </c>
      <c r="F1156">
        <v>60</v>
      </c>
      <c r="H1156"/>
      <c r="I1156">
        <v>0</v>
      </c>
    </row>
    <row r="1157" spans="1:9" hidden="1" x14ac:dyDescent="0.25">
      <c r="A1157" s="1" t="s">
        <v>19</v>
      </c>
      <c r="B1157">
        <v>4974</v>
      </c>
      <c r="C1157" s="1" t="s">
        <v>1191</v>
      </c>
      <c r="D1157">
        <v>2</v>
      </c>
      <c r="E1157">
        <v>2</v>
      </c>
      <c r="F1157">
        <v>10</v>
      </c>
      <c r="H1157"/>
      <c r="I1157">
        <v>0</v>
      </c>
    </row>
    <row r="1158" spans="1:9" hidden="1" x14ac:dyDescent="0.25">
      <c r="A1158" s="1" t="s">
        <v>19</v>
      </c>
      <c r="B1158">
        <v>4975</v>
      </c>
      <c r="C1158" s="1" t="s">
        <v>1192</v>
      </c>
      <c r="D1158">
        <v>2</v>
      </c>
      <c r="E1158">
        <v>2</v>
      </c>
      <c r="F1158">
        <v>0</v>
      </c>
      <c r="H1158"/>
      <c r="I1158">
        <v>0</v>
      </c>
    </row>
    <row r="1159" spans="1:9" hidden="1" x14ac:dyDescent="0.25">
      <c r="A1159" s="1" t="s">
        <v>19</v>
      </c>
      <c r="B1159">
        <v>1370</v>
      </c>
      <c r="C1159" s="1" t="s">
        <v>1193</v>
      </c>
      <c r="D1159">
        <v>9</v>
      </c>
      <c r="E1159">
        <v>9</v>
      </c>
      <c r="F1159">
        <v>144</v>
      </c>
      <c r="H1159"/>
      <c r="I1159">
        <v>0</v>
      </c>
    </row>
    <row r="1160" spans="1:9" hidden="1" x14ac:dyDescent="0.25">
      <c r="A1160" s="1" t="s">
        <v>19</v>
      </c>
      <c r="B1160">
        <v>1407</v>
      </c>
      <c r="C1160" s="1" t="s">
        <v>1194</v>
      </c>
      <c r="D1160">
        <v>44</v>
      </c>
      <c r="E1160">
        <v>44</v>
      </c>
      <c r="F1160">
        <v>144</v>
      </c>
      <c r="H1160"/>
      <c r="I1160">
        <v>0</v>
      </c>
    </row>
    <row r="1161" spans="1:9" hidden="1" x14ac:dyDescent="0.25">
      <c r="A1161" s="1" t="s">
        <v>19</v>
      </c>
      <c r="B1161">
        <v>4963</v>
      </c>
      <c r="C1161" s="1" t="s">
        <v>1195</v>
      </c>
      <c r="D1161">
        <v>96</v>
      </c>
      <c r="E1161">
        <v>96</v>
      </c>
      <c r="F1161">
        <v>0</v>
      </c>
      <c r="H1161"/>
      <c r="I1161">
        <v>0</v>
      </c>
    </row>
    <row r="1162" spans="1:9" hidden="1" x14ac:dyDescent="0.25">
      <c r="A1162" s="1" t="s">
        <v>19</v>
      </c>
      <c r="B1162">
        <v>5055</v>
      </c>
      <c r="C1162" s="1" t="s">
        <v>1196</v>
      </c>
      <c r="D1162">
        <v>138</v>
      </c>
      <c r="E1162">
        <v>138</v>
      </c>
      <c r="F1162">
        <v>240</v>
      </c>
      <c r="H1162"/>
      <c r="I1162">
        <v>0</v>
      </c>
    </row>
    <row r="1163" spans="1:9" hidden="1" x14ac:dyDescent="0.25">
      <c r="A1163" s="1" t="s">
        <v>19</v>
      </c>
      <c r="B1163">
        <v>5101</v>
      </c>
      <c r="C1163" s="1" t="s">
        <v>1197</v>
      </c>
      <c r="D1163">
        <v>17</v>
      </c>
      <c r="E1163">
        <v>17</v>
      </c>
      <c r="F1163">
        <v>168</v>
      </c>
      <c r="H1163"/>
      <c r="I1163">
        <v>0</v>
      </c>
    </row>
    <row r="1164" spans="1:9" hidden="1" x14ac:dyDescent="0.25">
      <c r="A1164" s="1" t="s">
        <v>19</v>
      </c>
      <c r="B1164">
        <v>2727</v>
      </c>
      <c r="C1164" s="1" t="s">
        <v>1198</v>
      </c>
      <c r="D1164">
        <v>163</v>
      </c>
      <c r="E1164">
        <v>163</v>
      </c>
      <c r="F1164">
        <v>3100</v>
      </c>
      <c r="H1164"/>
      <c r="I1164">
        <v>0</v>
      </c>
    </row>
    <row r="1165" spans="1:9" hidden="1" x14ac:dyDescent="0.25">
      <c r="A1165" s="1" t="s">
        <v>19</v>
      </c>
      <c r="B1165">
        <v>2181</v>
      </c>
      <c r="C1165" s="1" t="s">
        <v>1199</v>
      </c>
      <c r="D1165">
        <v>3</v>
      </c>
      <c r="E1165">
        <v>3</v>
      </c>
      <c r="F1165">
        <v>160</v>
      </c>
      <c r="H1165"/>
      <c r="I1165">
        <v>0</v>
      </c>
    </row>
    <row r="1166" spans="1:9" hidden="1" x14ac:dyDescent="0.25">
      <c r="A1166" s="1" t="s">
        <v>19</v>
      </c>
      <c r="B1166">
        <v>3328</v>
      </c>
      <c r="C1166" s="1" t="s">
        <v>1200</v>
      </c>
      <c r="D1166">
        <v>4</v>
      </c>
      <c r="E1166">
        <v>4</v>
      </c>
      <c r="F1166">
        <v>104</v>
      </c>
      <c r="H1166"/>
      <c r="I1166">
        <v>0</v>
      </c>
    </row>
    <row r="1167" spans="1:9" hidden="1" x14ac:dyDescent="0.25">
      <c r="A1167" s="1" t="s">
        <v>19</v>
      </c>
      <c r="B1167">
        <v>5103</v>
      </c>
      <c r="C1167" s="1" t="s">
        <v>1201</v>
      </c>
      <c r="D1167">
        <v>7</v>
      </c>
      <c r="E1167">
        <v>7</v>
      </c>
      <c r="F1167">
        <v>72</v>
      </c>
      <c r="H1167"/>
      <c r="I1167">
        <v>0</v>
      </c>
    </row>
    <row r="1168" spans="1:9" hidden="1" x14ac:dyDescent="0.25">
      <c r="A1168" s="1" t="s">
        <v>19</v>
      </c>
      <c r="B1168">
        <v>2174</v>
      </c>
      <c r="C1168" s="1" t="s">
        <v>1202</v>
      </c>
      <c r="D1168">
        <v>302</v>
      </c>
      <c r="E1168">
        <v>302</v>
      </c>
      <c r="F1168">
        <v>912</v>
      </c>
      <c r="H1168"/>
      <c r="I1168">
        <v>0</v>
      </c>
    </row>
    <row r="1169" spans="1:9" hidden="1" x14ac:dyDescent="0.25">
      <c r="A1169" s="1" t="s">
        <v>19</v>
      </c>
      <c r="B1169">
        <v>3553</v>
      </c>
      <c r="C1169" s="1" t="s">
        <v>1203</v>
      </c>
      <c r="D1169">
        <v>3</v>
      </c>
      <c r="E1169">
        <v>3</v>
      </c>
      <c r="F1169">
        <v>320</v>
      </c>
      <c r="H1169"/>
      <c r="I1169">
        <v>0</v>
      </c>
    </row>
    <row r="1170" spans="1:9" hidden="1" x14ac:dyDescent="0.25">
      <c r="A1170" s="1" t="s">
        <v>19</v>
      </c>
      <c r="B1170">
        <v>3572</v>
      </c>
      <c r="C1170" s="1" t="s">
        <v>1204</v>
      </c>
      <c r="D1170">
        <v>10</v>
      </c>
      <c r="E1170">
        <v>10</v>
      </c>
      <c r="F1170">
        <v>512</v>
      </c>
      <c r="H1170"/>
      <c r="I1170">
        <v>0</v>
      </c>
    </row>
    <row r="1171" spans="1:9" hidden="1" x14ac:dyDescent="0.25">
      <c r="A1171" s="1" t="s">
        <v>19</v>
      </c>
      <c r="B1171">
        <v>6012</v>
      </c>
      <c r="C1171" s="1" t="s">
        <v>1205</v>
      </c>
      <c r="D1171">
        <v>44</v>
      </c>
      <c r="E1171">
        <v>44</v>
      </c>
      <c r="F1171">
        <v>576</v>
      </c>
      <c r="H1171"/>
      <c r="I1171">
        <v>0</v>
      </c>
    </row>
    <row r="1172" spans="1:9" hidden="1" x14ac:dyDescent="0.25">
      <c r="A1172" s="1" t="s">
        <v>19</v>
      </c>
      <c r="B1172">
        <v>5238</v>
      </c>
      <c r="C1172" s="1" t="s">
        <v>1206</v>
      </c>
      <c r="D1172">
        <v>59</v>
      </c>
      <c r="E1172">
        <v>59</v>
      </c>
      <c r="F1172">
        <v>0</v>
      </c>
      <c r="H1172"/>
      <c r="I1172">
        <v>0</v>
      </c>
    </row>
    <row r="1173" spans="1:9" hidden="1" x14ac:dyDescent="0.25">
      <c r="A1173" s="1" t="s">
        <v>19</v>
      </c>
      <c r="B1173">
        <v>2730</v>
      </c>
      <c r="C1173" s="1" t="s">
        <v>1207</v>
      </c>
      <c r="D1173">
        <v>2</v>
      </c>
      <c r="E1173">
        <v>2</v>
      </c>
      <c r="F1173">
        <v>144</v>
      </c>
      <c r="H1173"/>
      <c r="I1173">
        <v>0</v>
      </c>
    </row>
    <row r="1174" spans="1:9" hidden="1" x14ac:dyDescent="0.25">
      <c r="A1174" s="1" t="s">
        <v>19</v>
      </c>
      <c r="B1174">
        <v>3884</v>
      </c>
      <c r="C1174" s="1" t="s">
        <v>1208</v>
      </c>
      <c r="D1174">
        <v>4</v>
      </c>
      <c r="E1174">
        <v>4</v>
      </c>
      <c r="F1174">
        <v>64</v>
      </c>
      <c r="H1174"/>
      <c r="I1174">
        <v>0</v>
      </c>
    </row>
    <row r="1175" spans="1:9" hidden="1" x14ac:dyDescent="0.25">
      <c r="A1175" s="1" t="s">
        <v>19</v>
      </c>
      <c r="B1175">
        <v>4100</v>
      </c>
      <c r="C1175" s="1" t="s">
        <v>1209</v>
      </c>
      <c r="D1175">
        <v>47</v>
      </c>
      <c r="E1175">
        <v>47</v>
      </c>
      <c r="F1175">
        <v>125</v>
      </c>
      <c r="H1175"/>
      <c r="I1175">
        <v>0</v>
      </c>
    </row>
    <row r="1176" spans="1:9" hidden="1" x14ac:dyDescent="0.25">
      <c r="A1176" s="1" t="s">
        <v>19</v>
      </c>
      <c r="B1176">
        <v>5849</v>
      </c>
      <c r="C1176" s="1" t="s">
        <v>1210</v>
      </c>
      <c r="D1176">
        <v>6</v>
      </c>
      <c r="E1176">
        <v>6</v>
      </c>
      <c r="F1176">
        <v>8</v>
      </c>
      <c r="H1176"/>
      <c r="I1176">
        <v>0</v>
      </c>
    </row>
    <row r="1177" spans="1:9" hidden="1" x14ac:dyDescent="0.25">
      <c r="A1177" s="1" t="s">
        <v>19</v>
      </c>
      <c r="B1177">
        <v>2732</v>
      </c>
      <c r="C1177" s="1" t="s">
        <v>1211</v>
      </c>
      <c r="D1177">
        <v>532</v>
      </c>
      <c r="E1177">
        <v>532</v>
      </c>
      <c r="F1177">
        <v>1278</v>
      </c>
      <c r="H1177"/>
      <c r="I1177">
        <v>0</v>
      </c>
    </row>
    <row r="1178" spans="1:9" hidden="1" x14ac:dyDescent="0.25">
      <c r="A1178" s="1" t="s">
        <v>19</v>
      </c>
      <c r="B1178">
        <v>4101</v>
      </c>
      <c r="C1178" s="1" t="s">
        <v>1212</v>
      </c>
      <c r="D1178">
        <v>9</v>
      </c>
      <c r="E1178">
        <v>9</v>
      </c>
      <c r="F1178">
        <v>72</v>
      </c>
      <c r="H1178"/>
      <c r="I1178">
        <v>0</v>
      </c>
    </row>
    <row r="1179" spans="1:9" hidden="1" x14ac:dyDescent="0.25">
      <c r="A1179" s="1" t="s">
        <v>19</v>
      </c>
      <c r="B1179">
        <v>4102</v>
      </c>
      <c r="C1179" s="1" t="s">
        <v>1213</v>
      </c>
      <c r="D1179">
        <v>12</v>
      </c>
      <c r="E1179">
        <v>12</v>
      </c>
      <c r="F1179">
        <v>24</v>
      </c>
      <c r="H1179"/>
      <c r="I1179">
        <v>0</v>
      </c>
    </row>
    <row r="1180" spans="1:9" hidden="1" x14ac:dyDescent="0.25">
      <c r="A1180" s="1" t="s">
        <v>19</v>
      </c>
      <c r="B1180">
        <v>4103</v>
      </c>
      <c r="C1180" s="1" t="s">
        <v>1214</v>
      </c>
      <c r="D1180">
        <v>4</v>
      </c>
      <c r="E1180">
        <v>4</v>
      </c>
      <c r="F1180">
        <v>0</v>
      </c>
      <c r="H1180"/>
      <c r="I1180">
        <v>0</v>
      </c>
    </row>
    <row r="1181" spans="1:9" hidden="1" x14ac:dyDescent="0.25">
      <c r="A1181" s="1" t="s">
        <v>19</v>
      </c>
      <c r="B1181">
        <v>4109</v>
      </c>
      <c r="C1181" s="1" t="s">
        <v>1215</v>
      </c>
      <c r="D1181">
        <v>2</v>
      </c>
      <c r="E1181">
        <v>2</v>
      </c>
      <c r="F1181">
        <v>5</v>
      </c>
      <c r="H1181"/>
      <c r="I1181">
        <v>0</v>
      </c>
    </row>
    <row r="1182" spans="1:9" hidden="1" x14ac:dyDescent="0.25">
      <c r="A1182" s="1" t="s">
        <v>19</v>
      </c>
      <c r="B1182">
        <v>6625</v>
      </c>
      <c r="C1182" s="1" t="s">
        <v>1216</v>
      </c>
      <c r="D1182">
        <v>370</v>
      </c>
      <c r="E1182">
        <v>370</v>
      </c>
      <c r="F1182">
        <v>300</v>
      </c>
      <c r="H1182"/>
      <c r="I1182">
        <v>0</v>
      </c>
    </row>
    <row r="1183" spans="1:9" hidden="1" x14ac:dyDescent="0.25">
      <c r="A1183" s="1" t="s">
        <v>19</v>
      </c>
      <c r="B1183">
        <v>6019</v>
      </c>
      <c r="C1183" s="1" t="s">
        <v>1217</v>
      </c>
      <c r="D1183">
        <v>4</v>
      </c>
      <c r="E1183">
        <v>4</v>
      </c>
      <c r="F1183">
        <v>0</v>
      </c>
      <c r="H1183"/>
      <c r="I1183">
        <v>0</v>
      </c>
    </row>
    <row r="1184" spans="1:9" hidden="1" x14ac:dyDescent="0.25">
      <c r="A1184" s="1" t="s">
        <v>19</v>
      </c>
      <c r="B1184">
        <v>7424</v>
      </c>
      <c r="C1184" s="1" t="s">
        <v>1218</v>
      </c>
      <c r="D1184">
        <v>65</v>
      </c>
      <c r="E1184">
        <v>65</v>
      </c>
      <c r="F1184">
        <v>210</v>
      </c>
      <c r="H1184"/>
      <c r="I1184">
        <v>0</v>
      </c>
    </row>
    <row r="1185" spans="1:9" hidden="1" x14ac:dyDescent="0.25">
      <c r="A1185" s="1" t="s">
        <v>19</v>
      </c>
      <c r="B1185">
        <v>7241</v>
      </c>
      <c r="C1185" s="1" t="s">
        <v>1219</v>
      </c>
      <c r="D1185">
        <v>51</v>
      </c>
      <c r="E1185">
        <v>51</v>
      </c>
      <c r="F1185">
        <v>0</v>
      </c>
      <c r="H1185"/>
      <c r="I1185">
        <v>0</v>
      </c>
    </row>
    <row r="1186" spans="1:9" hidden="1" x14ac:dyDescent="0.25">
      <c r="A1186" s="1" t="s">
        <v>19</v>
      </c>
      <c r="B1186">
        <v>8208</v>
      </c>
      <c r="C1186" s="1" t="s">
        <v>1220</v>
      </c>
      <c r="D1186">
        <v>11</v>
      </c>
      <c r="E1186">
        <v>11</v>
      </c>
      <c r="F1186">
        <v>204</v>
      </c>
      <c r="H1186"/>
      <c r="I1186">
        <v>0</v>
      </c>
    </row>
    <row r="1187" spans="1:9" hidden="1" x14ac:dyDescent="0.25">
      <c r="A1187" s="1" t="s">
        <v>19</v>
      </c>
      <c r="B1187">
        <v>8201</v>
      </c>
      <c r="C1187" s="1" t="s">
        <v>1221</v>
      </c>
      <c r="D1187">
        <v>87</v>
      </c>
      <c r="E1187">
        <v>87</v>
      </c>
      <c r="F1187">
        <v>48</v>
      </c>
      <c r="H1187"/>
      <c r="I1187">
        <v>0</v>
      </c>
    </row>
    <row r="1188" spans="1:9" hidden="1" x14ac:dyDescent="0.25">
      <c r="A1188" s="1" t="s">
        <v>19</v>
      </c>
      <c r="B1188">
        <v>8038</v>
      </c>
      <c r="C1188" s="1" t="s">
        <v>1222</v>
      </c>
      <c r="D1188">
        <v>24</v>
      </c>
      <c r="E1188">
        <v>24</v>
      </c>
      <c r="F1188">
        <v>12</v>
      </c>
      <c r="H1188"/>
      <c r="I1188">
        <v>0</v>
      </c>
    </row>
    <row r="1189" spans="1:9" hidden="1" x14ac:dyDescent="0.25">
      <c r="A1189" s="1" t="s">
        <v>19</v>
      </c>
      <c r="B1189">
        <v>6442</v>
      </c>
      <c r="C1189" s="1" t="s">
        <v>1223</v>
      </c>
      <c r="D1189">
        <v>8</v>
      </c>
      <c r="E1189">
        <v>8</v>
      </c>
      <c r="F1189">
        <v>512</v>
      </c>
      <c r="H1189"/>
      <c r="I1189">
        <v>0</v>
      </c>
    </row>
    <row r="1190" spans="1:9" hidden="1" x14ac:dyDescent="0.25">
      <c r="A1190" s="1" t="s">
        <v>19</v>
      </c>
      <c r="B1190">
        <v>6453</v>
      </c>
      <c r="C1190" s="1" t="s">
        <v>1224</v>
      </c>
      <c r="D1190">
        <v>12</v>
      </c>
      <c r="E1190">
        <v>12</v>
      </c>
      <c r="F1190">
        <v>12</v>
      </c>
      <c r="H1190"/>
      <c r="I1190">
        <v>0</v>
      </c>
    </row>
    <row r="1191" spans="1:9" hidden="1" x14ac:dyDescent="0.25">
      <c r="A1191" s="1" t="s">
        <v>19</v>
      </c>
      <c r="B1191">
        <v>6443</v>
      </c>
      <c r="C1191" s="1" t="s">
        <v>1225</v>
      </c>
      <c r="D1191">
        <v>40</v>
      </c>
      <c r="E1191">
        <v>40</v>
      </c>
      <c r="F1191">
        <v>320</v>
      </c>
      <c r="H1191"/>
      <c r="I1191">
        <v>0</v>
      </c>
    </row>
    <row r="1192" spans="1:9" hidden="1" x14ac:dyDescent="0.25">
      <c r="A1192" s="1" t="s">
        <v>19</v>
      </c>
      <c r="B1192">
        <v>6534</v>
      </c>
      <c r="C1192" s="1" t="s">
        <v>1226</v>
      </c>
      <c r="D1192">
        <v>585</v>
      </c>
      <c r="E1192">
        <v>585</v>
      </c>
      <c r="F1192">
        <v>791</v>
      </c>
      <c r="H1192"/>
      <c r="I1192">
        <v>0</v>
      </c>
    </row>
    <row r="1193" spans="1:9" hidden="1" x14ac:dyDescent="0.25">
      <c r="A1193" s="1" t="s">
        <v>19</v>
      </c>
      <c r="B1193">
        <v>6523</v>
      </c>
      <c r="C1193" s="1" t="s">
        <v>1227</v>
      </c>
      <c r="D1193">
        <v>7</v>
      </c>
      <c r="E1193">
        <v>7</v>
      </c>
      <c r="F1193">
        <v>12</v>
      </c>
      <c r="H1193"/>
      <c r="I1193">
        <v>0</v>
      </c>
    </row>
    <row r="1194" spans="1:9" hidden="1" x14ac:dyDescent="0.25">
      <c r="A1194" s="1" t="s">
        <v>19</v>
      </c>
      <c r="B1194">
        <v>6524</v>
      </c>
      <c r="C1194" s="1" t="s">
        <v>1228</v>
      </c>
      <c r="D1194">
        <v>7</v>
      </c>
      <c r="E1194">
        <v>7</v>
      </c>
      <c r="F1194">
        <v>0</v>
      </c>
      <c r="H1194"/>
      <c r="I1194">
        <v>0</v>
      </c>
    </row>
    <row r="1195" spans="1:9" hidden="1" x14ac:dyDescent="0.25">
      <c r="A1195" s="1" t="s">
        <v>19</v>
      </c>
      <c r="B1195">
        <v>6565</v>
      </c>
      <c r="C1195" s="1" t="s">
        <v>1229</v>
      </c>
      <c r="D1195">
        <v>1</v>
      </c>
      <c r="E1195">
        <v>1</v>
      </c>
      <c r="F1195">
        <v>0</v>
      </c>
      <c r="H1195"/>
      <c r="I1195">
        <v>0</v>
      </c>
    </row>
    <row r="1196" spans="1:9" hidden="1" x14ac:dyDescent="0.25">
      <c r="A1196" s="1" t="s">
        <v>19</v>
      </c>
      <c r="B1196">
        <v>6561</v>
      </c>
      <c r="C1196" s="1" t="s">
        <v>1230</v>
      </c>
      <c r="D1196">
        <v>11</v>
      </c>
      <c r="E1196">
        <v>11</v>
      </c>
      <c r="F1196">
        <v>0</v>
      </c>
      <c r="H1196"/>
      <c r="I1196">
        <v>0</v>
      </c>
    </row>
    <row r="1197" spans="1:9" hidden="1" x14ac:dyDescent="0.25">
      <c r="A1197" s="1" t="s">
        <v>19</v>
      </c>
      <c r="B1197">
        <v>6589</v>
      </c>
      <c r="C1197" s="1" t="s">
        <v>1231</v>
      </c>
      <c r="D1197">
        <v>12</v>
      </c>
      <c r="E1197">
        <v>12</v>
      </c>
      <c r="F1197">
        <v>12</v>
      </c>
      <c r="H1197"/>
      <c r="I1197">
        <v>0</v>
      </c>
    </row>
    <row r="1198" spans="1:9" hidden="1" x14ac:dyDescent="0.25">
      <c r="A1198" s="1" t="s">
        <v>19</v>
      </c>
      <c r="B1198">
        <v>6526</v>
      </c>
      <c r="C1198" s="1" t="s">
        <v>1232</v>
      </c>
      <c r="D1198">
        <v>12</v>
      </c>
      <c r="E1198">
        <v>12</v>
      </c>
      <c r="F1198">
        <v>0</v>
      </c>
      <c r="H1198"/>
      <c r="I1198">
        <v>0</v>
      </c>
    </row>
    <row r="1199" spans="1:9" hidden="1" x14ac:dyDescent="0.25">
      <c r="A1199" s="1" t="s">
        <v>19</v>
      </c>
      <c r="B1199">
        <v>6567</v>
      </c>
      <c r="C1199" s="1" t="s">
        <v>1233</v>
      </c>
      <c r="D1199">
        <v>1859</v>
      </c>
      <c r="E1199">
        <v>1859</v>
      </c>
      <c r="F1199">
        <v>3168</v>
      </c>
      <c r="H1199"/>
      <c r="I1199">
        <v>0</v>
      </c>
    </row>
    <row r="1200" spans="1:9" hidden="1" x14ac:dyDescent="0.25">
      <c r="A1200" s="1" t="s">
        <v>19</v>
      </c>
      <c r="B1200">
        <v>6404</v>
      </c>
      <c r="C1200" s="1" t="s">
        <v>1234</v>
      </c>
      <c r="D1200">
        <v>1</v>
      </c>
      <c r="E1200">
        <v>1</v>
      </c>
      <c r="F1200">
        <v>24</v>
      </c>
      <c r="H1200"/>
      <c r="I1200">
        <v>0</v>
      </c>
    </row>
    <row r="1201" spans="1:9" hidden="1" x14ac:dyDescent="0.25">
      <c r="A1201" s="1" t="s">
        <v>19</v>
      </c>
      <c r="B1201">
        <v>6566</v>
      </c>
      <c r="C1201" s="1" t="s">
        <v>1235</v>
      </c>
      <c r="D1201">
        <v>11</v>
      </c>
      <c r="E1201">
        <v>11</v>
      </c>
      <c r="F1201">
        <v>0</v>
      </c>
      <c r="H1201"/>
      <c r="I1201">
        <v>0</v>
      </c>
    </row>
    <row r="1202" spans="1:9" hidden="1" x14ac:dyDescent="0.25">
      <c r="A1202" s="1" t="s">
        <v>19</v>
      </c>
      <c r="B1202">
        <v>6623</v>
      </c>
      <c r="C1202" s="1" t="s">
        <v>1236</v>
      </c>
      <c r="D1202">
        <v>206</v>
      </c>
      <c r="E1202">
        <v>206</v>
      </c>
      <c r="F1202">
        <v>600</v>
      </c>
      <c r="H1202"/>
      <c r="I1202">
        <v>0</v>
      </c>
    </row>
    <row r="1203" spans="1:9" hidden="1" x14ac:dyDescent="0.25">
      <c r="A1203" s="1" t="s">
        <v>19</v>
      </c>
      <c r="B1203">
        <v>6624</v>
      </c>
      <c r="C1203" s="1" t="s">
        <v>1237</v>
      </c>
      <c r="D1203">
        <v>32</v>
      </c>
      <c r="E1203">
        <v>32</v>
      </c>
      <c r="F1203">
        <v>200</v>
      </c>
      <c r="H1203"/>
      <c r="I1203">
        <v>0</v>
      </c>
    </row>
    <row r="1204" spans="1:9" hidden="1" x14ac:dyDescent="0.25">
      <c r="A1204" s="1" t="s">
        <v>19</v>
      </c>
      <c r="B1204">
        <v>8830</v>
      </c>
      <c r="C1204" s="1" t="s">
        <v>1238</v>
      </c>
      <c r="D1204">
        <v>3</v>
      </c>
      <c r="E1204">
        <v>3</v>
      </c>
      <c r="F1204">
        <v>0</v>
      </c>
      <c r="H1204"/>
      <c r="I1204">
        <v>0</v>
      </c>
    </row>
    <row r="1205" spans="1:9" hidden="1" x14ac:dyDescent="0.25">
      <c r="A1205" s="1" t="s">
        <v>19</v>
      </c>
      <c r="B1205">
        <v>6626</v>
      </c>
      <c r="C1205" s="1" t="s">
        <v>1239</v>
      </c>
      <c r="D1205">
        <v>194</v>
      </c>
      <c r="E1205">
        <v>194</v>
      </c>
      <c r="F1205">
        <v>400</v>
      </c>
      <c r="H1205"/>
      <c r="I1205">
        <v>0</v>
      </c>
    </row>
    <row r="1206" spans="1:9" hidden="1" x14ac:dyDescent="0.25">
      <c r="A1206" s="1" t="s">
        <v>19</v>
      </c>
      <c r="B1206">
        <v>9015</v>
      </c>
      <c r="C1206" s="1" t="s">
        <v>1240</v>
      </c>
      <c r="D1206">
        <v>3</v>
      </c>
      <c r="E1206">
        <v>3</v>
      </c>
      <c r="F1206">
        <v>0</v>
      </c>
      <c r="H1206"/>
      <c r="I1206">
        <v>0</v>
      </c>
    </row>
    <row r="1207" spans="1:9" hidden="1" x14ac:dyDescent="0.25">
      <c r="A1207" s="1" t="s">
        <v>19</v>
      </c>
      <c r="B1207">
        <v>9017</v>
      </c>
      <c r="C1207" s="1" t="s">
        <v>1241</v>
      </c>
      <c r="D1207">
        <v>6</v>
      </c>
      <c r="E1207">
        <v>6</v>
      </c>
      <c r="F1207">
        <v>48</v>
      </c>
      <c r="H1207"/>
      <c r="I1207">
        <v>0</v>
      </c>
    </row>
    <row r="1208" spans="1:9" hidden="1" x14ac:dyDescent="0.25">
      <c r="A1208" s="1" t="s">
        <v>19</v>
      </c>
      <c r="B1208">
        <v>9019</v>
      </c>
      <c r="C1208" s="1" t="s">
        <v>1242</v>
      </c>
      <c r="D1208">
        <v>2</v>
      </c>
      <c r="E1208">
        <v>2</v>
      </c>
      <c r="F1208">
        <v>36</v>
      </c>
      <c r="H1208"/>
      <c r="I1208">
        <v>0</v>
      </c>
    </row>
    <row r="1209" spans="1:9" hidden="1" x14ac:dyDescent="0.25">
      <c r="A1209" s="1" t="s">
        <v>19</v>
      </c>
      <c r="B1209">
        <v>2184</v>
      </c>
      <c r="C1209" s="1" t="s">
        <v>1243</v>
      </c>
      <c r="D1209">
        <v>6</v>
      </c>
      <c r="E1209">
        <v>6</v>
      </c>
      <c r="F1209">
        <v>9</v>
      </c>
      <c r="H1209"/>
      <c r="I1209">
        <v>0</v>
      </c>
    </row>
    <row r="1210" spans="1:9" hidden="1" x14ac:dyDescent="0.25">
      <c r="A1210" s="1" t="s">
        <v>19</v>
      </c>
      <c r="B1210">
        <v>3325</v>
      </c>
      <c r="C1210" s="1" t="s">
        <v>1244</v>
      </c>
      <c r="D1210">
        <v>326</v>
      </c>
      <c r="E1210">
        <v>326</v>
      </c>
      <c r="F1210">
        <v>176</v>
      </c>
      <c r="H1210"/>
      <c r="I1210">
        <v>0</v>
      </c>
    </row>
    <row r="1211" spans="1:9" hidden="1" x14ac:dyDescent="0.25">
      <c r="A1211" s="1" t="s">
        <v>19</v>
      </c>
      <c r="B1211">
        <v>3326</v>
      </c>
      <c r="C1211" s="1" t="s">
        <v>1245</v>
      </c>
      <c r="D1211">
        <v>437</v>
      </c>
      <c r="E1211">
        <v>437</v>
      </c>
      <c r="F1211">
        <v>640</v>
      </c>
      <c r="H1211"/>
      <c r="I1211">
        <v>0</v>
      </c>
    </row>
    <row r="1212" spans="1:9" hidden="1" x14ac:dyDescent="0.25">
      <c r="A1212" s="1" t="s">
        <v>19</v>
      </c>
      <c r="B1212">
        <v>9471</v>
      </c>
      <c r="C1212" s="1" t="s">
        <v>1246</v>
      </c>
      <c r="D1212">
        <v>12</v>
      </c>
      <c r="E1212">
        <v>12</v>
      </c>
      <c r="F1212">
        <v>12</v>
      </c>
      <c r="H1212"/>
      <c r="I1212">
        <v>0</v>
      </c>
    </row>
    <row r="1213" spans="1:9" hidden="1" x14ac:dyDescent="0.25">
      <c r="A1213" s="1" t="s">
        <v>19</v>
      </c>
      <c r="B1213">
        <v>9469</v>
      </c>
      <c r="C1213" s="1" t="s">
        <v>1247</v>
      </c>
      <c r="D1213">
        <v>59</v>
      </c>
      <c r="E1213">
        <v>59</v>
      </c>
      <c r="F1213">
        <v>0</v>
      </c>
      <c r="H1213"/>
      <c r="I1213">
        <v>0</v>
      </c>
    </row>
    <row r="1214" spans="1:9" hidden="1" x14ac:dyDescent="0.25">
      <c r="A1214" s="1" t="s">
        <v>19</v>
      </c>
      <c r="B1214">
        <v>10057</v>
      </c>
      <c r="C1214" s="1" t="s">
        <v>1248</v>
      </c>
      <c r="D1214">
        <v>1</v>
      </c>
      <c r="E1214">
        <v>1</v>
      </c>
      <c r="F1214">
        <v>0</v>
      </c>
      <c r="H1214"/>
      <c r="I1214">
        <v>0</v>
      </c>
    </row>
    <row r="1215" spans="1:9" hidden="1" x14ac:dyDescent="0.25">
      <c r="A1215" s="1" t="s">
        <v>19</v>
      </c>
      <c r="B1215">
        <v>7868</v>
      </c>
      <c r="C1215" s="1" t="s">
        <v>1249</v>
      </c>
      <c r="D1215">
        <v>1</v>
      </c>
      <c r="E1215">
        <v>1</v>
      </c>
      <c r="F1215">
        <v>0</v>
      </c>
      <c r="H1215"/>
      <c r="I1215">
        <v>0</v>
      </c>
    </row>
    <row r="1216" spans="1:9" hidden="1" x14ac:dyDescent="0.25">
      <c r="A1216" s="1" t="s">
        <v>19</v>
      </c>
      <c r="B1216">
        <v>8404</v>
      </c>
      <c r="C1216" s="1" t="s">
        <v>1250</v>
      </c>
      <c r="D1216">
        <v>23</v>
      </c>
      <c r="E1216">
        <v>23</v>
      </c>
      <c r="F1216">
        <v>52</v>
      </c>
      <c r="H1216"/>
      <c r="I1216">
        <v>0</v>
      </c>
    </row>
    <row r="1217" spans="1:9" hidden="1" x14ac:dyDescent="0.25">
      <c r="A1217" s="1" t="s">
        <v>19</v>
      </c>
      <c r="B1217">
        <v>8427</v>
      </c>
      <c r="C1217" s="1" t="s">
        <v>1251</v>
      </c>
      <c r="D1217">
        <v>893</v>
      </c>
      <c r="E1217">
        <v>893</v>
      </c>
      <c r="F1217">
        <v>700</v>
      </c>
      <c r="H1217"/>
      <c r="I1217">
        <v>0</v>
      </c>
    </row>
    <row r="1218" spans="1:9" hidden="1" x14ac:dyDescent="0.25">
      <c r="A1218" s="1" t="s">
        <v>19</v>
      </c>
      <c r="B1218">
        <v>9943</v>
      </c>
      <c r="C1218" s="1" t="s">
        <v>1252</v>
      </c>
      <c r="D1218">
        <v>3</v>
      </c>
      <c r="E1218">
        <v>3</v>
      </c>
      <c r="F1218">
        <v>0</v>
      </c>
      <c r="H1218"/>
      <c r="I1218">
        <v>0</v>
      </c>
    </row>
    <row r="1219" spans="1:9" hidden="1" x14ac:dyDescent="0.25">
      <c r="A1219" s="1" t="s">
        <v>19</v>
      </c>
      <c r="B1219">
        <v>13209</v>
      </c>
      <c r="C1219" s="1" t="s">
        <v>1253</v>
      </c>
      <c r="D1219">
        <v>37</v>
      </c>
      <c r="E1219">
        <v>37</v>
      </c>
      <c r="F1219">
        <v>48</v>
      </c>
      <c r="H1219"/>
      <c r="I1219">
        <v>0</v>
      </c>
    </row>
    <row r="1220" spans="1:9" hidden="1" x14ac:dyDescent="0.25">
      <c r="A1220" s="1" t="s">
        <v>19</v>
      </c>
      <c r="B1220">
        <v>13207</v>
      </c>
      <c r="C1220" s="1" t="s">
        <v>1254</v>
      </c>
      <c r="D1220">
        <v>23</v>
      </c>
      <c r="E1220">
        <v>23</v>
      </c>
      <c r="F1220">
        <v>72</v>
      </c>
      <c r="H1220"/>
      <c r="I1220">
        <v>0</v>
      </c>
    </row>
    <row r="1221" spans="1:9" hidden="1" x14ac:dyDescent="0.25">
      <c r="A1221" s="1" t="s">
        <v>19</v>
      </c>
      <c r="B1221">
        <v>13210</v>
      </c>
      <c r="C1221" s="1" t="s">
        <v>1255</v>
      </c>
      <c r="D1221">
        <v>45</v>
      </c>
      <c r="E1221">
        <v>45</v>
      </c>
      <c r="F1221">
        <v>24</v>
      </c>
      <c r="H1221"/>
      <c r="I1221">
        <v>0</v>
      </c>
    </row>
    <row r="1222" spans="1:9" hidden="1" x14ac:dyDescent="0.25">
      <c r="A1222" s="1" t="s">
        <v>19</v>
      </c>
      <c r="B1222">
        <v>13203</v>
      </c>
      <c r="C1222" s="1" t="s">
        <v>1256</v>
      </c>
      <c r="D1222">
        <v>89</v>
      </c>
      <c r="E1222">
        <v>89</v>
      </c>
      <c r="F1222">
        <v>216</v>
      </c>
      <c r="H1222"/>
      <c r="I1222">
        <v>0</v>
      </c>
    </row>
    <row r="1223" spans="1:9" hidden="1" x14ac:dyDescent="0.25">
      <c r="A1223" s="1" t="s">
        <v>19</v>
      </c>
      <c r="B1223">
        <v>13204</v>
      </c>
      <c r="C1223" s="1" t="s">
        <v>1257</v>
      </c>
      <c r="D1223">
        <v>71</v>
      </c>
      <c r="E1223">
        <v>71</v>
      </c>
      <c r="F1223">
        <v>36</v>
      </c>
      <c r="H1223"/>
      <c r="I1223">
        <v>0</v>
      </c>
    </row>
    <row r="1224" spans="1:9" hidden="1" x14ac:dyDescent="0.25">
      <c r="A1224" s="1" t="s">
        <v>19</v>
      </c>
      <c r="B1224">
        <v>9091</v>
      </c>
      <c r="C1224" s="1" t="s">
        <v>1258</v>
      </c>
      <c r="D1224">
        <v>6</v>
      </c>
      <c r="E1224">
        <v>6</v>
      </c>
      <c r="F1224">
        <v>0</v>
      </c>
      <c r="H1224"/>
      <c r="I1224">
        <v>0</v>
      </c>
    </row>
    <row r="1225" spans="1:9" hidden="1" x14ac:dyDescent="0.25">
      <c r="A1225" s="1" t="s">
        <v>19</v>
      </c>
      <c r="B1225">
        <v>12416</v>
      </c>
      <c r="C1225" s="1" t="s">
        <v>1259</v>
      </c>
      <c r="D1225">
        <v>1</v>
      </c>
      <c r="E1225">
        <v>1</v>
      </c>
      <c r="F1225">
        <v>24</v>
      </c>
      <c r="H1225"/>
      <c r="I1225">
        <v>0</v>
      </c>
    </row>
    <row r="1226" spans="1:9" hidden="1" x14ac:dyDescent="0.25">
      <c r="A1226" s="1" t="s">
        <v>19</v>
      </c>
      <c r="B1226">
        <v>10865</v>
      </c>
      <c r="C1226" s="1" t="s">
        <v>1260</v>
      </c>
      <c r="D1226">
        <v>1</v>
      </c>
      <c r="E1226">
        <v>1</v>
      </c>
      <c r="F1226">
        <v>48</v>
      </c>
      <c r="H1226"/>
      <c r="I1226">
        <v>0</v>
      </c>
    </row>
    <row r="1227" spans="1:9" hidden="1" x14ac:dyDescent="0.25">
      <c r="A1227" s="1" t="s">
        <v>19</v>
      </c>
      <c r="B1227">
        <v>10709</v>
      </c>
      <c r="C1227" s="1" t="s">
        <v>1261</v>
      </c>
      <c r="D1227">
        <v>39</v>
      </c>
      <c r="E1227">
        <v>39</v>
      </c>
      <c r="F1227">
        <v>0</v>
      </c>
      <c r="H1227"/>
      <c r="I1227">
        <v>0</v>
      </c>
    </row>
    <row r="1228" spans="1:9" hidden="1" x14ac:dyDescent="0.25">
      <c r="A1228" s="1" t="s">
        <v>19</v>
      </c>
      <c r="B1228">
        <v>10106</v>
      </c>
      <c r="C1228" s="1" t="s">
        <v>1262</v>
      </c>
      <c r="D1228">
        <v>1</v>
      </c>
      <c r="E1228">
        <v>1</v>
      </c>
      <c r="F1228">
        <v>24</v>
      </c>
      <c r="H1228"/>
      <c r="I1228">
        <v>0</v>
      </c>
    </row>
    <row r="1229" spans="1:9" hidden="1" x14ac:dyDescent="0.25">
      <c r="A1229" s="1" t="s">
        <v>19</v>
      </c>
      <c r="B1229">
        <v>12741</v>
      </c>
      <c r="C1229" s="1" t="s">
        <v>1263</v>
      </c>
      <c r="D1229">
        <v>24</v>
      </c>
      <c r="E1229">
        <v>24</v>
      </c>
      <c r="F1229">
        <v>250</v>
      </c>
      <c r="H1229"/>
      <c r="I1229">
        <v>0</v>
      </c>
    </row>
    <row r="1230" spans="1:9" hidden="1" x14ac:dyDescent="0.25">
      <c r="A1230" s="1" t="s">
        <v>19</v>
      </c>
      <c r="B1230">
        <v>12742</v>
      </c>
      <c r="C1230" s="1" t="s">
        <v>1264</v>
      </c>
      <c r="D1230">
        <v>141</v>
      </c>
      <c r="E1230">
        <v>141</v>
      </c>
      <c r="F1230">
        <v>96</v>
      </c>
      <c r="H1230"/>
      <c r="I1230">
        <v>0</v>
      </c>
    </row>
    <row r="1231" spans="1:9" hidden="1" x14ac:dyDescent="0.25">
      <c r="A1231" s="1" t="s">
        <v>19</v>
      </c>
      <c r="B1231">
        <v>12483</v>
      </c>
      <c r="C1231" s="1" t="s">
        <v>1265</v>
      </c>
      <c r="D1231">
        <v>1</v>
      </c>
      <c r="E1231">
        <v>1</v>
      </c>
      <c r="F1231">
        <v>40</v>
      </c>
      <c r="H1231"/>
      <c r="I1231">
        <v>0</v>
      </c>
    </row>
    <row r="1232" spans="1:9" hidden="1" x14ac:dyDescent="0.25">
      <c r="A1232" s="1" t="s">
        <v>19</v>
      </c>
      <c r="B1232">
        <v>2257</v>
      </c>
      <c r="C1232" s="1" t="s">
        <v>1266</v>
      </c>
      <c r="D1232">
        <v>146</v>
      </c>
      <c r="E1232">
        <v>146</v>
      </c>
      <c r="F1232">
        <v>400</v>
      </c>
      <c r="H1232"/>
      <c r="I1232">
        <v>0</v>
      </c>
    </row>
    <row r="1233" spans="1:9" hidden="1" x14ac:dyDescent="0.25">
      <c r="A1233" s="1" t="s">
        <v>19</v>
      </c>
      <c r="B1233">
        <v>1424</v>
      </c>
      <c r="C1233" s="1" t="s">
        <v>1267</v>
      </c>
      <c r="D1233">
        <v>123</v>
      </c>
      <c r="E1233">
        <v>123</v>
      </c>
      <c r="F1233">
        <v>200</v>
      </c>
      <c r="H1233"/>
      <c r="I1233">
        <v>0</v>
      </c>
    </row>
    <row r="1234" spans="1:9" hidden="1" x14ac:dyDescent="0.25">
      <c r="A1234" s="1" t="s">
        <v>19</v>
      </c>
      <c r="B1234">
        <v>12482</v>
      </c>
      <c r="C1234" s="1" t="s">
        <v>1268</v>
      </c>
      <c r="D1234">
        <v>219</v>
      </c>
      <c r="E1234">
        <v>219</v>
      </c>
      <c r="F1234">
        <v>300</v>
      </c>
      <c r="H1234"/>
      <c r="I1234">
        <v>0</v>
      </c>
    </row>
    <row r="1235" spans="1:9" hidden="1" x14ac:dyDescent="0.25">
      <c r="A1235" s="1" t="s">
        <v>19</v>
      </c>
      <c r="B1235">
        <v>12729</v>
      </c>
      <c r="C1235" s="1" t="s">
        <v>1269</v>
      </c>
      <c r="D1235">
        <v>6</v>
      </c>
      <c r="E1235">
        <v>6</v>
      </c>
      <c r="F1235">
        <v>100</v>
      </c>
      <c r="H1235"/>
      <c r="I1235">
        <v>0</v>
      </c>
    </row>
    <row r="1236" spans="1:9" hidden="1" x14ac:dyDescent="0.25">
      <c r="A1236" s="1" t="s">
        <v>19</v>
      </c>
      <c r="B1236">
        <v>12238</v>
      </c>
      <c r="C1236" s="1" t="s">
        <v>1270</v>
      </c>
      <c r="D1236">
        <v>5</v>
      </c>
      <c r="E1236">
        <v>5</v>
      </c>
      <c r="F1236">
        <v>0</v>
      </c>
      <c r="H1236"/>
      <c r="I1236">
        <v>0</v>
      </c>
    </row>
    <row r="1237" spans="1:9" hidden="1" x14ac:dyDescent="0.25">
      <c r="A1237" s="1" t="s">
        <v>19</v>
      </c>
      <c r="B1237">
        <v>12674</v>
      </c>
      <c r="C1237" s="1" t="s">
        <v>1271</v>
      </c>
      <c r="D1237">
        <v>1</v>
      </c>
      <c r="E1237">
        <v>1</v>
      </c>
      <c r="F1237">
        <v>0</v>
      </c>
      <c r="H1237"/>
      <c r="I1237">
        <v>0</v>
      </c>
    </row>
    <row r="1238" spans="1:9" hidden="1" x14ac:dyDescent="0.25">
      <c r="A1238" s="1" t="s">
        <v>19</v>
      </c>
      <c r="B1238">
        <v>11365</v>
      </c>
      <c r="C1238" s="1" t="s">
        <v>1272</v>
      </c>
      <c r="D1238">
        <v>3</v>
      </c>
      <c r="E1238">
        <v>3</v>
      </c>
      <c r="F1238">
        <v>36</v>
      </c>
      <c r="H1238"/>
      <c r="I1238">
        <v>0</v>
      </c>
    </row>
    <row r="1239" spans="1:9" hidden="1" x14ac:dyDescent="0.25">
      <c r="A1239" s="1" t="s">
        <v>19</v>
      </c>
      <c r="B1239">
        <v>13111</v>
      </c>
      <c r="C1239" s="1" t="s">
        <v>1273</v>
      </c>
      <c r="D1239">
        <v>1</v>
      </c>
      <c r="E1239">
        <v>1</v>
      </c>
      <c r="F1239">
        <v>200</v>
      </c>
      <c r="H1239"/>
      <c r="I1239">
        <v>0</v>
      </c>
    </row>
    <row r="1240" spans="1:9" hidden="1" x14ac:dyDescent="0.25">
      <c r="A1240" s="1" t="s">
        <v>19</v>
      </c>
      <c r="B1240">
        <v>13794</v>
      </c>
      <c r="C1240" s="1" t="s">
        <v>1274</v>
      </c>
      <c r="D1240">
        <v>97</v>
      </c>
      <c r="E1240">
        <v>97</v>
      </c>
      <c r="F1240">
        <v>240</v>
      </c>
      <c r="H1240"/>
      <c r="I1240">
        <v>0</v>
      </c>
    </row>
    <row r="1241" spans="1:9" hidden="1" x14ac:dyDescent="0.25">
      <c r="A1241" s="1" t="s">
        <v>19</v>
      </c>
      <c r="B1241">
        <v>14093</v>
      </c>
      <c r="C1241" s="1" t="s">
        <v>1275</v>
      </c>
      <c r="D1241">
        <v>6</v>
      </c>
      <c r="E1241">
        <v>6</v>
      </c>
      <c r="F1241">
        <v>24</v>
      </c>
      <c r="H1241"/>
      <c r="I1241">
        <v>0</v>
      </c>
    </row>
    <row r="1242" spans="1:9" hidden="1" x14ac:dyDescent="0.25">
      <c r="A1242" s="1" t="s">
        <v>19</v>
      </c>
      <c r="B1242">
        <v>12973</v>
      </c>
      <c r="C1242" s="1" t="s">
        <v>1276</v>
      </c>
      <c r="D1242">
        <v>50</v>
      </c>
      <c r="E1242">
        <v>50</v>
      </c>
      <c r="F1242">
        <v>0</v>
      </c>
      <c r="H1242"/>
      <c r="I1242">
        <v>0</v>
      </c>
    </row>
    <row r="1243" spans="1:9" hidden="1" x14ac:dyDescent="0.25">
      <c r="A1243" s="1" t="s">
        <v>19</v>
      </c>
      <c r="B1243">
        <v>18681</v>
      </c>
      <c r="C1243" s="1" t="s">
        <v>1277</v>
      </c>
      <c r="D1243">
        <v>1</v>
      </c>
      <c r="E1243">
        <v>1</v>
      </c>
      <c r="F1243">
        <v>0</v>
      </c>
      <c r="H1243"/>
      <c r="I1243">
        <v>0</v>
      </c>
    </row>
    <row r="1244" spans="1:9" hidden="1" x14ac:dyDescent="0.25">
      <c r="A1244" s="1" t="s">
        <v>19</v>
      </c>
      <c r="B1244">
        <v>21632</v>
      </c>
      <c r="C1244" s="1" t="s">
        <v>1278</v>
      </c>
      <c r="D1244">
        <v>11</v>
      </c>
      <c r="E1244">
        <v>11</v>
      </c>
      <c r="F1244">
        <v>0</v>
      </c>
      <c r="H1244"/>
      <c r="I1244">
        <v>0</v>
      </c>
    </row>
    <row r="1245" spans="1:9" hidden="1" x14ac:dyDescent="0.25">
      <c r="A1245" s="1" t="s">
        <v>19</v>
      </c>
      <c r="B1245">
        <v>21474</v>
      </c>
      <c r="C1245" s="1" t="s">
        <v>1279</v>
      </c>
      <c r="D1245">
        <v>11</v>
      </c>
      <c r="E1245">
        <v>11</v>
      </c>
      <c r="F1245">
        <v>0</v>
      </c>
      <c r="H1245"/>
      <c r="I1245">
        <v>0</v>
      </c>
    </row>
    <row r="1246" spans="1:9" hidden="1" x14ac:dyDescent="0.25">
      <c r="A1246" s="1" t="s">
        <v>19</v>
      </c>
      <c r="B1246">
        <v>21876</v>
      </c>
      <c r="C1246" s="1" t="s">
        <v>1280</v>
      </c>
      <c r="D1246">
        <v>2</v>
      </c>
      <c r="E1246">
        <v>2</v>
      </c>
      <c r="F1246">
        <v>0</v>
      </c>
      <c r="H1246"/>
      <c r="I1246">
        <v>0</v>
      </c>
    </row>
    <row r="1247" spans="1:9" hidden="1" x14ac:dyDescent="0.25">
      <c r="A1247" s="1" t="s">
        <v>19</v>
      </c>
      <c r="B1247">
        <v>14447</v>
      </c>
      <c r="C1247" s="1" t="s">
        <v>1281</v>
      </c>
      <c r="D1247">
        <v>90</v>
      </c>
      <c r="E1247">
        <v>90</v>
      </c>
      <c r="F1247">
        <v>252</v>
      </c>
      <c r="H1247"/>
      <c r="I1247">
        <v>0</v>
      </c>
    </row>
    <row r="1248" spans="1:9" hidden="1" x14ac:dyDescent="0.25">
      <c r="A1248" s="1" t="s">
        <v>19</v>
      </c>
      <c r="B1248">
        <v>14963</v>
      </c>
      <c r="C1248" s="1" t="s">
        <v>1282</v>
      </c>
      <c r="D1248">
        <v>1</v>
      </c>
      <c r="E1248">
        <v>1</v>
      </c>
      <c r="F1248">
        <v>1080</v>
      </c>
      <c r="H1248"/>
      <c r="I1248">
        <v>0</v>
      </c>
    </row>
    <row r="1249" spans="1:9" hidden="1" x14ac:dyDescent="0.25">
      <c r="A1249" s="1" t="s">
        <v>19</v>
      </c>
      <c r="B1249">
        <v>14661</v>
      </c>
      <c r="C1249" s="1" t="s">
        <v>1283</v>
      </c>
      <c r="D1249">
        <v>9</v>
      </c>
      <c r="E1249">
        <v>9</v>
      </c>
      <c r="F1249">
        <v>0</v>
      </c>
      <c r="H1249"/>
      <c r="I1249">
        <v>0</v>
      </c>
    </row>
    <row r="1250" spans="1:9" hidden="1" x14ac:dyDescent="0.25">
      <c r="A1250" s="1" t="s">
        <v>19</v>
      </c>
      <c r="B1250">
        <v>14449</v>
      </c>
      <c r="C1250" s="1" t="s">
        <v>1284</v>
      </c>
      <c r="D1250">
        <v>5</v>
      </c>
      <c r="E1250">
        <v>5</v>
      </c>
      <c r="F1250">
        <v>240</v>
      </c>
      <c r="H1250"/>
      <c r="I1250">
        <v>0</v>
      </c>
    </row>
    <row r="1251" spans="1:9" hidden="1" x14ac:dyDescent="0.25">
      <c r="A1251" s="1" t="s">
        <v>19</v>
      </c>
      <c r="B1251">
        <v>13205</v>
      </c>
      <c r="C1251" s="1" t="s">
        <v>1285</v>
      </c>
      <c r="D1251">
        <v>1</v>
      </c>
      <c r="E1251">
        <v>1</v>
      </c>
      <c r="F1251">
        <v>36</v>
      </c>
      <c r="H1251"/>
      <c r="I1251">
        <v>0</v>
      </c>
    </row>
    <row r="1252" spans="1:9" hidden="1" x14ac:dyDescent="0.25">
      <c r="A1252" s="1" t="s">
        <v>19</v>
      </c>
      <c r="B1252">
        <v>16173</v>
      </c>
      <c r="C1252" s="1" t="s">
        <v>1286</v>
      </c>
      <c r="D1252">
        <v>1</v>
      </c>
      <c r="E1252">
        <v>1</v>
      </c>
      <c r="F1252">
        <v>0</v>
      </c>
      <c r="H1252"/>
      <c r="I1252">
        <v>0</v>
      </c>
    </row>
    <row r="1253" spans="1:9" hidden="1" x14ac:dyDescent="0.25">
      <c r="A1253" s="1" t="s">
        <v>19</v>
      </c>
      <c r="B1253">
        <v>16967</v>
      </c>
      <c r="C1253" s="1" t="s">
        <v>1287</v>
      </c>
      <c r="D1253">
        <v>4</v>
      </c>
      <c r="E1253">
        <v>4</v>
      </c>
      <c r="F1253">
        <v>40</v>
      </c>
      <c r="H1253"/>
      <c r="I1253">
        <v>0</v>
      </c>
    </row>
    <row r="1254" spans="1:9" hidden="1" x14ac:dyDescent="0.25">
      <c r="A1254" s="1" t="s">
        <v>19</v>
      </c>
      <c r="B1254">
        <v>16968</v>
      </c>
      <c r="C1254" s="1" t="s">
        <v>1288</v>
      </c>
      <c r="D1254">
        <v>18</v>
      </c>
      <c r="E1254">
        <v>18</v>
      </c>
      <c r="F1254">
        <v>40</v>
      </c>
      <c r="H1254"/>
      <c r="I1254">
        <v>0</v>
      </c>
    </row>
    <row r="1255" spans="1:9" hidden="1" x14ac:dyDescent="0.25">
      <c r="A1255" s="1" t="s">
        <v>19</v>
      </c>
      <c r="B1255">
        <v>16970</v>
      </c>
      <c r="C1255" s="1" t="s">
        <v>1289</v>
      </c>
      <c r="D1255">
        <v>30</v>
      </c>
      <c r="E1255">
        <v>30</v>
      </c>
      <c r="F1255">
        <v>40</v>
      </c>
      <c r="H1255"/>
      <c r="I1255">
        <v>0</v>
      </c>
    </row>
    <row r="1256" spans="1:9" hidden="1" x14ac:dyDescent="0.25">
      <c r="A1256" s="1" t="s">
        <v>19</v>
      </c>
      <c r="B1256">
        <v>16971</v>
      </c>
      <c r="C1256" s="1" t="s">
        <v>1290</v>
      </c>
      <c r="D1256">
        <v>22</v>
      </c>
      <c r="E1256">
        <v>22</v>
      </c>
      <c r="F1256">
        <v>40</v>
      </c>
      <c r="H1256"/>
      <c r="I1256">
        <v>0</v>
      </c>
    </row>
    <row r="1257" spans="1:9" hidden="1" x14ac:dyDescent="0.25">
      <c r="A1257" s="1" t="s">
        <v>19</v>
      </c>
      <c r="B1257">
        <v>16972</v>
      </c>
      <c r="C1257" s="1" t="s">
        <v>1291</v>
      </c>
      <c r="D1257">
        <v>12</v>
      </c>
      <c r="E1257">
        <v>12</v>
      </c>
      <c r="F1257">
        <v>40</v>
      </c>
      <c r="H1257"/>
      <c r="I1257">
        <v>0</v>
      </c>
    </row>
    <row r="1258" spans="1:9" hidden="1" x14ac:dyDescent="0.25">
      <c r="A1258" s="1" t="s">
        <v>19</v>
      </c>
      <c r="B1258">
        <v>15939</v>
      </c>
      <c r="C1258" s="1" t="s">
        <v>1292</v>
      </c>
      <c r="D1258">
        <v>14</v>
      </c>
      <c r="E1258">
        <v>14</v>
      </c>
      <c r="F1258">
        <v>0</v>
      </c>
      <c r="H1258"/>
      <c r="I1258">
        <v>0</v>
      </c>
    </row>
    <row r="1259" spans="1:9" hidden="1" x14ac:dyDescent="0.25">
      <c r="A1259" s="1" t="s">
        <v>19</v>
      </c>
      <c r="B1259">
        <v>20860</v>
      </c>
      <c r="C1259" s="1" t="s">
        <v>1293</v>
      </c>
      <c r="D1259">
        <v>33</v>
      </c>
      <c r="E1259">
        <v>33</v>
      </c>
      <c r="F1259">
        <v>0</v>
      </c>
      <c r="H1259"/>
      <c r="I1259">
        <v>0</v>
      </c>
    </row>
    <row r="1260" spans="1:9" hidden="1" x14ac:dyDescent="0.25">
      <c r="A1260" s="1" t="s">
        <v>19</v>
      </c>
      <c r="B1260">
        <v>20858</v>
      </c>
      <c r="C1260" s="1" t="s">
        <v>1294</v>
      </c>
      <c r="D1260">
        <v>122</v>
      </c>
      <c r="E1260">
        <v>122</v>
      </c>
      <c r="F1260">
        <v>100</v>
      </c>
      <c r="H1260"/>
      <c r="I1260">
        <v>0</v>
      </c>
    </row>
    <row r="1261" spans="1:9" hidden="1" x14ac:dyDescent="0.25">
      <c r="A1261" s="1" t="s">
        <v>19</v>
      </c>
      <c r="B1261">
        <v>21280</v>
      </c>
      <c r="C1261" s="1" t="s">
        <v>1295</v>
      </c>
      <c r="D1261">
        <v>6</v>
      </c>
      <c r="E1261">
        <v>6</v>
      </c>
      <c r="F1261">
        <v>0</v>
      </c>
      <c r="H1261"/>
      <c r="I1261">
        <v>0</v>
      </c>
    </row>
    <row r="1262" spans="1:9" hidden="1" x14ac:dyDescent="0.25">
      <c r="A1262" s="1" t="s">
        <v>19</v>
      </c>
      <c r="B1262">
        <v>7763</v>
      </c>
      <c r="C1262" s="1" t="s">
        <v>1296</v>
      </c>
      <c r="D1262">
        <v>0.2</v>
      </c>
      <c r="E1262">
        <v>0.2</v>
      </c>
      <c r="F1262">
        <v>0</v>
      </c>
      <c r="H1262"/>
      <c r="I1262">
        <v>0</v>
      </c>
    </row>
    <row r="1263" spans="1:9" hidden="1" x14ac:dyDescent="0.25">
      <c r="A1263" s="1" t="s">
        <v>19</v>
      </c>
      <c r="B1263">
        <v>21881</v>
      </c>
      <c r="C1263" s="1" t="s">
        <v>1297</v>
      </c>
      <c r="D1263">
        <v>101</v>
      </c>
      <c r="E1263">
        <v>101</v>
      </c>
      <c r="F1263">
        <v>0</v>
      </c>
      <c r="H1263"/>
      <c r="I1263">
        <v>0</v>
      </c>
    </row>
    <row r="1264" spans="1:9" hidden="1" x14ac:dyDescent="0.25">
      <c r="A1264" s="1" t="s">
        <v>19</v>
      </c>
      <c r="B1264">
        <v>21884</v>
      </c>
      <c r="C1264" s="1" t="s">
        <v>1298</v>
      </c>
      <c r="D1264">
        <v>124</v>
      </c>
      <c r="E1264">
        <v>124</v>
      </c>
      <c r="F1264">
        <v>0</v>
      </c>
      <c r="H1264"/>
      <c r="I1264">
        <v>0</v>
      </c>
    </row>
    <row r="1265" spans="1:9" hidden="1" x14ac:dyDescent="0.25">
      <c r="A1265" s="1" t="s">
        <v>19</v>
      </c>
      <c r="B1265">
        <v>21045</v>
      </c>
      <c r="C1265" s="1" t="s">
        <v>1299</v>
      </c>
      <c r="D1265">
        <v>12</v>
      </c>
      <c r="E1265">
        <v>12</v>
      </c>
      <c r="F1265">
        <v>12</v>
      </c>
      <c r="H1265"/>
      <c r="I1265">
        <v>0</v>
      </c>
    </row>
    <row r="1266" spans="1:9" x14ac:dyDescent="0.25">
      <c r="A1266" s="1" t="s">
        <v>18</v>
      </c>
      <c r="B1266" s="2">
        <v>14485</v>
      </c>
      <c r="C1266" s="3" t="s">
        <v>953</v>
      </c>
      <c r="D1266" s="2">
        <v>3</v>
      </c>
      <c r="E1266" s="2">
        <v>3</v>
      </c>
      <c r="F1266" s="2">
        <v>0</v>
      </c>
      <c r="G1266" s="2">
        <f>Tabla1[[#This Row],[VENTA]]+Tabla1[[#This Row],[FISICO]]-Tabla1[[#This Row],[SISTEMA]]</f>
        <v>0</v>
      </c>
      <c r="H1266" s="4"/>
      <c r="I1266" s="4">
        <f>Tabla1[[#This Row],[Columna1]]*Tabla1[[#This Row],[COMPROMETIDO}]]</f>
        <v>0</v>
      </c>
    </row>
    <row r="1267" spans="1:9" hidden="1" x14ac:dyDescent="0.25">
      <c r="A1267" s="1" t="s">
        <v>18</v>
      </c>
      <c r="B1267" s="2">
        <v>14490</v>
      </c>
      <c r="C1267" s="3" t="s">
        <v>952</v>
      </c>
      <c r="D1267" s="2">
        <v>903</v>
      </c>
      <c r="E1267" s="2"/>
      <c r="F1267" s="2"/>
      <c r="G1267" s="2">
        <f>Tabla1[[#This Row],[VENTA]]+Tabla1[[#This Row],[FISICO]]-Tabla1[[#This Row],[SISTEMA]]</f>
        <v>-903</v>
      </c>
      <c r="H1267" s="2"/>
      <c r="I1267" s="2"/>
    </row>
    <row r="1268" spans="1:9" hidden="1" x14ac:dyDescent="0.25">
      <c r="A1268" s="1" t="s">
        <v>18</v>
      </c>
      <c r="B1268" s="2">
        <v>14497</v>
      </c>
      <c r="C1268" s="3" t="s">
        <v>1164</v>
      </c>
      <c r="D1268" s="2">
        <v>240</v>
      </c>
      <c r="E1268" s="2"/>
      <c r="F1268" s="2"/>
      <c r="G1268" s="2">
        <f>Tabla1[[#This Row],[VENTA]]+Tabla1[[#This Row],[FISICO]]-Tabla1[[#This Row],[SISTEMA]]</f>
        <v>-240</v>
      </c>
      <c r="H1268" s="2"/>
      <c r="I1268" s="2"/>
    </row>
    <row r="1269" spans="1:9" hidden="1" x14ac:dyDescent="0.25">
      <c r="A1269" s="1" t="s">
        <v>18</v>
      </c>
      <c r="B1269" s="2">
        <v>14498</v>
      </c>
      <c r="C1269" s="3" t="s">
        <v>945</v>
      </c>
      <c r="D1269" s="2">
        <v>180</v>
      </c>
      <c r="E1269" s="2"/>
      <c r="F1269" s="2"/>
      <c r="G1269" s="2">
        <f>Tabla1[[#This Row],[VENTA]]+Tabla1[[#This Row],[FISICO]]-Tabla1[[#This Row],[SISTEMA]]</f>
        <v>-180</v>
      </c>
      <c r="H1269" s="2"/>
      <c r="I1269" s="2"/>
    </row>
    <row r="1270" spans="1:9" hidden="1" x14ac:dyDescent="0.25">
      <c r="A1270" s="1" t="s">
        <v>18</v>
      </c>
      <c r="B1270" s="2">
        <v>14546</v>
      </c>
      <c r="C1270" s="3" t="s">
        <v>1026</v>
      </c>
      <c r="D1270" s="2">
        <v>8</v>
      </c>
      <c r="E1270" s="2"/>
      <c r="F1270" s="2"/>
      <c r="G1270" s="2">
        <f>Tabla1[[#This Row],[VENTA]]+Tabla1[[#This Row],[FISICO]]-Tabla1[[#This Row],[SISTEMA]]</f>
        <v>-8</v>
      </c>
      <c r="H1270" s="2"/>
      <c r="I1270" s="2"/>
    </row>
    <row r="1271" spans="1:9" hidden="1" x14ac:dyDescent="0.25">
      <c r="A1271" s="1" t="s">
        <v>18</v>
      </c>
      <c r="B1271" s="2">
        <v>14549</v>
      </c>
      <c r="C1271" s="3" t="s">
        <v>1133</v>
      </c>
      <c r="D1271" s="2">
        <v>81</v>
      </c>
      <c r="E1271" s="2"/>
      <c r="F1271" s="2"/>
      <c r="G1271" s="2">
        <f>Tabla1[[#This Row],[VENTA]]+Tabla1[[#This Row],[FISICO]]-Tabla1[[#This Row],[SISTEMA]]</f>
        <v>-81</v>
      </c>
      <c r="H1271" s="2"/>
      <c r="I1271" s="2"/>
    </row>
    <row r="1272" spans="1:9" x14ac:dyDescent="0.25">
      <c r="A1272" s="1" t="s">
        <v>18</v>
      </c>
      <c r="B1272" s="2">
        <v>14617</v>
      </c>
      <c r="C1272" s="3" t="s">
        <v>891</v>
      </c>
      <c r="D1272" s="2">
        <v>6</v>
      </c>
      <c r="E1272" s="2">
        <v>6</v>
      </c>
      <c r="F1272" s="2">
        <v>0</v>
      </c>
      <c r="G1272" s="2">
        <f>Tabla1[[#This Row],[VENTA]]+Tabla1[[#This Row],[FISICO]]-Tabla1[[#This Row],[SISTEMA]]</f>
        <v>0</v>
      </c>
      <c r="H1272" s="4"/>
      <c r="I1272" s="4">
        <f>Tabla1[[#This Row],[Columna1]]*Tabla1[[#This Row],[COMPROMETIDO}]]</f>
        <v>0</v>
      </c>
    </row>
    <row r="1273" spans="1:9" hidden="1" x14ac:dyDescent="0.25">
      <c r="A1273" s="1" t="s">
        <v>18</v>
      </c>
      <c r="B1273" s="2">
        <v>14663</v>
      </c>
      <c r="C1273" s="3" t="s">
        <v>1070</v>
      </c>
      <c r="D1273" s="2">
        <v>6</v>
      </c>
      <c r="E1273" s="2"/>
      <c r="F1273" s="2"/>
      <c r="G1273" s="2">
        <f>Tabla1[[#This Row],[VENTA]]+Tabla1[[#This Row],[FISICO]]-Tabla1[[#This Row],[SISTEMA]]</f>
        <v>-6</v>
      </c>
      <c r="H1273" s="2"/>
      <c r="I1273" s="2"/>
    </row>
    <row r="1274" spans="1:9" hidden="1" x14ac:dyDescent="0.25">
      <c r="A1274" s="1" t="s">
        <v>32</v>
      </c>
      <c r="B1274" s="2">
        <v>14667</v>
      </c>
      <c r="C1274" s="3" t="s">
        <v>3092</v>
      </c>
      <c r="D1274" s="2">
        <v>4</v>
      </c>
      <c r="E1274" s="2"/>
      <c r="F1274" s="2"/>
      <c r="G1274" s="2">
        <f>Tabla1[[#This Row],[VENTA]]+Tabla1[[#This Row],[FISICO]]-Tabla1[[#This Row],[SISTEMA]]</f>
        <v>-4</v>
      </c>
      <c r="H1274" s="2"/>
      <c r="I1274" s="2"/>
    </row>
    <row r="1275" spans="1:9" hidden="1" x14ac:dyDescent="0.25">
      <c r="A1275" s="1" t="s">
        <v>32</v>
      </c>
      <c r="B1275" s="2">
        <v>14668</v>
      </c>
      <c r="C1275" s="3" t="s">
        <v>3091</v>
      </c>
      <c r="D1275" s="2">
        <v>4</v>
      </c>
      <c r="E1275" s="2"/>
      <c r="F1275" s="2"/>
      <c r="G1275" s="2">
        <f>Tabla1[[#This Row],[VENTA]]+Tabla1[[#This Row],[FISICO]]-Tabla1[[#This Row],[SISTEMA]]</f>
        <v>-4</v>
      </c>
      <c r="H1275" s="2"/>
      <c r="I1275" s="2"/>
    </row>
    <row r="1276" spans="1:9" hidden="1" x14ac:dyDescent="0.25">
      <c r="A1276" s="1" t="s">
        <v>32</v>
      </c>
      <c r="B1276" s="2">
        <v>14669</v>
      </c>
      <c r="C1276" s="3" t="s">
        <v>3093</v>
      </c>
      <c r="D1276" s="2">
        <v>3</v>
      </c>
      <c r="E1276" s="2"/>
      <c r="F1276" s="2"/>
      <c r="G1276" s="2">
        <f>Tabla1[[#This Row],[VENTA]]+Tabla1[[#This Row],[FISICO]]-Tabla1[[#This Row],[SISTEMA]]</f>
        <v>-3</v>
      </c>
      <c r="H1276" s="2"/>
      <c r="I1276" s="2"/>
    </row>
    <row r="1277" spans="1:9" hidden="1" x14ac:dyDescent="0.25">
      <c r="A1277" s="1" t="s">
        <v>18</v>
      </c>
      <c r="B1277" s="2">
        <v>14670</v>
      </c>
      <c r="C1277" s="3" t="s">
        <v>1073</v>
      </c>
      <c r="D1277" s="2">
        <v>45</v>
      </c>
      <c r="E1277" s="2"/>
      <c r="F1277" s="2"/>
      <c r="G1277" s="2">
        <f>Tabla1[[#This Row],[VENTA]]+Tabla1[[#This Row],[FISICO]]-Tabla1[[#This Row],[SISTEMA]]</f>
        <v>-45</v>
      </c>
      <c r="H1277" s="2"/>
      <c r="I1277" s="2"/>
    </row>
    <row r="1278" spans="1:9" x14ac:dyDescent="0.25">
      <c r="A1278" s="1" t="s">
        <v>18</v>
      </c>
      <c r="B1278" s="2">
        <v>14682</v>
      </c>
      <c r="C1278" s="3" t="s">
        <v>1034</v>
      </c>
      <c r="D1278" s="2">
        <v>4</v>
      </c>
      <c r="E1278" s="2">
        <v>2</v>
      </c>
      <c r="F1278" s="2">
        <v>0</v>
      </c>
      <c r="G1278" s="2">
        <f>Tabla1[[#This Row],[VENTA]]+Tabla1[[#This Row],[FISICO]]-Tabla1[[#This Row],[SISTEMA]]</f>
        <v>-2</v>
      </c>
      <c r="H1278" s="4">
        <v>1.62</v>
      </c>
      <c r="I1278" s="4">
        <f>Tabla1[[#This Row],[Columna1]]*Tabla1[[#This Row],[COMPROMETIDO}]]</f>
        <v>-3.24</v>
      </c>
    </row>
    <row r="1279" spans="1:9" x14ac:dyDescent="0.25">
      <c r="A1279" s="1" t="s">
        <v>18</v>
      </c>
      <c r="B1279" s="2">
        <v>14757</v>
      </c>
      <c r="C1279" s="3" t="s">
        <v>1142</v>
      </c>
      <c r="D1279" s="2">
        <v>88</v>
      </c>
      <c r="E1279" s="2">
        <v>87</v>
      </c>
      <c r="F1279" s="2">
        <v>0</v>
      </c>
      <c r="G1279" s="2">
        <f>Tabla1[[#This Row],[VENTA]]+Tabla1[[#This Row],[FISICO]]-Tabla1[[#This Row],[SISTEMA]]</f>
        <v>-1</v>
      </c>
      <c r="H1279" s="4">
        <v>0.59</v>
      </c>
      <c r="I1279" s="4">
        <f>Tabla1[[#This Row],[Columna1]]*Tabla1[[#This Row],[COMPROMETIDO}]]</f>
        <v>-0.59</v>
      </c>
    </row>
    <row r="1280" spans="1:9" hidden="1" x14ac:dyDescent="0.25">
      <c r="A1280" s="1" t="s">
        <v>18</v>
      </c>
      <c r="B1280" s="2">
        <v>14765</v>
      </c>
      <c r="C1280" s="3" t="s">
        <v>938</v>
      </c>
      <c r="D1280" s="2">
        <v>1002</v>
      </c>
      <c r="E1280" s="2"/>
      <c r="F1280" s="2"/>
      <c r="G1280" s="2">
        <f>Tabla1[[#This Row],[VENTA]]+Tabla1[[#This Row],[FISICO]]-Tabla1[[#This Row],[SISTEMA]]</f>
        <v>-1002</v>
      </c>
      <c r="H1280" s="2"/>
      <c r="I1280" s="2"/>
    </row>
    <row r="1281" spans="1:9" hidden="1" x14ac:dyDescent="0.25">
      <c r="A1281" s="1" t="s">
        <v>18</v>
      </c>
      <c r="B1281" s="2">
        <v>14770</v>
      </c>
      <c r="C1281" s="3" t="s">
        <v>935</v>
      </c>
      <c r="D1281" s="2">
        <v>6</v>
      </c>
      <c r="E1281" s="2"/>
      <c r="F1281" s="2"/>
      <c r="G1281" s="2">
        <f>Tabla1[[#This Row],[VENTA]]+Tabla1[[#This Row],[FISICO]]-Tabla1[[#This Row],[SISTEMA]]</f>
        <v>-6</v>
      </c>
      <c r="H1281" s="2"/>
      <c r="I1281" s="2"/>
    </row>
    <row r="1282" spans="1:9" hidden="1" x14ac:dyDescent="0.25">
      <c r="A1282" s="1" t="s">
        <v>18</v>
      </c>
      <c r="B1282" s="2">
        <v>14808</v>
      </c>
      <c r="C1282" s="3" t="s">
        <v>940</v>
      </c>
      <c r="D1282" s="2">
        <v>12</v>
      </c>
      <c r="E1282" s="2"/>
      <c r="F1282" s="2"/>
      <c r="G1282" s="2">
        <f>Tabla1[[#This Row],[VENTA]]+Tabla1[[#This Row],[FISICO]]-Tabla1[[#This Row],[SISTEMA]]</f>
        <v>-12</v>
      </c>
      <c r="H1282" s="2"/>
      <c r="I1282" s="2"/>
    </row>
    <row r="1283" spans="1:9" hidden="1" x14ac:dyDescent="0.25">
      <c r="A1283" s="1" t="s">
        <v>18</v>
      </c>
      <c r="B1283" s="2">
        <v>14809</v>
      </c>
      <c r="C1283" s="3" t="s">
        <v>944</v>
      </c>
      <c r="D1283" s="2">
        <v>5</v>
      </c>
      <c r="E1283" s="2"/>
      <c r="F1283" s="2"/>
      <c r="G1283" s="2">
        <f>Tabla1[[#This Row],[VENTA]]+Tabla1[[#This Row],[FISICO]]-Tabla1[[#This Row],[SISTEMA]]</f>
        <v>-5</v>
      </c>
      <c r="H1283" s="2"/>
      <c r="I1283" s="2"/>
    </row>
    <row r="1284" spans="1:9" hidden="1" x14ac:dyDescent="0.25">
      <c r="A1284" s="1" t="s">
        <v>18</v>
      </c>
      <c r="B1284" s="2">
        <v>14810</v>
      </c>
      <c r="C1284" s="3" t="s">
        <v>943</v>
      </c>
      <c r="D1284" s="2">
        <v>11</v>
      </c>
      <c r="E1284" s="2"/>
      <c r="F1284" s="2"/>
      <c r="G1284" s="2">
        <f>Tabla1[[#This Row],[VENTA]]+Tabla1[[#This Row],[FISICO]]-Tabla1[[#This Row],[SISTEMA]]</f>
        <v>-11</v>
      </c>
      <c r="H1284" s="2"/>
      <c r="I1284" s="2"/>
    </row>
    <row r="1285" spans="1:9" hidden="1" x14ac:dyDescent="0.25">
      <c r="A1285" s="1" t="s">
        <v>18</v>
      </c>
      <c r="B1285" s="2">
        <v>14811</v>
      </c>
      <c r="C1285" s="3" t="s">
        <v>942</v>
      </c>
      <c r="D1285" s="2">
        <v>3</v>
      </c>
      <c r="E1285" s="2"/>
      <c r="F1285" s="2"/>
      <c r="G1285" s="2">
        <f>Tabla1[[#This Row],[VENTA]]+Tabla1[[#This Row],[FISICO]]-Tabla1[[#This Row],[SISTEMA]]</f>
        <v>-3</v>
      </c>
      <c r="H1285" s="2"/>
      <c r="I1285" s="2"/>
    </row>
    <row r="1286" spans="1:9" hidden="1" x14ac:dyDescent="0.25">
      <c r="A1286" s="1" t="s">
        <v>18</v>
      </c>
      <c r="B1286" s="2">
        <v>14812</v>
      </c>
      <c r="C1286" s="3" t="s">
        <v>941</v>
      </c>
      <c r="D1286" s="2">
        <v>1</v>
      </c>
      <c r="E1286" s="2"/>
      <c r="F1286" s="2"/>
      <c r="G1286" s="2">
        <f>Tabla1[[#This Row],[VENTA]]+Tabla1[[#This Row],[FISICO]]-Tabla1[[#This Row],[SISTEMA]]</f>
        <v>-1</v>
      </c>
      <c r="H1286" s="2"/>
      <c r="I1286" s="2"/>
    </row>
    <row r="1287" spans="1:9" x14ac:dyDescent="0.25">
      <c r="A1287" s="1" t="s">
        <v>18</v>
      </c>
      <c r="B1287" s="2">
        <v>14819</v>
      </c>
      <c r="C1287" s="3" t="s">
        <v>946</v>
      </c>
      <c r="D1287" s="2">
        <v>12</v>
      </c>
      <c r="E1287" s="2">
        <v>12</v>
      </c>
      <c r="F1287" s="2">
        <v>0</v>
      </c>
      <c r="G1287" s="2">
        <f>Tabla1[[#This Row],[VENTA]]+Tabla1[[#This Row],[FISICO]]-Tabla1[[#This Row],[SISTEMA]]</f>
        <v>0</v>
      </c>
      <c r="H1287" s="4"/>
      <c r="I1287" s="4">
        <f>Tabla1[[#This Row],[Columna1]]*Tabla1[[#This Row],[COMPROMETIDO}]]</f>
        <v>0</v>
      </c>
    </row>
    <row r="1288" spans="1:9" x14ac:dyDescent="0.25">
      <c r="A1288" s="1" t="s">
        <v>18</v>
      </c>
      <c r="B1288" s="2">
        <v>14820</v>
      </c>
      <c r="C1288" s="3" t="s">
        <v>947</v>
      </c>
      <c r="D1288" s="2">
        <v>12</v>
      </c>
      <c r="E1288" s="2">
        <v>12</v>
      </c>
      <c r="F1288" s="2">
        <v>0</v>
      </c>
      <c r="G1288" s="2">
        <f>Tabla1[[#This Row],[VENTA]]+Tabla1[[#This Row],[FISICO]]-Tabla1[[#This Row],[SISTEMA]]</f>
        <v>0</v>
      </c>
      <c r="H1288" s="4"/>
      <c r="I1288" s="4">
        <f>Tabla1[[#This Row],[Columna1]]*Tabla1[[#This Row],[COMPROMETIDO}]]</f>
        <v>0</v>
      </c>
    </row>
    <row r="1289" spans="1:9" hidden="1" x14ac:dyDescent="0.25">
      <c r="A1289" s="1" t="s">
        <v>18</v>
      </c>
      <c r="B1289" s="2">
        <v>14827</v>
      </c>
      <c r="C1289" s="3" t="s">
        <v>937</v>
      </c>
      <c r="D1289" s="2">
        <v>48</v>
      </c>
      <c r="E1289" s="2"/>
      <c r="F1289" s="2"/>
      <c r="G1289" s="2">
        <f>Tabla1[[#This Row],[VENTA]]+Tabla1[[#This Row],[FISICO]]-Tabla1[[#This Row],[SISTEMA]]</f>
        <v>-48</v>
      </c>
      <c r="H1289" s="2"/>
      <c r="I1289" s="2"/>
    </row>
    <row r="1290" spans="1:9" hidden="1" x14ac:dyDescent="0.25">
      <c r="A1290" s="1" t="s">
        <v>18</v>
      </c>
      <c r="B1290" s="2">
        <v>14832</v>
      </c>
      <c r="C1290" s="3" t="s">
        <v>948</v>
      </c>
      <c r="D1290" s="2">
        <v>12</v>
      </c>
      <c r="E1290" s="2"/>
      <c r="F1290" s="2"/>
      <c r="G1290" s="2">
        <f>Tabla1[[#This Row],[VENTA]]+Tabla1[[#This Row],[FISICO]]-Tabla1[[#This Row],[SISTEMA]]</f>
        <v>-12</v>
      </c>
      <c r="H1290" s="2"/>
      <c r="I1290" s="2"/>
    </row>
    <row r="1291" spans="1:9" hidden="1" x14ac:dyDescent="0.25">
      <c r="A1291" s="1" t="s">
        <v>18</v>
      </c>
      <c r="B1291" s="2">
        <v>14833</v>
      </c>
      <c r="C1291" s="3" t="s">
        <v>949</v>
      </c>
      <c r="D1291" s="2">
        <v>2</v>
      </c>
      <c r="E1291" s="2"/>
      <c r="F1291" s="2"/>
      <c r="G1291" s="2">
        <f>Tabla1[[#This Row],[VENTA]]+Tabla1[[#This Row],[FISICO]]-Tabla1[[#This Row],[SISTEMA]]</f>
        <v>-2</v>
      </c>
      <c r="H1291" s="2"/>
      <c r="I1291" s="2"/>
    </row>
    <row r="1292" spans="1:9" hidden="1" x14ac:dyDescent="0.25">
      <c r="A1292" s="1" t="s">
        <v>18</v>
      </c>
      <c r="B1292" s="2">
        <v>14836</v>
      </c>
      <c r="C1292" s="3" t="s">
        <v>950</v>
      </c>
      <c r="D1292" s="2">
        <v>57</v>
      </c>
      <c r="E1292" s="2"/>
      <c r="F1292" s="2"/>
      <c r="G1292" s="2">
        <f>Tabla1[[#This Row],[VENTA]]+Tabla1[[#This Row],[FISICO]]-Tabla1[[#This Row],[SISTEMA]]</f>
        <v>-57</v>
      </c>
      <c r="H1292" s="2"/>
      <c r="I1292" s="2"/>
    </row>
    <row r="1293" spans="1:9" hidden="1" x14ac:dyDescent="0.25">
      <c r="A1293" s="1" t="s">
        <v>18</v>
      </c>
      <c r="B1293" s="2">
        <v>14869</v>
      </c>
      <c r="C1293" s="3" t="s">
        <v>988</v>
      </c>
      <c r="D1293" s="2">
        <v>2</v>
      </c>
      <c r="E1293" s="2"/>
      <c r="F1293" s="2"/>
      <c r="G1293" s="2">
        <f>Tabla1[[#This Row],[VENTA]]+Tabla1[[#This Row],[FISICO]]-Tabla1[[#This Row],[SISTEMA]]</f>
        <v>-2</v>
      </c>
      <c r="H1293" s="2"/>
      <c r="I1293" s="2"/>
    </row>
    <row r="1294" spans="1:9" x14ac:dyDescent="0.25">
      <c r="A1294" s="1" t="s">
        <v>18</v>
      </c>
      <c r="B1294" s="2">
        <v>14877</v>
      </c>
      <c r="C1294" s="3" t="s">
        <v>954</v>
      </c>
      <c r="D1294" s="2">
        <v>18</v>
      </c>
      <c r="E1294" s="2">
        <v>14</v>
      </c>
      <c r="F1294" s="2">
        <v>3</v>
      </c>
      <c r="G1294" s="2">
        <f>Tabla1[[#This Row],[VENTA]]+Tabla1[[#This Row],[FISICO]]-Tabla1[[#This Row],[SISTEMA]]</f>
        <v>-1</v>
      </c>
      <c r="H1294" s="4">
        <v>0.81</v>
      </c>
      <c r="I1294" s="4">
        <f>Tabla1[[#This Row],[Columna1]]*Tabla1[[#This Row],[COMPROMETIDO}]]</f>
        <v>-0.81</v>
      </c>
    </row>
    <row r="1295" spans="1:9" hidden="1" x14ac:dyDescent="0.25">
      <c r="A1295" s="1" t="s">
        <v>32</v>
      </c>
      <c r="B1295" s="2">
        <v>14905</v>
      </c>
      <c r="C1295" s="3" t="s">
        <v>3094</v>
      </c>
      <c r="D1295" s="2">
        <v>8</v>
      </c>
      <c r="E1295" s="2"/>
      <c r="F1295" s="2"/>
      <c r="G1295" s="2">
        <f>Tabla1[[#This Row],[VENTA]]+Tabla1[[#This Row],[FISICO]]-Tabla1[[#This Row],[SISTEMA]]</f>
        <v>-8</v>
      </c>
      <c r="H1295" s="2"/>
      <c r="I1295" s="2"/>
    </row>
    <row r="1296" spans="1:9" hidden="1" x14ac:dyDescent="0.25">
      <c r="A1296" s="1" t="s">
        <v>18</v>
      </c>
      <c r="B1296" s="2">
        <v>14907</v>
      </c>
      <c r="C1296" s="3" t="s">
        <v>957</v>
      </c>
      <c r="D1296" s="2">
        <v>704</v>
      </c>
      <c r="E1296" s="2"/>
      <c r="F1296" s="2"/>
      <c r="G1296" s="2">
        <f>Tabla1[[#This Row],[VENTA]]+Tabla1[[#This Row],[FISICO]]-Tabla1[[#This Row],[SISTEMA]]</f>
        <v>-704</v>
      </c>
      <c r="H1296" s="2"/>
      <c r="I1296" s="2"/>
    </row>
    <row r="1297" spans="1:9" hidden="1" x14ac:dyDescent="0.25">
      <c r="A1297" s="1" t="s">
        <v>18</v>
      </c>
      <c r="B1297" s="2">
        <v>14908</v>
      </c>
      <c r="C1297" s="3" t="s">
        <v>958</v>
      </c>
      <c r="D1297" s="2">
        <v>75</v>
      </c>
      <c r="E1297" s="2"/>
      <c r="F1297" s="2"/>
      <c r="G1297" s="2">
        <f>Tabla1[[#This Row],[VENTA]]+Tabla1[[#This Row],[FISICO]]-Tabla1[[#This Row],[SISTEMA]]</f>
        <v>-75</v>
      </c>
      <c r="H1297" s="2"/>
      <c r="I1297" s="2"/>
    </row>
    <row r="1298" spans="1:9" hidden="1" x14ac:dyDescent="0.25">
      <c r="A1298" s="1" t="s">
        <v>18</v>
      </c>
      <c r="B1298" s="2">
        <v>14961</v>
      </c>
      <c r="C1298" s="3" t="s">
        <v>951</v>
      </c>
      <c r="D1298" s="2">
        <v>177</v>
      </c>
      <c r="E1298" s="2"/>
      <c r="F1298" s="2"/>
      <c r="G1298" s="2">
        <f>Tabla1[[#This Row],[VENTA]]+Tabla1[[#This Row],[FISICO]]-Tabla1[[#This Row],[SISTEMA]]</f>
        <v>-177</v>
      </c>
      <c r="H1298" s="2"/>
      <c r="I1298" s="2"/>
    </row>
    <row r="1299" spans="1:9" hidden="1" x14ac:dyDescent="0.25">
      <c r="A1299" s="1" t="s">
        <v>10</v>
      </c>
      <c r="B1299" s="2">
        <v>14985</v>
      </c>
      <c r="C1299" s="3" t="s">
        <v>281</v>
      </c>
      <c r="D1299" s="2">
        <v>11</v>
      </c>
      <c r="E1299" s="2"/>
      <c r="F1299" s="2"/>
      <c r="G1299" s="2">
        <f>Tabla1[[#This Row],[VENTA]]+Tabla1[[#This Row],[FISICO]]-Tabla1[[#This Row],[SISTEMA]]</f>
        <v>-11</v>
      </c>
      <c r="H1299" s="2"/>
      <c r="I1299" s="2"/>
    </row>
    <row r="1300" spans="1:9" hidden="1" x14ac:dyDescent="0.25">
      <c r="A1300" s="1" t="s">
        <v>10</v>
      </c>
      <c r="B1300" s="2">
        <v>14986</v>
      </c>
      <c r="C1300" s="3" t="s">
        <v>282</v>
      </c>
      <c r="D1300" s="2">
        <v>5</v>
      </c>
      <c r="E1300" s="2"/>
      <c r="F1300" s="2"/>
      <c r="G1300" s="2">
        <f>Tabla1[[#This Row],[VENTA]]+Tabla1[[#This Row],[FISICO]]-Tabla1[[#This Row],[SISTEMA]]</f>
        <v>-5</v>
      </c>
      <c r="H1300" s="2"/>
      <c r="I1300" s="2"/>
    </row>
    <row r="1301" spans="1:9" hidden="1" x14ac:dyDescent="0.25">
      <c r="A1301" s="1" t="s">
        <v>18</v>
      </c>
      <c r="B1301" s="2">
        <v>15003</v>
      </c>
      <c r="C1301" s="3" t="s">
        <v>893</v>
      </c>
      <c r="D1301" s="2">
        <v>44</v>
      </c>
      <c r="E1301" s="2"/>
      <c r="F1301" s="2"/>
      <c r="G1301" s="2">
        <f>Tabla1[[#This Row],[VENTA]]+Tabla1[[#This Row],[FISICO]]-Tabla1[[#This Row],[SISTEMA]]</f>
        <v>-44</v>
      </c>
      <c r="H1301" s="2"/>
      <c r="I1301" s="2"/>
    </row>
    <row r="1302" spans="1:9" hidden="1" x14ac:dyDescent="0.25">
      <c r="A1302" s="1" t="s">
        <v>18</v>
      </c>
      <c r="B1302" s="2">
        <v>15004</v>
      </c>
      <c r="C1302" s="3" t="s">
        <v>955</v>
      </c>
      <c r="D1302" s="2">
        <v>97</v>
      </c>
      <c r="E1302" s="2"/>
      <c r="F1302" s="2"/>
      <c r="G1302" s="2">
        <f>Tabla1[[#This Row],[VENTA]]+Tabla1[[#This Row],[FISICO]]-Tabla1[[#This Row],[SISTEMA]]</f>
        <v>-97</v>
      </c>
      <c r="H1302" s="2"/>
      <c r="I1302" s="2"/>
    </row>
    <row r="1303" spans="1:9" hidden="1" x14ac:dyDescent="0.25">
      <c r="A1303" s="1" t="s">
        <v>18</v>
      </c>
      <c r="B1303" s="2">
        <v>15017</v>
      </c>
      <c r="C1303" s="3" t="s">
        <v>1054</v>
      </c>
      <c r="D1303" s="2">
        <v>30</v>
      </c>
      <c r="E1303" s="2"/>
      <c r="F1303" s="2"/>
      <c r="G1303" s="2">
        <f>Tabla1[[#This Row],[VENTA]]+Tabla1[[#This Row],[FISICO]]-Tabla1[[#This Row],[SISTEMA]]</f>
        <v>-30</v>
      </c>
      <c r="H1303" s="2"/>
      <c r="I1303" s="2"/>
    </row>
    <row r="1304" spans="1:9" hidden="1" x14ac:dyDescent="0.25">
      <c r="A1304" s="1" t="s">
        <v>18</v>
      </c>
      <c r="B1304" s="2">
        <v>15038</v>
      </c>
      <c r="C1304" s="3" t="s">
        <v>956</v>
      </c>
      <c r="D1304" s="2">
        <v>12</v>
      </c>
      <c r="E1304" s="2"/>
      <c r="F1304" s="2"/>
      <c r="G1304" s="2">
        <f>Tabla1[[#This Row],[VENTA]]+Tabla1[[#This Row],[FISICO]]-Tabla1[[#This Row],[SISTEMA]]</f>
        <v>-12</v>
      </c>
      <c r="H1304" s="2"/>
      <c r="I1304" s="2"/>
    </row>
    <row r="1305" spans="1:9" hidden="1" x14ac:dyDescent="0.25">
      <c r="A1305" s="1" t="s">
        <v>18</v>
      </c>
      <c r="B1305" s="2">
        <v>15131</v>
      </c>
      <c r="C1305" s="3" t="s">
        <v>959</v>
      </c>
      <c r="D1305" s="2">
        <v>54</v>
      </c>
      <c r="E1305" s="2"/>
      <c r="F1305" s="2"/>
      <c r="G1305" s="2">
        <f>Tabla1[[#This Row],[VENTA]]+Tabla1[[#This Row],[FISICO]]-Tabla1[[#This Row],[SISTEMA]]</f>
        <v>-54</v>
      </c>
      <c r="H1305" s="2"/>
      <c r="I1305" s="2"/>
    </row>
    <row r="1306" spans="1:9" hidden="1" x14ac:dyDescent="0.25">
      <c r="A1306" s="1" t="s">
        <v>18</v>
      </c>
      <c r="B1306" s="2">
        <v>15132</v>
      </c>
      <c r="C1306" s="3" t="s">
        <v>960</v>
      </c>
      <c r="D1306" s="2">
        <v>28</v>
      </c>
      <c r="E1306" s="2"/>
      <c r="F1306" s="2"/>
      <c r="G1306" s="2">
        <f>Tabla1[[#This Row],[VENTA]]+Tabla1[[#This Row],[FISICO]]-Tabla1[[#This Row],[SISTEMA]]</f>
        <v>-28</v>
      </c>
      <c r="H1306" s="2"/>
      <c r="I1306" s="2"/>
    </row>
    <row r="1307" spans="1:9" hidden="1" x14ac:dyDescent="0.25">
      <c r="A1307" s="1" t="s">
        <v>18</v>
      </c>
      <c r="B1307" s="2">
        <v>15135</v>
      </c>
      <c r="C1307" s="3" t="s">
        <v>1000</v>
      </c>
      <c r="D1307" s="2">
        <v>6</v>
      </c>
      <c r="E1307" s="2"/>
      <c r="F1307" s="2"/>
      <c r="G1307" s="2">
        <f>Tabla1[[#This Row],[VENTA]]+Tabla1[[#This Row],[FISICO]]-Tabla1[[#This Row],[SISTEMA]]</f>
        <v>-6</v>
      </c>
      <c r="H1307" s="2"/>
      <c r="I1307" s="2"/>
    </row>
    <row r="1308" spans="1:9" hidden="1" x14ac:dyDescent="0.25">
      <c r="A1308" s="1" t="s">
        <v>32</v>
      </c>
      <c r="B1308" s="2">
        <v>15159</v>
      </c>
      <c r="C1308" s="3" t="s">
        <v>3099</v>
      </c>
      <c r="D1308" s="2">
        <v>5</v>
      </c>
      <c r="E1308" s="2"/>
      <c r="F1308" s="2"/>
      <c r="G1308" s="2">
        <f>Tabla1[[#This Row],[VENTA]]+Tabla1[[#This Row],[FISICO]]-Tabla1[[#This Row],[SISTEMA]]</f>
        <v>-5</v>
      </c>
      <c r="H1308" s="2"/>
      <c r="I1308" s="2"/>
    </row>
    <row r="1309" spans="1:9" hidden="1" x14ac:dyDescent="0.25">
      <c r="A1309" s="1" t="s">
        <v>32</v>
      </c>
      <c r="B1309" s="2">
        <v>15161</v>
      </c>
      <c r="C1309" s="3" t="s">
        <v>3100</v>
      </c>
      <c r="D1309" s="2">
        <v>14</v>
      </c>
      <c r="E1309" s="2"/>
      <c r="F1309" s="2"/>
      <c r="G1309" s="2">
        <f>Tabla1[[#This Row],[VENTA]]+Tabla1[[#This Row],[FISICO]]-Tabla1[[#This Row],[SISTEMA]]</f>
        <v>-14</v>
      </c>
      <c r="H1309" s="2"/>
      <c r="I1309" s="2"/>
    </row>
    <row r="1310" spans="1:9" hidden="1" x14ac:dyDescent="0.25">
      <c r="A1310" s="1" t="s">
        <v>32</v>
      </c>
      <c r="B1310" s="2">
        <v>15162</v>
      </c>
      <c r="C1310" s="3" t="s">
        <v>3101</v>
      </c>
      <c r="D1310" s="2">
        <v>10</v>
      </c>
      <c r="E1310" s="2"/>
      <c r="F1310" s="2"/>
      <c r="G1310" s="2">
        <f>Tabla1[[#This Row],[VENTA]]+Tabla1[[#This Row],[FISICO]]-Tabla1[[#This Row],[SISTEMA]]</f>
        <v>-10</v>
      </c>
      <c r="H1310" s="2"/>
      <c r="I1310" s="2"/>
    </row>
    <row r="1311" spans="1:9" hidden="1" x14ac:dyDescent="0.25">
      <c r="A1311" s="1" t="s">
        <v>32</v>
      </c>
      <c r="B1311" s="2">
        <v>15163</v>
      </c>
      <c r="C1311" s="3" t="s">
        <v>3102</v>
      </c>
      <c r="D1311" s="2">
        <v>1</v>
      </c>
      <c r="E1311" s="2"/>
      <c r="F1311" s="2"/>
      <c r="G1311" s="2">
        <f>Tabla1[[#This Row],[VENTA]]+Tabla1[[#This Row],[FISICO]]-Tabla1[[#This Row],[SISTEMA]]</f>
        <v>-1</v>
      </c>
      <c r="H1311" s="2"/>
      <c r="I1311" s="2"/>
    </row>
    <row r="1312" spans="1:9" hidden="1" x14ac:dyDescent="0.25">
      <c r="A1312" s="1" t="s">
        <v>32</v>
      </c>
      <c r="B1312" s="2">
        <v>15165</v>
      </c>
      <c r="C1312" s="3" t="s">
        <v>3103</v>
      </c>
      <c r="D1312" s="2">
        <v>12</v>
      </c>
      <c r="E1312" s="2"/>
      <c r="F1312" s="2"/>
      <c r="G1312" s="2">
        <f>Tabla1[[#This Row],[VENTA]]+Tabla1[[#This Row],[FISICO]]-Tabla1[[#This Row],[SISTEMA]]</f>
        <v>-12</v>
      </c>
      <c r="H1312" s="2"/>
      <c r="I1312" s="2"/>
    </row>
    <row r="1313" spans="1:9" hidden="1" x14ac:dyDescent="0.25">
      <c r="A1313" s="1" t="s">
        <v>18</v>
      </c>
      <c r="B1313" s="2">
        <v>15181</v>
      </c>
      <c r="C1313" s="3" t="s">
        <v>961</v>
      </c>
      <c r="D1313" s="2">
        <v>104</v>
      </c>
      <c r="E1313" s="2"/>
      <c r="F1313" s="2"/>
      <c r="G1313" s="2">
        <f>Tabla1[[#This Row],[VENTA]]+Tabla1[[#This Row],[FISICO]]-Tabla1[[#This Row],[SISTEMA]]</f>
        <v>-104</v>
      </c>
      <c r="H1313" s="2"/>
      <c r="I1313" s="2"/>
    </row>
    <row r="1314" spans="1:9" hidden="1" x14ac:dyDescent="0.25">
      <c r="A1314" s="1" t="s">
        <v>18</v>
      </c>
      <c r="B1314" s="2">
        <v>15221</v>
      </c>
      <c r="C1314" s="3" t="s">
        <v>998</v>
      </c>
      <c r="D1314" s="2">
        <v>235</v>
      </c>
      <c r="E1314" s="2"/>
      <c r="F1314" s="2"/>
      <c r="G1314" s="2">
        <f>Tabla1[[#This Row],[VENTA]]+Tabla1[[#This Row],[FISICO]]-Tabla1[[#This Row],[SISTEMA]]</f>
        <v>-235</v>
      </c>
      <c r="H1314" s="2"/>
      <c r="I1314" s="2"/>
    </row>
    <row r="1315" spans="1:9" hidden="1" x14ac:dyDescent="0.25">
      <c r="A1315" s="1" t="s">
        <v>18</v>
      </c>
      <c r="B1315" s="2">
        <v>15222</v>
      </c>
      <c r="C1315" s="3" t="s">
        <v>999</v>
      </c>
      <c r="D1315" s="2">
        <v>261</v>
      </c>
      <c r="E1315" s="2"/>
      <c r="F1315" s="2"/>
      <c r="G1315" s="2">
        <f>Tabla1[[#This Row],[VENTA]]+Tabla1[[#This Row],[FISICO]]-Tabla1[[#This Row],[SISTEMA]]</f>
        <v>-261</v>
      </c>
      <c r="H1315" s="2"/>
      <c r="I1315" s="2"/>
    </row>
    <row r="1316" spans="1:9" hidden="1" x14ac:dyDescent="0.25">
      <c r="A1316" s="1" t="s">
        <v>18</v>
      </c>
      <c r="B1316" s="2">
        <v>15240</v>
      </c>
      <c r="C1316" s="3" t="s">
        <v>993</v>
      </c>
      <c r="D1316" s="2">
        <v>102</v>
      </c>
      <c r="E1316" s="2"/>
      <c r="F1316" s="2"/>
      <c r="G1316" s="2">
        <f>Tabla1[[#This Row],[VENTA]]+Tabla1[[#This Row],[FISICO]]-Tabla1[[#This Row],[SISTEMA]]</f>
        <v>-102</v>
      </c>
      <c r="H1316" s="2"/>
      <c r="I1316" s="2"/>
    </row>
    <row r="1317" spans="1:9" hidden="1" x14ac:dyDescent="0.25">
      <c r="A1317" s="1" t="s">
        <v>18</v>
      </c>
      <c r="B1317" s="2">
        <v>15241</v>
      </c>
      <c r="C1317" s="3" t="s">
        <v>992</v>
      </c>
      <c r="D1317" s="2">
        <v>2</v>
      </c>
      <c r="E1317" s="2"/>
      <c r="F1317" s="2"/>
      <c r="G1317" s="2">
        <f>Tabla1[[#This Row],[VENTA]]+Tabla1[[#This Row],[FISICO]]-Tabla1[[#This Row],[SISTEMA]]</f>
        <v>-2</v>
      </c>
      <c r="H1317" s="2"/>
      <c r="I1317" s="2"/>
    </row>
    <row r="1318" spans="1:9" hidden="1" x14ac:dyDescent="0.25">
      <c r="A1318" s="1" t="s">
        <v>18</v>
      </c>
      <c r="B1318" s="2">
        <v>15243</v>
      </c>
      <c r="C1318" s="3" t="s">
        <v>994</v>
      </c>
      <c r="D1318" s="2">
        <v>27</v>
      </c>
      <c r="E1318" s="2"/>
      <c r="F1318" s="2"/>
      <c r="G1318" s="2">
        <f>Tabla1[[#This Row],[VENTA]]+Tabla1[[#This Row],[FISICO]]-Tabla1[[#This Row],[SISTEMA]]</f>
        <v>-27</v>
      </c>
      <c r="H1318" s="2"/>
      <c r="I1318" s="2"/>
    </row>
    <row r="1319" spans="1:9" hidden="1" x14ac:dyDescent="0.25">
      <c r="A1319" s="1" t="s">
        <v>18</v>
      </c>
      <c r="B1319" s="2">
        <v>15244</v>
      </c>
      <c r="C1319" s="3" t="s">
        <v>996</v>
      </c>
      <c r="D1319" s="2">
        <v>5</v>
      </c>
      <c r="E1319" s="2"/>
      <c r="F1319" s="2"/>
      <c r="G1319" s="2">
        <f>Tabla1[[#This Row],[VENTA]]+Tabla1[[#This Row],[FISICO]]-Tabla1[[#This Row],[SISTEMA]]</f>
        <v>-5</v>
      </c>
      <c r="H1319" s="2"/>
      <c r="I1319" s="2"/>
    </row>
    <row r="1320" spans="1:9" hidden="1" x14ac:dyDescent="0.25">
      <c r="A1320" s="1" t="s">
        <v>18</v>
      </c>
      <c r="B1320" s="2">
        <v>15247</v>
      </c>
      <c r="C1320" s="3" t="s">
        <v>995</v>
      </c>
      <c r="D1320" s="2">
        <v>25</v>
      </c>
      <c r="E1320" s="2"/>
      <c r="F1320" s="2"/>
      <c r="G1320" s="2">
        <f>Tabla1[[#This Row],[VENTA]]+Tabla1[[#This Row],[FISICO]]-Tabla1[[#This Row],[SISTEMA]]</f>
        <v>-25</v>
      </c>
      <c r="H1320" s="2"/>
      <c r="I1320" s="2"/>
    </row>
    <row r="1321" spans="1:9" hidden="1" x14ac:dyDescent="0.25">
      <c r="A1321" s="1" t="s">
        <v>18</v>
      </c>
      <c r="B1321" s="2">
        <v>15249</v>
      </c>
      <c r="C1321" s="3" t="s">
        <v>991</v>
      </c>
      <c r="D1321" s="2">
        <v>2</v>
      </c>
      <c r="E1321" s="2"/>
      <c r="F1321" s="2"/>
      <c r="G1321" s="2">
        <f>Tabla1[[#This Row],[VENTA]]+Tabla1[[#This Row],[FISICO]]-Tabla1[[#This Row],[SISTEMA]]</f>
        <v>-2</v>
      </c>
      <c r="H1321" s="2"/>
      <c r="I1321" s="2"/>
    </row>
    <row r="1322" spans="1:9" hidden="1" x14ac:dyDescent="0.25">
      <c r="A1322" s="1" t="s">
        <v>18</v>
      </c>
      <c r="B1322" s="2">
        <v>15250</v>
      </c>
      <c r="C1322" s="3" t="s">
        <v>997</v>
      </c>
      <c r="D1322" s="2">
        <v>296</v>
      </c>
      <c r="E1322" s="2"/>
      <c r="F1322" s="2"/>
      <c r="G1322" s="2">
        <f>Tabla1[[#This Row],[VENTA]]+Tabla1[[#This Row],[FISICO]]-Tabla1[[#This Row],[SISTEMA]]</f>
        <v>-296</v>
      </c>
      <c r="H1322" s="2"/>
      <c r="I1322" s="2"/>
    </row>
    <row r="1323" spans="1:9" hidden="1" x14ac:dyDescent="0.25">
      <c r="A1323" s="1" t="s">
        <v>18</v>
      </c>
      <c r="B1323" s="2">
        <v>15355</v>
      </c>
      <c r="C1323" s="3" t="s">
        <v>989</v>
      </c>
      <c r="D1323" s="2">
        <v>100</v>
      </c>
      <c r="E1323" s="2"/>
      <c r="F1323" s="2"/>
      <c r="G1323" s="2">
        <f>Tabla1[[#This Row],[VENTA]]+Tabla1[[#This Row],[FISICO]]-Tabla1[[#This Row],[SISTEMA]]</f>
        <v>-100</v>
      </c>
      <c r="H1323" s="2"/>
      <c r="I1323" s="2"/>
    </row>
    <row r="1324" spans="1:9" hidden="1" x14ac:dyDescent="0.25">
      <c r="A1324" s="1" t="s">
        <v>18</v>
      </c>
      <c r="B1324" s="2">
        <v>15364</v>
      </c>
      <c r="C1324" s="3" t="s">
        <v>1007</v>
      </c>
      <c r="D1324" s="2">
        <v>946</v>
      </c>
      <c r="E1324" s="2"/>
      <c r="F1324" s="2"/>
      <c r="G1324" s="2">
        <f>Tabla1[[#This Row],[VENTA]]+Tabla1[[#This Row],[FISICO]]-Tabla1[[#This Row],[SISTEMA]]</f>
        <v>-946</v>
      </c>
      <c r="H1324" s="2"/>
      <c r="I1324" s="2"/>
    </row>
    <row r="1325" spans="1:9" hidden="1" x14ac:dyDescent="0.25">
      <c r="A1325" s="1" t="s">
        <v>18</v>
      </c>
      <c r="B1325" s="2">
        <v>15374</v>
      </c>
      <c r="C1325" s="3" t="s">
        <v>990</v>
      </c>
      <c r="D1325" s="2">
        <v>43</v>
      </c>
      <c r="E1325" s="2"/>
      <c r="F1325" s="2"/>
      <c r="G1325" s="2">
        <f>Tabla1[[#This Row],[VENTA]]+Tabla1[[#This Row],[FISICO]]-Tabla1[[#This Row],[SISTEMA]]</f>
        <v>-43</v>
      </c>
      <c r="H1325" s="2"/>
      <c r="I1325" s="2"/>
    </row>
    <row r="1326" spans="1:9" hidden="1" x14ac:dyDescent="0.25">
      <c r="A1326" s="1" t="s">
        <v>32</v>
      </c>
      <c r="B1326" s="2">
        <v>15399</v>
      </c>
      <c r="C1326" s="3" t="s">
        <v>3106</v>
      </c>
      <c r="D1326" s="2">
        <v>1</v>
      </c>
      <c r="E1326" s="2"/>
      <c r="F1326" s="2"/>
      <c r="G1326" s="2">
        <f>Tabla1[[#This Row],[VENTA]]+Tabla1[[#This Row],[FISICO]]-Tabla1[[#This Row],[SISTEMA]]</f>
        <v>-1</v>
      </c>
      <c r="H1326" s="2"/>
      <c r="I1326" s="2"/>
    </row>
    <row r="1327" spans="1:9" hidden="1" x14ac:dyDescent="0.25">
      <c r="A1327" s="1" t="s">
        <v>18</v>
      </c>
      <c r="B1327" s="2">
        <v>15421</v>
      </c>
      <c r="C1327" s="3" t="s">
        <v>1001</v>
      </c>
      <c r="D1327" s="2">
        <v>1</v>
      </c>
      <c r="E1327" s="2"/>
      <c r="F1327" s="2"/>
      <c r="G1327" s="2">
        <f>Tabla1[[#This Row],[VENTA]]+Tabla1[[#This Row],[FISICO]]-Tabla1[[#This Row],[SISTEMA]]</f>
        <v>-1</v>
      </c>
      <c r="H1327" s="2"/>
      <c r="I1327" s="2"/>
    </row>
    <row r="1328" spans="1:9" hidden="1" x14ac:dyDescent="0.25">
      <c r="A1328" s="1" t="s">
        <v>18</v>
      </c>
      <c r="B1328" s="2">
        <v>15482</v>
      </c>
      <c r="C1328" s="3" t="s">
        <v>1002</v>
      </c>
      <c r="D1328" s="2">
        <v>115</v>
      </c>
      <c r="E1328" s="2"/>
      <c r="F1328" s="2"/>
      <c r="G1328" s="2">
        <f>Tabla1[[#This Row],[VENTA]]+Tabla1[[#This Row],[FISICO]]-Tabla1[[#This Row],[SISTEMA]]</f>
        <v>-115</v>
      </c>
      <c r="H1328" s="2"/>
      <c r="I1328" s="2"/>
    </row>
    <row r="1329" spans="1:9" hidden="1" x14ac:dyDescent="0.25">
      <c r="A1329" s="1" t="s">
        <v>18</v>
      </c>
      <c r="B1329" s="2">
        <v>15496</v>
      </c>
      <c r="C1329" s="3" t="s">
        <v>894</v>
      </c>
      <c r="D1329" s="2">
        <v>125</v>
      </c>
      <c r="E1329" s="2"/>
      <c r="F1329" s="2"/>
      <c r="G1329" s="2">
        <f>Tabla1[[#This Row],[VENTA]]+Tabla1[[#This Row],[FISICO]]-Tabla1[[#This Row],[SISTEMA]]</f>
        <v>-125</v>
      </c>
      <c r="H1329" s="2"/>
      <c r="I1329" s="2"/>
    </row>
    <row r="1330" spans="1:9" hidden="1" x14ac:dyDescent="0.25">
      <c r="A1330" s="1" t="s">
        <v>18</v>
      </c>
      <c r="B1330" s="2">
        <v>15497</v>
      </c>
      <c r="C1330" s="3" t="s">
        <v>895</v>
      </c>
      <c r="D1330" s="2">
        <v>72</v>
      </c>
      <c r="E1330" s="2"/>
      <c r="F1330" s="2"/>
      <c r="G1330" s="2">
        <f>Tabla1[[#This Row],[VENTA]]+Tabla1[[#This Row],[FISICO]]-Tabla1[[#This Row],[SISTEMA]]</f>
        <v>-72</v>
      </c>
      <c r="H1330" s="2"/>
      <c r="I1330" s="2"/>
    </row>
    <row r="1331" spans="1:9" hidden="1" x14ac:dyDescent="0.25">
      <c r="A1331" s="1" t="s">
        <v>18</v>
      </c>
      <c r="B1331" s="2">
        <v>15503</v>
      </c>
      <c r="C1331" s="3" t="s">
        <v>896</v>
      </c>
      <c r="D1331" s="2">
        <v>91</v>
      </c>
      <c r="E1331" s="2"/>
      <c r="F1331" s="2"/>
      <c r="G1331" s="2">
        <f>Tabla1[[#This Row],[VENTA]]+Tabla1[[#This Row],[FISICO]]-Tabla1[[#This Row],[SISTEMA]]</f>
        <v>-91</v>
      </c>
      <c r="H1331" s="2"/>
      <c r="I1331" s="2"/>
    </row>
    <row r="1332" spans="1:9" hidden="1" x14ac:dyDescent="0.25">
      <c r="A1332" s="1" t="s">
        <v>18</v>
      </c>
      <c r="B1332" s="2">
        <v>15513</v>
      </c>
      <c r="C1332" s="3" t="s">
        <v>1006</v>
      </c>
      <c r="D1332" s="2">
        <v>42</v>
      </c>
      <c r="E1332" s="2"/>
      <c r="F1332" s="2"/>
      <c r="G1332" s="2">
        <f>Tabla1[[#This Row],[VENTA]]+Tabla1[[#This Row],[FISICO]]-Tabla1[[#This Row],[SISTEMA]]</f>
        <v>-42</v>
      </c>
      <c r="H1332" s="2"/>
      <c r="I1332" s="2"/>
    </row>
    <row r="1333" spans="1:9" hidden="1" x14ac:dyDescent="0.25">
      <c r="A1333" s="1" t="s">
        <v>18</v>
      </c>
      <c r="B1333" s="2">
        <v>15514</v>
      </c>
      <c r="C1333" s="3" t="s">
        <v>1005</v>
      </c>
      <c r="D1333" s="2">
        <v>39</v>
      </c>
      <c r="E1333" s="2"/>
      <c r="F1333" s="2"/>
      <c r="G1333" s="2">
        <f>Tabla1[[#This Row],[VENTA]]+Tabla1[[#This Row],[FISICO]]-Tabla1[[#This Row],[SISTEMA]]</f>
        <v>-39</v>
      </c>
      <c r="H1333" s="2"/>
      <c r="I1333" s="2"/>
    </row>
    <row r="1334" spans="1:9" hidden="1" x14ac:dyDescent="0.25">
      <c r="A1334" s="1" t="s">
        <v>18</v>
      </c>
      <c r="B1334" s="2">
        <v>15515</v>
      </c>
      <c r="C1334" s="3" t="s">
        <v>1004</v>
      </c>
      <c r="D1334" s="2">
        <v>91</v>
      </c>
      <c r="E1334" s="2"/>
      <c r="F1334" s="2"/>
      <c r="G1334" s="2">
        <f>Tabla1[[#This Row],[VENTA]]+Tabla1[[#This Row],[FISICO]]-Tabla1[[#This Row],[SISTEMA]]</f>
        <v>-91</v>
      </c>
      <c r="H1334" s="2"/>
      <c r="I1334" s="2"/>
    </row>
    <row r="1335" spans="1:9" hidden="1" x14ac:dyDescent="0.25">
      <c r="A1335" s="1" t="s">
        <v>18</v>
      </c>
      <c r="B1335" s="2">
        <v>15516</v>
      </c>
      <c r="C1335" s="3" t="s">
        <v>1003</v>
      </c>
      <c r="D1335" s="2">
        <v>12</v>
      </c>
      <c r="E1335" s="2"/>
      <c r="F1335" s="2"/>
      <c r="G1335" s="2">
        <f>Tabla1[[#This Row],[VENTA]]+Tabla1[[#This Row],[FISICO]]-Tabla1[[#This Row],[SISTEMA]]</f>
        <v>-12</v>
      </c>
      <c r="H1335" s="2"/>
      <c r="I1335" s="2"/>
    </row>
    <row r="1336" spans="1:9" x14ac:dyDescent="0.25">
      <c r="A1336" s="1" t="s">
        <v>18</v>
      </c>
      <c r="B1336" s="2">
        <v>15533</v>
      </c>
      <c r="C1336" s="3" t="s">
        <v>1011</v>
      </c>
      <c r="D1336" s="2">
        <v>11</v>
      </c>
      <c r="E1336" s="2">
        <v>11</v>
      </c>
      <c r="F1336" s="2"/>
      <c r="G1336" s="2">
        <f>Tabla1[[#This Row],[VENTA]]+Tabla1[[#This Row],[FISICO]]-Tabla1[[#This Row],[SISTEMA]]</f>
        <v>0</v>
      </c>
      <c r="H1336" s="4"/>
      <c r="I1336" s="4">
        <f>Tabla1[[#This Row],[Columna1]]*Tabla1[[#This Row],[COMPROMETIDO}]]</f>
        <v>0</v>
      </c>
    </row>
    <row r="1337" spans="1:9" x14ac:dyDescent="0.25">
      <c r="A1337" s="1" t="s">
        <v>18</v>
      </c>
      <c r="B1337" s="2">
        <v>15534</v>
      </c>
      <c r="C1337" s="3" t="s">
        <v>1009</v>
      </c>
      <c r="D1337" s="2">
        <v>56</v>
      </c>
      <c r="E1337" s="2">
        <f>6+16+11+8+14</f>
        <v>55</v>
      </c>
      <c r="F1337" s="2">
        <v>0</v>
      </c>
      <c r="G1337" s="2">
        <f>Tabla1[[#This Row],[VENTA]]+Tabla1[[#This Row],[FISICO]]-Tabla1[[#This Row],[SISTEMA]]</f>
        <v>-1</v>
      </c>
      <c r="H1337" s="4">
        <v>0.44</v>
      </c>
      <c r="I1337" s="4">
        <f>Tabla1[[#This Row],[Columna1]]*Tabla1[[#This Row],[COMPROMETIDO}]]</f>
        <v>-0.44</v>
      </c>
    </row>
    <row r="1338" spans="1:9" x14ac:dyDescent="0.25">
      <c r="A1338" s="1" t="s">
        <v>18</v>
      </c>
      <c r="B1338" s="2">
        <v>15535</v>
      </c>
      <c r="C1338" s="3" t="s">
        <v>1008</v>
      </c>
      <c r="D1338" s="2">
        <v>65</v>
      </c>
      <c r="E1338" s="2">
        <v>65</v>
      </c>
      <c r="F1338" s="2">
        <v>1</v>
      </c>
      <c r="G1338" s="2">
        <f>Tabla1[[#This Row],[VENTA]]+Tabla1[[#This Row],[FISICO]]-Tabla1[[#This Row],[SISTEMA]]</f>
        <v>1</v>
      </c>
      <c r="H1338" s="4"/>
      <c r="I1338" s="4">
        <f>Tabla1[[#This Row],[Columna1]]*Tabla1[[#This Row],[COMPROMETIDO}]]</f>
        <v>0</v>
      </c>
    </row>
    <row r="1339" spans="1:9" hidden="1" x14ac:dyDescent="0.25">
      <c r="A1339" s="1" t="s">
        <v>18</v>
      </c>
      <c r="B1339" s="2">
        <v>15554</v>
      </c>
      <c r="C1339" s="3" t="s">
        <v>1066</v>
      </c>
      <c r="D1339" s="2">
        <v>223</v>
      </c>
      <c r="E1339" s="2"/>
      <c r="F1339" s="2"/>
      <c r="G1339" s="2">
        <f>Tabla1[[#This Row],[VENTA]]+Tabla1[[#This Row],[FISICO]]-Tabla1[[#This Row],[SISTEMA]]</f>
        <v>-223</v>
      </c>
      <c r="H1339" s="2"/>
      <c r="I1339" s="2"/>
    </row>
    <row r="1340" spans="1:9" hidden="1" x14ac:dyDescent="0.25">
      <c r="A1340" s="1" t="s">
        <v>18</v>
      </c>
      <c r="B1340" s="2">
        <v>15581</v>
      </c>
      <c r="C1340" s="3" t="s">
        <v>1037</v>
      </c>
      <c r="D1340" s="2">
        <v>685</v>
      </c>
      <c r="E1340" s="2"/>
      <c r="F1340" s="2"/>
      <c r="G1340" s="2">
        <f>Tabla1[[#This Row],[VENTA]]+Tabla1[[#This Row],[FISICO]]-Tabla1[[#This Row],[SISTEMA]]</f>
        <v>-685</v>
      </c>
      <c r="H1340" s="2"/>
      <c r="I1340" s="2"/>
    </row>
    <row r="1341" spans="1:9" hidden="1" x14ac:dyDescent="0.25">
      <c r="A1341" s="1" t="s">
        <v>18</v>
      </c>
      <c r="B1341" s="2">
        <v>15632</v>
      </c>
      <c r="C1341" s="3" t="s">
        <v>1137</v>
      </c>
      <c r="D1341" s="2">
        <v>762</v>
      </c>
      <c r="E1341" s="2"/>
      <c r="F1341" s="2"/>
      <c r="G1341" s="2">
        <f>Tabla1[[#This Row],[VENTA]]+Tabla1[[#This Row],[FISICO]]-Tabla1[[#This Row],[SISTEMA]]</f>
        <v>-762</v>
      </c>
      <c r="H1341" s="2"/>
      <c r="I1341" s="2"/>
    </row>
    <row r="1342" spans="1:9" hidden="1" x14ac:dyDescent="0.25">
      <c r="A1342" s="1" t="s">
        <v>18</v>
      </c>
      <c r="B1342" s="2">
        <v>15676</v>
      </c>
      <c r="C1342" s="3" t="s">
        <v>1038</v>
      </c>
      <c r="D1342" s="2">
        <v>183</v>
      </c>
      <c r="E1342" s="2"/>
      <c r="F1342" s="2"/>
      <c r="G1342" s="2">
        <f>Tabla1[[#This Row],[VENTA]]+Tabla1[[#This Row],[FISICO]]-Tabla1[[#This Row],[SISTEMA]]</f>
        <v>-183</v>
      </c>
      <c r="H1342" s="2"/>
      <c r="I1342" s="2"/>
    </row>
    <row r="1343" spans="1:9" hidden="1" x14ac:dyDescent="0.25">
      <c r="A1343" s="1" t="s">
        <v>18</v>
      </c>
      <c r="B1343" s="2">
        <v>15678</v>
      </c>
      <c r="C1343" s="3" t="s">
        <v>1041</v>
      </c>
      <c r="D1343" s="2">
        <v>154</v>
      </c>
      <c r="E1343" s="2"/>
      <c r="F1343" s="2"/>
      <c r="G1343" s="2">
        <f>Tabla1[[#This Row],[VENTA]]+Tabla1[[#This Row],[FISICO]]-Tabla1[[#This Row],[SISTEMA]]</f>
        <v>-154</v>
      </c>
      <c r="H1343" s="2"/>
      <c r="I1343" s="2"/>
    </row>
    <row r="1344" spans="1:9" hidden="1" x14ac:dyDescent="0.25">
      <c r="A1344" s="1" t="s">
        <v>18</v>
      </c>
      <c r="B1344" s="2">
        <v>15679</v>
      </c>
      <c r="C1344" s="3" t="s">
        <v>1040</v>
      </c>
      <c r="D1344" s="2">
        <v>360</v>
      </c>
      <c r="E1344" s="2"/>
      <c r="F1344" s="2"/>
      <c r="G1344" s="2">
        <f>Tabla1[[#This Row],[VENTA]]+Tabla1[[#This Row],[FISICO]]-Tabla1[[#This Row],[SISTEMA]]</f>
        <v>-360</v>
      </c>
      <c r="H1344" s="2"/>
      <c r="I1344" s="2"/>
    </row>
    <row r="1345" spans="1:9" hidden="1" x14ac:dyDescent="0.25">
      <c r="A1345" s="1" t="s">
        <v>18</v>
      </c>
      <c r="B1345" s="2">
        <v>15680</v>
      </c>
      <c r="C1345" s="3" t="s">
        <v>1043</v>
      </c>
      <c r="D1345" s="2">
        <v>166</v>
      </c>
      <c r="E1345" s="2"/>
      <c r="F1345" s="2"/>
      <c r="G1345" s="2">
        <f>Tabla1[[#This Row],[VENTA]]+Tabla1[[#This Row],[FISICO]]-Tabla1[[#This Row],[SISTEMA]]</f>
        <v>-166</v>
      </c>
      <c r="H1345" s="2"/>
      <c r="I1345" s="2"/>
    </row>
    <row r="1346" spans="1:9" hidden="1" x14ac:dyDescent="0.25">
      <c r="A1346" s="1" t="s">
        <v>18</v>
      </c>
      <c r="B1346" s="2">
        <v>15681</v>
      </c>
      <c r="C1346" s="3" t="s">
        <v>1042</v>
      </c>
      <c r="D1346" s="2">
        <v>118</v>
      </c>
      <c r="E1346" s="2"/>
      <c r="F1346" s="2"/>
      <c r="G1346" s="2">
        <f>Tabla1[[#This Row],[VENTA]]+Tabla1[[#This Row],[FISICO]]-Tabla1[[#This Row],[SISTEMA]]</f>
        <v>-118</v>
      </c>
      <c r="H1346" s="2"/>
      <c r="I1346" s="2"/>
    </row>
    <row r="1347" spans="1:9" hidden="1" x14ac:dyDescent="0.25">
      <c r="A1347" s="1" t="s">
        <v>22</v>
      </c>
      <c r="B1347" s="2">
        <v>15721</v>
      </c>
      <c r="C1347" s="3" t="s">
        <v>1488</v>
      </c>
      <c r="D1347" s="2">
        <v>517</v>
      </c>
      <c r="E1347" s="2"/>
      <c r="F1347" s="2"/>
      <c r="G1347" s="2">
        <f>Tabla1[[#This Row],[VENTA]]+Tabla1[[#This Row],[FISICO]]-Tabla1[[#This Row],[SISTEMA]]</f>
        <v>-517</v>
      </c>
      <c r="H1347" s="2"/>
      <c r="I1347" s="2"/>
    </row>
    <row r="1348" spans="1:9" hidden="1" x14ac:dyDescent="0.25">
      <c r="A1348" s="1" t="s">
        <v>18</v>
      </c>
      <c r="B1348" s="2">
        <v>15769</v>
      </c>
      <c r="C1348" s="3" t="s">
        <v>1105</v>
      </c>
      <c r="D1348" s="2">
        <v>179</v>
      </c>
      <c r="E1348" s="2"/>
      <c r="F1348" s="2"/>
      <c r="G1348" s="2">
        <f>Tabla1[[#This Row],[VENTA]]+Tabla1[[#This Row],[FISICO]]-Tabla1[[#This Row],[SISTEMA]]</f>
        <v>-179</v>
      </c>
      <c r="H1348" s="2"/>
      <c r="I1348" s="2"/>
    </row>
    <row r="1349" spans="1:9" hidden="1" x14ac:dyDescent="0.25">
      <c r="A1349" s="1" t="s">
        <v>32</v>
      </c>
      <c r="B1349" s="2">
        <v>15797</v>
      </c>
      <c r="C1349" s="3" t="s">
        <v>3109</v>
      </c>
      <c r="D1349" s="2">
        <v>5</v>
      </c>
      <c r="E1349" s="2"/>
      <c r="F1349" s="2"/>
      <c r="G1349" s="2">
        <f>Tabla1[[#This Row],[VENTA]]+Tabla1[[#This Row],[FISICO]]-Tabla1[[#This Row],[SISTEMA]]</f>
        <v>-5</v>
      </c>
      <c r="H1349" s="2"/>
      <c r="I1349" s="2"/>
    </row>
    <row r="1350" spans="1:9" hidden="1" x14ac:dyDescent="0.25">
      <c r="A1350" s="1" t="s">
        <v>32</v>
      </c>
      <c r="B1350" s="2">
        <v>15798</v>
      </c>
      <c r="C1350" s="3" t="s">
        <v>3110</v>
      </c>
      <c r="D1350" s="2">
        <v>6</v>
      </c>
      <c r="E1350" s="2"/>
      <c r="F1350" s="2"/>
      <c r="G1350" s="2">
        <f>Tabla1[[#This Row],[VENTA]]+Tabla1[[#This Row],[FISICO]]-Tabla1[[#This Row],[SISTEMA]]</f>
        <v>-6</v>
      </c>
      <c r="H1350" s="2"/>
      <c r="I1350" s="2"/>
    </row>
    <row r="1351" spans="1:9" hidden="1" x14ac:dyDescent="0.25">
      <c r="A1351" s="1" t="s">
        <v>18</v>
      </c>
      <c r="B1351" s="2">
        <v>15807</v>
      </c>
      <c r="C1351" s="3" t="s">
        <v>1075</v>
      </c>
      <c r="D1351" s="2">
        <v>3</v>
      </c>
      <c r="E1351" s="2"/>
      <c r="F1351" s="2"/>
      <c r="G1351" s="2">
        <f>Tabla1[[#This Row],[VENTA]]+Tabla1[[#This Row],[FISICO]]-Tabla1[[#This Row],[SISTEMA]]</f>
        <v>-3</v>
      </c>
      <c r="H1351" s="2"/>
      <c r="I1351" s="2"/>
    </row>
    <row r="1352" spans="1:9" hidden="1" x14ac:dyDescent="0.25">
      <c r="A1352" s="1" t="s">
        <v>18</v>
      </c>
      <c r="B1352" s="2">
        <v>15986</v>
      </c>
      <c r="C1352" s="3" t="s">
        <v>1012</v>
      </c>
      <c r="D1352" s="2">
        <v>302</v>
      </c>
      <c r="E1352" s="2"/>
      <c r="F1352" s="2"/>
      <c r="G1352" s="2">
        <f>Tabla1[[#This Row],[VENTA]]+Tabla1[[#This Row],[FISICO]]-Tabla1[[#This Row],[SISTEMA]]</f>
        <v>-302</v>
      </c>
      <c r="H1352" s="2"/>
      <c r="I1352" s="2"/>
    </row>
    <row r="1353" spans="1:9" hidden="1" x14ac:dyDescent="0.25">
      <c r="A1353" s="1" t="s">
        <v>18</v>
      </c>
      <c r="B1353" s="2">
        <v>15987</v>
      </c>
      <c r="C1353" s="3" t="s">
        <v>1039</v>
      </c>
      <c r="D1353" s="2">
        <v>48</v>
      </c>
      <c r="E1353" s="2"/>
      <c r="F1353" s="2"/>
      <c r="G1353" s="2">
        <f>Tabla1[[#This Row],[VENTA]]+Tabla1[[#This Row],[FISICO]]-Tabla1[[#This Row],[SISTEMA]]</f>
        <v>-48</v>
      </c>
      <c r="H1353" s="2"/>
      <c r="I1353" s="2"/>
    </row>
    <row r="1354" spans="1:9" hidden="1" x14ac:dyDescent="0.25">
      <c r="A1354" s="1" t="s">
        <v>32</v>
      </c>
      <c r="B1354" s="2">
        <v>16076</v>
      </c>
      <c r="C1354" s="3" t="s">
        <v>3107</v>
      </c>
      <c r="D1354" s="2">
        <v>13.64</v>
      </c>
      <c r="E1354" s="2"/>
      <c r="F1354" s="2"/>
      <c r="G1354" s="2">
        <f>Tabla1[[#This Row],[VENTA]]+Tabla1[[#This Row],[FISICO]]-Tabla1[[#This Row],[SISTEMA]]</f>
        <v>-13.64</v>
      </c>
      <c r="H1354" s="2"/>
      <c r="I1354" s="2"/>
    </row>
    <row r="1355" spans="1:9" hidden="1" x14ac:dyDescent="0.25">
      <c r="A1355" s="1" t="s">
        <v>18</v>
      </c>
      <c r="B1355" s="2">
        <v>16094</v>
      </c>
      <c r="C1355" s="3" t="s">
        <v>1013</v>
      </c>
      <c r="D1355" s="2">
        <v>125</v>
      </c>
      <c r="E1355" s="2"/>
      <c r="F1355" s="2"/>
      <c r="G1355" s="2">
        <f>Tabla1[[#This Row],[VENTA]]+Tabla1[[#This Row],[FISICO]]-Tabla1[[#This Row],[SISTEMA]]</f>
        <v>-125</v>
      </c>
      <c r="H1355" s="2"/>
      <c r="I1355" s="2"/>
    </row>
    <row r="1356" spans="1:9" hidden="1" x14ac:dyDescent="0.25">
      <c r="A1356" s="1" t="s">
        <v>18</v>
      </c>
      <c r="B1356" s="2">
        <v>16096</v>
      </c>
      <c r="C1356" s="3" t="s">
        <v>1016</v>
      </c>
      <c r="D1356" s="2">
        <v>10</v>
      </c>
      <c r="E1356" s="2"/>
      <c r="F1356" s="2"/>
      <c r="G1356" s="2">
        <f>Tabla1[[#This Row],[VENTA]]+Tabla1[[#This Row],[FISICO]]-Tabla1[[#This Row],[SISTEMA]]</f>
        <v>-10</v>
      </c>
      <c r="H1356" s="2"/>
      <c r="I1356" s="2"/>
    </row>
    <row r="1357" spans="1:9" hidden="1" x14ac:dyDescent="0.25">
      <c r="A1357" s="1" t="s">
        <v>18</v>
      </c>
      <c r="B1357" s="2">
        <v>16097</v>
      </c>
      <c r="C1357" s="3" t="s">
        <v>1014</v>
      </c>
      <c r="D1357" s="2">
        <v>1</v>
      </c>
      <c r="E1357" s="2"/>
      <c r="F1357" s="2"/>
      <c r="G1357" s="2">
        <f>Tabla1[[#This Row],[VENTA]]+Tabla1[[#This Row],[FISICO]]-Tabla1[[#This Row],[SISTEMA]]</f>
        <v>-1</v>
      </c>
      <c r="H1357" s="2"/>
      <c r="I1357" s="2"/>
    </row>
    <row r="1358" spans="1:9" hidden="1" x14ac:dyDescent="0.25">
      <c r="A1358" s="1" t="s">
        <v>18</v>
      </c>
      <c r="B1358" s="2">
        <v>16109</v>
      </c>
      <c r="C1358" s="3" t="s">
        <v>1025</v>
      </c>
      <c r="D1358" s="2">
        <v>4</v>
      </c>
      <c r="E1358" s="2"/>
      <c r="F1358" s="2"/>
      <c r="G1358" s="2">
        <f>Tabla1[[#This Row],[VENTA]]+Tabla1[[#This Row],[FISICO]]-Tabla1[[#This Row],[SISTEMA]]</f>
        <v>-4</v>
      </c>
      <c r="H1358" s="2"/>
      <c r="I1358" s="2"/>
    </row>
    <row r="1359" spans="1:9" hidden="1" x14ac:dyDescent="0.25">
      <c r="A1359" s="1" t="s">
        <v>18</v>
      </c>
      <c r="B1359" s="2">
        <v>16163</v>
      </c>
      <c r="C1359" s="3" t="s">
        <v>1017</v>
      </c>
      <c r="D1359" s="2">
        <v>124</v>
      </c>
      <c r="E1359" s="2"/>
      <c r="F1359" s="2"/>
      <c r="G1359" s="2">
        <f>Tabla1[[#This Row],[VENTA]]+Tabla1[[#This Row],[FISICO]]-Tabla1[[#This Row],[SISTEMA]]</f>
        <v>-124</v>
      </c>
      <c r="H1359" s="2"/>
      <c r="I1359" s="2"/>
    </row>
    <row r="1360" spans="1:9" hidden="1" x14ac:dyDescent="0.25">
      <c r="A1360" s="1" t="s">
        <v>10</v>
      </c>
      <c r="B1360" s="2">
        <v>16223</v>
      </c>
      <c r="C1360" s="3" t="s">
        <v>283</v>
      </c>
      <c r="D1360" s="2">
        <v>25</v>
      </c>
      <c r="E1360" s="2"/>
      <c r="F1360" s="2"/>
      <c r="G1360" s="2">
        <f>Tabla1[[#This Row],[VENTA]]+Tabla1[[#This Row],[FISICO]]-Tabla1[[#This Row],[SISTEMA]]</f>
        <v>-25</v>
      </c>
      <c r="H1360" s="2"/>
      <c r="I1360" s="2"/>
    </row>
    <row r="1361" spans="1:9" hidden="1" x14ac:dyDescent="0.25">
      <c r="A1361" s="1" t="s">
        <v>18</v>
      </c>
      <c r="B1361" s="2">
        <v>16234</v>
      </c>
      <c r="C1361" s="3" t="s">
        <v>1018</v>
      </c>
      <c r="D1361" s="2">
        <v>86</v>
      </c>
      <c r="E1361" s="2"/>
      <c r="F1361" s="2"/>
      <c r="G1361" s="2">
        <f>Tabla1[[#This Row],[VENTA]]+Tabla1[[#This Row],[FISICO]]-Tabla1[[#This Row],[SISTEMA]]</f>
        <v>-86</v>
      </c>
      <c r="H1361" s="2"/>
      <c r="I1361" s="2"/>
    </row>
    <row r="1362" spans="1:9" hidden="1" x14ac:dyDescent="0.25">
      <c r="A1362" s="1" t="s">
        <v>18</v>
      </c>
      <c r="B1362" s="2">
        <v>16235</v>
      </c>
      <c r="C1362" s="3" t="s">
        <v>1019</v>
      </c>
      <c r="D1362" s="2">
        <v>298</v>
      </c>
      <c r="E1362" s="2"/>
      <c r="F1362" s="2"/>
      <c r="G1362" s="2">
        <f>Tabla1[[#This Row],[VENTA]]+Tabla1[[#This Row],[FISICO]]-Tabla1[[#This Row],[SISTEMA]]</f>
        <v>-298</v>
      </c>
      <c r="H1362" s="2"/>
      <c r="I1362" s="2"/>
    </row>
    <row r="1363" spans="1:9" hidden="1" x14ac:dyDescent="0.25">
      <c r="A1363" s="1" t="s">
        <v>18</v>
      </c>
      <c r="B1363" s="2">
        <v>16236</v>
      </c>
      <c r="C1363" s="3" t="s">
        <v>1020</v>
      </c>
      <c r="D1363" s="2">
        <v>287</v>
      </c>
      <c r="E1363" s="2"/>
      <c r="F1363" s="2"/>
      <c r="G1363" s="2">
        <f>Tabla1[[#This Row],[VENTA]]+Tabla1[[#This Row],[FISICO]]-Tabla1[[#This Row],[SISTEMA]]</f>
        <v>-287</v>
      </c>
      <c r="H1363" s="2"/>
      <c r="I1363" s="2"/>
    </row>
    <row r="1364" spans="1:9" hidden="1" x14ac:dyDescent="0.25">
      <c r="A1364" s="1" t="s">
        <v>18</v>
      </c>
      <c r="B1364" s="2">
        <v>16265</v>
      </c>
      <c r="C1364" s="3" t="s">
        <v>1022</v>
      </c>
      <c r="D1364" s="2">
        <v>194</v>
      </c>
      <c r="E1364" s="2"/>
      <c r="F1364" s="2"/>
      <c r="G1364" s="2">
        <f>Tabla1[[#This Row],[VENTA]]+Tabla1[[#This Row],[FISICO]]-Tabla1[[#This Row],[SISTEMA]]</f>
        <v>-194</v>
      </c>
      <c r="H1364" s="2"/>
      <c r="I1364" s="2"/>
    </row>
    <row r="1365" spans="1:9" hidden="1" x14ac:dyDescent="0.25">
      <c r="A1365" s="1" t="s">
        <v>18</v>
      </c>
      <c r="B1365" s="2">
        <v>16318</v>
      </c>
      <c r="C1365" s="3" t="s">
        <v>1028</v>
      </c>
      <c r="D1365" s="2">
        <v>162</v>
      </c>
      <c r="E1365" s="2"/>
      <c r="F1365" s="2"/>
      <c r="G1365" s="2">
        <f>Tabla1[[#This Row],[VENTA]]+Tabla1[[#This Row],[FISICO]]-Tabla1[[#This Row],[SISTEMA]]</f>
        <v>-162</v>
      </c>
      <c r="H1365" s="2"/>
      <c r="I1365" s="2"/>
    </row>
    <row r="1366" spans="1:9" hidden="1" x14ac:dyDescent="0.25">
      <c r="A1366" s="1" t="s">
        <v>18</v>
      </c>
      <c r="B1366" s="2">
        <v>16319</v>
      </c>
      <c r="C1366" s="3" t="s">
        <v>1021</v>
      </c>
      <c r="D1366" s="2">
        <v>95</v>
      </c>
      <c r="E1366" s="2"/>
      <c r="F1366" s="2"/>
      <c r="G1366" s="2">
        <f>Tabla1[[#This Row],[VENTA]]+Tabla1[[#This Row],[FISICO]]-Tabla1[[#This Row],[SISTEMA]]</f>
        <v>-95</v>
      </c>
      <c r="H1366" s="2"/>
      <c r="I1366" s="2"/>
    </row>
    <row r="1367" spans="1:9" hidden="1" x14ac:dyDescent="0.25">
      <c r="A1367" s="1" t="s">
        <v>18</v>
      </c>
      <c r="B1367" s="2">
        <v>16331</v>
      </c>
      <c r="C1367" s="3" t="s">
        <v>1030</v>
      </c>
      <c r="D1367" s="2">
        <v>2</v>
      </c>
      <c r="E1367" s="2"/>
      <c r="F1367" s="2"/>
      <c r="G1367" s="2">
        <f>Tabla1[[#This Row],[VENTA]]+Tabla1[[#This Row],[FISICO]]-Tabla1[[#This Row],[SISTEMA]]</f>
        <v>-2</v>
      </c>
      <c r="H1367" s="2"/>
      <c r="I1367" s="2"/>
    </row>
    <row r="1368" spans="1:9" hidden="1" x14ac:dyDescent="0.25">
      <c r="A1368" s="1" t="s">
        <v>18</v>
      </c>
      <c r="B1368" s="2">
        <v>16569</v>
      </c>
      <c r="C1368" s="3" t="s">
        <v>1024</v>
      </c>
      <c r="D1368" s="2">
        <v>704</v>
      </c>
      <c r="E1368" s="2"/>
      <c r="F1368" s="2"/>
      <c r="G1368" s="2">
        <f>Tabla1[[#This Row],[VENTA]]+Tabla1[[#This Row],[FISICO]]-Tabla1[[#This Row],[SISTEMA]]</f>
        <v>-704</v>
      </c>
      <c r="H1368" s="2"/>
      <c r="I1368" s="2"/>
    </row>
    <row r="1369" spans="1:9" hidden="1" x14ac:dyDescent="0.25">
      <c r="A1369" s="1" t="s">
        <v>18</v>
      </c>
      <c r="B1369" s="2">
        <v>17238</v>
      </c>
      <c r="C1369" s="3" t="s">
        <v>1027</v>
      </c>
      <c r="D1369" s="2">
        <v>9</v>
      </c>
      <c r="E1369" s="2"/>
      <c r="F1369" s="2"/>
      <c r="G1369" s="2">
        <f>Tabla1[[#This Row],[VENTA]]+Tabla1[[#This Row],[FISICO]]-Tabla1[[#This Row],[SISTEMA]]</f>
        <v>-9</v>
      </c>
      <c r="H1369" s="2"/>
      <c r="I1369" s="2"/>
    </row>
    <row r="1370" spans="1:9" hidden="1" x14ac:dyDescent="0.25">
      <c r="A1370" s="1" t="s">
        <v>32</v>
      </c>
      <c r="B1370" s="2">
        <v>17443</v>
      </c>
      <c r="C1370" s="3" t="s">
        <v>3108</v>
      </c>
      <c r="D1370" s="2">
        <v>2</v>
      </c>
      <c r="E1370" s="2"/>
      <c r="F1370" s="2"/>
      <c r="G1370" s="2">
        <f>Tabla1[[#This Row],[VENTA]]+Tabla1[[#This Row],[FISICO]]-Tabla1[[#This Row],[SISTEMA]]</f>
        <v>-2</v>
      </c>
      <c r="H1370" s="2"/>
      <c r="I1370" s="2"/>
    </row>
    <row r="1371" spans="1:9" hidden="1" x14ac:dyDescent="0.25">
      <c r="A1371" s="1" t="s">
        <v>18</v>
      </c>
      <c r="B1371" s="2">
        <v>17525</v>
      </c>
      <c r="C1371" s="3" t="s">
        <v>1065</v>
      </c>
      <c r="D1371" s="2">
        <v>120</v>
      </c>
      <c r="E1371" s="2"/>
      <c r="F1371" s="2"/>
      <c r="G1371" s="2">
        <f>Tabla1[[#This Row],[VENTA]]+Tabla1[[#This Row],[FISICO]]-Tabla1[[#This Row],[SISTEMA]]</f>
        <v>-120</v>
      </c>
      <c r="H1371" s="2"/>
      <c r="I1371" s="2"/>
    </row>
    <row r="1372" spans="1:9" hidden="1" x14ac:dyDescent="0.25">
      <c r="A1372" s="1" t="s">
        <v>18</v>
      </c>
      <c r="B1372" s="2">
        <v>17527</v>
      </c>
      <c r="C1372" s="3" t="s">
        <v>1064</v>
      </c>
      <c r="D1372" s="2">
        <v>58</v>
      </c>
      <c r="E1372" s="2"/>
      <c r="F1372" s="2"/>
      <c r="G1372" s="2">
        <f>Tabla1[[#This Row],[VENTA]]+Tabla1[[#This Row],[FISICO]]-Tabla1[[#This Row],[SISTEMA]]</f>
        <v>-58</v>
      </c>
      <c r="H1372" s="2"/>
      <c r="I1372" s="2"/>
    </row>
    <row r="1373" spans="1:9" hidden="1" x14ac:dyDescent="0.25">
      <c r="A1373" s="1" t="s">
        <v>18</v>
      </c>
      <c r="B1373" s="2">
        <v>17677</v>
      </c>
      <c r="C1373" s="3" t="s">
        <v>1033</v>
      </c>
      <c r="D1373" s="2">
        <v>1</v>
      </c>
      <c r="E1373" s="2"/>
      <c r="F1373" s="2"/>
      <c r="G1373" s="2">
        <f>Tabla1[[#This Row],[VENTA]]+Tabla1[[#This Row],[FISICO]]-Tabla1[[#This Row],[SISTEMA]]</f>
        <v>-1</v>
      </c>
      <c r="H1373" s="2"/>
      <c r="I1373" s="2"/>
    </row>
    <row r="1374" spans="1:9" x14ac:dyDescent="0.25">
      <c r="A1374" s="1" t="s">
        <v>22</v>
      </c>
      <c r="B1374" s="2">
        <v>17890</v>
      </c>
      <c r="C1374" s="3" t="s">
        <v>1480</v>
      </c>
      <c r="D1374" s="2">
        <v>44</v>
      </c>
      <c r="E1374" s="2">
        <f>10+5+2+14+13</f>
        <v>44</v>
      </c>
      <c r="F1374" s="2">
        <v>0</v>
      </c>
      <c r="G1374" s="2">
        <f>Tabla1[[#This Row],[VENTA]]+Tabla1[[#This Row],[FISICO]]-Tabla1[[#This Row],[SISTEMA]]</f>
        <v>0</v>
      </c>
      <c r="H1374" s="4"/>
      <c r="I1374" s="4">
        <f>Tabla1[[#This Row],[Columna1]]*Tabla1[[#This Row],[COMPROMETIDO}]]</f>
        <v>0</v>
      </c>
    </row>
    <row r="1375" spans="1:9" hidden="1" x14ac:dyDescent="0.25">
      <c r="A1375" s="1" t="s">
        <v>18</v>
      </c>
      <c r="B1375" s="2">
        <v>17955</v>
      </c>
      <c r="C1375" s="3" t="s">
        <v>1032</v>
      </c>
      <c r="D1375" s="2">
        <v>9</v>
      </c>
      <c r="E1375" s="2"/>
      <c r="F1375" s="2"/>
      <c r="G1375" s="2">
        <f>Tabla1[[#This Row],[VENTA]]+Tabla1[[#This Row],[FISICO]]-Tabla1[[#This Row],[SISTEMA]]</f>
        <v>-9</v>
      </c>
      <c r="H1375" s="2"/>
      <c r="I1375" s="2"/>
    </row>
    <row r="1376" spans="1:9" hidden="1" x14ac:dyDescent="0.25">
      <c r="A1376" s="1" t="s">
        <v>18</v>
      </c>
      <c r="B1376" s="2">
        <v>18460</v>
      </c>
      <c r="C1376" s="3" t="s">
        <v>1116</v>
      </c>
      <c r="D1376" s="2">
        <v>96</v>
      </c>
      <c r="E1376" s="2"/>
      <c r="F1376" s="2"/>
      <c r="G1376" s="2">
        <f>Tabla1[[#This Row],[VENTA]]+Tabla1[[#This Row],[FISICO]]-Tabla1[[#This Row],[SISTEMA]]</f>
        <v>-96</v>
      </c>
      <c r="H1376" s="2"/>
      <c r="I1376" s="2"/>
    </row>
    <row r="1377" spans="1:9" hidden="1" x14ac:dyDescent="0.25">
      <c r="A1377" s="1" t="s">
        <v>18</v>
      </c>
      <c r="B1377" s="2">
        <v>18462</v>
      </c>
      <c r="C1377" s="3" t="s">
        <v>919</v>
      </c>
      <c r="D1377" s="2">
        <v>151</v>
      </c>
      <c r="E1377" s="2"/>
      <c r="F1377" s="2"/>
      <c r="G1377" s="2">
        <f>Tabla1[[#This Row],[VENTA]]+Tabla1[[#This Row],[FISICO]]-Tabla1[[#This Row],[SISTEMA]]</f>
        <v>-151</v>
      </c>
      <c r="H1377" s="2"/>
      <c r="I1377" s="2"/>
    </row>
    <row r="1378" spans="1:9" hidden="1" x14ac:dyDescent="0.25">
      <c r="A1378" s="1" t="s">
        <v>18</v>
      </c>
      <c r="B1378" s="2">
        <v>18604</v>
      </c>
      <c r="C1378" s="3" t="s">
        <v>1044</v>
      </c>
      <c r="D1378" s="2">
        <v>1934</v>
      </c>
      <c r="E1378" s="2"/>
      <c r="F1378" s="2"/>
      <c r="G1378" s="2">
        <f>Tabla1[[#This Row],[VENTA]]+Tabla1[[#This Row],[FISICO]]-Tabla1[[#This Row],[SISTEMA]]</f>
        <v>-1934</v>
      </c>
      <c r="H1378" s="2"/>
      <c r="I1378" s="2"/>
    </row>
    <row r="1379" spans="1:9" hidden="1" x14ac:dyDescent="0.25">
      <c r="A1379" s="1" t="s">
        <v>18</v>
      </c>
      <c r="B1379" s="2">
        <v>18841</v>
      </c>
      <c r="C1379" s="3" t="s">
        <v>1048</v>
      </c>
      <c r="D1379" s="2">
        <v>3</v>
      </c>
      <c r="E1379" s="2"/>
      <c r="F1379" s="2"/>
      <c r="G1379" s="2">
        <f>Tabla1[[#This Row],[VENTA]]+Tabla1[[#This Row],[FISICO]]-Tabla1[[#This Row],[SISTEMA]]</f>
        <v>-3</v>
      </c>
      <c r="H1379" s="2"/>
      <c r="I1379" s="2"/>
    </row>
    <row r="1380" spans="1:9" hidden="1" x14ac:dyDescent="0.25">
      <c r="A1380" s="1" t="s">
        <v>18</v>
      </c>
      <c r="B1380" s="2">
        <v>18843</v>
      </c>
      <c r="C1380" s="3" t="s">
        <v>1050</v>
      </c>
      <c r="D1380" s="2">
        <v>64</v>
      </c>
      <c r="E1380" s="2"/>
      <c r="F1380" s="2"/>
      <c r="G1380" s="2">
        <f>Tabla1[[#This Row],[VENTA]]+Tabla1[[#This Row],[FISICO]]-Tabla1[[#This Row],[SISTEMA]]</f>
        <v>-64</v>
      </c>
      <c r="H1380" s="2"/>
      <c r="I1380" s="2"/>
    </row>
    <row r="1381" spans="1:9" hidden="1" x14ac:dyDescent="0.25">
      <c r="A1381" s="1" t="s">
        <v>18</v>
      </c>
      <c r="B1381" s="2">
        <v>18845</v>
      </c>
      <c r="C1381" s="3" t="s">
        <v>1049</v>
      </c>
      <c r="D1381" s="2">
        <v>6</v>
      </c>
      <c r="E1381" s="2"/>
      <c r="F1381" s="2"/>
      <c r="G1381" s="2">
        <f>Tabla1[[#This Row],[VENTA]]+Tabla1[[#This Row],[FISICO]]-Tabla1[[#This Row],[SISTEMA]]</f>
        <v>-6</v>
      </c>
      <c r="H1381" s="2"/>
      <c r="I1381" s="2"/>
    </row>
    <row r="1382" spans="1:9" hidden="1" x14ac:dyDescent="0.25">
      <c r="A1382" s="1" t="s">
        <v>22</v>
      </c>
      <c r="B1382" s="2">
        <v>18851</v>
      </c>
      <c r="C1382" s="3" t="s">
        <v>1489</v>
      </c>
      <c r="D1382" s="2">
        <v>31</v>
      </c>
      <c r="E1382" s="2"/>
      <c r="F1382" s="2"/>
      <c r="G1382" s="2">
        <f>Tabla1[[#This Row],[VENTA]]+Tabla1[[#This Row],[FISICO]]-Tabla1[[#This Row],[SISTEMA]]</f>
        <v>-31</v>
      </c>
      <c r="H1382" s="2"/>
      <c r="I1382" s="2"/>
    </row>
    <row r="1383" spans="1:9" hidden="1" x14ac:dyDescent="0.25">
      <c r="A1383" s="1" t="s">
        <v>18</v>
      </c>
      <c r="B1383" s="2">
        <v>18884</v>
      </c>
      <c r="C1383" s="3" t="s">
        <v>1084</v>
      </c>
      <c r="D1383" s="2">
        <v>257</v>
      </c>
      <c r="E1383" s="2"/>
      <c r="F1383" s="2"/>
      <c r="G1383" s="2">
        <f>Tabla1[[#This Row],[VENTA]]+Tabla1[[#This Row],[FISICO]]-Tabla1[[#This Row],[SISTEMA]]</f>
        <v>-257</v>
      </c>
      <c r="H1383" s="2"/>
      <c r="I1383" s="2"/>
    </row>
    <row r="1384" spans="1:9" hidden="1" x14ac:dyDescent="0.25">
      <c r="A1384" s="1" t="s">
        <v>18</v>
      </c>
      <c r="B1384" s="2">
        <v>18886</v>
      </c>
      <c r="C1384" s="3" t="s">
        <v>1047</v>
      </c>
      <c r="D1384" s="2">
        <v>70</v>
      </c>
      <c r="E1384" s="2"/>
      <c r="F1384" s="2"/>
      <c r="G1384" s="2">
        <f>Tabla1[[#This Row],[VENTA]]+Tabla1[[#This Row],[FISICO]]-Tabla1[[#This Row],[SISTEMA]]</f>
        <v>-70</v>
      </c>
      <c r="H1384" s="2"/>
      <c r="I1384" s="2"/>
    </row>
    <row r="1385" spans="1:9" hidden="1" x14ac:dyDescent="0.25">
      <c r="A1385" s="1" t="s">
        <v>18</v>
      </c>
      <c r="B1385" s="2">
        <v>18888</v>
      </c>
      <c r="C1385" s="3" t="s">
        <v>1100</v>
      </c>
      <c r="D1385" s="2">
        <v>101</v>
      </c>
      <c r="E1385" s="2"/>
      <c r="F1385" s="2"/>
      <c r="G1385" s="2">
        <f>Tabla1[[#This Row],[VENTA]]+Tabla1[[#This Row],[FISICO]]-Tabla1[[#This Row],[SISTEMA]]</f>
        <v>-101</v>
      </c>
      <c r="H1385" s="2"/>
      <c r="I1385" s="2"/>
    </row>
    <row r="1386" spans="1:9" hidden="1" x14ac:dyDescent="0.25">
      <c r="A1386" s="1" t="s">
        <v>18</v>
      </c>
      <c r="B1386" s="2">
        <v>18973</v>
      </c>
      <c r="C1386" s="3" t="s">
        <v>1052</v>
      </c>
      <c r="D1386" s="2">
        <v>38</v>
      </c>
      <c r="E1386" s="2"/>
      <c r="F1386" s="2"/>
      <c r="G1386" s="2">
        <f>Tabla1[[#This Row],[VENTA]]+Tabla1[[#This Row],[FISICO]]-Tabla1[[#This Row],[SISTEMA]]</f>
        <v>-38</v>
      </c>
      <c r="H1386" s="2"/>
      <c r="I1386" s="2"/>
    </row>
    <row r="1387" spans="1:9" hidden="1" x14ac:dyDescent="0.25">
      <c r="A1387" s="1" t="s">
        <v>18</v>
      </c>
      <c r="B1387" s="2">
        <v>18975</v>
      </c>
      <c r="C1387" s="3" t="s">
        <v>1051</v>
      </c>
      <c r="D1387" s="2">
        <v>242</v>
      </c>
      <c r="E1387" s="2"/>
      <c r="F1387" s="2"/>
      <c r="G1387" s="2">
        <f>Tabla1[[#This Row],[VENTA]]+Tabla1[[#This Row],[FISICO]]-Tabla1[[#This Row],[SISTEMA]]</f>
        <v>-242</v>
      </c>
      <c r="H1387" s="2"/>
      <c r="I1387" s="2"/>
    </row>
    <row r="1388" spans="1:9" x14ac:dyDescent="0.25">
      <c r="A1388" s="1" t="s">
        <v>18</v>
      </c>
      <c r="B1388" s="2">
        <v>19472</v>
      </c>
      <c r="C1388" s="3" t="s">
        <v>1035</v>
      </c>
      <c r="D1388" s="2">
        <v>8</v>
      </c>
      <c r="E1388" s="2">
        <v>5</v>
      </c>
      <c r="F1388" s="2">
        <v>3</v>
      </c>
      <c r="G1388" s="2">
        <f>Tabla1[[#This Row],[VENTA]]+Tabla1[[#This Row],[FISICO]]-Tabla1[[#This Row],[SISTEMA]]</f>
        <v>0</v>
      </c>
      <c r="H1388" s="4"/>
      <c r="I1388" s="4">
        <f>Tabla1[[#This Row],[Columna1]]*Tabla1[[#This Row],[COMPROMETIDO}]]</f>
        <v>0</v>
      </c>
    </row>
    <row r="1389" spans="1:9" hidden="1" x14ac:dyDescent="0.25">
      <c r="A1389" s="1" t="s">
        <v>18</v>
      </c>
      <c r="B1389" s="2">
        <v>19519</v>
      </c>
      <c r="C1389" s="3" t="s">
        <v>930</v>
      </c>
      <c r="D1389" s="2">
        <v>12</v>
      </c>
      <c r="E1389" s="2"/>
      <c r="F1389" s="2"/>
      <c r="G1389" s="2">
        <f>Tabla1[[#This Row],[VENTA]]+Tabla1[[#This Row],[FISICO]]-Tabla1[[#This Row],[SISTEMA]]</f>
        <v>-12</v>
      </c>
      <c r="H1389" s="2"/>
      <c r="I1389" s="2"/>
    </row>
    <row r="1390" spans="1:9" hidden="1" x14ac:dyDescent="0.25">
      <c r="A1390" s="1" t="s">
        <v>18</v>
      </c>
      <c r="B1390" s="2">
        <v>19728</v>
      </c>
      <c r="C1390" s="3" t="s">
        <v>1053</v>
      </c>
      <c r="D1390" s="2">
        <v>17</v>
      </c>
      <c r="E1390" s="2"/>
      <c r="F1390" s="2"/>
      <c r="G1390" s="2">
        <f>Tabla1[[#This Row],[VENTA]]+Tabla1[[#This Row],[FISICO]]-Tabla1[[#This Row],[SISTEMA]]</f>
        <v>-17</v>
      </c>
      <c r="H1390" s="2"/>
      <c r="I1390" s="2"/>
    </row>
    <row r="1391" spans="1:9" hidden="1" x14ac:dyDescent="0.25">
      <c r="A1391" s="1" t="s">
        <v>18</v>
      </c>
      <c r="B1391" s="2">
        <v>19823</v>
      </c>
      <c r="C1391" s="3" t="s">
        <v>1058</v>
      </c>
      <c r="D1391" s="2">
        <v>1</v>
      </c>
      <c r="E1391" s="2"/>
      <c r="F1391" s="2"/>
      <c r="G1391" s="2">
        <f>Tabla1[[#This Row],[VENTA]]+Tabla1[[#This Row],[FISICO]]-Tabla1[[#This Row],[SISTEMA]]</f>
        <v>-1</v>
      </c>
      <c r="H1391" s="2"/>
      <c r="I1391" s="2"/>
    </row>
    <row r="1392" spans="1:9" hidden="1" x14ac:dyDescent="0.25">
      <c r="A1392" s="1" t="s">
        <v>32</v>
      </c>
      <c r="B1392" s="2">
        <v>19908</v>
      </c>
      <c r="C1392" s="3" t="s">
        <v>3112</v>
      </c>
      <c r="D1392" s="2">
        <v>1</v>
      </c>
      <c r="E1392" s="2"/>
      <c r="F1392" s="2"/>
      <c r="G1392" s="2">
        <f>Tabla1[[#This Row],[VENTA]]+Tabla1[[#This Row],[FISICO]]-Tabla1[[#This Row],[SISTEMA]]</f>
        <v>-1</v>
      </c>
      <c r="H1392" s="2"/>
      <c r="I1392" s="2"/>
    </row>
    <row r="1393" spans="1:9" hidden="1" x14ac:dyDescent="0.25">
      <c r="A1393" s="1" t="s">
        <v>32</v>
      </c>
      <c r="B1393" s="2">
        <v>19909</v>
      </c>
      <c r="C1393" s="3" t="s">
        <v>3113</v>
      </c>
      <c r="D1393" s="2">
        <v>1</v>
      </c>
      <c r="E1393" s="2"/>
      <c r="F1393" s="2"/>
      <c r="G1393" s="2">
        <f>Tabla1[[#This Row],[VENTA]]+Tabla1[[#This Row],[FISICO]]-Tabla1[[#This Row],[SISTEMA]]</f>
        <v>-1</v>
      </c>
      <c r="H1393" s="2"/>
      <c r="I1393" s="2"/>
    </row>
    <row r="1394" spans="1:9" hidden="1" x14ac:dyDescent="0.25">
      <c r="A1394" s="1" t="s">
        <v>32</v>
      </c>
      <c r="B1394" s="2">
        <v>19910</v>
      </c>
      <c r="C1394" s="3" t="s">
        <v>3114</v>
      </c>
      <c r="D1394" s="2">
        <v>1</v>
      </c>
      <c r="E1394" s="2"/>
      <c r="F1394" s="2"/>
      <c r="G1394" s="2">
        <f>Tabla1[[#This Row],[VENTA]]+Tabla1[[#This Row],[FISICO]]-Tabla1[[#This Row],[SISTEMA]]</f>
        <v>-1</v>
      </c>
      <c r="H1394" s="2"/>
      <c r="I1394" s="2"/>
    </row>
    <row r="1395" spans="1:9" hidden="1" x14ac:dyDescent="0.25">
      <c r="A1395" s="1" t="s">
        <v>18</v>
      </c>
      <c r="B1395" s="2">
        <v>19921</v>
      </c>
      <c r="C1395" s="3" t="s">
        <v>1076</v>
      </c>
      <c r="D1395" s="2">
        <v>976</v>
      </c>
      <c r="E1395" s="2"/>
      <c r="F1395" s="2"/>
      <c r="G1395" s="2">
        <f>Tabla1[[#This Row],[VENTA]]+Tabla1[[#This Row],[FISICO]]-Tabla1[[#This Row],[SISTEMA]]</f>
        <v>-976</v>
      </c>
      <c r="H1395" s="2"/>
      <c r="I1395" s="2"/>
    </row>
    <row r="1396" spans="1:9" hidden="1" x14ac:dyDescent="0.25">
      <c r="A1396" s="1" t="s">
        <v>18</v>
      </c>
      <c r="B1396" s="2">
        <v>19931</v>
      </c>
      <c r="C1396" s="3" t="s">
        <v>1078</v>
      </c>
      <c r="D1396" s="2">
        <v>189</v>
      </c>
      <c r="E1396" s="2"/>
      <c r="F1396" s="2"/>
      <c r="G1396" s="2">
        <f>Tabla1[[#This Row],[VENTA]]+Tabla1[[#This Row],[FISICO]]-Tabla1[[#This Row],[SISTEMA]]</f>
        <v>-189</v>
      </c>
      <c r="H1396" s="2"/>
      <c r="I1396" s="2"/>
    </row>
    <row r="1397" spans="1:9" hidden="1" x14ac:dyDescent="0.25">
      <c r="A1397" s="1" t="s">
        <v>18</v>
      </c>
      <c r="B1397" s="2">
        <v>20015</v>
      </c>
      <c r="C1397" s="3" t="s">
        <v>1055</v>
      </c>
      <c r="D1397" s="2">
        <v>39</v>
      </c>
      <c r="E1397" s="2"/>
      <c r="F1397" s="2"/>
      <c r="G1397" s="2">
        <f>Tabla1[[#This Row],[VENTA]]+Tabla1[[#This Row],[FISICO]]-Tabla1[[#This Row],[SISTEMA]]</f>
        <v>-39</v>
      </c>
      <c r="H1397" s="2"/>
      <c r="I1397" s="2"/>
    </row>
    <row r="1398" spans="1:9" hidden="1" x14ac:dyDescent="0.25">
      <c r="A1398" s="1" t="s">
        <v>18</v>
      </c>
      <c r="B1398" s="2">
        <v>20081</v>
      </c>
      <c r="C1398" s="3" t="s">
        <v>1079</v>
      </c>
      <c r="D1398" s="2">
        <v>157</v>
      </c>
      <c r="E1398" s="2"/>
      <c r="F1398" s="2"/>
      <c r="G1398" s="2">
        <f>Tabla1[[#This Row],[VENTA]]+Tabla1[[#This Row],[FISICO]]-Tabla1[[#This Row],[SISTEMA]]</f>
        <v>-157</v>
      </c>
      <c r="H1398" s="2"/>
      <c r="I1398" s="2"/>
    </row>
    <row r="1399" spans="1:9" x14ac:dyDescent="0.25">
      <c r="A1399" s="1" t="s">
        <v>18</v>
      </c>
      <c r="B1399" s="2">
        <v>20311</v>
      </c>
      <c r="C1399" s="3" t="s">
        <v>1080</v>
      </c>
      <c r="D1399" s="2">
        <v>38</v>
      </c>
      <c r="E1399" s="2">
        <f>5+33</f>
        <v>38</v>
      </c>
      <c r="F1399" s="2">
        <v>0</v>
      </c>
      <c r="G1399" s="2">
        <f>Tabla1[[#This Row],[VENTA]]+Tabla1[[#This Row],[FISICO]]-Tabla1[[#This Row],[SISTEMA]]</f>
        <v>0</v>
      </c>
      <c r="H1399" s="4"/>
      <c r="I1399" s="4">
        <f>Tabla1[[#This Row],[Columna1]]*Tabla1[[#This Row],[COMPROMETIDO}]]</f>
        <v>0</v>
      </c>
    </row>
    <row r="1400" spans="1:9" hidden="1" x14ac:dyDescent="0.25">
      <c r="A1400" s="1" t="s">
        <v>18</v>
      </c>
      <c r="B1400" s="2">
        <v>20365</v>
      </c>
      <c r="C1400" s="3" t="s">
        <v>1056</v>
      </c>
      <c r="D1400" s="2">
        <v>8</v>
      </c>
      <c r="E1400" s="2"/>
      <c r="F1400" s="2"/>
      <c r="G1400" s="2">
        <f>Tabla1[[#This Row],[VENTA]]+Tabla1[[#This Row],[FISICO]]-Tabla1[[#This Row],[SISTEMA]]</f>
        <v>-8</v>
      </c>
      <c r="H1400" s="2"/>
      <c r="I1400" s="2"/>
    </row>
    <row r="1401" spans="1:9" hidden="1" x14ac:dyDescent="0.25">
      <c r="A1401" s="1" t="s">
        <v>18</v>
      </c>
      <c r="B1401" s="2">
        <v>20506</v>
      </c>
      <c r="C1401" s="3" t="s">
        <v>1057</v>
      </c>
      <c r="D1401" s="2">
        <v>123</v>
      </c>
      <c r="E1401" s="2"/>
      <c r="F1401" s="2"/>
      <c r="G1401" s="2">
        <f>Tabla1[[#This Row],[VENTA]]+Tabla1[[#This Row],[FISICO]]-Tabla1[[#This Row],[SISTEMA]]</f>
        <v>-123</v>
      </c>
      <c r="H1401" s="2"/>
      <c r="I1401" s="2"/>
    </row>
    <row r="1402" spans="1:9" hidden="1" x14ac:dyDescent="0.25">
      <c r="A1402" s="1" t="s">
        <v>18</v>
      </c>
      <c r="B1402" s="2">
        <v>20647</v>
      </c>
      <c r="C1402" s="3" t="s">
        <v>1072</v>
      </c>
      <c r="D1402" s="2">
        <v>51</v>
      </c>
      <c r="E1402" s="2"/>
      <c r="F1402" s="2"/>
      <c r="G1402" s="2">
        <f>Tabla1[[#This Row],[VENTA]]+Tabla1[[#This Row],[FISICO]]-Tabla1[[#This Row],[SISTEMA]]</f>
        <v>-51</v>
      </c>
      <c r="H1402" s="2"/>
      <c r="I1402" s="2"/>
    </row>
    <row r="1403" spans="1:9" x14ac:dyDescent="0.25">
      <c r="A1403" s="1" t="s">
        <v>18</v>
      </c>
      <c r="B1403" s="2">
        <v>20649</v>
      </c>
      <c r="C1403" s="3" t="s">
        <v>1071</v>
      </c>
      <c r="D1403" s="2">
        <v>197</v>
      </c>
      <c r="E1403" s="2">
        <v>195</v>
      </c>
      <c r="F1403" s="2">
        <v>0</v>
      </c>
      <c r="G1403" s="2">
        <f>Tabla1[[#This Row],[VENTA]]+Tabla1[[#This Row],[FISICO]]-Tabla1[[#This Row],[SISTEMA]]</f>
        <v>-2</v>
      </c>
      <c r="H1403" s="4">
        <v>0.26</v>
      </c>
      <c r="I1403" s="4">
        <f>Tabla1[[#This Row],[Columna1]]*Tabla1[[#This Row],[COMPROMETIDO}]]</f>
        <v>-0.52</v>
      </c>
    </row>
    <row r="1404" spans="1:9" hidden="1" x14ac:dyDescent="0.25">
      <c r="A1404" s="1" t="s">
        <v>21</v>
      </c>
      <c r="B1404" s="2">
        <v>20748</v>
      </c>
      <c r="C1404" s="3" t="s">
        <v>1426</v>
      </c>
      <c r="D1404" s="2">
        <v>1</v>
      </c>
      <c r="E1404" s="2"/>
      <c r="F1404" s="2"/>
      <c r="G1404" s="2">
        <f>Tabla1[[#This Row],[VENTA]]+Tabla1[[#This Row],[FISICO]]-Tabla1[[#This Row],[SISTEMA]]</f>
        <v>-1</v>
      </c>
      <c r="H1404" s="2"/>
      <c r="I1404" s="2"/>
    </row>
    <row r="1405" spans="1:9" hidden="1" x14ac:dyDescent="0.25">
      <c r="A1405" s="1" t="s">
        <v>18</v>
      </c>
      <c r="B1405" s="2">
        <v>20759</v>
      </c>
      <c r="C1405" s="3" t="s">
        <v>1088</v>
      </c>
      <c r="D1405" s="2">
        <v>12</v>
      </c>
      <c r="E1405" s="2"/>
      <c r="F1405" s="2"/>
      <c r="G1405" s="2">
        <f>Tabla1[[#This Row],[VENTA]]+Tabla1[[#This Row],[FISICO]]-Tabla1[[#This Row],[SISTEMA]]</f>
        <v>-12</v>
      </c>
      <c r="H1405" s="2"/>
      <c r="I1405" s="2"/>
    </row>
    <row r="1406" spans="1:9" hidden="1" x14ac:dyDescent="0.25">
      <c r="A1406" s="1" t="s">
        <v>18</v>
      </c>
      <c r="B1406" s="2">
        <v>20760</v>
      </c>
      <c r="C1406" s="3" t="s">
        <v>1086</v>
      </c>
      <c r="D1406" s="2">
        <v>123</v>
      </c>
      <c r="E1406" s="2"/>
      <c r="F1406" s="2"/>
      <c r="G1406" s="2">
        <f>Tabla1[[#This Row],[VENTA]]+Tabla1[[#This Row],[FISICO]]-Tabla1[[#This Row],[SISTEMA]]</f>
        <v>-123</v>
      </c>
      <c r="H1406" s="2"/>
      <c r="I1406" s="2"/>
    </row>
    <row r="1407" spans="1:9" hidden="1" x14ac:dyDescent="0.25">
      <c r="A1407" s="1" t="s">
        <v>18</v>
      </c>
      <c r="B1407" s="2">
        <v>20761</v>
      </c>
      <c r="C1407" s="3" t="s">
        <v>1085</v>
      </c>
      <c r="D1407" s="2">
        <v>139</v>
      </c>
      <c r="E1407" s="2"/>
      <c r="F1407" s="2"/>
      <c r="G1407" s="2">
        <f>Tabla1[[#This Row],[VENTA]]+Tabla1[[#This Row],[FISICO]]-Tabla1[[#This Row],[SISTEMA]]</f>
        <v>-139</v>
      </c>
      <c r="H1407" s="2"/>
      <c r="I1407" s="2"/>
    </row>
    <row r="1408" spans="1:9" hidden="1" x14ac:dyDescent="0.25">
      <c r="A1408" s="1" t="s">
        <v>18</v>
      </c>
      <c r="B1408" s="2">
        <v>20773</v>
      </c>
      <c r="C1408" s="3" t="s">
        <v>1059</v>
      </c>
      <c r="D1408" s="2">
        <v>100</v>
      </c>
      <c r="E1408" s="2"/>
      <c r="F1408" s="2"/>
      <c r="G1408" s="2">
        <f>Tabla1[[#This Row],[VENTA]]+Tabla1[[#This Row],[FISICO]]-Tabla1[[#This Row],[SISTEMA]]</f>
        <v>-100</v>
      </c>
      <c r="H1408" s="2"/>
      <c r="I1408" s="2"/>
    </row>
    <row r="1409" spans="1:9" hidden="1" x14ac:dyDescent="0.25">
      <c r="A1409" s="1" t="s">
        <v>18</v>
      </c>
      <c r="B1409" s="2">
        <v>20774</v>
      </c>
      <c r="C1409" s="3" t="s">
        <v>1060</v>
      </c>
      <c r="D1409" s="2">
        <v>80</v>
      </c>
      <c r="E1409" s="2"/>
      <c r="F1409" s="2"/>
      <c r="G1409" s="2">
        <f>Tabla1[[#This Row],[VENTA]]+Tabla1[[#This Row],[FISICO]]-Tabla1[[#This Row],[SISTEMA]]</f>
        <v>-80</v>
      </c>
      <c r="H1409" s="2"/>
      <c r="I1409" s="2"/>
    </row>
    <row r="1410" spans="1:9" hidden="1" x14ac:dyDescent="0.25">
      <c r="A1410" s="1" t="s">
        <v>18</v>
      </c>
      <c r="B1410" s="2">
        <v>20795</v>
      </c>
      <c r="C1410" s="3" t="s">
        <v>1074</v>
      </c>
      <c r="D1410" s="2">
        <v>29</v>
      </c>
      <c r="E1410" s="2"/>
      <c r="F1410" s="2"/>
      <c r="G1410" s="2">
        <f>Tabla1[[#This Row],[VENTA]]+Tabla1[[#This Row],[FISICO]]-Tabla1[[#This Row],[SISTEMA]]</f>
        <v>-29</v>
      </c>
      <c r="H1410" s="2"/>
      <c r="I1410" s="2"/>
    </row>
    <row r="1411" spans="1:9" hidden="1" x14ac:dyDescent="0.25">
      <c r="A1411" s="1" t="s">
        <v>32</v>
      </c>
      <c r="B1411" s="2">
        <v>20855</v>
      </c>
      <c r="C1411" s="3" t="s">
        <v>3115</v>
      </c>
      <c r="D1411" s="2">
        <v>1</v>
      </c>
      <c r="E1411" s="2"/>
      <c r="F1411" s="2"/>
      <c r="G1411" s="2">
        <f>Tabla1[[#This Row],[VENTA]]+Tabla1[[#This Row],[FISICO]]-Tabla1[[#This Row],[SISTEMA]]</f>
        <v>-1</v>
      </c>
      <c r="H1411" s="2"/>
      <c r="I1411" s="2"/>
    </row>
    <row r="1412" spans="1:9" hidden="1" x14ac:dyDescent="0.25">
      <c r="A1412" s="1" t="s">
        <v>18</v>
      </c>
      <c r="B1412" s="2">
        <v>20887</v>
      </c>
      <c r="C1412" s="3" t="s">
        <v>1081</v>
      </c>
      <c r="D1412" s="2">
        <v>380</v>
      </c>
      <c r="E1412" s="2"/>
      <c r="F1412" s="2"/>
      <c r="G1412" s="2">
        <f>Tabla1[[#This Row],[VENTA]]+Tabla1[[#This Row],[FISICO]]-Tabla1[[#This Row],[SISTEMA]]</f>
        <v>-380</v>
      </c>
      <c r="H1412" s="2"/>
      <c r="I1412" s="2"/>
    </row>
    <row r="1413" spans="1:9" hidden="1" x14ac:dyDescent="0.25">
      <c r="A1413" s="1" t="s">
        <v>18</v>
      </c>
      <c r="B1413" s="2">
        <v>20899</v>
      </c>
      <c r="C1413" s="3" t="s">
        <v>1061</v>
      </c>
      <c r="D1413" s="2">
        <v>260</v>
      </c>
      <c r="E1413" s="2"/>
      <c r="F1413" s="2"/>
      <c r="G1413" s="2">
        <f>Tabla1[[#This Row],[VENTA]]+Tabla1[[#This Row],[FISICO]]-Tabla1[[#This Row],[SISTEMA]]</f>
        <v>-260</v>
      </c>
      <c r="H1413" s="2"/>
      <c r="I1413" s="2"/>
    </row>
    <row r="1414" spans="1:9" x14ac:dyDescent="0.25">
      <c r="A1414" s="1" t="s">
        <v>18</v>
      </c>
      <c r="B1414" s="2">
        <v>20941</v>
      </c>
      <c r="C1414" s="3" t="s">
        <v>1087</v>
      </c>
      <c r="D1414" s="2">
        <v>16</v>
      </c>
      <c r="E1414" s="2">
        <v>16</v>
      </c>
      <c r="F1414" s="2">
        <v>1</v>
      </c>
      <c r="G1414" s="2">
        <f>Tabla1[[#This Row],[VENTA]]+Tabla1[[#This Row],[FISICO]]-Tabla1[[#This Row],[SISTEMA]]</f>
        <v>1</v>
      </c>
      <c r="H1414" s="4"/>
      <c r="I1414" s="4">
        <f>Tabla1[[#This Row],[Columna1]]*Tabla1[[#This Row],[COMPROMETIDO}]]</f>
        <v>0</v>
      </c>
    </row>
    <row r="1415" spans="1:9" hidden="1" x14ac:dyDescent="0.25">
      <c r="A1415" s="1" t="s">
        <v>32</v>
      </c>
      <c r="B1415" s="2">
        <v>20952</v>
      </c>
      <c r="C1415" s="3" t="s">
        <v>3111</v>
      </c>
      <c r="D1415" s="2">
        <v>16</v>
      </c>
      <c r="E1415" s="2"/>
      <c r="F1415" s="2"/>
      <c r="G1415" s="2">
        <f>Tabla1[[#This Row],[VENTA]]+Tabla1[[#This Row],[FISICO]]-Tabla1[[#This Row],[SISTEMA]]</f>
        <v>-16</v>
      </c>
      <c r="H1415" s="2"/>
      <c r="I1415" s="2"/>
    </row>
    <row r="1416" spans="1:9" hidden="1" x14ac:dyDescent="0.25">
      <c r="A1416" s="1" t="s">
        <v>18</v>
      </c>
      <c r="B1416" s="2">
        <v>20958</v>
      </c>
      <c r="C1416" s="3" t="s">
        <v>1083</v>
      </c>
      <c r="D1416" s="2">
        <v>210</v>
      </c>
      <c r="E1416" s="2"/>
      <c r="F1416" s="2"/>
      <c r="G1416" s="2">
        <f>Tabla1[[#This Row],[VENTA]]+Tabla1[[#This Row],[FISICO]]-Tabla1[[#This Row],[SISTEMA]]</f>
        <v>-210</v>
      </c>
      <c r="H1416" s="2"/>
      <c r="I1416" s="2"/>
    </row>
    <row r="1417" spans="1:9" hidden="1" x14ac:dyDescent="0.25">
      <c r="A1417" s="1" t="s">
        <v>18</v>
      </c>
      <c r="B1417" s="2">
        <v>20997</v>
      </c>
      <c r="C1417" s="3" t="s">
        <v>1093</v>
      </c>
      <c r="D1417" s="2">
        <v>104</v>
      </c>
      <c r="E1417" s="2"/>
      <c r="F1417" s="2"/>
      <c r="G1417" s="2">
        <f>Tabla1[[#This Row],[VENTA]]+Tabla1[[#This Row],[FISICO]]-Tabla1[[#This Row],[SISTEMA]]</f>
        <v>-104</v>
      </c>
      <c r="H1417" s="2"/>
      <c r="I1417" s="2"/>
    </row>
    <row r="1418" spans="1:9" hidden="1" x14ac:dyDescent="0.25">
      <c r="A1418" s="1" t="s">
        <v>18</v>
      </c>
      <c r="B1418" s="2">
        <v>21043</v>
      </c>
      <c r="C1418" s="3" t="s">
        <v>1089</v>
      </c>
      <c r="D1418" s="2">
        <v>72</v>
      </c>
      <c r="E1418" s="2"/>
      <c r="F1418" s="2"/>
      <c r="G1418" s="2">
        <f>Tabla1[[#This Row],[VENTA]]+Tabla1[[#This Row],[FISICO]]-Tabla1[[#This Row],[SISTEMA]]</f>
        <v>-72</v>
      </c>
      <c r="H1418" s="2"/>
      <c r="I1418" s="2"/>
    </row>
    <row r="1419" spans="1:9" hidden="1" x14ac:dyDescent="0.25">
      <c r="A1419" s="1" t="s">
        <v>21</v>
      </c>
      <c r="B1419" s="2">
        <v>21044</v>
      </c>
      <c r="C1419" s="3" t="s">
        <v>1427</v>
      </c>
      <c r="D1419" s="2">
        <v>18</v>
      </c>
      <c r="E1419" s="2"/>
      <c r="F1419" s="2"/>
      <c r="G1419" s="2">
        <f>Tabla1[[#This Row],[VENTA]]+Tabla1[[#This Row],[FISICO]]-Tabla1[[#This Row],[SISTEMA]]</f>
        <v>-18</v>
      </c>
      <c r="H1419" s="2"/>
      <c r="I1419" s="2"/>
    </row>
    <row r="1420" spans="1:9" x14ac:dyDescent="0.25">
      <c r="A1420" s="1" t="s">
        <v>18</v>
      </c>
      <c r="B1420" s="2">
        <v>21068</v>
      </c>
      <c r="C1420" s="3" t="s">
        <v>1090</v>
      </c>
      <c r="D1420" s="2">
        <v>133</v>
      </c>
      <c r="E1420" s="2">
        <v>132</v>
      </c>
      <c r="F1420" s="2">
        <v>0</v>
      </c>
      <c r="G1420" s="2">
        <f>Tabla1[[#This Row],[VENTA]]+Tabla1[[#This Row],[FISICO]]-Tabla1[[#This Row],[SISTEMA]]</f>
        <v>-1</v>
      </c>
      <c r="H1420" s="4">
        <v>1.47</v>
      </c>
      <c r="I1420" s="4">
        <f>Tabla1[[#This Row],[Columna1]]*Tabla1[[#This Row],[COMPROMETIDO}]]</f>
        <v>-1.47</v>
      </c>
    </row>
    <row r="1421" spans="1:9" hidden="1" x14ac:dyDescent="0.25">
      <c r="A1421" s="1" t="s">
        <v>18</v>
      </c>
      <c r="B1421" s="2">
        <v>21115</v>
      </c>
      <c r="C1421" s="3" t="s">
        <v>900</v>
      </c>
      <c r="D1421" s="2">
        <v>27</v>
      </c>
      <c r="E1421" s="2"/>
      <c r="F1421" s="2"/>
      <c r="G1421" s="2">
        <f>Tabla1[[#This Row],[VENTA]]+Tabla1[[#This Row],[FISICO]]-Tabla1[[#This Row],[SISTEMA]]</f>
        <v>-27</v>
      </c>
      <c r="H1421" s="2"/>
      <c r="I1421" s="2"/>
    </row>
    <row r="1422" spans="1:9" x14ac:dyDescent="0.25">
      <c r="A1422" s="1" t="s">
        <v>18</v>
      </c>
      <c r="B1422" s="2">
        <v>21122</v>
      </c>
      <c r="C1422" s="3" t="s">
        <v>1091</v>
      </c>
      <c r="D1422" s="2">
        <v>2</v>
      </c>
      <c r="E1422" s="2">
        <v>2</v>
      </c>
      <c r="F1422" s="2"/>
      <c r="G1422" s="2">
        <f>Tabla1[[#This Row],[VENTA]]+Tabla1[[#This Row],[FISICO]]-Tabla1[[#This Row],[SISTEMA]]</f>
        <v>0</v>
      </c>
      <c r="H1422" s="4"/>
      <c r="I1422" s="4">
        <f>Tabla1[[#This Row],[Columna1]]*Tabla1[[#This Row],[COMPROMETIDO}]]</f>
        <v>0</v>
      </c>
    </row>
    <row r="1423" spans="1:9" hidden="1" x14ac:dyDescent="0.25">
      <c r="A1423" s="1" t="s">
        <v>18</v>
      </c>
      <c r="B1423" s="2">
        <v>21133</v>
      </c>
      <c r="C1423" s="3" t="s">
        <v>1097</v>
      </c>
      <c r="D1423" s="2">
        <v>8</v>
      </c>
      <c r="E1423" s="2"/>
      <c r="F1423" s="2"/>
      <c r="G1423" s="2">
        <f>Tabla1[[#This Row],[VENTA]]+Tabla1[[#This Row],[FISICO]]-Tabla1[[#This Row],[SISTEMA]]</f>
        <v>-8</v>
      </c>
      <c r="H1423" s="2"/>
      <c r="I1423" s="2"/>
    </row>
    <row r="1424" spans="1:9" hidden="1" x14ac:dyDescent="0.25">
      <c r="A1424" s="1" t="s">
        <v>18</v>
      </c>
      <c r="B1424" s="2">
        <v>21134</v>
      </c>
      <c r="C1424" s="3" t="s">
        <v>1098</v>
      </c>
      <c r="D1424" s="2">
        <v>24</v>
      </c>
      <c r="E1424" s="2"/>
      <c r="F1424" s="2"/>
      <c r="G1424" s="2">
        <f>Tabla1[[#This Row],[VENTA]]+Tabla1[[#This Row],[FISICO]]-Tabla1[[#This Row],[SISTEMA]]</f>
        <v>-24</v>
      </c>
      <c r="H1424" s="2"/>
      <c r="I1424" s="2"/>
    </row>
    <row r="1425" spans="1:9" hidden="1" x14ac:dyDescent="0.25">
      <c r="A1425" s="1" t="s">
        <v>18</v>
      </c>
      <c r="B1425" s="2">
        <v>21152</v>
      </c>
      <c r="C1425" s="3" t="s">
        <v>1099</v>
      </c>
      <c r="D1425" s="2">
        <v>95</v>
      </c>
      <c r="E1425" s="2"/>
      <c r="F1425" s="2"/>
      <c r="G1425" s="2">
        <f>Tabla1[[#This Row],[VENTA]]+Tabla1[[#This Row],[FISICO]]-Tabla1[[#This Row],[SISTEMA]]</f>
        <v>-95</v>
      </c>
      <c r="H1425" s="2"/>
      <c r="I1425" s="2"/>
    </row>
    <row r="1426" spans="1:9" x14ac:dyDescent="0.25">
      <c r="A1426" s="1" t="s">
        <v>18</v>
      </c>
      <c r="B1426" s="2">
        <v>21172</v>
      </c>
      <c r="C1426" s="3" t="s">
        <v>1103</v>
      </c>
      <c r="D1426" s="2">
        <v>5</v>
      </c>
      <c r="E1426" s="2">
        <v>5</v>
      </c>
      <c r="F1426" s="2">
        <v>0</v>
      </c>
      <c r="G1426" s="2">
        <f>Tabla1[[#This Row],[VENTA]]+Tabla1[[#This Row],[FISICO]]-Tabla1[[#This Row],[SISTEMA]]</f>
        <v>0</v>
      </c>
      <c r="H1426" s="4"/>
      <c r="I1426" s="4">
        <f>Tabla1[[#This Row],[Columna1]]*Tabla1[[#This Row],[COMPROMETIDO}]]</f>
        <v>0</v>
      </c>
    </row>
    <row r="1427" spans="1:9" x14ac:dyDescent="0.25">
      <c r="A1427" s="1" t="s">
        <v>18</v>
      </c>
      <c r="B1427" s="2">
        <v>21173</v>
      </c>
      <c r="C1427" s="3" t="s">
        <v>1104</v>
      </c>
      <c r="D1427" s="2">
        <v>22</v>
      </c>
      <c r="E1427" s="2">
        <v>22</v>
      </c>
      <c r="F1427" s="2">
        <v>1</v>
      </c>
      <c r="G1427" s="2">
        <f>Tabla1[[#This Row],[VENTA]]+Tabla1[[#This Row],[FISICO]]-Tabla1[[#This Row],[SISTEMA]]</f>
        <v>1</v>
      </c>
      <c r="H1427" s="4"/>
      <c r="I1427" s="4">
        <f>Tabla1[[#This Row],[Columna1]]*Tabla1[[#This Row],[COMPROMETIDO}]]</f>
        <v>0</v>
      </c>
    </row>
    <row r="1428" spans="1:9" hidden="1" x14ac:dyDescent="0.25">
      <c r="A1428" s="1" t="s">
        <v>18</v>
      </c>
      <c r="B1428" s="2">
        <v>21174</v>
      </c>
      <c r="C1428" s="3" t="s">
        <v>1106</v>
      </c>
      <c r="D1428" s="2">
        <v>155</v>
      </c>
      <c r="E1428" s="2"/>
      <c r="F1428" s="2"/>
      <c r="G1428" s="2">
        <f>Tabla1[[#This Row],[VENTA]]+Tabla1[[#This Row],[FISICO]]-Tabla1[[#This Row],[SISTEMA]]</f>
        <v>-155</v>
      </c>
      <c r="H1428" s="2"/>
      <c r="I1428" s="2"/>
    </row>
    <row r="1429" spans="1:9" hidden="1" x14ac:dyDescent="0.25">
      <c r="A1429" s="1" t="s">
        <v>18</v>
      </c>
      <c r="B1429" s="2">
        <v>21175</v>
      </c>
      <c r="C1429" s="3" t="s">
        <v>1107</v>
      </c>
      <c r="D1429" s="2">
        <v>179</v>
      </c>
      <c r="E1429" s="2"/>
      <c r="F1429" s="2"/>
      <c r="G1429" s="2">
        <f>Tabla1[[#This Row],[VENTA]]+Tabla1[[#This Row],[FISICO]]-Tabla1[[#This Row],[SISTEMA]]</f>
        <v>-179</v>
      </c>
      <c r="H1429" s="2"/>
      <c r="I1429" s="2"/>
    </row>
    <row r="1430" spans="1:9" hidden="1" x14ac:dyDescent="0.25">
      <c r="A1430" s="1" t="s">
        <v>18</v>
      </c>
      <c r="B1430" s="2">
        <v>21179</v>
      </c>
      <c r="C1430" s="3" t="s">
        <v>1062</v>
      </c>
      <c r="D1430" s="2">
        <v>1046</v>
      </c>
      <c r="E1430" s="2"/>
      <c r="F1430" s="2"/>
      <c r="G1430" s="2">
        <f>Tabla1[[#This Row],[VENTA]]+Tabla1[[#This Row],[FISICO]]-Tabla1[[#This Row],[SISTEMA]]</f>
        <v>-1046</v>
      </c>
      <c r="H1430" s="2"/>
      <c r="I1430" s="2"/>
    </row>
    <row r="1431" spans="1:9" hidden="1" x14ac:dyDescent="0.25">
      <c r="A1431" s="1" t="s">
        <v>18</v>
      </c>
      <c r="B1431" s="2">
        <v>21180</v>
      </c>
      <c r="C1431" s="3" t="s">
        <v>1063</v>
      </c>
      <c r="D1431" s="2">
        <v>3</v>
      </c>
      <c r="E1431" s="2"/>
      <c r="F1431" s="2"/>
      <c r="G1431" s="2">
        <f>Tabla1[[#This Row],[VENTA]]+Tabla1[[#This Row],[FISICO]]-Tabla1[[#This Row],[SISTEMA]]</f>
        <v>-3</v>
      </c>
      <c r="H1431" s="2"/>
      <c r="I1431" s="2"/>
    </row>
    <row r="1432" spans="1:9" hidden="1" x14ac:dyDescent="0.25">
      <c r="A1432" s="1" t="s">
        <v>18</v>
      </c>
      <c r="B1432" s="2">
        <v>21189</v>
      </c>
      <c r="C1432" s="3" t="s">
        <v>898</v>
      </c>
      <c r="D1432" s="2">
        <v>153</v>
      </c>
      <c r="E1432" s="2"/>
      <c r="F1432" s="2"/>
      <c r="G1432" s="2">
        <f>Tabla1[[#This Row],[VENTA]]+Tabla1[[#This Row],[FISICO]]-Tabla1[[#This Row],[SISTEMA]]</f>
        <v>-153</v>
      </c>
      <c r="H1432" s="2"/>
      <c r="I1432" s="2"/>
    </row>
    <row r="1433" spans="1:9" hidden="1" x14ac:dyDescent="0.25">
      <c r="A1433" s="1" t="s">
        <v>18</v>
      </c>
      <c r="B1433" s="2">
        <v>21190</v>
      </c>
      <c r="C1433" s="3" t="s">
        <v>899</v>
      </c>
      <c r="D1433" s="2">
        <v>161</v>
      </c>
      <c r="E1433" s="2"/>
      <c r="F1433" s="2"/>
      <c r="G1433" s="2">
        <f>Tabla1[[#This Row],[VENTA]]+Tabla1[[#This Row],[FISICO]]-Tabla1[[#This Row],[SISTEMA]]</f>
        <v>-161</v>
      </c>
      <c r="H1433" s="2"/>
      <c r="I1433" s="2"/>
    </row>
    <row r="1434" spans="1:9" hidden="1" x14ac:dyDescent="0.25">
      <c r="A1434" s="1" t="s">
        <v>18</v>
      </c>
      <c r="B1434" s="2">
        <v>21206</v>
      </c>
      <c r="C1434" s="3" t="s">
        <v>922</v>
      </c>
      <c r="D1434" s="2">
        <v>561</v>
      </c>
      <c r="E1434" s="2"/>
      <c r="F1434" s="2"/>
      <c r="G1434" s="2">
        <f>Tabla1[[#This Row],[VENTA]]+Tabla1[[#This Row],[FISICO]]-Tabla1[[#This Row],[SISTEMA]]</f>
        <v>-561</v>
      </c>
      <c r="H1434" s="2"/>
      <c r="I1434" s="2"/>
    </row>
    <row r="1435" spans="1:9" hidden="1" x14ac:dyDescent="0.25">
      <c r="A1435" s="1" t="s">
        <v>18</v>
      </c>
      <c r="B1435" s="2">
        <v>21207</v>
      </c>
      <c r="C1435" s="3" t="s">
        <v>923</v>
      </c>
      <c r="D1435" s="2">
        <v>42</v>
      </c>
      <c r="E1435" s="2"/>
      <c r="F1435" s="2"/>
      <c r="G1435" s="2">
        <f>Tabla1[[#This Row],[VENTA]]+Tabla1[[#This Row],[FISICO]]-Tabla1[[#This Row],[SISTEMA]]</f>
        <v>-42</v>
      </c>
      <c r="H1435" s="2"/>
      <c r="I1435" s="2"/>
    </row>
    <row r="1436" spans="1:9" hidden="1" x14ac:dyDescent="0.25">
      <c r="A1436" s="1" t="s">
        <v>18</v>
      </c>
      <c r="B1436" s="2">
        <v>21211</v>
      </c>
      <c r="C1436" s="3" t="s">
        <v>906</v>
      </c>
      <c r="D1436" s="2">
        <v>6</v>
      </c>
      <c r="E1436" s="2"/>
      <c r="F1436" s="2"/>
      <c r="G1436" s="2">
        <f>Tabla1[[#This Row],[VENTA]]+Tabla1[[#This Row],[FISICO]]-Tabla1[[#This Row],[SISTEMA]]</f>
        <v>-6</v>
      </c>
      <c r="H1436" s="2"/>
      <c r="I1436" s="2"/>
    </row>
    <row r="1437" spans="1:9" hidden="1" x14ac:dyDescent="0.25">
      <c r="A1437" s="1" t="s">
        <v>18</v>
      </c>
      <c r="B1437" s="2">
        <v>21237</v>
      </c>
      <c r="C1437" s="3" t="s">
        <v>1117</v>
      </c>
      <c r="D1437" s="2">
        <v>13</v>
      </c>
      <c r="E1437" s="2"/>
      <c r="F1437" s="2"/>
      <c r="G1437" s="2">
        <f>Tabla1[[#This Row],[VENTA]]+Tabla1[[#This Row],[FISICO]]-Tabla1[[#This Row],[SISTEMA]]</f>
        <v>-13</v>
      </c>
      <c r="H1437" s="2"/>
      <c r="I1437" s="2"/>
    </row>
    <row r="1438" spans="1:9" hidden="1" x14ac:dyDescent="0.25">
      <c r="A1438" s="1" t="s">
        <v>18</v>
      </c>
      <c r="B1438" s="2">
        <v>21242</v>
      </c>
      <c r="C1438" s="3" t="s">
        <v>901</v>
      </c>
      <c r="D1438" s="2">
        <v>4</v>
      </c>
      <c r="E1438" s="2"/>
      <c r="F1438" s="2"/>
      <c r="G1438" s="2">
        <f>Tabla1[[#This Row],[VENTA]]+Tabla1[[#This Row],[FISICO]]-Tabla1[[#This Row],[SISTEMA]]</f>
        <v>-4</v>
      </c>
      <c r="H1438" s="2"/>
      <c r="I1438" s="2"/>
    </row>
    <row r="1439" spans="1:9" hidden="1" x14ac:dyDescent="0.25">
      <c r="A1439" s="1" t="s">
        <v>18</v>
      </c>
      <c r="B1439" s="2">
        <v>21243</v>
      </c>
      <c r="C1439" s="3" t="s">
        <v>1145</v>
      </c>
      <c r="D1439" s="2">
        <v>2</v>
      </c>
      <c r="E1439" s="2"/>
      <c r="F1439" s="2"/>
      <c r="G1439" s="2">
        <f>Tabla1[[#This Row],[VENTA]]+Tabla1[[#This Row],[FISICO]]-Tabla1[[#This Row],[SISTEMA]]</f>
        <v>-2</v>
      </c>
      <c r="H1439" s="2"/>
      <c r="I1439" s="2"/>
    </row>
    <row r="1440" spans="1:9" hidden="1" x14ac:dyDescent="0.25">
      <c r="A1440" s="1" t="s">
        <v>18</v>
      </c>
      <c r="B1440" s="2">
        <v>21246</v>
      </c>
      <c r="C1440" s="3" t="s">
        <v>902</v>
      </c>
      <c r="D1440" s="2">
        <v>3840</v>
      </c>
      <c r="E1440" s="2"/>
      <c r="F1440" s="2"/>
      <c r="G1440" s="2">
        <f>Tabla1[[#This Row],[VENTA]]+Tabla1[[#This Row],[FISICO]]-Tabla1[[#This Row],[SISTEMA]]</f>
        <v>-3840</v>
      </c>
      <c r="H1440" s="2"/>
      <c r="I1440" s="2"/>
    </row>
    <row r="1441" spans="1:9" hidden="1" x14ac:dyDescent="0.25">
      <c r="A1441" s="1" t="s">
        <v>10</v>
      </c>
      <c r="B1441" s="2">
        <v>21278</v>
      </c>
      <c r="C1441" s="3" t="s">
        <v>285</v>
      </c>
      <c r="D1441" s="2">
        <v>4</v>
      </c>
      <c r="E1441" s="2"/>
      <c r="F1441" s="2"/>
      <c r="G1441" s="2">
        <f>Tabla1[[#This Row],[VENTA]]+Tabla1[[#This Row],[FISICO]]-Tabla1[[#This Row],[SISTEMA]]</f>
        <v>-4</v>
      </c>
      <c r="H1441" s="2"/>
      <c r="I1441" s="2"/>
    </row>
    <row r="1442" spans="1:9" hidden="1" x14ac:dyDescent="0.25">
      <c r="A1442" s="1" t="s">
        <v>18</v>
      </c>
      <c r="B1442" s="2">
        <v>21353</v>
      </c>
      <c r="C1442" s="3" t="s">
        <v>1131</v>
      </c>
      <c r="D1442" s="2">
        <v>59</v>
      </c>
      <c r="E1442" s="2"/>
      <c r="F1442" s="2"/>
      <c r="G1442" s="2">
        <f>Tabla1[[#This Row],[VENTA]]+Tabla1[[#This Row],[FISICO]]-Tabla1[[#This Row],[SISTEMA]]</f>
        <v>-59</v>
      </c>
      <c r="H1442" s="2"/>
      <c r="I1442" s="2"/>
    </row>
    <row r="1443" spans="1:9" x14ac:dyDescent="0.25">
      <c r="A1443" s="1" t="s">
        <v>18</v>
      </c>
      <c r="B1443" s="2">
        <v>21358</v>
      </c>
      <c r="C1443" s="3" t="s">
        <v>915</v>
      </c>
      <c r="D1443" s="2">
        <v>6</v>
      </c>
      <c r="E1443" s="2">
        <v>6</v>
      </c>
      <c r="F1443" s="2">
        <v>0</v>
      </c>
      <c r="G1443" s="2">
        <f>Tabla1[[#This Row],[VENTA]]+Tabla1[[#This Row],[FISICO]]-Tabla1[[#This Row],[SISTEMA]]</f>
        <v>0</v>
      </c>
      <c r="H1443" s="4"/>
      <c r="I1443" s="4">
        <f>Tabla1[[#This Row],[Columna1]]*Tabla1[[#This Row],[COMPROMETIDO}]]</f>
        <v>0</v>
      </c>
    </row>
    <row r="1444" spans="1:9" hidden="1" x14ac:dyDescent="0.25">
      <c r="A1444" s="1" t="s">
        <v>18</v>
      </c>
      <c r="B1444" s="2">
        <v>21363</v>
      </c>
      <c r="C1444" s="3" t="s">
        <v>1094</v>
      </c>
      <c r="D1444" s="2">
        <v>17</v>
      </c>
      <c r="E1444" s="2"/>
      <c r="F1444" s="2"/>
      <c r="G1444" s="2">
        <f>Tabla1[[#This Row],[VENTA]]+Tabla1[[#This Row],[FISICO]]-Tabla1[[#This Row],[SISTEMA]]</f>
        <v>-17</v>
      </c>
      <c r="H1444" s="2"/>
      <c r="I1444" s="2"/>
    </row>
    <row r="1445" spans="1:9" hidden="1" x14ac:dyDescent="0.25">
      <c r="A1445" s="1" t="s">
        <v>18</v>
      </c>
      <c r="B1445" s="2">
        <v>21379</v>
      </c>
      <c r="C1445" s="3" t="s">
        <v>903</v>
      </c>
      <c r="D1445" s="2">
        <v>24099</v>
      </c>
      <c r="E1445" s="2"/>
      <c r="F1445" s="2"/>
      <c r="G1445" s="2">
        <f>Tabla1[[#This Row],[VENTA]]+Tabla1[[#This Row],[FISICO]]-Tabla1[[#This Row],[SISTEMA]]</f>
        <v>-24099</v>
      </c>
      <c r="H1445" s="2"/>
      <c r="I1445" s="2"/>
    </row>
    <row r="1446" spans="1:9" hidden="1" x14ac:dyDescent="0.25">
      <c r="A1446" s="1" t="s">
        <v>18</v>
      </c>
      <c r="B1446" s="2">
        <v>21415</v>
      </c>
      <c r="C1446" s="3" t="s">
        <v>1140</v>
      </c>
      <c r="D1446" s="2">
        <v>38</v>
      </c>
      <c r="E1446" s="2"/>
      <c r="F1446" s="2"/>
      <c r="G1446" s="2">
        <f>Tabla1[[#This Row],[VENTA]]+Tabla1[[#This Row],[FISICO]]-Tabla1[[#This Row],[SISTEMA]]</f>
        <v>-38</v>
      </c>
      <c r="H1446" s="2"/>
      <c r="I1446" s="2"/>
    </row>
    <row r="1447" spans="1:9" hidden="1" x14ac:dyDescent="0.25">
      <c r="A1447" s="1" t="s">
        <v>18</v>
      </c>
      <c r="B1447" s="2">
        <v>21442</v>
      </c>
      <c r="C1447" s="3" t="s">
        <v>924</v>
      </c>
      <c r="D1447" s="2">
        <v>130</v>
      </c>
      <c r="E1447" s="2"/>
      <c r="F1447" s="2"/>
      <c r="G1447" s="2">
        <f>Tabla1[[#This Row],[VENTA]]+Tabla1[[#This Row],[FISICO]]-Tabla1[[#This Row],[SISTEMA]]</f>
        <v>-130</v>
      </c>
      <c r="H1447" s="2"/>
      <c r="I1447" s="2"/>
    </row>
    <row r="1448" spans="1:9" hidden="1" x14ac:dyDescent="0.25">
      <c r="A1448" s="1" t="s">
        <v>18</v>
      </c>
      <c r="B1448" s="2">
        <v>21443</v>
      </c>
      <c r="C1448" s="3" t="s">
        <v>925</v>
      </c>
      <c r="D1448" s="2">
        <v>170</v>
      </c>
      <c r="E1448" s="2"/>
      <c r="F1448" s="2"/>
      <c r="G1448" s="2">
        <f>Tabla1[[#This Row],[VENTA]]+Tabla1[[#This Row],[FISICO]]-Tabla1[[#This Row],[SISTEMA]]</f>
        <v>-170</v>
      </c>
      <c r="H1448" s="2"/>
      <c r="I1448" s="2"/>
    </row>
    <row r="1449" spans="1:9" hidden="1" x14ac:dyDescent="0.25">
      <c r="A1449" s="1" t="s">
        <v>18</v>
      </c>
      <c r="B1449" s="2">
        <v>21444</v>
      </c>
      <c r="C1449" s="3" t="s">
        <v>926</v>
      </c>
      <c r="D1449" s="2">
        <v>3</v>
      </c>
      <c r="E1449" s="2"/>
      <c r="F1449" s="2"/>
      <c r="G1449" s="2">
        <f>Tabla1[[#This Row],[VENTA]]+Tabla1[[#This Row],[FISICO]]-Tabla1[[#This Row],[SISTEMA]]</f>
        <v>-3</v>
      </c>
      <c r="H1449" s="2"/>
      <c r="I1449" s="2"/>
    </row>
    <row r="1450" spans="1:9" hidden="1" x14ac:dyDescent="0.25">
      <c r="A1450" s="1" t="s">
        <v>18</v>
      </c>
      <c r="B1450" s="2">
        <v>21451</v>
      </c>
      <c r="C1450" s="3" t="s">
        <v>1092</v>
      </c>
      <c r="D1450" s="2">
        <v>5</v>
      </c>
      <c r="E1450" s="2"/>
      <c r="F1450" s="2"/>
      <c r="G1450" s="2">
        <f>Tabla1[[#This Row],[VENTA]]+Tabla1[[#This Row],[FISICO]]-Tabla1[[#This Row],[SISTEMA]]</f>
        <v>-5</v>
      </c>
      <c r="H1450" s="2"/>
      <c r="I1450" s="2"/>
    </row>
    <row r="1451" spans="1:9" hidden="1" x14ac:dyDescent="0.25">
      <c r="A1451" s="1" t="s">
        <v>18</v>
      </c>
      <c r="B1451" s="2">
        <v>21456</v>
      </c>
      <c r="C1451" s="3" t="s">
        <v>927</v>
      </c>
      <c r="D1451" s="2">
        <v>46</v>
      </c>
      <c r="E1451" s="2"/>
      <c r="F1451" s="2"/>
      <c r="G1451" s="2">
        <f>Tabla1[[#This Row],[VENTA]]+Tabla1[[#This Row],[FISICO]]-Tabla1[[#This Row],[SISTEMA]]</f>
        <v>-46</v>
      </c>
      <c r="H1451" s="2"/>
      <c r="I1451" s="2"/>
    </row>
    <row r="1452" spans="1:9" hidden="1" x14ac:dyDescent="0.25">
      <c r="A1452" s="1" t="s">
        <v>18</v>
      </c>
      <c r="B1452" s="2">
        <v>21457</v>
      </c>
      <c r="C1452" s="3" t="s">
        <v>1095</v>
      </c>
      <c r="D1452" s="2">
        <v>82</v>
      </c>
      <c r="E1452" s="2"/>
      <c r="F1452" s="2"/>
      <c r="G1452" s="2">
        <f>Tabla1[[#This Row],[VENTA]]+Tabla1[[#This Row],[FISICO]]-Tabla1[[#This Row],[SISTEMA]]</f>
        <v>-82</v>
      </c>
      <c r="H1452" s="2"/>
      <c r="I1452" s="2"/>
    </row>
    <row r="1453" spans="1:9" hidden="1" x14ac:dyDescent="0.25">
      <c r="A1453" s="1" t="s">
        <v>18</v>
      </c>
      <c r="B1453" s="2">
        <v>21477</v>
      </c>
      <c r="C1453" s="3" t="s">
        <v>904</v>
      </c>
      <c r="D1453" s="2">
        <v>10</v>
      </c>
      <c r="E1453" s="2"/>
      <c r="F1453" s="2"/>
      <c r="G1453" s="2">
        <f>Tabla1[[#This Row],[VENTA]]+Tabla1[[#This Row],[FISICO]]-Tabla1[[#This Row],[SISTEMA]]</f>
        <v>-10</v>
      </c>
      <c r="H1453" s="2"/>
      <c r="I1453" s="2"/>
    </row>
    <row r="1454" spans="1:9" hidden="1" x14ac:dyDescent="0.25">
      <c r="A1454" s="1" t="s">
        <v>18</v>
      </c>
      <c r="B1454" s="2">
        <v>21487</v>
      </c>
      <c r="C1454" s="3" t="s">
        <v>920</v>
      </c>
      <c r="D1454" s="2">
        <v>68</v>
      </c>
      <c r="E1454" s="2"/>
      <c r="F1454" s="2"/>
      <c r="G1454" s="2">
        <f>Tabla1[[#This Row],[VENTA]]+Tabla1[[#This Row],[FISICO]]-Tabla1[[#This Row],[SISTEMA]]</f>
        <v>-68</v>
      </c>
      <c r="H1454" s="2"/>
      <c r="I1454" s="2"/>
    </row>
    <row r="1455" spans="1:9" hidden="1" x14ac:dyDescent="0.25">
      <c r="A1455" s="1" t="s">
        <v>32</v>
      </c>
      <c r="B1455" s="2">
        <v>21520</v>
      </c>
      <c r="C1455" s="3" t="s">
        <v>3116</v>
      </c>
      <c r="D1455" s="2">
        <v>9</v>
      </c>
      <c r="E1455" s="2"/>
      <c r="F1455" s="2"/>
      <c r="G1455" s="2">
        <f>Tabla1[[#This Row],[VENTA]]+Tabla1[[#This Row],[FISICO]]-Tabla1[[#This Row],[SISTEMA]]</f>
        <v>-9</v>
      </c>
      <c r="H1455" s="2"/>
      <c r="I1455" s="2"/>
    </row>
    <row r="1456" spans="1:9" hidden="1" x14ac:dyDescent="0.25">
      <c r="A1456" s="1" t="s">
        <v>23</v>
      </c>
      <c r="B1456">
        <v>2219</v>
      </c>
      <c r="C1456" s="1" t="s">
        <v>1490</v>
      </c>
      <c r="D1456">
        <v>14</v>
      </c>
      <c r="E1456">
        <v>14</v>
      </c>
      <c r="F1456">
        <v>0</v>
      </c>
      <c r="H1456"/>
      <c r="I1456">
        <v>0</v>
      </c>
    </row>
    <row r="1457" spans="1:9" hidden="1" x14ac:dyDescent="0.25">
      <c r="A1457" s="1" t="s">
        <v>23</v>
      </c>
      <c r="B1457">
        <v>2220</v>
      </c>
      <c r="C1457" s="1" t="s">
        <v>1491</v>
      </c>
      <c r="D1457">
        <v>4</v>
      </c>
      <c r="E1457">
        <v>4</v>
      </c>
      <c r="F1457">
        <v>0</v>
      </c>
      <c r="H1457"/>
      <c r="I1457">
        <v>0</v>
      </c>
    </row>
    <row r="1458" spans="1:9" hidden="1" x14ac:dyDescent="0.25">
      <c r="A1458" s="1" t="s">
        <v>23</v>
      </c>
      <c r="B1458">
        <v>2223</v>
      </c>
      <c r="C1458" s="1" t="s">
        <v>1492</v>
      </c>
      <c r="D1458">
        <v>5</v>
      </c>
      <c r="E1458">
        <v>5</v>
      </c>
      <c r="F1458">
        <v>0</v>
      </c>
      <c r="H1458"/>
      <c r="I1458">
        <v>0</v>
      </c>
    </row>
    <row r="1459" spans="1:9" hidden="1" x14ac:dyDescent="0.25">
      <c r="A1459" s="1" t="s">
        <v>23</v>
      </c>
      <c r="B1459">
        <v>2719</v>
      </c>
      <c r="C1459" s="1" t="s">
        <v>1493</v>
      </c>
      <c r="D1459">
        <v>4</v>
      </c>
      <c r="E1459">
        <v>4</v>
      </c>
      <c r="F1459">
        <v>0</v>
      </c>
      <c r="H1459"/>
      <c r="I1459">
        <v>0</v>
      </c>
    </row>
    <row r="1460" spans="1:9" hidden="1" x14ac:dyDescent="0.25">
      <c r="A1460" s="1" t="s">
        <v>23</v>
      </c>
      <c r="B1460">
        <v>3249</v>
      </c>
      <c r="C1460" s="1" t="s">
        <v>1494</v>
      </c>
      <c r="D1460">
        <v>2</v>
      </c>
      <c r="E1460">
        <v>2</v>
      </c>
      <c r="F1460">
        <v>0</v>
      </c>
      <c r="H1460"/>
      <c r="I1460">
        <v>0</v>
      </c>
    </row>
    <row r="1461" spans="1:9" hidden="1" x14ac:dyDescent="0.25">
      <c r="A1461" s="1" t="s">
        <v>23</v>
      </c>
      <c r="B1461">
        <v>2216</v>
      </c>
      <c r="C1461" s="1" t="s">
        <v>1495</v>
      </c>
      <c r="D1461">
        <v>3</v>
      </c>
      <c r="E1461">
        <v>3</v>
      </c>
      <c r="F1461">
        <v>0</v>
      </c>
      <c r="H1461"/>
      <c r="I1461">
        <v>0</v>
      </c>
    </row>
    <row r="1462" spans="1:9" hidden="1" x14ac:dyDescent="0.25">
      <c r="A1462" s="1" t="s">
        <v>23</v>
      </c>
      <c r="B1462">
        <v>2225</v>
      </c>
      <c r="C1462" s="1" t="s">
        <v>1496</v>
      </c>
      <c r="D1462">
        <v>12</v>
      </c>
      <c r="E1462">
        <v>12</v>
      </c>
      <c r="F1462">
        <v>0</v>
      </c>
      <c r="H1462"/>
      <c r="I1462">
        <v>0</v>
      </c>
    </row>
    <row r="1463" spans="1:9" hidden="1" x14ac:dyDescent="0.25">
      <c r="A1463" s="1" t="s">
        <v>23</v>
      </c>
      <c r="B1463">
        <v>2724</v>
      </c>
      <c r="C1463" s="1" t="s">
        <v>1497</v>
      </c>
      <c r="D1463">
        <v>6</v>
      </c>
      <c r="E1463">
        <v>6</v>
      </c>
      <c r="F1463">
        <v>0</v>
      </c>
      <c r="H1463"/>
      <c r="I1463">
        <v>0</v>
      </c>
    </row>
    <row r="1464" spans="1:9" hidden="1" x14ac:dyDescent="0.25">
      <c r="A1464" s="1" t="s">
        <v>23</v>
      </c>
      <c r="B1464">
        <v>6901</v>
      </c>
      <c r="C1464" s="1" t="s">
        <v>1498</v>
      </c>
      <c r="D1464">
        <v>381</v>
      </c>
      <c r="E1464">
        <v>381</v>
      </c>
      <c r="F1464">
        <v>7350</v>
      </c>
      <c r="H1464"/>
      <c r="I1464">
        <v>0</v>
      </c>
    </row>
    <row r="1465" spans="1:9" hidden="1" x14ac:dyDescent="0.25">
      <c r="A1465" s="1" t="s">
        <v>23</v>
      </c>
      <c r="B1465">
        <v>8065</v>
      </c>
      <c r="C1465" s="1" t="s">
        <v>1499</v>
      </c>
      <c r="D1465">
        <v>1</v>
      </c>
      <c r="E1465">
        <v>1</v>
      </c>
      <c r="F1465">
        <v>0</v>
      </c>
      <c r="H1465"/>
      <c r="I1465">
        <v>0</v>
      </c>
    </row>
    <row r="1466" spans="1:9" hidden="1" x14ac:dyDescent="0.25">
      <c r="A1466" s="1" t="s">
        <v>23</v>
      </c>
      <c r="B1466">
        <v>8739</v>
      </c>
      <c r="C1466" s="1" t="s">
        <v>1500</v>
      </c>
      <c r="D1466">
        <v>11</v>
      </c>
      <c r="E1466">
        <v>11</v>
      </c>
      <c r="F1466">
        <v>0</v>
      </c>
      <c r="H1466"/>
      <c r="I1466">
        <v>0</v>
      </c>
    </row>
    <row r="1467" spans="1:9" hidden="1" x14ac:dyDescent="0.25">
      <c r="A1467" s="1" t="s">
        <v>23</v>
      </c>
      <c r="B1467">
        <v>8743</v>
      </c>
      <c r="C1467" s="1" t="s">
        <v>1501</v>
      </c>
      <c r="D1467">
        <v>1</v>
      </c>
      <c r="E1467">
        <v>1</v>
      </c>
      <c r="F1467">
        <v>0</v>
      </c>
      <c r="H1467"/>
      <c r="I1467">
        <v>0</v>
      </c>
    </row>
    <row r="1468" spans="1:9" hidden="1" x14ac:dyDescent="0.25">
      <c r="A1468" s="1" t="s">
        <v>23</v>
      </c>
      <c r="B1468">
        <v>8746</v>
      </c>
      <c r="C1468" s="1" t="s">
        <v>1502</v>
      </c>
      <c r="D1468">
        <v>2</v>
      </c>
      <c r="E1468">
        <v>2</v>
      </c>
      <c r="F1468">
        <v>0</v>
      </c>
      <c r="H1468"/>
      <c r="I1468">
        <v>0</v>
      </c>
    </row>
    <row r="1469" spans="1:9" hidden="1" x14ac:dyDescent="0.25">
      <c r="A1469" s="1" t="s">
        <v>23</v>
      </c>
      <c r="B1469">
        <v>8757</v>
      </c>
      <c r="C1469" s="1" t="s">
        <v>1503</v>
      </c>
      <c r="D1469">
        <v>1</v>
      </c>
      <c r="E1469">
        <v>1</v>
      </c>
      <c r="F1469">
        <v>0</v>
      </c>
      <c r="H1469"/>
      <c r="I1469">
        <v>0</v>
      </c>
    </row>
    <row r="1470" spans="1:9" hidden="1" x14ac:dyDescent="0.25">
      <c r="A1470" s="1" t="s">
        <v>23</v>
      </c>
      <c r="B1470">
        <v>8759</v>
      </c>
      <c r="C1470" s="1" t="s">
        <v>1504</v>
      </c>
      <c r="D1470">
        <v>1</v>
      </c>
      <c r="E1470">
        <v>1</v>
      </c>
      <c r="F1470">
        <v>0</v>
      </c>
      <c r="H1470"/>
      <c r="I1470">
        <v>0</v>
      </c>
    </row>
    <row r="1471" spans="1:9" hidden="1" x14ac:dyDescent="0.25">
      <c r="A1471" s="1" t="s">
        <v>23</v>
      </c>
      <c r="B1471">
        <v>8763</v>
      </c>
      <c r="C1471" s="1" t="s">
        <v>1505</v>
      </c>
      <c r="D1471">
        <v>1</v>
      </c>
      <c r="E1471">
        <v>1</v>
      </c>
      <c r="F1471">
        <v>0</v>
      </c>
      <c r="H1471"/>
      <c r="I1471">
        <v>0</v>
      </c>
    </row>
    <row r="1472" spans="1:9" hidden="1" x14ac:dyDescent="0.25">
      <c r="A1472" s="1" t="s">
        <v>23</v>
      </c>
      <c r="B1472">
        <v>8760</v>
      </c>
      <c r="C1472" s="1" t="s">
        <v>1506</v>
      </c>
      <c r="D1472">
        <v>2</v>
      </c>
      <c r="E1472">
        <v>2</v>
      </c>
      <c r="F1472">
        <v>0</v>
      </c>
      <c r="H1472"/>
      <c r="I1472">
        <v>0</v>
      </c>
    </row>
    <row r="1473" spans="1:9" hidden="1" x14ac:dyDescent="0.25">
      <c r="A1473" s="1" t="s">
        <v>23</v>
      </c>
      <c r="B1473">
        <v>8762</v>
      </c>
      <c r="C1473" s="1" t="s">
        <v>1507</v>
      </c>
      <c r="D1473">
        <v>74</v>
      </c>
      <c r="E1473">
        <v>74</v>
      </c>
      <c r="F1473">
        <v>0</v>
      </c>
      <c r="H1473"/>
      <c r="I1473">
        <v>0</v>
      </c>
    </row>
    <row r="1474" spans="1:9" hidden="1" x14ac:dyDescent="0.25">
      <c r="A1474" s="1" t="s">
        <v>23</v>
      </c>
      <c r="B1474">
        <v>8761</v>
      </c>
      <c r="C1474" s="1" t="s">
        <v>1508</v>
      </c>
      <c r="D1474">
        <v>10</v>
      </c>
      <c r="E1474">
        <v>10</v>
      </c>
      <c r="F1474">
        <v>0</v>
      </c>
      <c r="H1474"/>
      <c r="I1474">
        <v>0</v>
      </c>
    </row>
    <row r="1475" spans="1:9" hidden="1" x14ac:dyDescent="0.25">
      <c r="A1475" s="1" t="s">
        <v>23</v>
      </c>
      <c r="B1475">
        <v>9417</v>
      </c>
      <c r="C1475" s="1" t="s">
        <v>1509</v>
      </c>
      <c r="D1475">
        <v>2</v>
      </c>
      <c r="E1475">
        <v>2</v>
      </c>
      <c r="F1475">
        <v>0</v>
      </c>
      <c r="H1475"/>
      <c r="I1475">
        <v>0</v>
      </c>
    </row>
    <row r="1476" spans="1:9" hidden="1" x14ac:dyDescent="0.25">
      <c r="A1476" s="1" t="s">
        <v>23</v>
      </c>
      <c r="B1476">
        <v>9420</v>
      </c>
      <c r="C1476" s="1" t="s">
        <v>1510</v>
      </c>
      <c r="D1476">
        <v>1</v>
      </c>
      <c r="E1476">
        <v>1</v>
      </c>
      <c r="F1476">
        <v>0</v>
      </c>
      <c r="H1476"/>
      <c r="I1476">
        <v>0</v>
      </c>
    </row>
    <row r="1477" spans="1:9" hidden="1" x14ac:dyDescent="0.25">
      <c r="A1477" s="1" t="s">
        <v>23</v>
      </c>
      <c r="B1477">
        <v>9419</v>
      </c>
      <c r="C1477" s="1" t="s">
        <v>1511</v>
      </c>
      <c r="D1477">
        <v>4</v>
      </c>
      <c r="E1477">
        <v>4</v>
      </c>
      <c r="F1477">
        <v>0</v>
      </c>
      <c r="H1477"/>
      <c r="I1477">
        <v>0</v>
      </c>
    </row>
    <row r="1478" spans="1:9" hidden="1" x14ac:dyDescent="0.25">
      <c r="A1478" s="1" t="s">
        <v>23</v>
      </c>
      <c r="B1478">
        <v>9579</v>
      </c>
      <c r="C1478" s="1" t="s">
        <v>1512</v>
      </c>
      <c r="D1478">
        <v>14294</v>
      </c>
      <c r="E1478">
        <v>14294</v>
      </c>
      <c r="F1478">
        <v>0</v>
      </c>
      <c r="H1478"/>
      <c r="I1478">
        <v>0</v>
      </c>
    </row>
    <row r="1479" spans="1:9" hidden="1" x14ac:dyDescent="0.25">
      <c r="A1479" s="1" t="s">
        <v>23</v>
      </c>
      <c r="B1479">
        <v>12163</v>
      </c>
      <c r="C1479" s="1" t="s">
        <v>1513</v>
      </c>
      <c r="D1479">
        <v>3</v>
      </c>
      <c r="E1479">
        <v>3</v>
      </c>
      <c r="F1479">
        <v>24</v>
      </c>
      <c r="H1479"/>
      <c r="I1479">
        <v>0</v>
      </c>
    </row>
    <row r="1480" spans="1:9" hidden="1" x14ac:dyDescent="0.25">
      <c r="A1480" s="1" t="s">
        <v>23</v>
      </c>
      <c r="B1480">
        <v>12164</v>
      </c>
      <c r="C1480" s="1" t="s">
        <v>1514</v>
      </c>
      <c r="D1480">
        <v>21</v>
      </c>
      <c r="E1480">
        <v>21</v>
      </c>
      <c r="F1480">
        <v>0</v>
      </c>
      <c r="H1480"/>
      <c r="I1480">
        <v>0</v>
      </c>
    </row>
    <row r="1481" spans="1:9" hidden="1" x14ac:dyDescent="0.25">
      <c r="A1481" s="1" t="s">
        <v>23</v>
      </c>
      <c r="B1481">
        <v>12166</v>
      </c>
      <c r="C1481" s="1" t="s">
        <v>1515</v>
      </c>
      <c r="D1481">
        <v>2</v>
      </c>
      <c r="E1481">
        <v>2</v>
      </c>
      <c r="F1481">
        <v>0</v>
      </c>
      <c r="H1481"/>
      <c r="I1481">
        <v>0</v>
      </c>
    </row>
    <row r="1482" spans="1:9" hidden="1" x14ac:dyDescent="0.25">
      <c r="A1482" s="1" t="s">
        <v>23</v>
      </c>
      <c r="B1482">
        <v>12167</v>
      </c>
      <c r="C1482" s="1" t="s">
        <v>1516</v>
      </c>
      <c r="D1482">
        <v>1</v>
      </c>
      <c r="E1482">
        <v>1</v>
      </c>
      <c r="F1482">
        <v>0</v>
      </c>
      <c r="H1482"/>
      <c r="I1482">
        <v>0</v>
      </c>
    </row>
    <row r="1483" spans="1:9" hidden="1" x14ac:dyDescent="0.25">
      <c r="A1483" s="1" t="s">
        <v>23</v>
      </c>
      <c r="B1483">
        <v>12169</v>
      </c>
      <c r="C1483" s="1" t="s">
        <v>1517</v>
      </c>
      <c r="D1483">
        <v>5</v>
      </c>
      <c r="E1483">
        <v>5</v>
      </c>
      <c r="F1483">
        <v>0</v>
      </c>
      <c r="H1483"/>
      <c r="I1483">
        <v>0</v>
      </c>
    </row>
    <row r="1484" spans="1:9" hidden="1" x14ac:dyDescent="0.25">
      <c r="A1484" s="1" t="s">
        <v>23</v>
      </c>
      <c r="B1484">
        <v>12170</v>
      </c>
      <c r="C1484" s="1" t="s">
        <v>1518</v>
      </c>
      <c r="D1484">
        <v>1</v>
      </c>
      <c r="E1484">
        <v>1</v>
      </c>
      <c r="F1484">
        <v>0</v>
      </c>
      <c r="H1484"/>
      <c r="I1484">
        <v>0</v>
      </c>
    </row>
    <row r="1485" spans="1:9" hidden="1" x14ac:dyDescent="0.25">
      <c r="A1485" s="1" t="s">
        <v>23</v>
      </c>
      <c r="B1485">
        <v>12171</v>
      </c>
      <c r="C1485" s="1" t="s">
        <v>1519</v>
      </c>
      <c r="D1485">
        <v>7</v>
      </c>
      <c r="E1485">
        <v>7</v>
      </c>
      <c r="F1485">
        <v>0</v>
      </c>
      <c r="H1485"/>
      <c r="I1485">
        <v>0</v>
      </c>
    </row>
    <row r="1486" spans="1:9" hidden="1" x14ac:dyDescent="0.25">
      <c r="A1486" s="1" t="s">
        <v>23</v>
      </c>
      <c r="B1486">
        <v>12172</v>
      </c>
      <c r="C1486" s="1" t="s">
        <v>1520</v>
      </c>
      <c r="D1486">
        <v>9</v>
      </c>
      <c r="E1486">
        <v>9</v>
      </c>
      <c r="F1486">
        <v>0</v>
      </c>
      <c r="H1486"/>
      <c r="I1486">
        <v>0</v>
      </c>
    </row>
    <row r="1487" spans="1:9" hidden="1" x14ac:dyDescent="0.25">
      <c r="A1487" s="1" t="s">
        <v>23</v>
      </c>
      <c r="B1487">
        <v>12174</v>
      </c>
      <c r="C1487" s="1" t="s">
        <v>1521</v>
      </c>
      <c r="D1487">
        <v>25</v>
      </c>
      <c r="E1487">
        <v>25</v>
      </c>
      <c r="F1487">
        <v>0</v>
      </c>
      <c r="H1487"/>
      <c r="I1487">
        <v>0</v>
      </c>
    </row>
    <row r="1488" spans="1:9" hidden="1" x14ac:dyDescent="0.25">
      <c r="A1488" s="1" t="s">
        <v>23</v>
      </c>
      <c r="B1488">
        <v>12175</v>
      </c>
      <c r="C1488" s="1" t="s">
        <v>1522</v>
      </c>
      <c r="D1488">
        <v>1</v>
      </c>
      <c r="E1488">
        <v>1</v>
      </c>
      <c r="F1488">
        <v>0</v>
      </c>
      <c r="H1488"/>
      <c r="I1488">
        <v>0</v>
      </c>
    </row>
    <row r="1489" spans="1:9" hidden="1" x14ac:dyDescent="0.25">
      <c r="A1489" s="1" t="s">
        <v>23</v>
      </c>
      <c r="B1489">
        <v>10396</v>
      </c>
      <c r="C1489" s="1" t="s">
        <v>1523</v>
      </c>
      <c r="D1489">
        <v>22</v>
      </c>
      <c r="E1489">
        <v>22</v>
      </c>
      <c r="F1489">
        <v>0</v>
      </c>
      <c r="H1489"/>
      <c r="I1489">
        <v>0</v>
      </c>
    </row>
    <row r="1490" spans="1:9" hidden="1" x14ac:dyDescent="0.25">
      <c r="A1490" s="1" t="s">
        <v>23</v>
      </c>
      <c r="B1490">
        <v>13002</v>
      </c>
      <c r="C1490" s="1" t="s">
        <v>1524</v>
      </c>
      <c r="D1490">
        <v>4</v>
      </c>
      <c r="E1490">
        <v>4</v>
      </c>
      <c r="F1490">
        <v>1</v>
      </c>
      <c r="H1490"/>
      <c r="I1490">
        <v>0</v>
      </c>
    </row>
    <row r="1491" spans="1:9" hidden="1" x14ac:dyDescent="0.25">
      <c r="A1491" s="1" t="s">
        <v>23</v>
      </c>
      <c r="B1491">
        <v>13005</v>
      </c>
      <c r="C1491" s="1" t="s">
        <v>1525</v>
      </c>
      <c r="D1491">
        <v>2</v>
      </c>
      <c r="E1491">
        <v>2</v>
      </c>
      <c r="F1491">
        <v>1</v>
      </c>
      <c r="H1491"/>
      <c r="I1491">
        <v>0</v>
      </c>
    </row>
    <row r="1492" spans="1:9" hidden="1" x14ac:dyDescent="0.25">
      <c r="A1492" s="1" t="s">
        <v>23</v>
      </c>
      <c r="B1492">
        <v>13006</v>
      </c>
      <c r="C1492" s="1" t="s">
        <v>1526</v>
      </c>
      <c r="D1492">
        <v>4</v>
      </c>
      <c r="E1492">
        <v>4</v>
      </c>
      <c r="F1492">
        <v>1</v>
      </c>
      <c r="H1492"/>
      <c r="I1492">
        <v>0</v>
      </c>
    </row>
    <row r="1493" spans="1:9" hidden="1" x14ac:dyDescent="0.25">
      <c r="A1493" s="1" t="s">
        <v>23</v>
      </c>
      <c r="B1493">
        <v>12227</v>
      </c>
      <c r="C1493" s="1" t="s">
        <v>1527</v>
      </c>
      <c r="D1493">
        <v>4</v>
      </c>
      <c r="E1493">
        <v>4</v>
      </c>
      <c r="F1493">
        <v>0</v>
      </c>
      <c r="H1493"/>
      <c r="I1493">
        <v>0</v>
      </c>
    </row>
    <row r="1494" spans="1:9" hidden="1" x14ac:dyDescent="0.25">
      <c r="A1494" s="1" t="s">
        <v>23</v>
      </c>
      <c r="B1494">
        <v>12228</v>
      </c>
      <c r="C1494" s="1" t="s">
        <v>1528</v>
      </c>
      <c r="D1494">
        <v>2</v>
      </c>
      <c r="E1494">
        <v>2</v>
      </c>
      <c r="F1494">
        <v>0</v>
      </c>
      <c r="H1494"/>
      <c r="I1494">
        <v>0</v>
      </c>
    </row>
    <row r="1495" spans="1:9" hidden="1" x14ac:dyDescent="0.25">
      <c r="A1495" s="1" t="s">
        <v>23</v>
      </c>
      <c r="B1495">
        <v>12229</v>
      </c>
      <c r="C1495" s="1" t="s">
        <v>1529</v>
      </c>
      <c r="D1495">
        <v>9</v>
      </c>
      <c r="E1495">
        <v>9</v>
      </c>
      <c r="F1495">
        <v>0</v>
      </c>
      <c r="H1495"/>
      <c r="I1495">
        <v>0</v>
      </c>
    </row>
    <row r="1496" spans="1:9" hidden="1" x14ac:dyDescent="0.25">
      <c r="A1496" s="1" t="s">
        <v>23</v>
      </c>
      <c r="B1496">
        <v>12230</v>
      </c>
      <c r="C1496" s="1" t="s">
        <v>1530</v>
      </c>
      <c r="D1496">
        <v>1</v>
      </c>
      <c r="E1496">
        <v>1</v>
      </c>
      <c r="F1496">
        <v>0</v>
      </c>
      <c r="H1496"/>
      <c r="I1496">
        <v>0</v>
      </c>
    </row>
    <row r="1497" spans="1:9" hidden="1" x14ac:dyDescent="0.25">
      <c r="A1497" s="1" t="s">
        <v>23</v>
      </c>
      <c r="B1497">
        <v>12232</v>
      </c>
      <c r="C1497" s="1" t="s">
        <v>1531</v>
      </c>
      <c r="D1497">
        <v>1</v>
      </c>
      <c r="E1497">
        <v>1</v>
      </c>
      <c r="F1497">
        <v>0</v>
      </c>
      <c r="H1497"/>
      <c r="I1497">
        <v>0</v>
      </c>
    </row>
    <row r="1498" spans="1:9" hidden="1" x14ac:dyDescent="0.25">
      <c r="A1498" s="1" t="s">
        <v>23</v>
      </c>
      <c r="B1498">
        <v>12235</v>
      </c>
      <c r="C1498" s="1" t="s">
        <v>1532</v>
      </c>
      <c r="D1498">
        <v>3</v>
      </c>
      <c r="E1498">
        <v>3</v>
      </c>
      <c r="F1498">
        <v>0</v>
      </c>
      <c r="H1498"/>
      <c r="I1498">
        <v>0</v>
      </c>
    </row>
    <row r="1499" spans="1:9" hidden="1" x14ac:dyDescent="0.25">
      <c r="A1499" s="1" t="s">
        <v>23</v>
      </c>
      <c r="B1499">
        <v>12236</v>
      </c>
      <c r="C1499" s="1" t="s">
        <v>1533</v>
      </c>
      <c r="D1499">
        <v>5</v>
      </c>
      <c r="E1499">
        <v>5</v>
      </c>
      <c r="F1499">
        <v>0</v>
      </c>
      <c r="H1499"/>
      <c r="I1499">
        <v>0</v>
      </c>
    </row>
    <row r="1500" spans="1:9" hidden="1" x14ac:dyDescent="0.25">
      <c r="A1500" s="1" t="s">
        <v>23</v>
      </c>
      <c r="B1500">
        <v>12237</v>
      </c>
      <c r="C1500" s="1" t="s">
        <v>1534</v>
      </c>
      <c r="D1500">
        <v>7</v>
      </c>
      <c r="E1500">
        <v>7</v>
      </c>
      <c r="F1500">
        <v>0</v>
      </c>
      <c r="H1500"/>
      <c r="I1500">
        <v>0</v>
      </c>
    </row>
    <row r="1501" spans="1:9" hidden="1" x14ac:dyDescent="0.25">
      <c r="A1501" s="1" t="s">
        <v>23</v>
      </c>
      <c r="B1501">
        <v>13007</v>
      </c>
      <c r="C1501" s="1" t="s">
        <v>1535</v>
      </c>
      <c r="D1501">
        <v>10</v>
      </c>
      <c r="E1501">
        <v>10</v>
      </c>
      <c r="F1501">
        <v>1</v>
      </c>
      <c r="H1501"/>
      <c r="I1501">
        <v>0</v>
      </c>
    </row>
    <row r="1502" spans="1:9" hidden="1" x14ac:dyDescent="0.25">
      <c r="A1502" s="1" t="s">
        <v>23</v>
      </c>
      <c r="B1502">
        <v>12213</v>
      </c>
      <c r="C1502" s="1" t="s">
        <v>1536</v>
      </c>
      <c r="D1502">
        <v>3</v>
      </c>
      <c r="E1502">
        <v>3</v>
      </c>
      <c r="F1502">
        <v>0</v>
      </c>
      <c r="H1502"/>
      <c r="I1502">
        <v>0</v>
      </c>
    </row>
    <row r="1503" spans="1:9" hidden="1" x14ac:dyDescent="0.25">
      <c r="A1503" s="1" t="s">
        <v>23</v>
      </c>
      <c r="B1503">
        <v>12219</v>
      </c>
      <c r="C1503" s="1" t="s">
        <v>1537</v>
      </c>
      <c r="D1503">
        <v>12</v>
      </c>
      <c r="E1503">
        <v>12</v>
      </c>
      <c r="F1503">
        <v>0</v>
      </c>
      <c r="H1503"/>
      <c r="I1503">
        <v>0</v>
      </c>
    </row>
    <row r="1504" spans="1:9" hidden="1" x14ac:dyDescent="0.25">
      <c r="A1504" s="1" t="s">
        <v>23</v>
      </c>
      <c r="B1504">
        <v>12220</v>
      </c>
      <c r="C1504" s="1" t="s">
        <v>1538</v>
      </c>
      <c r="D1504">
        <v>2</v>
      </c>
      <c r="E1504">
        <v>2</v>
      </c>
      <c r="F1504">
        <v>0</v>
      </c>
      <c r="H1504"/>
      <c r="I1504">
        <v>0</v>
      </c>
    </row>
    <row r="1505" spans="1:9" hidden="1" x14ac:dyDescent="0.25">
      <c r="A1505" s="1" t="s">
        <v>23</v>
      </c>
      <c r="B1505">
        <v>12221</v>
      </c>
      <c r="C1505" s="1" t="s">
        <v>1539</v>
      </c>
      <c r="D1505">
        <v>10</v>
      </c>
      <c r="E1505">
        <v>10</v>
      </c>
      <c r="F1505">
        <v>0</v>
      </c>
      <c r="H1505"/>
      <c r="I1505">
        <v>0</v>
      </c>
    </row>
    <row r="1506" spans="1:9" hidden="1" x14ac:dyDescent="0.25">
      <c r="A1506" s="1" t="s">
        <v>23</v>
      </c>
      <c r="B1506">
        <v>12223</v>
      </c>
      <c r="C1506" s="1" t="s">
        <v>1540</v>
      </c>
      <c r="D1506">
        <v>6</v>
      </c>
      <c r="E1506">
        <v>6</v>
      </c>
      <c r="F1506">
        <v>0</v>
      </c>
      <c r="H1506"/>
      <c r="I1506">
        <v>0</v>
      </c>
    </row>
    <row r="1507" spans="1:9" hidden="1" x14ac:dyDescent="0.25">
      <c r="A1507" s="1" t="s">
        <v>23</v>
      </c>
      <c r="B1507">
        <v>12224</v>
      </c>
      <c r="C1507" s="1" t="s">
        <v>1541</v>
      </c>
      <c r="D1507">
        <v>2</v>
      </c>
      <c r="E1507">
        <v>2</v>
      </c>
      <c r="F1507">
        <v>0</v>
      </c>
      <c r="H1507"/>
      <c r="I1507">
        <v>0</v>
      </c>
    </row>
    <row r="1508" spans="1:9" hidden="1" x14ac:dyDescent="0.25">
      <c r="A1508" s="1" t="s">
        <v>23</v>
      </c>
      <c r="B1508">
        <v>12225</v>
      </c>
      <c r="C1508" s="1" t="s">
        <v>1542</v>
      </c>
      <c r="D1508">
        <v>1</v>
      </c>
      <c r="E1508">
        <v>1</v>
      </c>
      <c r="F1508">
        <v>0</v>
      </c>
      <c r="H1508"/>
      <c r="I1508">
        <v>0</v>
      </c>
    </row>
    <row r="1509" spans="1:9" hidden="1" x14ac:dyDescent="0.25">
      <c r="A1509" s="1" t="s">
        <v>23</v>
      </c>
      <c r="B1509">
        <v>13012</v>
      </c>
      <c r="C1509" s="1" t="s">
        <v>1543</v>
      </c>
      <c r="D1509">
        <v>5</v>
      </c>
      <c r="E1509">
        <v>5</v>
      </c>
      <c r="F1509">
        <v>0</v>
      </c>
      <c r="H1509"/>
      <c r="I1509">
        <v>0</v>
      </c>
    </row>
    <row r="1510" spans="1:9" hidden="1" x14ac:dyDescent="0.25">
      <c r="A1510" s="1" t="s">
        <v>23</v>
      </c>
      <c r="B1510">
        <v>13013</v>
      </c>
      <c r="C1510" s="1" t="s">
        <v>1544</v>
      </c>
      <c r="D1510">
        <v>10</v>
      </c>
      <c r="E1510">
        <v>10</v>
      </c>
      <c r="F1510">
        <v>1</v>
      </c>
      <c r="H1510"/>
      <c r="I1510">
        <v>0</v>
      </c>
    </row>
    <row r="1511" spans="1:9" hidden="1" x14ac:dyDescent="0.25">
      <c r="A1511" s="1" t="s">
        <v>23</v>
      </c>
      <c r="B1511">
        <v>14387</v>
      </c>
      <c r="C1511" s="1" t="s">
        <v>1545</v>
      </c>
      <c r="D1511">
        <v>7</v>
      </c>
      <c r="E1511">
        <v>7</v>
      </c>
      <c r="F1511">
        <v>0</v>
      </c>
      <c r="H1511"/>
      <c r="I1511">
        <v>0</v>
      </c>
    </row>
    <row r="1512" spans="1:9" hidden="1" x14ac:dyDescent="0.25">
      <c r="A1512" s="1" t="s">
        <v>23</v>
      </c>
      <c r="B1512">
        <v>14837</v>
      </c>
      <c r="C1512" s="1" t="s">
        <v>1546</v>
      </c>
      <c r="D1512">
        <v>5</v>
      </c>
      <c r="E1512">
        <v>5</v>
      </c>
      <c r="F1512">
        <v>0</v>
      </c>
      <c r="H1512"/>
      <c r="I1512">
        <v>0</v>
      </c>
    </row>
    <row r="1513" spans="1:9" hidden="1" x14ac:dyDescent="0.25">
      <c r="A1513" s="1" t="s">
        <v>23</v>
      </c>
      <c r="B1513">
        <v>13716</v>
      </c>
      <c r="C1513" s="1" t="s">
        <v>1547</v>
      </c>
      <c r="D1513">
        <v>8</v>
      </c>
      <c r="E1513">
        <v>8</v>
      </c>
      <c r="F1513">
        <v>0</v>
      </c>
      <c r="H1513"/>
      <c r="I1513">
        <v>0</v>
      </c>
    </row>
    <row r="1514" spans="1:9" hidden="1" x14ac:dyDescent="0.25">
      <c r="A1514" s="1" t="s">
        <v>23</v>
      </c>
      <c r="B1514">
        <v>13717</v>
      </c>
      <c r="C1514" s="1" t="s">
        <v>1548</v>
      </c>
      <c r="D1514">
        <v>2</v>
      </c>
      <c r="E1514">
        <v>2</v>
      </c>
      <c r="F1514">
        <v>0</v>
      </c>
      <c r="H1514"/>
      <c r="I1514">
        <v>0</v>
      </c>
    </row>
    <row r="1515" spans="1:9" hidden="1" x14ac:dyDescent="0.25">
      <c r="A1515" s="1" t="s">
        <v>23</v>
      </c>
      <c r="B1515">
        <v>13361</v>
      </c>
      <c r="C1515" s="1" t="s">
        <v>1549</v>
      </c>
      <c r="D1515">
        <v>5</v>
      </c>
      <c r="E1515">
        <v>5</v>
      </c>
      <c r="F1515">
        <v>0</v>
      </c>
      <c r="H1515"/>
      <c r="I1515">
        <v>0</v>
      </c>
    </row>
    <row r="1516" spans="1:9" hidden="1" x14ac:dyDescent="0.25">
      <c r="A1516" s="1" t="s">
        <v>23</v>
      </c>
      <c r="B1516">
        <v>13363</v>
      </c>
      <c r="C1516" s="1" t="s">
        <v>1550</v>
      </c>
      <c r="D1516">
        <v>4</v>
      </c>
      <c r="E1516">
        <v>4</v>
      </c>
      <c r="F1516">
        <v>0</v>
      </c>
      <c r="H1516"/>
      <c r="I1516">
        <v>0</v>
      </c>
    </row>
    <row r="1517" spans="1:9" hidden="1" x14ac:dyDescent="0.25">
      <c r="A1517" s="1" t="s">
        <v>23</v>
      </c>
      <c r="B1517">
        <v>13580</v>
      </c>
      <c r="C1517" s="1" t="s">
        <v>1551</v>
      </c>
      <c r="D1517">
        <v>1</v>
      </c>
      <c r="E1517">
        <v>1</v>
      </c>
      <c r="F1517">
        <v>0</v>
      </c>
      <c r="H1517"/>
      <c r="I1517">
        <v>0</v>
      </c>
    </row>
    <row r="1518" spans="1:9" hidden="1" x14ac:dyDescent="0.25">
      <c r="A1518" s="1" t="s">
        <v>23</v>
      </c>
      <c r="B1518">
        <v>17453</v>
      </c>
      <c r="C1518" s="1" t="s">
        <v>1552</v>
      </c>
      <c r="D1518">
        <v>5</v>
      </c>
      <c r="E1518">
        <v>5</v>
      </c>
      <c r="F1518">
        <v>0</v>
      </c>
      <c r="H1518"/>
      <c r="I1518">
        <v>0</v>
      </c>
    </row>
    <row r="1519" spans="1:9" hidden="1" x14ac:dyDescent="0.25">
      <c r="A1519" s="1" t="s">
        <v>23</v>
      </c>
      <c r="B1519">
        <v>17464</v>
      </c>
      <c r="C1519" s="1" t="s">
        <v>1553</v>
      </c>
      <c r="D1519">
        <v>4</v>
      </c>
      <c r="E1519">
        <v>4</v>
      </c>
      <c r="F1519">
        <v>0</v>
      </c>
      <c r="H1519"/>
      <c r="I1519">
        <v>0</v>
      </c>
    </row>
    <row r="1520" spans="1:9" hidden="1" x14ac:dyDescent="0.25">
      <c r="A1520" s="1" t="s">
        <v>23</v>
      </c>
      <c r="B1520">
        <v>17424</v>
      </c>
      <c r="C1520" s="1" t="s">
        <v>1554</v>
      </c>
      <c r="D1520">
        <v>1</v>
      </c>
      <c r="E1520">
        <v>1</v>
      </c>
      <c r="F1520">
        <v>0</v>
      </c>
      <c r="H1520"/>
      <c r="I1520">
        <v>0</v>
      </c>
    </row>
    <row r="1521" spans="1:9" hidden="1" x14ac:dyDescent="0.25">
      <c r="A1521" s="1" t="s">
        <v>24</v>
      </c>
      <c r="B1521">
        <v>1818</v>
      </c>
      <c r="C1521" s="1" t="s">
        <v>1555</v>
      </c>
      <c r="D1521">
        <v>10.11</v>
      </c>
      <c r="E1521">
        <v>10.11</v>
      </c>
      <c r="F1521">
        <v>28.59</v>
      </c>
      <c r="H1521"/>
      <c r="I1521">
        <v>0</v>
      </c>
    </row>
    <row r="1522" spans="1:9" hidden="1" x14ac:dyDescent="0.25">
      <c r="A1522" s="1" t="s">
        <v>24</v>
      </c>
      <c r="B1522">
        <v>1844</v>
      </c>
      <c r="C1522" s="1" t="s">
        <v>1556</v>
      </c>
      <c r="D1522">
        <v>24</v>
      </c>
      <c r="E1522">
        <v>24</v>
      </c>
      <c r="F1522">
        <v>186</v>
      </c>
      <c r="H1522"/>
      <c r="I1522">
        <v>0</v>
      </c>
    </row>
    <row r="1523" spans="1:9" hidden="1" x14ac:dyDescent="0.25">
      <c r="A1523" s="1" t="s">
        <v>24</v>
      </c>
      <c r="B1523">
        <v>1823</v>
      </c>
      <c r="C1523" s="1" t="s">
        <v>1557</v>
      </c>
      <c r="D1523">
        <v>64.260000000000005</v>
      </c>
      <c r="E1523">
        <v>64.260000000000005</v>
      </c>
      <c r="F1523">
        <v>0.15</v>
      </c>
      <c r="H1523"/>
      <c r="I1523">
        <v>0</v>
      </c>
    </row>
    <row r="1524" spans="1:9" hidden="1" x14ac:dyDescent="0.25">
      <c r="A1524" s="1" t="s">
        <v>24</v>
      </c>
      <c r="B1524">
        <v>1831</v>
      </c>
      <c r="C1524" s="1" t="s">
        <v>1558</v>
      </c>
      <c r="D1524">
        <v>1.87</v>
      </c>
      <c r="E1524">
        <v>1.87</v>
      </c>
      <c r="F1524">
        <v>0</v>
      </c>
      <c r="H1524"/>
      <c r="I1524">
        <v>0</v>
      </c>
    </row>
    <row r="1525" spans="1:9" hidden="1" x14ac:dyDescent="0.25">
      <c r="A1525" s="1" t="s">
        <v>24</v>
      </c>
      <c r="B1525">
        <v>1833</v>
      </c>
      <c r="C1525" s="1" t="s">
        <v>1559</v>
      </c>
      <c r="D1525">
        <v>7.03</v>
      </c>
      <c r="E1525">
        <v>7.03</v>
      </c>
      <c r="F1525">
        <v>12</v>
      </c>
      <c r="H1525"/>
      <c r="I1525">
        <v>0</v>
      </c>
    </row>
    <row r="1526" spans="1:9" hidden="1" x14ac:dyDescent="0.25">
      <c r="A1526" s="1" t="s">
        <v>24</v>
      </c>
      <c r="B1526">
        <v>1791</v>
      </c>
      <c r="C1526" s="1" t="s">
        <v>1560</v>
      </c>
      <c r="D1526">
        <v>26.16</v>
      </c>
      <c r="E1526">
        <v>26.16</v>
      </c>
      <c r="F1526">
        <v>0</v>
      </c>
      <c r="H1526"/>
      <c r="I1526">
        <v>0</v>
      </c>
    </row>
    <row r="1527" spans="1:9" hidden="1" x14ac:dyDescent="0.25">
      <c r="A1527" s="1" t="s">
        <v>24</v>
      </c>
      <c r="B1527">
        <v>1803</v>
      </c>
      <c r="C1527" s="1" t="s">
        <v>1561</v>
      </c>
      <c r="D1527">
        <v>28.04</v>
      </c>
      <c r="E1527">
        <v>28.04</v>
      </c>
      <c r="F1527">
        <v>15.8</v>
      </c>
      <c r="H1527"/>
      <c r="I1527">
        <v>0</v>
      </c>
    </row>
    <row r="1528" spans="1:9" hidden="1" x14ac:dyDescent="0.25">
      <c r="A1528" s="1" t="s">
        <v>24</v>
      </c>
      <c r="B1528">
        <v>2726</v>
      </c>
      <c r="C1528" s="1" t="s">
        <v>1562</v>
      </c>
      <c r="D1528">
        <v>109.62</v>
      </c>
      <c r="E1528">
        <v>109.62</v>
      </c>
      <c r="F1528">
        <v>0</v>
      </c>
      <c r="H1528"/>
      <c r="I1528">
        <v>0</v>
      </c>
    </row>
    <row r="1529" spans="1:9" hidden="1" x14ac:dyDescent="0.25">
      <c r="A1529" s="1" t="s">
        <v>24</v>
      </c>
      <c r="B1529">
        <v>1634</v>
      </c>
      <c r="C1529" s="1" t="s">
        <v>1563</v>
      </c>
      <c r="D1529">
        <v>10.4</v>
      </c>
      <c r="E1529">
        <v>10.4</v>
      </c>
      <c r="F1529">
        <v>40</v>
      </c>
      <c r="H1529"/>
      <c r="I1529">
        <v>0</v>
      </c>
    </row>
    <row r="1530" spans="1:9" hidden="1" x14ac:dyDescent="0.25">
      <c r="A1530" s="1" t="s">
        <v>24</v>
      </c>
      <c r="B1530">
        <v>1653</v>
      </c>
      <c r="C1530" s="1" t="s">
        <v>1564</v>
      </c>
      <c r="D1530">
        <v>0.20100000000000001</v>
      </c>
      <c r="E1530">
        <v>0.20100000000000001</v>
      </c>
      <c r="F1530">
        <v>90</v>
      </c>
      <c r="H1530"/>
      <c r="I1530">
        <v>0</v>
      </c>
    </row>
    <row r="1531" spans="1:9" hidden="1" x14ac:dyDescent="0.25">
      <c r="A1531" s="1" t="s">
        <v>24</v>
      </c>
      <c r="B1531">
        <v>3122</v>
      </c>
      <c r="C1531" s="1" t="s">
        <v>1565</v>
      </c>
      <c r="D1531">
        <v>1603.615</v>
      </c>
      <c r="E1531">
        <v>1603.615</v>
      </c>
      <c r="F1531">
        <v>0</v>
      </c>
      <c r="H1531"/>
      <c r="I1531">
        <v>0</v>
      </c>
    </row>
    <row r="1532" spans="1:9" hidden="1" x14ac:dyDescent="0.25">
      <c r="A1532" s="1" t="s">
        <v>24</v>
      </c>
      <c r="B1532">
        <v>1809</v>
      </c>
      <c r="C1532" s="1" t="s">
        <v>1566</v>
      </c>
      <c r="D1532">
        <v>60.91</v>
      </c>
      <c r="E1532">
        <v>60.91</v>
      </c>
      <c r="F1532">
        <v>164.11</v>
      </c>
      <c r="H1532"/>
      <c r="I1532">
        <v>0</v>
      </c>
    </row>
    <row r="1533" spans="1:9" hidden="1" x14ac:dyDescent="0.25">
      <c r="A1533" s="1" t="s">
        <v>24</v>
      </c>
      <c r="B1533">
        <v>1806</v>
      </c>
      <c r="C1533" s="1" t="s">
        <v>1567</v>
      </c>
      <c r="D1533">
        <v>43.63</v>
      </c>
      <c r="E1533">
        <v>43.63</v>
      </c>
      <c r="F1533">
        <v>0.54</v>
      </c>
      <c r="H1533"/>
      <c r="I1533">
        <v>0</v>
      </c>
    </row>
    <row r="1534" spans="1:9" hidden="1" x14ac:dyDescent="0.25">
      <c r="A1534" s="1" t="s">
        <v>24</v>
      </c>
      <c r="B1534">
        <v>1819</v>
      </c>
      <c r="C1534" s="1" t="s">
        <v>1568</v>
      </c>
      <c r="D1534">
        <v>41.405000000000001</v>
      </c>
      <c r="E1534">
        <v>41.405000000000001</v>
      </c>
      <c r="F1534">
        <v>0.16</v>
      </c>
      <c r="H1534"/>
      <c r="I1534">
        <v>0</v>
      </c>
    </row>
    <row r="1535" spans="1:9" hidden="1" x14ac:dyDescent="0.25">
      <c r="A1535" s="1" t="s">
        <v>24</v>
      </c>
      <c r="B1535">
        <v>1827</v>
      </c>
      <c r="C1535" s="1" t="s">
        <v>1569</v>
      </c>
      <c r="D1535">
        <v>3.1150000000000002</v>
      </c>
      <c r="E1535">
        <v>3.1150000000000002</v>
      </c>
      <c r="F1535">
        <v>0</v>
      </c>
      <c r="H1535"/>
      <c r="I1535">
        <v>0</v>
      </c>
    </row>
    <row r="1536" spans="1:9" hidden="1" x14ac:dyDescent="0.25">
      <c r="A1536" s="1" t="s">
        <v>24</v>
      </c>
      <c r="B1536">
        <v>1725</v>
      </c>
      <c r="C1536" s="1" t="s">
        <v>1570</v>
      </c>
      <c r="D1536">
        <v>0.59</v>
      </c>
      <c r="E1536">
        <v>0.59</v>
      </c>
      <c r="F1536">
        <v>28.15</v>
      </c>
      <c r="H1536"/>
      <c r="I1536">
        <v>0</v>
      </c>
    </row>
    <row r="1537" spans="1:9" hidden="1" x14ac:dyDescent="0.25">
      <c r="A1537" s="1" t="s">
        <v>24</v>
      </c>
      <c r="B1537">
        <v>1708</v>
      </c>
      <c r="C1537" s="1" t="s">
        <v>1571</v>
      </c>
      <c r="D1537">
        <v>0.11</v>
      </c>
      <c r="E1537">
        <v>0.11</v>
      </c>
      <c r="F1537">
        <v>0</v>
      </c>
      <c r="H1537"/>
      <c r="I1537">
        <v>0</v>
      </c>
    </row>
    <row r="1538" spans="1:9" hidden="1" x14ac:dyDescent="0.25">
      <c r="A1538" s="1" t="s">
        <v>24</v>
      </c>
      <c r="B1538">
        <v>1796</v>
      </c>
      <c r="C1538" s="1" t="s">
        <v>1572</v>
      </c>
      <c r="D1538">
        <v>48.970999999999997</v>
      </c>
      <c r="E1538">
        <v>48.970999999999997</v>
      </c>
      <c r="F1538">
        <v>0</v>
      </c>
      <c r="H1538"/>
      <c r="I1538">
        <v>0</v>
      </c>
    </row>
    <row r="1539" spans="1:9" hidden="1" x14ac:dyDescent="0.25">
      <c r="A1539" s="1" t="s">
        <v>24</v>
      </c>
      <c r="B1539">
        <v>1798</v>
      </c>
      <c r="C1539" s="1" t="s">
        <v>1573</v>
      </c>
      <c r="D1539">
        <v>0.34</v>
      </c>
      <c r="E1539">
        <v>0.34</v>
      </c>
      <c r="F1539">
        <v>0</v>
      </c>
      <c r="H1539"/>
      <c r="I1539">
        <v>0</v>
      </c>
    </row>
    <row r="1540" spans="1:9" hidden="1" x14ac:dyDescent="0.25">
      <c r="A1540" s="1" t="s">
        <v>24</v>
      </c>
      <c r="B1540">
        <v>1683</v>
      </c>
      <c r="C1540" s="1" t="s">
        <v>1574</v>
      </c>
      <c r="D1540">
        <v>1.4999999999999999E-2</v>
      </c>
      <c r="E1540">
        <v>1.4999999999999999E-2</v>
      </c>
      <c r="F1540">
        <v>0</v>
      </c>
      <c r="H1540"/>
      <c r="I1540">
        <v>0</v>
      </c>
    </row>
    <row r="1541" spans="1:9" hidden="1" x14ac:dyDescent="0.25">
      <c r="A1541" s="1" t="s">
        <v>24</v>
      </c>
      <c r="B1541">
        <v>1754</v>
      </c>
      <c r="C1541" s="1" t="s">
        <v>1575</v>
      </c>
      <c r="D1541">
        <v>19.024999999999999</v>
      </c>
      <c r="E1541">
        <v>19.024999999999999</v>
      </c>
      <c r="F1541">
        <v>0</v>
      </c>
      <c r="H1541"/>
      <c r="I1541">
        <v>0</v>
      </c>
    </row>
    <row r="1542" spans="1:9" hidden="1" x14ac:dyDescent="0.25">
      <c r="A1542" s="1" t="s">
        <v>24</v>
      </c>
      <c r="B1542">
        <v>1773</v>
      </c>
      <c r="C1542" s="1" t="s">
        <v>1576</v>
      </c>
      <c r="D1542">
        <v>0.19500000000000001</v>
      </c>
      <c r="E1542">
        <v>0.19500000000000001</v>
      </c>
      <c r="F1542">
        <v>3.1</v>
      </c>
      <c r="H1542"/>
      <c r="I1542">
        <v>0</v>
      </c>
    </row>
    <row r="1543" spans="1:9" hidden="1" x14ac:dyDescent="0.25">
      <c r="A1543" s="1" t="s">
        <v>24</v>
      </c>
      <c r="B1543">
        <v>1774</v>
      </c>
      <c r="C1543" s="1" t="s">
        <v>1577</v>
      </c>
      <c r="D1543">
        <v>17.475000000000001</v>
      </c>
      <c r="E1543">
        <v>17.475000000000001</v>
      </c>
      <c r="F1543">
        <v>43.16</v>
      </c>
      <c r="H1543"/>
      <c r="I1543">
        <v>0</v>
      </c>
    </row>
    <row r="1544" spans="1:9" hidden="1" x14ac:dyDescent="0.25">
      <c r="A1544" s="1" t="s">
        <v>24</v>
      </c>
      <c r="B1544">
        <v>2066</v>
      </c>
      <c r="C1544" s="1" t="s">
        <v>1578</v>
      </c>
      <c r="D1544">
        <v>9.0250000000000004</v>
      </c>
      <c r="E1544">
        <v>9.0250000000000004</v>
      </c>
      <c r="F1544">
        <v>0</v>
      </c>
      <c r="H1544"/>
      <c r="I1544">
        <v>0</v>
      </c>
    </row>
    <row r="1545" spans="1:9" hidden="1" x14ac:dyDescent="0.25">
      <c r="A1545" s="1" t="s">
        <v>24</v>
      </c>
      <c r="B1545">
        <v>22</v>
      </c>
      <c r="C1545" s="1" t="s">
        <v>1579</v>
      </c>
      <c r="D1545">
        <v>29.530999999999999</v>
      </c>
      <c r="E1545">
        <v>29.530999999999999</v>
      </c>
      <c r="F1545">
        <v>0</v>
      </c>
      <c r="H1545"/>
      <c r="I1545">
        <v>0</v>
      </c>
    </row>
    <row r="1546" spans="1:9" hidden="1" x14ac:dyDescent="0.25">
      <c r="A1546" s="1" t="s">
        <v>24</v>
      </c>
      <c r="B1546">
        <v>66</v>
      </c>
      <c r="C1546" s="1" t="s">
        <v>1580</v>
      </c>
      <c r="D1546">
        <v>1.56</v>
      </c>
      <c r="E1546">
        <v>1.56</v>
      </c>
      <c r="F1546">
        <v>0</v>
      </c>
      <c r="H1546"/>
      <c r="I1546">
        <v>0</v>
      </c>
    </row>
    <row r="1547" spans="1:9" hidden="1" x14ac:dyDescent="0.25">
      <c r="A1547" s="1" t="s">
        <v>24</v>
      </c>
      <c r="B1547">
        <v>76</v>
      </c>
      <c r="C1547" s="1" t="s">
        <v>1581</v>
      </c>
      <c r="D1547">
        <v>107.435</v>
      </c>
      <c r="E1547">
        <v>107.435</v>
      </c>
      <c r="F1547">
        <v>-98.8</v>
      </c>
      <c r="H1547"/>
      <c r="I1547">
        <v>0</v>
      </c>
    </row>
    <row r="1548" spans="1:9" hidden="1" x14ac:dyDescent="0.25">
      <c r="A1548" s="1" t="s">
        <v>24</v>
      </c>
      <c r="B1548">
        <v>89</v>
      </c>
      <c r="C1548" s="1" t="s">
        <v>1582</v>
      </c>
      <c r="D1548">
        <v>2.2250000000000001</v>
      </c>
      <c r="E1548">
        <v>2.2250000000000001</v>
      </c>
      <c r="F1548">
        <v>0</v>
      </c>
      <c r="H1548"/>
      <c r="I1548">
        <v>0</v>
      </c>
    </row>
    <row r="1549" spans="1:9" hidden="1" x14ac:dyDescent="0.25">
      <c r="A1549" s="1" t="s">
        <v>24</v>
      </c>
      <c r="B1549">
        <v>1768</v>
      </c>
      <c r="C1549" s="1" t="s">
        <v>1583</v>
      </c>
      <c r="D1549">
        <v>52</v>
      </c>
      <c r="E1549">
        <v>52</v>
      </c>
      <c r="F1549">
        <v>0</v>
      </c>
      <c r="H1549"/>
      <c r="I1549">
        <v>0</v>
      </c>
    </row>
    <row r="1550" spans="1:9" hidden="1" x14ac:dyDescent="0.25">
      <c r="A1550" s="1" t="s">
        <v>24</v>
      </c>
      <c r="B1550">
        <v>1644</v>
      </c>
      <c r="C1550" s="1" t="s">
        <v>1584</v>
      </c>
      <c r="D1550">
        <v>41.08</v>
      </c>
      <c r="E1550">
        <v>41.08</v>
      </c>
      <c r="F1550">
        <v>0</v>
      </c>
      <c r="H1550"/>
      <c r="I1550">
        <v>0</v>
      </c>
    </row>
    <row r="1551" spans="1:9" hidden="1" x14ac:dyDescent="0.25">
      <c r="A1551" s="1" t="s">
        <v>24</v>
      </c>
      <c r="B1551">
        <v>1797</v>
      </c>
      <c r="C1551" s="1" t="s">
        <v>1585</v>
      </c>
      <c r="D1551">
        <v>37.704999999999998</v>
      </c>
      <c r="E1551">
        <v>37.704999999999998</v>
      </c>
      <c r="F1551">
        <v>52</v>
      </c>
      <c r="H1551"/>
      <c r="I1551">
        <v>0</v>
      </c>
    </row>
    <row r="1552" spans="1:9" hidden="1" x14ac:dyDescent="0.25">
      <c r="A1552" s="1" t="s">
        <v>24</v>
      </c>
      <c r="B1552">
        <v>1901</v>
      </c>
      <c r="C1552" s="1" t="s">
        <v>1586</v>
      </c>
      <c r="D1552">
        <v>75.885000000000005</v>
      </c>
      <c r="E1552">
        <v>75.885000000000005</v>
      </c>
      <c r="F1552">
        <v>60.4</v>
      </c>
      <c r="H1552"/>
      <c r="I1552">
        <v>0</v>
      </c>
    </row>
    <row r="1553" spans="1:9" hidden="1" x14ac:dyDescent="0.25">
      <c r="A1553" s="1" t="s">
        <v>24</v>
      </c>
      <c r="B1553">
        <v>2310</v>
      </c>
      <c r="C1553" s="1" t="s">
        <v>1587</v>
      </c>
      <c r="D1553">
        <v>8</v>
      </c>
      <c r="E1553">
        <v>8</v>
      </c>
      <c r="F1553">
        <v>144</v>
      </c>
      <c r="H1553"/>
      <c r="I1553">
        <v>0</v>
      </c>
    </row>
    <row r="1554" spans="1:9" hidden="1" x14ac:dyDescent="0.25">
      <c r="A1554" s="1" t="s">
        <v>24</v>
      </c>
      <c r="B1554">
        <v>3201</v>
      </c>
      <c r="C1554" s="1" t="s">
        <v>1588</v>
      </c>
      <c r="D1554">
        <v>22.504999999999999</v>
      </c>
      <c r="E1554">
        <v>22.504999999999999</v>
      </c>
      <c r="F1554">
        <v>0</v>
      </c>
      <c r="H1554"/>
      <c r="I1554">
        <v>0</v>
      </c>
    </row>
    <row r="1555" spans="1:9" hidden="1" x14ac:dyDescent="0.25">
      <c r="A1555" s="1" t="s">
        <v>24</v>
      </c>
      <c r="B1555">
        <v>1794</v>
      </c>
      <c r="C1555" s="1" t="s">
        <v>1589</v>
      </c>
      <c r="D1555">
        <v>266.22500000000002</v>
      </c>
      <c r="E1555">
        <v>266.22500000000002</v>
      </c>
      <c r="F1555">
        <v>553.6</v>
      </c>
      <c r="H1555"/>
      <c r="I1555">
        <v>0</v>
      </c>
    </row>
    <row r="1556" spans="1:9" hidden="1" x14ac:dyDescent="0.25">
      <c r="A1556" s="1" t="s">
        <v>24</v>
      </c>
      <c r="B1556">
        <v>2021</v>
      </c>
      <c r="C1556" s="1" t="s">
        <v>1590</v>
      </c>
      <c r="D1556">
        <v>34.33</v>
      </c>
      <c r="E1556">
        <v>34.33</v>
      </c>
      <c r="F1556">
        <v>280</v>
      </c>
      <c r="H1556"/>
      <c r="I1556">
        <v>0</v>
      </c>
    </row>
    <row r="1557" spans="1:9" hidden="1" x14ac:dyDescent="0.25">
      <c r="A1557" s="1" t="s">
        <v>24</v>
      </c>
      <c r="B1557">
        <v>3256</v>
      </c>
      <c r="C1557" s="1" t="s">
        <v>1591</v>
      </c>
      <c r="D1557">
        <v>0.35</v>
      </c>
      <c r="E1557">
        <v>0.35</v>
      </c>
      <c r="F1557">
        <v>0</v>
      </c>
      <c r="H1557"/>
      <c r="I1557">
        <v>0</v>
      </c>
    </row>
    <row r="1558" spans="1:9" hidden="1" x14ac:dyDescent="0.25">
      <c r="A1558" s="1" t="s">
        <v>24</v>
      </c>
      <c r="B1558">
        <v>2095</v>
      </c>
      <c r="C1558" s="1" t="s">
        <v>1592</v>
      </c>
      <c r="D1558">
        <v>3.645</v>
      </c>
      <c r="E1558">
        <v>3.645</v>
      </c>
      <c r="F1558">
        <v>39.1</v>
      </c>
      <c r="H1558"/>
      <c r="I1558">
        <v>0</v>
      </c>
    </row>
    <row r="1559" spans="1:9" hidden="1" x14ac:dyDescent="0.25">
      <c r="A1559" s="1" t="s">
        <v>24</v>
      </c>
      <c r="B1559">
        <v>3200</v>
      </c>
      <c r="C1559" s="1" t="s">
        <v>1593</v>
      </c>
      <c r="D1559">
        <v>39.200000000000003</v>
      </c>
      <c r="E1559">
        <v>39.200000000000003</v>
      </c>
      <c r="F1559">
        <v>-1.6</v>
      </c>
      <c r="H1559"/>
      <c r="I1559">
        <v>0</v>
      </c>
    </row>
    <row r="1560" spans="1:9" hidden="1" x14ac:dyDescent="0.25">
      <c r="A1560" s="1" t="s">
        <v>24</v>
      </c>
      <c r="B1560">
        <v>2411</v>
      </c>
      <c r="C1560" s="1" t="s">
        <v>1594</v>
      </c>
      <c r="D1560">
        <v>4</v>
      </c>
      <c r="E1560">
        <v>4</v>
      </c>
      <c r="F1560">
        <v>0</v>
      </c>
      <c r="H1560"/>
      <c r="I1560">
        <v>0</v>
      </c>
    </row>
    <row r="1561" spans="1:9" hidden="1" x14ac:dyDescent="0.25">
      <c r="A1561" s="1" t="s">
        <v>24</v>
      </c>
      <c r="B1561">
        <v>2576</v>
      </c>
      <c r="C1561" s="1" t="s">
        <v>1595</v>
      </c>
      <c r="D1561">
        <v>4</v>
      </c>
      <c r="E1561">
        <v>4</v>
      </c>
      <c r="F1561">
        <v>0</v>
      </c>
      <c r="H1561"/>
      <c r="I1561">
        <v>0</v>
      </c>
    </row>
    <row r="1562" spans="1:9" hidden="1" x14ac:dyDescent="0.25">
      <c r="A1562" s="1" t="s">
        <v>24</v>
      </c>
      <c r="B1562">
        <v>1992</v>
      </c>
      <c r="C1562" s="1" t="s">
        <v>1596</v>
      </c>
      <c r="D1562">
        <v>78.188999999999993</v>
      </c>
      <c r="E1562">
        <v>78.188999999999993</v>
      </c>
      <c r="F1562">
        <v>280.02</v>
      </c>
      <c r="H1562"/>
      <c r="I1562">
        <v>0</v>
      </c>
    </row>
    <row r="1563" spans="1:9" hidden="1" x14ac:dyDescent="0.25">
      <c r="A1563" s="1" t="s">
        <v>24</v>
      </c>
      <c r="B1563">
        <v>2393</v>
      </c>
      <c r="C1563" s="1" t="s">
        <v>1597</v>
      </c>
      <c r="D1563">
        <v>34</v>
      </c>
      <c r="E1563">
        <v>34</v>
      </c>
      <c r="F1563">
        <v>216</v>
      </c>
      <c r="H1563"/>
      <c r="I1563">
        <v>0</v>
      </c>
    </row>
    <row r="1564" spans="1:9" hidden="1" x14ac:dyDescent="0.25">
      <c r="A1564" s="1" t="s">
        <v>24</v>
      </c>
      <c r="B1564">
        <v>1772</v>
      </c>
      <c r="C1564" s="1" t="s">
        <v>1598</v>
      </c>
      <c r="D1564">
        <v>3.74</v>
      </c>
      <c r="E1564">
        <v>3.74</v>
      </c>
      <c r="F1564">
        <v>0</v>
      </c>
      <c r="H1564"/>
      <c r="I1564">
        <v>0</v>
      </c>
    </row>
    <row r="1565" spans="1:9" hidden="1" x14ac:dyDescent="0.25">
      <c r="A1565" s="1" t="s">
        <v>24</v>
      </c>
      <c r="B1565">
        <v>2087</v>
      </c>
      <c r="C1565" s="1" t="s">
        <v>1599</v>
      </c>
      <c r="D1565">
        <v>28.623999999999999</v>
      </c>
      <c r="E1565">
        <v>28.623999999999999</v>
      </c>
      <c r="F1565">
        <v>0</v>
      </c>
      <c r="H1565"/>
      <c r="I1565">
        <v>0</v>
      </c>
    </row>
    <row r="1566" spans="1:9" hidden="1" x14ac:dyDescent="0.25">
      <c r="A1566" s="1" t="s">
        <v>24</v>
      </c>
      <c r="B1566">
        <v>2057</v>
      </c>
      <c r="C1566" s="1" t="s">
        <v>1600</v>
      </c>
      <c r="D1566">
        <v>0.62</v>
      </c>
      <c r="E1566">
        <v>0.62</v>
      </c>
      <c r="F1566">
        <v>0</v>
      </c>
      <c r="H1566"/>
      <c r="I1566">
        <v>0</v>
      </c>
    </row>
    <row r="1567" spans="1:9" hidden="1" x14ac:dyDescent="0.25">
      <c r="A1567" s="1" t="s">
        <v>24</v>
      </c>
      <c r="B1567">
        <v>3369</v>
      </c>
      <c r="C1567" s="1" t="s">
        <v>1601</v>
      </c>
      <c r="D1567">
        <v>16</v>
      </c>
      <c r="E1567">
        <v>16</v>
      </c>
      <c r="F1567">
        <v>0</v>
      </c>
      <c r="H1567"/>
      <c r="I1567">
        <v>0</v>
      </c>
    </row>
    <row r="1568" spans="1:9" hidden="1" x14ac:dyDescent="0.25">
      <c r="A1568" s="1" t="s">
        <v>24</v>
      </c>
      <c r="B1568">
        <v>3461</v>
      </c>
      <c r="C1568" s="1" t="s">
        <v>1602</v>
      </c>
      <c r="D1568">
        <v>55</v>
      </c>
      <c r="E1568">
        <v>55</v>
      </c>
      <c r="F1568">
        <v>0</v>
      </c>
      <c r="H1568"/>
      <c r="I1568">
        <v>0</v>
      </c>
    </row>
    <row r="1569" spans="1:9" hidden="1" x14ac:dyDescent="0.25">
      <c r="A1569" s="1" t="s">
        <v>24</v>
      </c>
      <c r="B1569">
        <v>1655</v>
      </c>
      <c r="C1569" s="1" t="s">
        <v>1603</v>
      </c>
      <c r="D1569">
        <v>0.02</v>
      </c>
      <c r="E1569">
        <v>0.02</v>
      </c>
      <c r="F1569">
        <v>0</v>
      </c>
      <c r="H1569"/>
      <c r="I1569">
        <v>0</v>
      </c>
    </row>
    <row r="1570" spans="1:9" hidden="1" x14ac:dyDescent="0.25">
      <c r="A1570" s="1" t="s">
        <v>24</v>
      </c>
      <c r="B1570">
        <v>1650</v>
      </c>
      <c r="C1570" s="1" t="s">
        <v>1604</v>
      </c>
      <c r="D1570">
        <v>17.350000000000001</v>
      </c>
      <c r="E1570">
        <v>17.350000000000001</v>
      </c>
      <c r="F1570">
        <v>0</v>
      </c>
      <c r="H1570"/>
      <c r="I1570">
        <v>0</v>
      </c>
    </row>
    <row r="1571" spans="1:9" hidden="1" x14ac:dyDescent="0.25">
      <c r="A1571" s="1" t="s">
        <v>24</v>
      </c>
      <c r="B1571">
        <v>3347</v>
      </c>
      <c r="C1571" s="1" t="s">
        <v>1605</v>
      </c>
      <c r="D1571">
        <v>4</v>
      </c>
      <c r="E1571">
        <v>4</v>
      </c>
      <c r="F1571">
        <v>0</v>
      </c>
      <c r="H1571"/>
      <c r="I1571">
        <v>0</v>
      </c>
    </row>
    <row r="1572" spans="1:9" hidden="1" x14ac:dyDescent="0.25">
      <c r="A1572" s="1" t="s">
        <v>24</v>
      </c>
      <c r="B1572">
        <v>2453</v>
      </c>
      <c r="C1572" s="1" t="s">
        <v>1606</v>
      </c>
      <c r="D1572">
        <v>2</v>
      </c>
      <c r="E1572">
        <v>2</v>
      </c>
      <c r="F1572">
        <v>0</v>
      </c>
      <c r="H1572"/>
      <c r="I1572">
        <v>0</v>
      </c>
    </row>
    <row r="1573" spans="1:9" hidden="1" x14ac:dyDescent="0.25">
      <c r="A1573" s="1" t="s">
        <v>24</v>
      </c>
      <c r="B1573">
        <v>2084</v>
      </c>
      <c r="C1573" s="1" t="s">
        <v>1607</v>
      </c>
      <c r="D1573">
        <v>4.92</v>
      </c>
      <c r="E1573">
        <v>4.92</v>
      </c>
      <c r="F1573">
        <v>170</v>
      </c>
      <c r="H1573"/>
      <c r="I1573">
        <v>0</v>
      </c>
    </row>
    <row r="1574" spans="1:9" hidden="1" x14ac:dyDescent="0.25">
      <c r="A1574" s="1" t="s">
        <v>24</v>
      </c>
      <c r="B1574">
        <v>3307</v>
      </c>
      <c r="C1574" s="1" t="s">
        <v>1608</v>
      </c>
      <c r="D1574">
        <v>2.9249999999999998</v>
      </c>
      <c r="E1574">
        <v>2.9249999999999998</v>
      </c>
      <c r="F1574">
        <v>0</v>
      </c>
      <c r="H1574"/>
      <c r="I1574">
        <v>0</v>
      </c>
    </row>
    <row r="1575" spans="1:9" hidden="1" x14ac:dyDescent="0.25">
      <c r="A1575" s="1" t="s">
        <v>24</v>
      </c>
      <c r="B1575">
        <v>1825</v>
      </c>
      <c r="C1575" s="1" t="s">
        <v>1609</v>
      </c>
      <c r="D1575">
        <v>0.28000000000000003</v>
      </c>
      <c r="E1575">
        <v>0.28000000000000003</v>
      </c>
      <c r="F1575">
        <v>0</v>
      </c>
      <c r="H1575"/>
      <c r="I1575">
        <v>0</v>
      </c>
    </row>
    <row r="1576" spans="1:9" hidden="1" x14ac:dyDescent="0.25">
      <c r="A1576" s="1" t="s">
        <v>24</v>
      </c>
      <c r="B1576">
        <v>4931</v>
      </c>
      <c r="C1576" s="1" t="s">
        <v>1610</v>
      </c>
      <c r="D1576">
        <v>121.79</v>
      </c>
      <c r="E1576">
        <v>121.79</v>
      </c>
      <c r="F1576">
        <v>170</v>
      </c>
      <c r="H1576"/>
      <c r="I1576">
        <v>0</v>
      </c>
    </row>
    <row r="1577" spans="1:9" hidden="1" x14ac:dyDescent="0.25">
      <c r="A1577" s="1" t="s">
        <v>24</v>
      </c>
      <c r="B1577">
        <v>4930</v>
      </c>
      <c r="C1577" s="1" t="s">
        <v>1611</v>
      </c>
      <c r="D1577">
        <v>10.84</v>
      </c>
      <c r="E1577">
        <v>10.84</v>
      </c>
      <c r="F1577">
        <v>309.2</v>
      </c>
      <c r="H1577"/>
      <c r="I1577">
        <v>0</v>
      </c>
    </row>
    <row r="1578" spans="1:9" hidden="1" x14ac:dyDescent="0.25">
      <c r="A1578" s="1" t="s">
        <v>24</v>
      </c>
      <c r="B1578">
        <v>4867</v>
      </c>
      <c r="C1578" s="1" t="s">
        <v>1612</v>
      </c>
      <c r="D1578">
        <v>10.125</v>
      </c>
      <c r="E1578">
        <v>10.125</v>
      </c>
      <c r="F1578">
        <v>10.1</v>
      </c>
      <c r="H1578"/>
      <c r="I1578">
        <v>0</v>
      </c>
    </row>
    <row r="1579" spans="1:9" hidden="1" x14ac:dyDescent="0.25">
      <c r="A1579" s="1" t="s">
        <v>24</v>
      </c>
      <c r="B1579">
        <v>4933</v>
      </c>
      <c r="C1579" s="1" t="s">
        <v>1613</v>
      </c>
      <c r="D1579">
        <v>12.62</v>
      </c>
      <c r="E1579">
        <v>12.62</v>
      </c>
      <c r="F1579">
        <v>0</v>
      </c>
      <c r="H1579"/>
      <c r="I1579">
        <v>0</v>
      </c>
    </row>
    <row r="1580" spans="1:9" hidden="1" x14ac:dyDescent="0.25">
      <c r="A1580" s="1" t="s">
        <v>24</v>
      </c>
      <c r="B1580">
        <v>4661</v>
      </c>
      <c r="C1580" s="1" t="s">
        <v>1614</v>
      </c>
      <c r="D1580">
        <v>13</v>
      </c>
      <c r="E1580">
        <v>13</v>
      </c>
      <c r="F1580">
        <v>0</v>
      </c>
      <c r="H1580"/>
      <c r="I1580">
        <v>0</v>
      </c>
    </row>
    <row r="1581" spans="1:9" hidden="1" x14ac:dyDescent="0.25">
      <c r="A1581" s="1" t="s">
        <v>24</v>
      </c>
      <c r="B1581">
        <v>4662</v>
      </c>
      <c r="C1581" s="1" t="s">
        <v>1615</v>
      </c>
      <c r="D1581">
        <v>13</v>
      </c>
      <c r="E1581">
        <v>13</v>
      </c>
      <c r="F1581">
        <v>0</v>
      </c>
      <c r="H1581"/>
      <c r="I1581">
        <v>0</v>
      </c>
    </row>
    <row r="1582" spans="1:9" hidden="1" x14ac:dyDescent="0.25">
      <c r="A1582" s="1" t="s">
        <v>24</v>
      </c>
      <c r="B1582">
        <v>5096</v>
      </c>
      <c r="C1582" s="1" t="s">
        <v>1616</v>
      </c>
      <c r="D1582">
        <v>8.0449999999999999</v>
      </c>
      <c r="E1582">
        <v>8.0449999999999999</v>
      </c>
      <c r="F1582">
        <v>163.44999999999999</v>
      </c>
      <c r="H1582"/>
      <c r="I1582">
        <v>0</v>
      </c>
    </row>
    <row r="1583" spans="1:9" hidden="1" x14ac:dyDescent="0.25">
      <c r="A1583" s="1" t="s">
        <v>24</v>
      </c>
      <c r="B1583">
        <v>1654</v>
      </c>
      <c r="C1583" s="1" t="s">
        <v>1617</v>
      </c>
      <c r="D1583">
        <v>22.5</v>
      </c>
      <c r="E1583">
        <v>22.5</v>
      </c>
      <c r="F1583">
        <v>0</v>
      </c>
      <c r="H1583"/>
      <c r="I1583">
        <v>0</v>
      </c>
    </row>
    <row r="1584" spans="1:9" hidden="1" x14ac:dyDescent="0.25">
      <c r="A1584" s="1" t="s">
        <v>24</v>
      </c>
      <c r="B1584">
        <v>5190</v>
      </c>
      <c r="C1584" s="1" t="s">
        <v>1618</v>
      </c>
      <c r="D1584">
        <v>1.575</v>
      </c>
      <c r="E1584">
        <v>1.575</v>
      </c>
      <c r="F1584">
        <v>0</v>
      </c>
      <c r="H1584"/>
      <c r="I1584">
        <v>0</v>
      </c>
    </row>
    <row r="1585" spans="1:9" hidden="1" x14ac:dyDescent="0.25">
      <c r="A1585" s="1" t="s">
        <v>24</v>
      </c>
      <c r="B1585">
        <v>3060</v>
      </c>
      <c r="C1585" s="1" t="s">
        <v>1619</v>
      </c>
      <c r="D1585">
        <v>38.024999999999999</v>
      </c>
      <c r="E1585">
        <v>38.024999999999999</v>
      </c>
      <c r="F1585">
        <v>0</v>
      </c>
      <c r="H1585"/>
      <c r="I1585">
        <v>0</v>
      </c>
    </row>
    <row r="1586" spans="1:9" hidden="1" x14ac:dyDescent="0.25">
      <c r="A1586" s="1" t="s">
        <v>24</v>
      </c>
      <c r="B1586">
        <v>2772</v>
      </c>
      <c r="C1586" s="1" t="s">
        <v>1620</v>
      </c>
      <c r="D1586">
        <v>19.045000000000002</v>
      </c>
      <c r="E1586">
        <v>19.045000000000002</v>
      </c>
      <c r="F1586">
        <v>10.1</v>
      </c>
      <c r="H1586"/>
      <c r="I1586">
        <v>0</v>
      </c>
    </row>
    <row r="1587" spans="1:9" hidden="1" x14ac:dyDescent="0.25">
      <c r="A1587" s="1" t="s">
        <v>24</v>
      </c>
      <c r="B1587">
        <v>1911</v>
      </c>
      <c r="C1587" s="1" t="s">
        <v>1621</v>
      </c>
      <c r="D1587">
        <v>5.04</v>
      </c>
      <c r="E1587">
        <v>5.04</v>
      </c>
      <c r="F1587">
        <v>75.64</v>
      </c>
      <c r="H1587"/>
      <c r="I1587">
        <v>0</v>
      </c>
    </row>
    <row r="1588" spans="1:9" hidden="1" x14ac:dyDescent="0.25">
      <c r="A1588" s="1" t="s">
        <v>24</v>
      </c>
      <c r="B1588">
        <v>1632</v>
      </c>
      <c r="C1588" s="1" t="s">
        <v>1622</v>
      </c>
      <c r="D1588">
        <v>0.30499999999999999</v>
      </c>
      <c r="E1588">
        <v>0.30499999999999999</v>
      </c>
      <c r="F1588">
        <v>0</v>
      </c>
      <c r="H1588"/>
      <c r="I1588">
        <v>0</v>
      </c>
    </row>
    <row r="1589" spans="1:9" hidden="1" x14ac:dyDescent="0.25">
      <c r="A1589" s="1" t="s">
        <v>24</v>
      </c>
      <c r="B1589">
        <v>1813</v>
      </c>
      <c r="C1589" s="1" t="s">
        <v>1623</v>
      </c>
      <c r="D1589">
        <v>14.64</v>
      </c>
      <c r="E1589">
        <v>14.64</v>
      </c>
      <c r="F1589">
        <v>115.08</v>
      </c>
      <c r="H1589"/>
      <c r="I1589">
        <v>0</v>
      </c>
    </row>
    <row r="1590" spans="1:9" hidden="1" x14ac:dyDescent="0.25">
      <c r="A1590" s="1" t="s">
        <v>24</v>
      </c>
      <c r="B1590">
        <v>1723</v>
      </c>
      <c r="C1590" s="1" t="s">
        <v>1624</v>
      </c>
      <c r="D1590">
        <v>0.18</v>
      </c>
      <c r="E1590">
        <v>0.18</v>
      </c>
      <c r="F1590">
        <v>10.8</v>
      </c>
      <c r="H1590"/>
      <c r="I1590">
        <v>0</v>
      </c>
    </row>
    <row r="1591" spans="1:9" hidden="1" x14ac:dyDescent="0.25">
      <c r="A1591" s="1" t="s">
        <v>24</v>
      </c>
      <c r="B1591">
        <v>3364</v>
      </c>
      <c r="C1591" s="1" t="s">
        <v>1625</v>
      </c>
      <c r="D1591">
        <v>69.819999999999993</v>
      </c>
      <c r="E1591">
        <v>69.819999999999993</v>
      </c>
      <c r="F1591">
        <v>-39.200000000000003</v>
      </c>
      <c r="H1591"/>
      <c r="I1591">
        <v>0</v>
      </c>
    </row>
    <row r="1592" spans="1:9" hidden="1" x14ac:dyDescent="0.25">
      <c r="A1592" s="1" t="s">
        <v>24</v>
      </c>
      <c r="B1592">
        <v>1635</v>
      </c>
      <c r="C1592" s="1" t="s">
        <v>1626</v>
      </c>
      <c r="D1592">
        <v>33.024999999999999</v>
      </c>
      <c r="E1592">
        <v>33.024999999999999</v>
      </c>
      <c r="F1592">
        <v>0</v>
      </c>
      <c r="H1592"/>
      <c r="I1592">
        <v>0</v>
      </c>
    </row>
    <row r="1593" spans="1:9" hidden="1" x14ac:dyDescent="0.25">
      <c r="A1593" s="1" t="s">
        <v>24</v>
      </c>
      <c r="B1593">
        <v>1652</v>
      </c>
      <c r="C1593" s="1" t="s">
        <v>1627</v>
      </c>
      <c r="D1593">
        <v>0.67</v>
      </c>
      <c r="E1593">
        <v>0.67</v>
      </c>
      <c r="F1593">
        <v>0</v>
      </c>
      <c r="H1593"/>
      <c r="I1593">
        <v>0</v>
      </c>
    </row>
    <row r="1594" spans="1:9" hidden="1" x14ac:dyDescent="0.25">
      <c r="A1594" s="1" t="s">
        <v>24</v>
      </c>
      <c r="B1594">
        <v>3401</v>
      </c>
      <c r="C1594" s="1" t="s">
        <v>1628</v>
      </c>
      <c r="D1594">
        <v>30</v>
      </c>
      <c r="E1594">
        <v>30</v>
      </c>
      <c r="F1594">
        <v>74</v>
      </c>
      <c r="H1594"/>
      <c r="I1594">
        <v>0</v>
      </c>
    </row>
    <row r="1595" spans="1:9" hidden="1" x14ac:dyDescent="0.25">
      <c r="A1595" s="1" t="s">
        <v>24</v>
      </c>
      <c r="B1595">
        <v>1724</v>
      </c>
      <c r="C1595" s="1" t="s">
        <v>1629</v>
      </c>
      <c r="D1595">
        <v>4.71</v>
      </c>
      <c r="E1595">
        <v>4.71</v>
      </c>
      <c r="F1595">
        <v>10.8</v>
      </c>
      <c r="H1595"/>
      <c r="I1595">
        <v>0</v>
      </c>
    </row>
    <row r="1596" spans="1:9" hidden="1" x14ac:dyDescent="0.25">
      <c r="A1596" s="1" t="s">
        <v>24</v>
      </c>
      <c r="B1596">
        <v>2120</v>
      </c>
      <c r="C1596" s="1" t="s">
        <v>1630</v>
      </c>
      <c r="D1596">
        <v>1.57</v>
      </c>
      <c r="E1596">
        <v>1.57</v>
      </c>
      <c r="F1596">
        <v>0</v>
      </c>
      <c r="H1596"/>
      <c r="I1596">
        <v>0</v>
      </c>
    </row>
    <row r="1597" spans="1:9" hidden="1" x14ac:dyDescent="0.25">
      <c r="A1597" s="1" t="s">
        <v>24</v>
      </c>
      <c r="B1597">
        <v>2050</v>
      </c>
      <c r="C1597" s="1" t="s">
        <v>1631</v>
      </c>
      <c r="D1597">
        <v>2.87</v>
      </c>
      <c r="E1597">
        <v>2.87</v>
      </c>
      <c r="F1597">
        <v>12</v>
      </c>
      <c r="H1597"/>
      <c r="I1597">
        <v>0</v>
      </c>
    </row>
    <row r="1598" spans="1:9" hidden="1" x14ac:dyDescent="0.25">
      <c r="A1598" s="1" t="s">
        <v>24</v>
      </c>
      <c r="B1598">
        <v>1631</v>
      </c>
      <c r="C1598" s="1" t="s">
        <v>1632</v>
      </c>
      <c r="D1598">
        <v>25.86</v>
      </c>
      <c r="E1598">
        <v>25.86</v>
      </c>
      <c r="F1598">
        <v>26</v>
      </c>
      <c r="H1598"/>
      <c r="I1598">
        <v>0</v>
      </c>
    </row>
    <row r="1599" spans="1:9" hidden="1" x14ac:dyDescent="0.25">
      <c r="A1599" s="1" t="s">
        <v>24</v>
      </c>
      <c r="B1599">
        <v>1985</v>
      </c>
      <c r="C1599" s="1" t="s">
        <v>1633</v>
      </c>
      <c r="D1599">
        <v>36.270000000000003</v>
      </c>
      <c r="E1599">
        <v>36.270000000000003</v>
      </c>
      <c r="F1599">
        <v>155.84</v>
      </c>
      <c r="H1599"/>
      <c r="I1599">
        <v>0</v>
      </c>
    </row>
    <row r="1600" spans="1:9" hidden="1" x14ac:dyDescent="0.25">
      <c r="A1600" s="1" t="s">
        <v>24</v>
      </c>
      <c r="B1600">
        <v>5860</v>
      </c>
      <c r="C1600" s="1" t="s">
        <v>1634</v>
      </c>
      <c r="D1600">
        <v>26.704999999999998</v>
      </c>
      <c r="E1600">
        <v>26.704999999999998</v>
      </c>
      <c r="F1600">
        <v>0</v>
      </c>
      <c r="H1600"/>
      <c r="I1600">
        <v>0</v>
      </c>
    </row>
    <row r="1601" spans="1:9" hidden="1" x14ac:dyDescent="0.25">
      <c r="A1601" s="1" t="s">
        <v>24</v>
      </c>
      <c r="B1601">
        <v>2394</v>
      </c>
      <c r="C1601" s="1" t="s">
        <v>1635</v>
      </c>
      <c r="D1601">
        <v>3</v>
      </c>
      <c r="E1601">
        <v>3</v>
      </c>
      <c r="F1601">
        <v>108</v>
      </c>
      <c r="H1601"/>
      <c r="I1601">
        <v>0</v>
      </c>
    </row>
    <row r="1602" spans="1:9" hidden="1" x14ac:dyDescent="0.25">
      <c r="A1602" s="1" t="s">
        <v>24</v>
      </c>
      <c r="B1602">
        <v>5073</v>
      </c>
      <c r="C1602" s="1" t="s">
        <v>1636</v>
      </c>
      <c r="D1602">
        <v>16.305</v>
      </c>
      <c r="E1602">
        <v>16.305</v>
      </c>
      <c r="F1602">
        <v>0</v>
      </c>
      <c r="H1602"/>
      <c r="I1602">
        <v>0</v>
      </c>
    </row>
    <row r="1603" spans="1:9" hidden="1" x14ac:dyDescent="0.25">
      <c r="A1603" s="1" t="s">
        <v>24</v>
      </c>
      <c r="B1603">
        <v>5380</v>
      </c>
      <c r="C1603" s="1" t="s">
        <v>1637</v>
      </c>
      <c r="D1603">
        <v>2.92</v>
      </c>
      <c r="E1603">
        <v>2.92</v>
      </c>
      <c r="F1603">
        <v>0</v>
      </c>
      <c r="H1603"/>
      <c r="I1603">
        <v>0</v>
      </c>
    </row>
    <row r="1604" spans="1:9" hidden="1" x14ac:dyDescent="0.25">
      <c r="A1604" s="1" t="s">
        <v>24</v>
      </c>
      <c r="B1604">
        <v>6193</v>
      </c>
      <c r="C1604" s="1" t="s">
        <v>1638</v>
      </c>
      <c r="D1604">
        <v>35.67</v>
      </c>
      <c r="E1604">
        <v>35.67</v>
      </c>
      <c r="F1604">
        <v>105</v>
      </c>
      <c r="H1604"/>
      <c r="I1604">
        <v>0</v>
      </c>
    </row>
    <row r="1605" spans="1:9" hidden="1" x14ac:dyDescent="0.25">
      <c r="A1605" s="1" t="s">
        <v>24</v>
      </c>
      <c r="B1605">
        <v>6214</v>
      </c>
      <c r="C1605" s="1" t="s">
        <v>1639</v>
      </c>
      <c r="D1605">
        <v>1</v>
      </c>
      <c r="E1605">
        <v>1</v>
      </c>
      <c r="F1605">
        <v>0</v>
      </c>
      <c r="H1605"/>
      <c r="I1605">
        <v>0</v>
      </c>
    </row>
    <row r="1606" spans="1:9" hidden="1" x14ac:dyDescent="0.25">
      <c r="A1606" s="1" t="s">
        <v>24</v>
      </c>
      <c r="B1606">
        <v>3754</v>
      </c>
      <c r="C1606" s="1" t="s">
        <v>1640</v>
      </c>
      <c r="D1606">
        <v>147</v>
      </c>
      <c r="E1606">
        <v>147</v>
      </c>
      <c r="F1606">
        <v>3250</v>
      </c>
      <c r="H1606"/>
      <c r="I1606">
        <v>0</v>
      </c>
    </row>
    <row r="1607" spans="1:9" hidden="1" x14ac:dyDescent="0.25">
      <c r="A1607" s="1" t="s">
        <v>24</v>
      </c>
      <c r="B1607">
        <v>1781</v>
      </c>
      <c r="C1607" s="1" t="s">
        <v>1641</v>
      </c>
      <c r="D1607">
        <v>59.225000000000001</v>
      </c>
      <c r="E1607">
        <v>59.225000000000001</v>
      </c>
      <c r="F1607">
        <v>0</v>
      </c>
      <c r="H1607"/>
      <c r="I1607">
        <v>0</v>
      </c>
    </row>
    <row r="1608" spans="1:9" hidden="1" x14ac:dyDescent="0.25">
      <c r="A1608" s="1" t="s">
        <v>24</v>
      </c>
      <c r="B1608">
        <v>3598</v>
      </c>
      <c r="C1608" s="1" t="s">
        <v>1642</v>
      </c>
      <c r="D1608">
        <v>123</v>
      </c>
      <c r="E1608">
        <v>123</v>
      </c>
      <c r="F1608">
        <v>0</v>
      </c>
      <c r="H1608"/>
      <c r="I1608">
        <v>0</v>
      </c>
    </row>
    <row r="1609" spans="1:9" hidden="1" x14ac:dyDescent="0.25">
      <c r="A1609" s="1" t="s">
        <v>24</v>
      </c>
      <c r="B1609">
        <v>30</v>
      </c>
      <c r="C1609" s="1" t="s">
        <v>1643</v>
      </c>
      <c r="D1609">
        <v>12.43</v>
      </c>
      <c r="E1609">
        <v>12.43</v>
      </c>
      <c r="F1609">
        <v>40</v>
      </c>
      <c r="H1609"/>
      <c r="I1609">
        <v>0</v>
      </c>
    </row>
    <row r="1610" spans="1:9" hidden="1" x14ac:dyDescent="0.25">
      <c r="A1610" s="1" t="s">
        <v>24</v>
      </c>
      <c r="B1610">
        <v>1706</v>
      </c>
      <c r="C1610" s="1" t="s">
        <v>1644</v>
      </c>
      <c r="D1610">
        <v>22.47</v>
      </c>
      <c r="E1610">
        <v>22.47</v>
      </c>
      <c r="F1610">
        <v>0</v>
      </c>
      <c r="H1610"/>
      <c r="I1610">
        <v>0</v>
      </c>
    </row>
    <row r="1611" spans="1:9" hidden="1" x14ac:dyDescent="0.25">
      <c r="A1611" s="1" t="s">
        <v>24</v>
      </c>
      <c r="B1611">
        <v>4474</v>
      </c>
      <c r="C1611" s="1" t="s">
        <v>1645</v>
      </c>
      <c r="D1611">
        <v>101.93</v>
      </c>
      <c r="E1611">
        <v>101.93</v>
      </c>
      <c r="F1611">
        <v>0</v>
      </c>
      <c r="H1611"/>
      <c r="I1611">
        <v>0</v>
      </c>
    </row>
    <row r="1612" spans="1:9" hidden="1" x14ac:dyDescent="0.25">
      <c r="A1612" s="1" t="s">
        <v>24</v>
      </c>
      <c r="B1612">
        <v>5219</v>
      </c>
      <c r="C1612" s="1" t="s">
        <v>1646</v>
      </c>
      <c r="D1612">
        <v>0.26500000000000001</v>
      </c>
      <c r="E1612">
        <v>0.26500000000000001</v>
      </c>
      <c r="F1612">
        <v>0</v>
      </c>
      <c r="H1612"/>
      <c r="I1612">
        <v>0</v>
      </c>
    </row>
    <row r="1613" spans="1:9" hidden="1" x14ac:dyDescent="0.25">
      <c r="A1613" s="1" t="s">
        <v>24</v>
      </c>
      <c r="B1613">
        <v>5246</v>
      </c>
      <c r="C1613" s="1" t="s">
        <v>1647</v>
      </c>
      <c r="D1613">
        <v>1.71</v>
      </c>
      <c r="E1613">
        <v>1.71</v>
      </c>
      <c r="F1613">
        <v>0.04</v>
      </c>
      <c r="H1613"/>
      <c r="I1613">
        <v>0</v>
      </c>
    </row>
    <row r="1614" spans="1:9" hidden="1" x14ac:dyDescent="0.25">
      <c r="A1614" s="1" t="s">
        <v>24</v>
      </c>
      <c r="B1614">
        <v>1680</v>
      </c>
      <c r="C1614" s="1" t="s">
        <v>1648</v>
      </c>
      <c r="D1614">
        <v>4.6950000000000003</v>
      </c>
      <c r="E1614">
        <v>4.6950000000000003</v>
      </c>
      <c r="F1614">
        <v>0</v>
      </c>
      <c r="H1614"/>
      <c r="I1614">
        <v>0</v>
      </c>
    </row>
    <row r="1615" spans="1:9" hidden="1" x14ac:dyDescent="0.25">
      <c r="A1615" s="1" t="s">
        <v>24</v>
      </c>
      <c r="B1615">
        <v>1915</v>
      </c>
      <c r="C1615" s="1" t="s">
        <v>1649</v>
      </c>
      <c r="D1615">
        <v>0.13500000000000001</v>
      </c>
      <c r="E1615">
        <v>0.13500000000000001</v>
      </c>
      <c r="F1615">
        <v>0</v>
      </c>
      <c r="H1615"/>
      <c r="I1615">
        <v>0</v>
      </c>
    </row>
    <row r="1616" spans="1:9" hidden="1" x14ac:dyDescent="0.25">
      <c r="A1616" s="1" t="s">
        <v>24</v>
      </c>
      <c r="B1616">
        <v>4060</v>
      </c>
      <c r="C1616" s="1" t="s">
        <v>1650</v>
      </c>
      <c r="D1616">
        <v>31.91</v>
      </c>
      <c r="E1616">
        <v>31.91</v>
      </c>
      <c r="F1616">
        <v>0</v>
      </c>
      <c r="H1616"/>
      <c r="I1616">
        <v>0</v>
      </c>
    </row>
    <row r="1617" spans="1:9" hidden="1" x14ac:dyDescent="0.25">
      <c r="A1617" s="1" t="s">
        <v>24</v>
      </c>
      <c r="B1617">
        <v>4061</v>
      </c>
      <c r="C1617" s="1" t="s">
        <v>1651</v>
      </c>
      <c r="D1617">
        <v>19268.02</v>
      </c>
      <c r="E1617">
        <v>19268.02</v>
      </c>
      <c r="F1617">
        <v>0</v>
      </c>
      <c r="H1617"/>
      <c r="I1617">
        <v>0</v>
      </c>
    </row>
    <row r="1618" spans="1:9" hidden="1" x14ac:dyDescent="0.25">
      <c r="A1618" s="1" t="s">
        <v>24</v>
      </c>
      <c r="B1618">
        <v>34</v>
      </c>
      <c r="C1618" s="1" t="s">
        <v>1652</v>
      </c>
      <c r="D1618">
        <v>2.4</v>
      </c>
      <c r="E1618">
        <v>2.4</v>
      </c>
      <c r="F1618">
        <v>0</v>
      </c>
      <c r="H1618"/>
      <c r="I1618">
        <v>0</v>
      </c>
    </row>
    <row r="1619" spans="1:9" hidden="1" x14ac:dyDescent="0.25">
      <c r="A1619" s="1" t="s">
        <v>24</v>
      </c>
      <c r="B1619">
        <v>5825</v>
      </c>
      <c r="C1619" s="1" t="s">
        <v>1653</v>
      </c>
      <c r="D1619">
        <v>2.5000000000000001E-2</v>
      </c>
      <c r="E1619">
        <v>2.5000000000000001E-2</v>
      </c>
      <c r="F1619">
        <v>0</v>
      </c>
      <c r="H1619"/>
      <c r="I1619">
        <v>0</v>
      </c>
    </row>
    <row r="1620" spans="1:9" hidden="1" x14ac:dyDescent="0.25">
      <c r="A1620" s="1" t="s">
        <v>24</v>
      </c>
      <c r="B1620">
        <v>77</v>
      </c>
      <c r="C1620" s="1" t="s">
        <v>1654</v>
      </c>
      <c r="D1620">
        <v>7.4999999999999997E-2</v>
      </c>
      <c r="E1620">
        <v>7.4999999999999997E-2</v>
      </c>
      <c r="F1620">
        <v>51.09</v>
      </c>
      <c r="H1620"/>
      <c r="I1620">
        <v>0</v>
      </c>
    </row>
    <row r="1621" spans="1:9" hidden="1" x14ac:dyDescent="0.25">
      <c r="A1621" s="1" t="s">
        <v>24</v>
      </c>
      <c r="B1621">
        <v>3946</v>
      </c>
      <c r="C1621" s="1" t="s">
        <v>1655</v>
      </c>
      <c r="D1621">
        <v>32.234999999999999</v>
      </c>
      <c r="E1621">
        <v>32.234999999999999</v>
      </c>
      <c r="F1621">
        <v>322</v>
      </c>
      <c r="H1621"/>
      <c r="I1621">
        <v>0</v>
      </c>
    </row>
    <row r="1622" spans="1:9" hidden="1" x14ac:dyDescent="0.25">
      <c r="A1622" s="1" t="s">
        <v>24</v>
      </c>
      <c r="B1622">
        <v>2041</v>
      </c>
      <c r="C1622" s="1" t="s">
        <v>1656</v>
      </c>
      <c r="D1622">
        <v>2.8149999999999999</v>
      </c>
      <c r="E1622">
        <v>2.8149999999999999</v>
      </c>
      <c r="F1622">
        <v>186</v>
      </c>
      <c r="H1622"/>
      <c r="I1622">
        <v>0</v>
      </c>
    </row>
    <row r="1623" spans="1:9" hidden="1" x14ac:dyDescent="0.25">
      <c r="A1623" s="1" t="s">
        <v>24</v>
      </c>
      <c r="B1623">
        <v>1759</v>
      </c>
      <c r="C1623" s="1" t="s">
        <v>1657</v>
      </c>
      <c r="D1623">
        <v>2.84</v>
      </c>
      <c r="E1623">
        <v>2.84</v>
      </c>
      <c r="F1623">
        <v>26.02</v>
      </c>
      <c r="H1623"/>
      <c r="I1623">
        <v>0</v>
      </c>
    </row>
    <row r="1624" spans="1:9" hidden="1" x14ac:dyDescent="0.25">
      <c r="A1624" s="1" t="s">
        <v>24</v>
      </c>
      <c r="B1624">
        <v>1760</v>
      </c>
      <c r="C1624" s="1" t="s">
        <v>1658</v>
      </c>
      <c r="D1624">
        <v>44.13</v>
      </c>
      <c r="E1624">
        <v>44.13</v>
      </c>
      <c r="F1624">
        <v>26</v>
      </c>
      <c r="H1624"/>
      <c r="I1624">
        <v>0</v>
      </c>
    </row>
    <row r="1625" spans="1:9" hidden="1" x14ac:dyDescent="0.25">
      <c r="A1625" s="1" t="s">
        <v>24</v>
      </c>
      <c r="B1625">
        <v>1765</v>
      </c>
      <c r="C1625" s="1" t="s">
        <v>1659</v>
      </c>
      <c r="D1625">
        <v>25.93</v>
      </c>
      <c r="E1625">
        <v>25.93</v>
      </c>
      <c r="F1625">
        <v>1.835</v>
      </c>
      <c r="H1625"/>
      <c r="I1625">
        <v>0</v>
      </c>
    </row>
    <row r="1626" spans="1:9" hidden="1" x14ac:dyDescent="0.25">
      <c r="A1626" s="1" t="s">
        <v>24</v>
      </c>
      <c r="B1626">
        <v>4351</v>
      </c>
      <c r="C1626" s="1" t="s">
        <v>1660</v>
      </c>
      <c r="D1626">
        <v>35.880000000000003</v>
      </c>
      <c r="E1626">
        <v>35.880000000000003</v>
      </c>
      <c r="F1626">
        <v>0</v>
      </c>
      <c r="H1626"/>
      <c r="I1626">
        <v>0</v>
      </c>
    </row>
    <row r="1627" spans="1:9" hidden="1" x14ac:dyDescent="0.25">
      <c r="A1627" s="1" t="s">
        <v>24</v>
      </c>
      <c r="B1627">
        <v>4339</v>
      </c>
      <c r="C1627" s="1" t="s">
        <v>1661</v>
      </c>
      <c r="D1627">
        <v>8.24</v>
      </c>
      <c r="E1627">
        <v>8.24</v>
      </c>
      <c r="F1627">
        <v>46</v>
      </c>
      <c r="H1627"/>
      <c r="I1627">
        <v>0</v>
      </c>
    </row>
    <row r="1628" spans="1:9" hidden="1" x14ac:dyDescent="0.25">
      <c r="A1628" s="1" t="s">
        <v>24</v>
      </c>
      <c r="B1628">
        <v>5066</v>
      </c>
      <c r="C1628" s="1" t="s">
        <v>1662</v>
      </c>
      <c r="D1628">
        <v>2.585</v>
      </c>
      <c r="E1628">
        <v>2.585</v>
      </c>
      <c r="F1628">
        <v>280</v>
      </c>
      <c r="H1628"/>
      <c r="I1628">
        <v>0</v>
      </c>
    </row>
    <row r="1629" spans="1:9" hidden="1" x14ac:dyDescent="0.25">
      <c r="A1629" s="1" t="s">
        <v>24</v>
      </c>
      <c r="B1629">
        <v>1690</v>
      </c>
      <c r="C1629" s="1" t="s">
        <v>1663</v>
      </c>
      <c r="D1629">
        <v>0.435</v>
      </c>
      <c r="E1629">
        <v>0.435</v>
      </c>
      <c r="F1629">
        <v>473.39</v>
      </c>
      <c r="H1629"/>
      <c r="I1629">
        <v>0</v>
      </c>
    </row>
    <row r="1630" spans="1:9" hidden="1" x14ac:dyDescent="0.25">
      <c r="A1630" s="1" t="s">
        <v>24</v>
      </c>
      <c r="B1630">
        <v>3877</v>
      </c>
      <c r="C1630" s="1" t="s">
        <v>1664</v>
      </c>
      <c r="D1630">
        <v>1747.125</v>
      </c>
      <c r="E1630">
        <v>1747.125</v>
      </c>
      <c r="F1630">
        <v>0</v>
      </c>
      <c r="H1630"/>
      <c r="I1630">
        <v>0</v>
      </c>
    </row>
    <row r="1631" spans="1:9" hidden="1" x14ac:dyDescent="0.25">
      <c r="A1631" s="1" t="s">
        <v>24</v>
      </c>
      <c r="B1631">
        <v>3366</v>
      </c>
      <c r="C1631" s="1" t="s">
        <v>1665</v>
      </c>
      <c r="D1631">
        <v>3.2549999999999999</v>
      </c>
      <c r="E1631">
        <v>3.2549999999999999</v>
      </c>
      <c r="F1631">
        <v>44.34</v>
      </c>
      <c r="H1631"/>
      <c r="I1631">
        <v>0</v>
      </c>
    </row>
    <row r="1632" spans="1:9" hidden="1" x14ac:dyDescent="0.25">
      <c r="A1632" s="1" t="s">
        <v>24</v>
      </c>
      <c r="B1632">
        <v>2082</v>
      </c>
      <c r="C1632" s="1" t="s">
        <v>1666</v>
      </c>
      <c r="D1632">
        <v>34.83</v>
      </c>
      <c r="E1632">
        <v>34.83</v>
      </c>
      <c r="F1632">
        <v>0</v>
      </c>
      <c r="H1632"/>
      <c r="I1632">
        <v>0</v>
      </c>
    </row>
    <row r="1633" spans="1:9" hidden="1" x14ac:dyDescent="0.25">
      <c r="A1633" s="1" t="s">
        <v>24</v>
      </c>
      <c r="B1633">
        <v>2042</v>
      </c>
      <c r="C1633" s="1" t="s">
        <v>1667</v>
      </c>
      <c r="D1633">
        <v>23.581</v>
      </c>
      <c r="E1633">
        <v>23.581</v>
      </c>
      <c r="F1633">
        <v>40</v>
      </c>
      <c r="H1633"/>
      <c r="I1633">
        <v>0</v>
      </c>
    </row>
    <row r="1634" spans="1:9" hidden="1" x14ac:dyDescent="0.25">
      <c r="A1634" s="1" t="s">
        <v>24</v>
      </c>
      <c r="B1634">
        <v>6845</v>
      </c>
      <c r="C1634" s="1" t="s">
        <v>1668</v>
      </c>
      <c r="D1634">
        <v>12</v>
      </c>
      <c r="E1634">
        <v>12</v>
      </c>
      <c r="F1634">
        <v>24</v>
      </c>
      <c r="H1634"/>
      <c r="I1634">
        <v>0</v>
      </c>
    </row>
    <row r="1635" spans="1:9" hidden="1" x14ac:dyDescent="0.25">
      <c r="A1635" s="1" t="s">
        <v>24</v>
      </c>
      <c r="B1635">
        <v>6830</v>
      </c>
      <c r="C1635" s="1" t="s">
        <v>1669</v>
      </c>
      <c r="D1635">
        <v>2</v>
      </c>
      <c r="E1635">
        <v>2</v>
      </c>
      <c r="F1635">
        <v>0</v>
      </c>
      <c r="H1635"/>
      <c r="I1635">
        <v>0</v>
      </c>
    </row>
    <row r="1636" spans="1:9" hidden="1" x14ac:dyDescent="0.25">
      <c r="A1636" s="1" t="s">
        <v>24</v>
      </c>
      <c r="B1636">
        <v>5716</v>
      </c>
      <c r="C1636" s="1" t="s">
        <v>1670</v>
      </c>
      <c r="D1636">
        <v>27.635000000000002</v>
      </c>
      <c r="E1636">
        <v>27.635000000000002</v>
      </c>
      <c r="F1636">
        <v>0</v>
      </c>
      <c r="H1636"/>
      <c r="I1636">
        <v>0</v>
      </c>
    </row>
    <row r="1637" spans="1:9" hidden="1" x14ac:dyDescent="0.25">
      <c r="A1637" s="1" t="s">
        <v>24</v>
      </c>
      <c r="B1637">
        <v>5742</v>
      </c>
      <c r="C1637" s="1" t="s">
        <v>1671</v>
      </c>
      <c r="D1637">
        <v>4.05</v>
      </c>
      <c r="E1637">
        <v>4.05</v>
      </c>
      <c r="F1637">
        <v>0</v>
      </c>
      <c r="H1637"/>
      <c r="I1637">
        <v>0</v>
      </c>
    </row>
    <row r="1638" spans="1:9" hidden="1" x14ac:dyDescent="0.25">
      <c r="A1638" s="1" t="s">
        <v>24</v>
      </c>
      <c r="B1638">
        <v>1836</v>
      </c>
      <c r="C1638" s="1" t="s">
        <v>1672</v>
      </c>
      <c r="D1638">
        <v>0.48</v>
      </c>
      <c r="E1638">
        <v>0.48</v>
      </c>
      <c r="F1638">
        <v>47.9</v>
      </c>
      <c r="H1638"/>
      <c r="I1638">
        <v>0</v>
      </c>
    </row>
    <row r="1639" spans="1:9" hidden="1" x14ac:dyDescent="0.25">
      <c r="A1639" s="1" t="s">
        <v>24</v>
      </c>
      <c r="B1639">
        <v>1636</v>
      </c>
      <c r="C1639" s="1" t="s">
        <v>1673</v>
      </c>
      <c r="D1639">
        <v>8.0250000000000004</v>
      </c>
      <c r="E1639">
        <v>8.0250000000000004</v>
      </c>
      <c r="F1639">
        <v>108</v>
      </c>
      <c r="H1639"/>
      <c r="I1639">
        <v>0</v>
      </c>
    </row>
    <row r="1640" spans="1:9" hidden="1" x14ac:dyDescent="0.25">
      <c r="A1640" s="1" t="s">
        <v>24</v>
      </c>
      <c r="B1640">
        <v>4491</v>
      </c>
      <c r="C1640" s="1" t="s">
        <v>1674</v>
      </c>
      <c r="D1640">
        <v>24.373999999999999</v>
      </c>
      <c r="E1640">
        <v>24.373999999999999</v>
      </c>
      <c r="F1640">
        <v>1</v>
      </c>
      <c r="H1640"/>
      <c r="I1640">
        <v>0</v>
      </c>
    </row>
    <row r="1641" spans="1:9" hidden="1" x14ac:dyDescent="0.25">
      <c r="A1641" s="1" t="s">
        <v>24</v>
      </c>
      <c r="B1641">
        <v>4185</v>
      </c>
      <c r="C1641" s="1" t="s">
        <v>1675</v>
      </c>
      <c r="D1641">
        <v>5</v>
      </c>
      <c r="E1641">
        <v>5</v>
      </c>
      <c r="F1641">
        <v>0</v>
      </c>
      <c r="H1641"/>
      <c r="I1641">
        <v>0</v>
      </c>
    </row>
    <row r="1642" spans="1:9" hidden="1" x14ac:dyDescent="0.25">
      <c r="A1642" s="1" t="s">
        <v>24</v>
      </c>
      <c r="B1642">
        <v>7633</v>
      </c>
      <c r="C1642" s="1" t="s">
        <v>1676</v>
      </c>
      <c r="D1642">
        <v>15</v>
      </c>
      <c r="E1642">
        <v>15</v>
      </c>
      <c r="F1642">
        <v>0</v>
      </c>
      <c r="H1642"/>
      <c r="I1642">
        <v>0</v>
      </c>
    </row>
    <row r="1643" spans="1:9" hidden="1" x14ac:dyDescent="0.25">
      <c r="A1643" s="1" t="s">
        <v>24</v>
      </c>
      <c r="B1643">
        <v>1989</v>
      </c>
      <c r="C1643" s="1" t="s">
        <v>1677</v>
      </c>
      <c r="D1643">
        <v>0.20499999999999999</v>
      </c>
      <c r="E1643">
        <v>0.20499999999999999</v>
      </c>
      <c r="F1643">
        <v>0</v>
      </c>
      <c r="H1643"/>
      <c r="I1643">
        <v>0</v>
      </c>
    </row>
    <row r="1644" spans="1:9" hidden="1" x14ac:dyDescent="0.25">
      <c r="A1644" s="1" t="s">
        <v>24</v>
      </c>
      <c r="B1644">
        <v>7587</v>
      </c>
      <c r="C1644" s="1" t="s">
        <v>1678</v>
      </c>
      <c r="D1644">
        <v>15</v>
      </c>
      <c r="E1644">
        <v>15</v>
      </c>
      <c r="F1644">
        <v>0</v>
      </c>
      <c r="H1644"/>
      <c r="I1644">
        <v>0</v>
      </c>
    </row>
    <row r="1645" spans="1:9" hidden="1" x14ac:dyDescent="0.25">
      <c r="A1645" s="1" t="s">
        <v>24</v>
      </c>
      <c r="B1645">
        <v>1659</v>
      </c>
      <c r="C1645" s="1" t="s">
        <v>1679</v>
      </c>
      <c r="D1645">
        <v>47</v>
      </c>
      <c r="E1645">
        <v>47</v>
      </c>
      <c r="F1645">
        <v>0</v>
      </c>
      <c r="H1645"/>
      <c r="I1645">
        <v>0</v>
      </c>
    </row>
    <row r="1646" spans="1:9" hidden="1" x14ac:dyDescent="0.25">
      <c r="A1646" s="1" t="s">
        <v>24</v>
      </c>
      <c r="B1646">
        <v>7840</v>
      </c>
      <c r="C1646" s="1" t="s">
        <v>1680</v>
      </c>
      <c r="D1646">
        <v>16</v>
      </c>
      <c r="E1646">
        <v>16</v>
      </c>
      <c r="F1646">
        <v>0</v>
      </c>
      <c r="H1646"/>
      <c r="I1646">
        <v>0</v>
      </c>
    </row>
    <row r="1647" spans="1:9" hidden="1" x14ac:dyDescent="0.25">
      <c r="A1647" s="1" t="s">
        <v>24</v>
      </c>
      <c r="B1647">
        <v>7841</v>
      </c>
      <c r="C1647" s="1" t="s">
        <v>1681</v>
      </c>
      <c r="D1647">
        <v>31</v>
      </c>
      <c r="E1647">
        <v>31</v>
      </c>
      <c r="F1647">
        <v>0</v>
      </c>
      <c r="H1647"/>
      <c r="I1647">
        <v>0</v>
      </c>
    </row>
    <row r="1648" spans="1:9" hidden="1" x14ac:dyDescent="0.25">
      <c r="A1648" s="1" t="s">
        <v>24</v>
      </c>
      <c r="B1648">
        <v>1945</v>
      </c>
      <c r="C1648" s="1" t="s">
        <v>1682</v>
      </c>
      <c r="D1648">
        <v>18.09</v>
      </c>
      <c r="E1648">
        <v>18.09</v>
      </c>
      <c r="F1648">
        <v>0</v>
      </c>
      <c r="H1648"/>
      <c r="I1648">
        <v>0</v>
      </c>
    </row>
    <row r="1649" spans="1:9" hidden="1" x14ac:dyDescent="0.25">
      <c r="A1649" s="1" t="s">
        <v>24</v>
      </c>
      <c r="B1649">
        <v>7895</v>
      </c>
      <c r="C1649" s="1" t="s">
        <v>1683</v>
      </c>
      <c r="D1649">
        <v>16</v>
      </c>
      <c r="E1649">
        <v>16</v>
      </c>
      <c r="F1649">
        <v>0</v>
      </c>
      <c r="H1649"/>
      <c r="I1649">
        <v>0</v>
      </c>
    </row>
    <row r="1650" spans="1:9" hidden="1" x14ac:dyDescent="0.25">
      <c r="A1650" s="1" t="s">
        <v>24</v>
      </c>
      <c r="B1650">
        <v>4655</v>
      </c>
      <c r="C1650" s="1" t="s">
        <v>1684</v>
      </c>
      <c r="D1650">
        <v>0.17499999999999999</v>
      </c>
      <c r="E1650">
        <v>0.17499999999999999</v>
      </c>
      <c r="F1650">
        <v>0</v>
      </c>
      <c r="H1650"/>
      <c r="I1650">
        <v>0</v>
      </c>
    </row>
    <row r="1651" spans="1:9" hidden="1" x14ac:dyDescent="0.25">
      <c r="A1651" s="1" t="s">
        <v>24</v>
      </c>
      <c r="B1651">
        <v>1718</v>
      </c>
      <c r="C1651" s="1" t="s">
        <v>1685</v>
      </c>
      <c r="D1651">
        <v>90.92</v>
      </c>
      <c r="E1651">
        <v>90.92</v>
      </c>
      <c r="F1651">
        <v>0</v>
      </c>
      <c r="H1651"/>
      <c r="I1651">
        <v>0</v>
      </c>
    </row>
    <row r="1652" spans="1:9" hidden="1" x14ac:dyDescent="0.25">
      <c r="A1652" s="1" t="s">
        <v>24</v>
      </c>
      <c r="B1652">
        <v>6509</v>
      </c>
      <c r="C1652" s="1" t="s">
        <v>1686</v>
      </c>
      <c r="D1652">
        <v>45.95</v>
      </c>
      <c r="E1652">
        <v>45.95</v>
      </c>
      <c r="F1652">
        <v>46.8</v>
      </c>
      <c r="H1652"/>
      <c r="I1652">
        <v>0</v>
      </c>
    </row>
    <row r="1653" spans="1:9" hidden="1" x14ac:dyDescent="0.25">
      <c r="A1653" s="1" t="s">
        <v>24</v>
      </c>
      <c r="B1653">
        <v>2100</v>
      </c>
      <c r="C1653" s="1" t="s">
        <v>1687</v>
      </c>
      <c r="D1653">
        <v>4.75</v>
      </c>
      <c r="E1653">
        <v>4.75</v>
      </c>
      <c r="F1653">
        <v>0</v>
      </c>
      <c r="H1653"/>
      <c r="I1653">
        <v>0</v>
      </c>
    </row>
    <row r="1654" spans="1:9" hidden="1" x14ac:dyDescent="0.25">
      <c r="A1654" s="1" t="s">
        <v>24</v>
      </c>
      <c r="B1654">
        <v>1688</v>
      </c>
      <c r="C1654" s="1" t="s">
        <v>1688</v>
      </c>
      <c r="D1654">
        <v>18.47</v>
      </c>
      <c r="E1654">
        <v>18.47</v>
      </c>
      <c r="F1654">
        <v>51.22</v>
      </c>
      <c r="H1654"/>
      <c r="I1654">
        <v>0</v>
      </c>
    </row>
    <row r="1655" spans="1:9" hidden="1" x14ac:dyDescent="0.25">
      <c r="A1655" s="1" t="s">
        <v>24</v>
      </c>
      <c r="B1655">
        <v>8248</v>
      </c>
      <c r="C1655" s="1" t="s">
        <v>1689</v>
      </c>
      <c r="D1655">
        <v>8</v>
      </c>
      <c r="E1655">
        <v>8</v>
      </c>
      <c r="F1655">
        <v>0</v>
      </c>
      <c r="H1655"/>
      <c r="I1655">
        <v>0</v>
      </c>
    </row>
    <row r="1656" spans="1:9" hidden="1" x14ac:dyDescent="0.25">
      <c r="A1656" s="1" t="s">
        <v>24</v>
      </c>
      <c r="B1656">
        <v>8434</v>
      </c>
      <c r="C1656" s="1" t="s">
        <v>1690</v>
      </c>
      <c r="D1656">
        <v>21</v>
      </c>
      <c r="E1656">
        <v>21</v>
      </c>
      <c r="F1656">
        <v>0</v>
      </c>
      <c r="H1656"/>
      <c r="I1656">
        <v>0</v>
      </c>
    </row>
    <row r="1657" spans="1:9" hidden="1" x14ac:dyDescent="0.25">
      <c r="A1657" s="1" t="s">
        <v>24</v>
      </c>
      <c r="B1657">
        <v>8519</v>
      </c>
      <c r="C1657" s="1" t="s">
        <v>1691</v>
      </c>
      <c r="D1657">
        <v>19</v>
      </c>
      <c r="E1657">
        <v>19</v>
      </c>
      <c r="F1657">
        <v>0</v>
      </c>
      <c r="H1657"/>
      <c r="I1657">
        <v>0</v>
      </c>
    </row>
    <row r="1658" spans="1:9" hidden="1" x14ac:dyDescent="0.25">
      <c r="A1658" s="1" t="s">
        <v>24</v>
      </c>
      <c r="B1658">
        <v>8518</v>
      </c>
      <c r="C1658" s="1" t="s">
        <v>1692</v>
      </c>
      <c r="D1658">
        <v>9</v>
      </c>
      <c r="E1658">
        <v>9</v>
      </c>
      <c r="F1658">
        <v>0</v>
      </c>
      <c r="H1658"/>
      <c r="I1658">
        <v>0</v>
      </c>
    </row>
    <row r="1659" spans="1:9" hidden="1" x14ac:dyDescent="0.25">
      <c r="A1659" s="1" t="s">
        <v>24</v>
      </c>
      <c r="B1659">
        <v>8520</v>
      </c>
      <c r="C1659" s="1" t="s">
        <v>1693</v>
      </c>
      <c r="D1659">
        <v>3</v>
      </c>
      <c r="E1659">
        <v>3</v>
      </c>
      <c r="F1659">
        <v>0</v>
      </c>
      <c r="H1659"/>
      <c r="I1659">
        <v>0</v>
      </c>
    </row>
    <row r="1660" spans="1:9" hidden="1" x14ac:dyDescent="0.25">
      <c r="A1660" s="1" t="s">
        <v>24</v>
      </c>
      <c r="B1660">
        <v>8653</v>
      </c>
      <c r="C1660" s="1" t="s">
        <v>1694</v>
      </c>
      <c r="D1660">
        <v>36</v>
      </c>
      <c r="E1660">
        <v>36</v>
      </c>
      <c r="F1660">
        <v>0</v>
      </c>
      <c r="H1660"/>
      <c r="I1660">
        <v>0</v>
      </c>
    </row>
    <row r="1661" spans="1:9" hidden="1" x14ac:dyDescent="0.25">
      <c r="A1661" s="1" t="s">
        <v>24</v>
      </c>
      <c r="B1661">
        <v>1965</v>
      </c>
      <c r="C1661" s="1" t="s">
        <v>1695</v>
      </c>
      <c r="D1661">
        <v>4.915</v>
      </c>
      <c r="E1661">
        <v>4.915</v>
      </c>
      <c r="F1661">
        <v>75.8</v>
      </c>
      <c r="H1661"/>
      <c r="I1661">
        <v>0</v>
      </c>
    </row>
    <row r="1662" spans="1:9" hidden="1" x14ac:dyDescent="0.25">
      <c r="A1662" s="1" t="s">
        <v>24</v>
      </c>
      <c r="B1662">
        <v>1712</v>
      </c>
      <c r="C1662" s="1" t="s">
        <v>1696</v>
      </c>
      <c r="D1662">
        <v>36.18</v>
      </c>
      <c r="E1662">
        <v>36.18</v>
      </c>
      <c r="F1662">
        <v>0</v>
      </c>
      <c r="H1662"/>
      <c r="I1662">
        <v>0</v>
      </c>
    </row>
    <row r="1663" spans="1:9" hidden="1" x14ac:dyDescent="0.25">
      <c r="A1663" s="1" t="s">
        <v>24</v>
      </c>
      <c r="B1663">
        <v>1689</v>
      </c>
      <c r="C1663" s="1" t="s">
        <v>1697</v>
      </c>
      <c r="D1663">
        <v>0.30499999999999999</v>
      </c>
      <c r="E1663">
        <v>0.30499999999999999</v>
      </c>
      <c r="F1663">
        <v>0</v>
      </c>
      <c r="H1663"/>
      <c r="I1663">
        <v>0</v>
      </c>
    </row>
    <row r="1664" spans="1:9" hidden="1" x14ac:dyDescent="0.25">
      <c r="A1664" s="1" t="s">
        <v>24</v>
      </c>
      <c r="B1664">
        <v>9312</v>
      </c>
      <c r="C1664" s="1" t="s">
        <v>1698</v>
      </c>
      <c r="D1664">
        <v>9</v>
      </c>
      <c r="E1664">
        <v>9</v>
      </c>
      <c r="F1664">
        <v>0</v>
      </c>
      <c r="H1664"/>
      <c r="I1664">
        <v>0</v>
      </c>
    </row>
    <row r="1665" spans="1:9" hidden="1" x14ac:dyDescent="0.25">
      <c r="A1665" s="1" t="s">
        <v>24</v>
      </c>
      <c r="B1665">
        <v>1734</v>
      </c>
      <c r="C1665" s="1" t="s">
        <v>1699</v>
      </c>
      <c r="D1665">
        <v>1.3</v>
      </c>
      <c r="E1665">
        <v>1.3</v>
      </c>
      <c r="F1665">
        <v>553.45000000000005</v>
      </c>
      <c r="H1665"/>
      <c r="I1665">
        <v>0</v>
      </c>
    </row>
    <row r="1666" spans="1:9" hidden="1" x14ac:dyDescent="0.25">
      <c r="A1666" s="1" t="s">
        <v>24</v>
      </c>
      <c r="B1666">
        <v>8929</v>
      </c>
      <c r="C1666" s="1" t="s">
        <v>1700</v>
      </c>
      <c r="D1666">
        <v>14</v>
      </c>
      <c r="E1666">
        <v>14</v>
      </c>
      <c r="F1666">
        <v>24</v>
      </c>
      <c r="H1666"/>
      <c r="I1666">
        <v>0</v>
      </c>
    </row>
    <row r="1667" spans="1:9" hidden="1" x14ac:dyDescent="0.25">
      <c r="A1667" s="1" t="s">
        <v>24</v>
      </c>
      <c r="B1667">
        <v>1732</v>
      </c>
      <c r="C1667" s="1" t="s">
        <v>1701</v>
      </c>
      <c r="D1667">
        <v>15.154999999999999</v>
      </c>
      <c r="E1667">
        <v>15.154999999999999</v>
      </c>
      <c r="F1667">
        <v>551.34</v>
      </c>
      <c r="H1667"/>
      <c r="I1667">
        <v>0</v>
      </c>
    </row>
    <row r="1668" spans="1:9" hidden="1" x14ac:dyDescent="0.25">
      <c r="A1668" s="1" t="s">
        <v>24</v>
      </c>
      <c r="B1668">
        <v>2014</v>
      </c>
      <c r="C1668" s="1" t="s">
        <v>1702</v>
      </c>
      <c r="D1668">
        <v>1.2749999999999999</v>
      </c>
      <c r="E1668">
        <v>1.2749999999999999</v>
      </c>
      <c r="F1668">
        <v>22.7</v>
      </c>
      <c r="H1668"/>
      <c r="I1668">
        <v>0</v>
      </c>
    </row>
    <row r="1669" spans="1:9" hidden="1" x14ac:dyDescent="0.25">
      <c r="A1669" s="1" t="s">
        <v>24</v>
      </c>
      <c r="B1669">
        <v>1971</v>
      </c>
      <c r="C1669" s="1" t="s">
        <v>1703</v>
      </c>
      <c r="D1669">
        <v>15.49</v>
      </c>
      <c r="E1669">
        <v>15.49</v>
      </c>
      <c r="F1669">
        <v>0</v>
      </c>
      <c r="H1669"/>
      <c r="I1669">
        <v>0</v>
      </c>
    </row>
    <row r="1670" spans="1:9" hidden="1" x14ac:dyDescent="0.25">
      <c r="A1670" s="1" t="s">
        <v>24</v>
      </c>
      <c r="B1670">
        <v>1948</v>
      </c>
      <c r="C1670" s="1" t="s">
        <v>1704</v>
      </c>
      <c r="D1670">
        <v>28.05</v>
      </c>
      <c r="E1670">
        <v>28.05</v>
      </c>
      <c r="F1670">
        <v>0</v>
      </c>
      <c r="H1670"/>
      <c r="I1670">
        <v>0</v>
      </c>
    </row>
    <row r="1671" spans="1:9" hidden="1" x14ac:dyDescent="0.25">
      <c r="A1671" s="1" t="s">
        <v>24</v>
      </c>
      <c r="B1671">
        <v>82</v>
      </c>
      <c r="C1671" s="1" t="s">
        <v>1705</v>
      </c>
      <c r="D1671">
        <v>0.1</v>
      </c>
      <c r="E1671">
        <v>0.1</v>
      </c>
      <c r="F1671">
        <v>0</v>
      </c>
      <c r="H1671"/>
      <c r="I1671">
        <v>0</v>
      </c>
    </row>
    <row r="1672" spans="1:9" hidden="1" x14ac:dyDescent="0.25">
      <c r="A1672" s="1" t="s">
        <v>24</v>
      </c>
      <c r="B1672">
        <v>2102</v>
      </c>
      <c r="C1672" s="1" t="s">
        <v>1706</v>
      </c>
      <c r="D1672">
        <v>28.68</v>
      </c>
      <c r="E1672">
        <v>28.68</v>
      </c>
      <c r="F1672">
        <v>5.0000000000000001E-3</v>
      </c>
      <c r="H1672"/>
      <c r="I1672">
        <v>0</v>
      </c>
    </row>
    <row r="1673" spans="1:9" hidden="1" x14ac:dyDescent="0.25">
      <c r="A1673" s="1" t="s">
        <v>24</v>
      </c>
      <c r="B1673">
        <v>79</v>
      </c>
      <c r="C1673" s="1" t="s">
        <v>1707</v>
      </c>
      <c r="D1673">
        <v>28.74</v>
      </c>
      <c r="E1673">
        <v>28.74</v>
      </c>
      <c r="F1673">
        <v>40</v>
      </c>
      <c r="H1673"/>
      <c r="I1673">
        <v>0</v>
      </c>
    </row>
    <row r="1674" spans="1:9" hidden="1" x14ac:dyDescent="0.25">
      <c r="A1674" s="1" t="s">
        <v>24</v>
      </c>
      <c r="B1674">
        <v>1662</v>
      </c>
      <c r="C1674" s="1" t="s">
        <v>1708</v>
      </c>
      <c r="D1674">
        <v>14.925000000000001</v>
      </c>
      <c r="E1674">
        <v>14.925000000000001</v>
      </c>
      <c r="F1674">
        <v>0</v>
      </c>
      <c r="H1674"/>
      <c r="I1674">
        <v>0</v>
      </c>
    </row>
    <row r="1675" spans="1:9" hidden="1" x14ac:dyDescent="0.25">
      <c r="A1675" s="1" t="s">
        <v>24</v>
      </c>
      <c r="B1675">
        <v>10407</v>
      </c>
      <c r="C1675" s="1" t="s">
        <v>1709</v>
      </c>
      <c r="D1675">
        <v>10</v>
      </c>
      <c r="E1675">
        <v>10</v>
      </c>
      <c r="F1675">
        <v>0</v>
      </c>
      <c r="H1675"/>
      <c r="I1675">
        <v>0</v>
      </c>
    </row>
    <row r="1676" spans="1:9" hidden="1" x14ac:dyDescent="0.25">
      <c r="A1676" s="1" t="s">
        <v>24</v>
      </c>
      <c r="B1676">
        <v>9926</v>
      </c>
      <c r="C1676" s="1" t="s">
        <v>1710</v>
      </c>
      <c r="D1676">
        <v>5</v>
      </c>
      <c r="E1676">
        <v>5</v>
      </c>
      <c r="F1676">
        <v>0</v>
      </c>
      <c r="H1676"/>
      <c r="I1676">
        <v>0</v>
      </c>
    </row>
    <row r="1677" spans="1:9" hidden="1" x14ac:dyDescent="0.25">
      <c r="A1677" s="1" t="s">
        <v>24</v>
      </c>
      <c r="B1677">
        <v>2075</v>
      </c>
      <c r="C1677" s="1" t="s">
        <v>1711</v>
      </c>
      <c r="D1677">
        <v>2.5000000000000001E-2</v>
      </c>
      <c r="E1677">
        <v>2.5000000000000001E-2</v>
      </c>
      <c r="F1677">
        <v>0</v>
      </c>
      <c r="H1677"/>
      <c r="I1677">
        <v>0</v>
      </c>
    </row>
    <row r="1678" spans="1:9" hidden="1" x14ac:dyDescent="0.25">
      <c r="A1678" s="1" t="s">
        <v>24</v>
      </c>
      <c r="B1678">
        <v>2077</v>
      </c>
      <c r="C1678" s="1" t="s">
        <v>1712</v>
      </c>
      <c r="D1678">
        <v>48.31</v>
      </c>
      <c r="E1678">
        <v>48.31</v>
      </c>
      <c r="F1678">
        <v>0</v>
      </c>
      <c r="H1678"/>
      <c r="I1678">
        <v>0</v>
      </c>
    </row>
    <row r="1679" spans="1:9" hidden="1" x14ac:dyDescent="0.25">
      <c r="A1679" s="1" t="s">
        <v>24</v>
      </c>
      <c r="B1679">
        <v>10165</v>
      </c>
      <c r="C1679" s="1" t="s">
        <v>1713</v>
      </c>
      <c r="D1679">
        <v>11</v>
      </c>
      <c r="E1679">
        <v>11</v>
      </c>
      <c r="F1679">
        <v>0</v>
      </c>
      <c r="H1679"/>
      <c r="I1679">
        <v>0</v>
      </c>
    </row>
    <row r="1680" spans="1:9" hidden="1" x14ac:dyDescent="0.25">
      <c r="A1680" s="1" t="s">
        <v>24</v>
      </c>
      <c r="B1680">
        <v>10171</v>
      </c>
      <c r="C1680" s="1" t="s">
        <v>1714</v>
      </c>
      <c r="D1680">
        <v>13</v>
      </c>
      <c r="E1680">
        <v>13</v>
      </c>
      <c r="F1680">
        <v>40</v>
      </c>
      <c r="H1680"/>
      <c r="I1680">
        <v>0</v>
      </c>
    </row>
    <row r="1681" spans="1:9" hidden="1" x14ac:dyDescent="0.25">
      <c r="A1681" s="1" t="s">
        <v>24</v>
      </c>
      <c r="B1681">
        <v>1694</v>
      </c>
      <c r="C1681" s="1" t="s">
        <v>1715</v>
      </c>
      <c r="D1681">
        <v>1.51</v>
      </c>
      <c r="E1681">
        <v>1.51</v>
      </c>
      <c r="F1681">
        <v>0</v>
      </c>
      <c r="H1681"/>
      <c r="I1681">
        <v>0</v>
      </c>
    </row>
    <row r="1682" spans="1:9" hidden="1" x14ac:dyDescent="0.25">
      <c r="A1682" s="1" t="s">
        <v>24</v>
      </c>
      <c r="B1682">
        <v>1741</v>
      </c>
      <c r="C1682" s="1" t="s">
        <v>1716</v>
      </c>
      <c r="D1682">
        <v>18.914999999999999</v>
      </c>
      <c r="E1682">
        <v>18.914999999999999</v>
      </c>
      <c r="F1682">
        <v>84</v>
      </c>
      <c r="H1682"/>
      <c r="I1682">
        <v>0</v>
      </c>
    </row>
    <row r="1683" spans="1:9" hidden="1" x14ac:dyDescent="0.25">
      <c r="A1683" s="1" t="s">
        <v>24</v>
      </c>
      <c r="B1683">
        <v>1743</v>
      </c>
      <c r="C1683" s="1" t="s">
        <v>1717</v>
      </c>
      <c r="D1683">
        <v>24.300999999999998</v>
      </c>
      <c r="E1683">
        <v>24.300999999999998</v>
      </c>
      <c r="F1683">
        <v>44</v>
      </c>
      <c r="H1683"/>
      <c r="I1683">
        <v>0</v>
      </c>
    </row>
    <row r="1684" spans="1:9" hidden="1" x14ac:dyDescent="0.25">
      <c r="A1684" s="1" t="s">
        <v>24</v>
      </c>
      <c r="B1684">
        <v>10587</v>
      </c>
      <c r="C1684" s="1" t="s">
        <v>1718</v>
      </c>
      <c r="D1684">
        <v>25</v>
      </c>
      <c r="E1684">
        <v>25</v>
      </c>
      <c r="F1684">
        <v>0</v>
      </c>
      <c r="H1684"/>
      <c r="I1684">
        <v>0</v>
      </c>
    </row>
    <row r="1685" spans="1:9" hidden="1" x14ac:dyDescent="0.25">
      <c r="A1685" s="1" t="s">
        <v>24</v>
      </c>
      <c r="B1685">
        <v>1779</v>
      </c>
      <c r="C1685" s="1" t="s">
        <v>1719</v>
      </c>
      <c r="D1685">
        <v>1.69</v>
      </c>
      <c r="E1685">
        <v>1.69</v>
      </c>
      <c r="F1685">
        <v>0</v>
      </c>
      <c r="H1685"/>
      <c r="I1685">
        <v>0</v>
      </c>
    </row>
    <row r="1686" spans="1:9" hidden="1" x14ac:dyDescent="0.25">
      <c r="A1686" s="1" t="s">
        <v>24</v>
      </c>
      <c r="B1686">
        <v>10352</v>
      </c>
      <c r="C1686" s="1" t="s">
        <v>1720</v>
      </c>
      <c r="D1686">
        <v>34.119999999999997</v>
      </c>
      <c r="E1686">
        <v>34.119999999999997</v>
      </c>
      <c r="F1686">
        <v>223</v>
      </c>
      <c r="H1686"/>
      <c r="I1686">
        <v>0</v>
      </c>
    </row>
    <row r="1687" spans="1:9" hidden="1" x14ac:dyDescent="0.25">
      <c r="A1687" s="1" t="s">
        <v>24</v>
      </c>
      <c r="B1687">
        <v>10823</v>
      </c>
      <c r="C1687" s="1" t="s">
        <v>1721</v>
      </c>
      <c r="D1687">
        <v>2</v>
      </c>
      <c r="E1687">
        <v>2</v>
      </c>
      <c r="F1687">
        <v>350</v>
      </c>
      <c r="H1687"/>
      <c r="I1687">
        <v>0</v>
      </c>
    </row>
    <row r="1688" spans="1:9" hidden="1" x14ac:dyDescent="0.25">
      <c r="A1688" s="1" t="s">
        <v>24</v>
      </c>
      <c r="B1688">
        <v>1793</v>
      </c>
      <c r="C1688" s="1" t="s">
        <v>1722</v>
      </c>
      <c r="D1688">
        <v>34.984999999999999</v>
      </c>
      <c r="E1688">
        <v>34.984999999999999</v>
      </c>
      <c r="F1688">
        <v>621.48</v>
      </c>
      <c r="H1688"/>
      <c r="I1688">
        <v>0</v>
      </c>
    </row>
    <row r="1689" spans="1:9" hidden="1" x14ac:dyDescent="0.25">
      <c r="A1689" s="1" t="s">
        <v>24</v>
      </c>
      <c r="B1689">
        <v>2122</v>
      </c>
      <c r="C1689" s="1" t="s">
        <v>1723</v>
      </c>
      <c r="D1689">
        <v>8.2050000000000001</v>
      </c>
      <c r="E1689">
        <v>8.2050000000000001</v>
      </c>
      <c r="F1689">
        <v>0</v>
      </c>
      <c r="H1689"/>
      <c r="I1689">
        <v>0</v>
      </c>
    </row>
    <row r="1690" spans="1:9" hidden="1" x14ac:dyDescent="0.25">
      <c r="A1690" s="1" t="s">
        <v>24</v>
      </c>
      <c r="B1690">
        <v>1633</v>
      </c>
      <c r="C1690" s="1" t="s">
        <v>1724</v>
      </c>
      <c r="D1690">
        <v>3.5000000000000003E-2</v>
      </c>
      <c r="E1690">
        <v>3.5000000000000003E-2</v>
      </c>
      <c r="F1690">
        <v>90</v>
      </c>
      <c r="H1690"/>
      <c r="I1690">
        <v>0</v>
      </c>
    </row>
    <row r="1691" spans="1:9" hidden="1" x14ac:dyDescent="0.25">
      <c r="A1691" s="1" t="s">
        <v>24</v>
      </c>
      <c r="B1691">
        <v>2086</v>
      </c>
      <c r="C1691" s="1" t="s">
        <v>1725</v>
      </c>
      <c r="D1691">
        <v>0.42499999999999999</v>
      </c>
      <c r="E1691">
        <v>0.42499999999999999</v>
      </c>
      <c r="F1691">
        <v>0</v>
      </c>
      <c r="H1691"/>
      <c r="I1691">
        <v>0</v>
      </c>
    </row>
    <row r="1692" spans="1:9" hidden="1" x14ac:dyDescent="0.25">
      <c r="A1692" s="1" t="s">
        <v>24</v>
      </c>
      <c r="B1692">
        <v>1692</v>
      </c>
      <c r="C1692" s="1" t="s">
        <v>1726</v>
      </c>
      <c r="D1692">
        <v>7.18</v>
      </c>
      <c r="E1692">
        <v>7.18</v>
      </c>
      <c r="F1692">
        <v>463.25</v>
      </c>
      <c r="H1692"/>
      <c r="I1692">
        <v>0</v>
      </c>
    </row>
    <row r="1693" spans="1:9" hidden="1" x14ac:dyDescent="0.25">
      <c r="A1693" s="1" t="s">
        <v>24</v>
      </c>
      <c r="B1693">
        <v>1727</v>
      </c>
      <c r="C1693" s="1" t="s">
        <v>1727</v>
      </c>
      <c r="D1693">
        <v>39.270000000000003</v>
      </c>
      <c r="E1693">
        <v>39.270000000000003</v>
      </c>
      <c r="F1693">
        <v>0</v>
      </c>
      <c r="H1693"/>
      <c r="I1693">
        <v>0</v>
      </c>
    </row>
    <row r="1694" spans="1:9" hidden="1" x14ac:dyDescent="0.25">
      <c r="A1694" s="1" t="s">
        <v>24</v>
      </c>
      <c r="B1694">
        <v>2345</v>
      </c>
      <c r="C1694" s="1" t="s">
        <v>1728</v>
      </c>
      <c r="D1694">
        <v>39.659999999999997</v>
      </c>
      <c r="E1694">
        <v>39.659999999999997</v>
      </c>
      <c r="F1694">
        <v>0</v>
      </c>
      <c r="H1694"/>
      <c r="I1694">
        <v>0</v>
      </c>
    </row>
    <row r="1695" spans="1:9" hidden="1" x14ac:dyDescent="0.25">
      <c r="A1695" s="1" t="s">
        <v>24</v>
      </c>
      <c r="B1695">
        <v>10584</v>
      </c>
      <c r="C1695" s="1" t="s">
        <v>1729</v>
      </c>
      <c r="D1695">
        <v>24</v>
      </c>
      <c r="E1695">
        <v>24</v>
      </c>
      <c r="F1695">
        <v>50</v>
      </c>
      <c r="H1695"/>
      <c r="I1695">
        <v>0</v>
      </c>
    </row>
    <row r="1696" spans="1:9" hidden="1" x14ac:dyDescent="0.25">
      <c r="A1696" s="1" t="s">
        <v>24</v>
      </c>
      <c r="B1696">
        <v>11290</v>
      </c>
      <c r="C1696" s="1" t="s">
        <v>1730</v>
      </c>
      <c r="D1696">
        <v>7</v>
      </c>
      <c r="E1696">
        <v>7</v>
      </c>
      <c r="F1696">
        <v>0</v>
      </c>
      <c r="H1696"/>
      <c r="I1696">
        <v>0</v>
      </c>
    </row>
    <row r="1697" spans="1:9" hidden="1" x14ac:dyDescent="0.25">
      <c r="A1697" s="1" t="s">
        <v>24</v>
      </c>
      <c r="B1697">
        <v>1845</v>
      </c>
      <c r="C1697" s="1" t="s">
        <v>1731</v>
      </c>
      <c r="D1697">
        <v>36.93</v>
      </c>
      <c r="E1697">
        <v>36.93</v>
      </c>
      <c r="F1697">
        <v>116.4</v>
      </c>
      <c r="H1697"/>
      <c r="I1697">
        <v>0</v>
      </c>
    </row>
    <row r="1698" spans="1:9" hidden="1" x14ac:dyDescent="0.25">
      <c r="A1698" s="1" t="s">
        <v>24</v>
      </c>
      <c r="B1698">
        <v>12905</v>
      </c>
      <c r="C1698" s="1" t="s">
        <v>1732</v>
      </c>
      <c r="D1698">
        <v>18.105</v>
      </c>
      <c r="E1698">
        <v>18.105</v>
      </c>
      <c r="F1698">
        <v>26.64</v>
      </c>
      <c r="H1698"/>
      <c r="I1698">
        <v>0</v>
      </c>
    </row>
    <row r="1699" spans="1:9" hidden="1" x14ac:dyDescent="0.25">
      <c r="A1699" s="1" t="s">
        <v>24</v>
      </c>
      <c r="B1699">
        <v>12904</v>
      </c>
      <c r="C1699" s="1" t="s">
        <v>1733</v>
      </c>
      <c r="D1699">
        <v>12.73</v>
      </c>
      <c r="E1699">
        <v>12.73</v>
      </c>
      <c r="F1699">
        <v>4.5999999999999996</v>
      </c>
      <c r="H1699"/>
      <c r="I1699">
        <v>0</v>
      </c>
    </row>
    <row r="1700" spans="1:9" hidden="1" x14ac:dyDescent="0.25">
      <c r="A1700" s="1" t="s">
        <v>24</v>
      </c>
      <c r="B1700">
        <v>13678</v>
      </c>
      <c r="C1700" s="1" t="s">
        <v>1734</v>
      </c>
      <c r="D1700">
        <v>13.045</v>
      </c>
      <c r="E1700">
        <v>13.045</v>
      </c>
      <c r="F1700">
        <v>67.98</v>
      </c>
      <c r="H1700"/>
      <c r="I1700">
        <v>0</v>
      </c>
    </row>
    <row r="1701" spans="1:9" hidden="1" x14ac:dyDescent="0.25">
      <c r="A1701" s="1" t="s">
        <v>24</v>
      </c>
      <c r="B1701">
        <v>12694</v>
      </c>
      <c r="C1701" s="1" t="s">
        <v>1735</v>
      </c>
      <c r="D1701">
        <v>99</v>
      </c>
      <c r="E1701">
        <v>99</v>
      </c>
      <c r="F1701">
        <v>0</v>
      </c>
      <c r="H1701"/>
      <c r="I1701">
        <v>0</v>
      </c>
    </row>
    <row r="1702" spans="1:9" hidden="1" x14ac:dyDescent="0.25">
      <c r="A1702" s="1" t="s">
        <v>24</v>
      </c>
      <c r="B1702">
        <v>2133</v>
      </c>
      <c r="C1702" s="1" t="s">
        <v>1736</v>
      </c>
      <c r="D1702">
        <v>0.2</v>
      </c>
      <c r="E1702">
        <v>0.2</v>
      </c>
      <c r="F1702">
        <v>0</v>
      </c>
      <c r="H1702"/>
      <c r="I1702">
        <v>0</v>
      </c>
    </row>
    <row r="1703" spans="1:9" hidden="1" x14ac:dyDescent="0.25">
      <c r="A1703" s="1" t="s">
        <v>24</v>
      </c>
      <c r="B1703">
        <v>12912</v>
      </c>
      <c r="C1703" s="1" t="s">
        <v>1737</v>
      </c>
      <c r="D1703">
        <v>17.274999999999999</v>
      </c>
      <c r="E1703">
        <v>17.274999999999999</v>
      </c>
      <c r="F1703">
        <v>23</v>
      </c>
      <c r="H1703"/>
      <c r="I1703">
        <v>0</v>
      </c>
    </row>
    <row r="1704" spans="1:9" hidden="1" x14ac:dyDescent="0.25">
      <c r="A1704" s="1" t="s">
        <v>24</v>
      </c>
      <c r="B1704">
        <v>12913</v>
      </c>
      <c r="C1704" s="1" t="s">
        <v>1738</v>
      </c>
      <c r="D1704">
        <v>13.395</v>
      </c>
      <c r="E1704">
        <v>13.395</v>
      </c>
      <c r="F1704">
        <v>26</v>
      </c>
      <c r="H1704"/>
      <c r="I1704">
        <v>0</v>
      </c>
    </row>
    <row r="1705" spans="1:9" hidden="1" x14ac:dyDescent="0.25">
      <c r="A1705" s="1" t="s">
        <v>24</v>
      </c>
      <c r="B1705">
        <v>14331</v>
      </c>
      <c r="C1705" s="1" t="s">
        <v>1739</v>
      </c>
      <c r="D1705">
        <v>11</v>
      </c>
      <c r="E1705">
        <v>11</v>
      </c>
      <c r="F1705">
        <v>84</v>
      </c>
      <c r="H1705"/>
      <c r="I1705">
        <v>0</v>
      </c>
    </row>
    <row r="1706" spans="1:9" hidden="1" x14ac:dyDescent="0.25">
      <c r="A1706" s="1" t="s">
        <v>24</v>
      </c>
      <c r="B1706">
        <v>14330</v>
      </c>
      <c r="C1706" s="1" t="s">
        <v>1740</v>
      </c>
      <c r="D1706">
        <v>76</v>
      </c>
      <c r="E1706">
        <v>76</v>
      </c>
      <c r="F1706">
        <v>225</v>
      </c>
      <c r="H1706"/>
      <c r="I1706">
        <v>0</v>
      </c>
    </row>
    <row r="1707" spans="1:9" hidden="1" x14ac:dyDescent="0.25">
      <c r="A1707" s="1" t="s">
        <v>24</v>
      </c>
      <c r="B1707">
        <v>1755</v>
      </c>
      <c r="C1707" s="1" t="s">
        <v>1741</v>
      </c>
      <c r="D1707">
        <v>0.06</v>
      </c>
      <c r="E1707">
        <v>0.06</v>
      </c>
      <c r="F1707">
        <v>0</v>
      </c>
      <c r="H1707"/>
      <c r="I1707">
        <v>0</v>
      </c>
    </row>
    <row r="1708" spans="1:9" hidden="1" x14ac:dyDescent="0.25">
      <c r="A1708" s="1" t="s">
        <v>24</v>
      </c>
      <c r="B1708">
        <v>4653</v>
      </c>
      <c r="C1708" s="1" t="s">
        <v>1742</v>
      </c>
      <c r="D1708">
        <v>0.65</v>
      </c>
      <c r="E1708">
        <v>0.65</v>
      </c>
      <c r="F1708">
        <v>0</v>
      </c>
      <c r="H1708"/>
      <c r="I1708">
        <v>0</v>
      </c>
    </row>
    <row r="1709" spans="1:9" hidden="1" x14ac:dyDescent="0.25">
      <c r="A1709" s="1" t="s">
        <v>24</v>
      </c>
      <c r="B1709">
        <v>1895</v>
      </c>
      <c r="C1709" s="1" t="s">
        <v>1743</v>
      </c>
      <c r="D1709">
        <v>25.68</v>
      </c>
      <c r="E1709">
        <v>25.68</v>
      </c>
      <c r="F1709">
        <v>27.45</v>
      </c>
      <c r="H1709"/>
      <c r="I1709">
        <v>0</v>
      </c>
    </row>
    <row r="1710" spans="1:9" hidden="1" x14ac:dyDescent="0.25">
      <c r="A1710" s="1" t="s">
        <v>24</v>
      </c>
      <c r="B1710">
        <v>14897</v>
      </c>
      <c r="C1710" s="1" t="s">
        <v>1744</v>
      </c>
      <c r="D1710">
        <v>48</v>
      </c>
      <c r="E1710">
        <v>48</v>
      </c>
      <c r="F1710">
        <v>48</v>
      </c>
      <c r="H1710"/>
      <c r="I1710">
        <v>0</v>
      </c>
    </row>
    <row r="1711" spans="1:9" hidden="1" x14ac:dyDescent="0.25">
      <c r="A1711" s="1" t="s">
        <v>24</v>
      </c>
      <c r="B1711">
        <v>14466</v>
      </c>
      <c r="C1711" s="1" t="s">
        <v>1745</v>
      </c>
      <c r="D1711">
        <v>32.284999999999997</v>
      </c>
      <c r="E1711">
        <v>32.284999999999997</v>
      </c>
      <c r="F1711">
        <v>0</v>
      </c>
      <c r="H1711"/>
      <c r="I1711">
        <v>0</v>
      </c>
    </row>
    <row r="1712" spans="1:9" hidden="1" x14ac:dyDescent="0.25">
      <c r="A1712" s="1" t="s">
        <v>24</v>
      </c>
      <c r="B1712">
        <v>14913</v>
      </c>
      <c r="C1712" s="1" t="s">
        <v>1746</v>
      </c>
      <c r="D1712">
        <v>1.93</v>
      </c>
      <c r="E1712">
        <v>1.93</v>
      </c>
      <c r="F1712">
        <v>46</v>
      </c>
      <c r="H1712"/>
      <c r="I1712">
        <v>0</v>
      </c>
    </row>
    <row r="1713" spans="1:9" hidden="1" x14ac:dyDescent="0.25">
      <c r="A1713" s="1" t="s">
        <v>24</v>
      </c>
      <c r="B1713">
        <v>14915</v>
      </c>
      <c r="C1713" s="1" t="s">
        <v>1747</v>
      </c>
      <c r="D1713">
        <v>33.935000000000002</v>
      </c>
      <c r="E1713">
        <v>33.935000000000002</v>
      </c>
      <c r="F1713">
        <v>40</v>
      </c>
      <c r="H1713"/>
      <c r="I1713">
        <v>0</v>
      </c>
    </row>
    <row r="1714" spans="1:9" hidden="1" x14ac:dyDescent="0.25">
      <c r="A1714" s="1" t="s">
        <v>24</v>
      </c>
      <c r="B1714">
        <v>12447</v>
      </c>
      <c r="C1714" s="1" t="s">
        <v>1748</v>
      </c>
      <c r="D1714">
        <v>0.18</v>
      </c>
      <c r="E1714">
        <v>0.18</v>
      </c>
      <c r="F1714">
        <v>12</v>
      </c>
      <c r="H1714"/>
      <c r="I1714">
        <v>0</v>
      </c>
    </row>
    <row r="1715" spans="1:9" hidden="1" x14ac:dyDescent="0.25">
      <c r="A1715" s="1" t="s">
        <v>24</v>
      </c>
      <c r="B1715">
        <v>1839</v>
      </c>
      <c r="C1715" s="1" t="s">
        <v>1749</v>
      </c>
      <c r="D1715">
        <v>38.65</v>
      </c>
      <c r="E1715">
        <v>38.65</v>
      </c>
      <c r="F1715">
        <v>120.4</v>
      </c>
      <c r="H1715"/>
      <c r="I1715">
        <v>0</v>
      </c>
    </row>
    <row r="1716" spans="1:9" hidden="1" x14ac:dyDescent="0.25">
      <c r="A1716" s="1" t="s">
        <v>24</v>
      </c>
      <c r="B1716">
        <v>14235</v>
      </c>
      <c r="C1716" s="1" t="s">
        <v>1750</v>
      </c>
      <c r="D1716">
        <v>0.90500000000000003</v>
      </c>
      <c r="E1716">
        <v>0.90500000000000003</v>
      </c>
      <c r="F1716">
        <v>54</v>
      </c>
      <c r="H1716"/>
      <c r="I1716">
        <v>0</v>
      </c>
    </row>
    <row r="1717" spans="1:9" hidden="1" x14ac:dyDescent="0.25">
      <c r="A1717" s="1" t="s">
        <v>24</v>
      </c>
      <c r="B1717">
        <v>5911</v>
      </c>
      <c r="C1717" s="1" t="s">
        <v>1751</v>
      </c>
      <c r="D1717">
        <v>5</v>
      </c>
      <c r="E1717">
        <v>5</v>
      </c>
      <c r="F1717">
        <v>0</v>
      </c>
      <c r="H1717"/>
      <c r="I1717">
        <v>0</v>
      </c>
    </row>
    <row r="1718" spans="1:9" hidden="1" x14ac:dyDescent="0.25">
      <c r="A1718" s="1" t="s">
        <v>24</v>
      </c>
      <c r="B1718">
        <v>15238</v>
      </c>
      <c r="C1718" s="1" t="s">
        <v>1752</v>
      </c>
      <c r="D1718">
        <v>1</v>
      </c>
      <c r="E1718">
        <v>1</v>
      </c>
      <c r="F1718">
        <v>0</v>
      </c>
      <c r="H1718"/>
      <c r="I1718">
        <v>0</v>
      </c>
    </row>
    <row r="1719" spans="1:9" hidden="1" x14ac:dyDescent="0.25">
      <c r="A1719" s="1" t="s">
        <v>24</v>
      </c>
      <c r="B1719">
        <v>16129</v>
      </c>
      <c r="C1719" s="1" t="s">
        <v>1753</v>
      </c>
      <c r="D1719">
        <v>17</v>
      </c>
      <c r="E1719">
        <v>17</v>
      </c>
      <c r="F1719">
        <v>0</v>
      </c>
      <c r="H1719"/>
      <c r="I1719">
        <v>0</v>
      </c>
    </row>
    <row r="1720" spans="1:9" hidden="1" x14ac:dyDescent="0.25">
      <c r="A1720" s="1" t="s">
        <v>24</v>
      </c>
      <c r="B1720">
        <v>4807</v>
      </c>
      <c r="C1720" s="1" t="s">
        <v>1754</v>
      </c>
      <c r="D1720">
        <v>0.57499999999999996</v>
      </c>
      <c r="E1720">
        <v>0.57499999999999996</v>
      </c>
      <c r="F1720">
        <v>0</v>
      </c>
      <c r="H1720"/>
      <c r="I1720">
        <v>0</v>
      </c>
    </row>
    <row r="1721" spans="1:9" hidden="1" x14ac:dyDescent="0.25">
      <c r="A1721" s="1" t="s">
        <v>24</v>
      </c>
      <c r="B1721">
        <v>1716</v>
      </c>
      <c r="C1721" s="1" t="s">
        <v>1755</v>
      </c>
      <c r="D1721">
        <v>0.115</v>
      </c>
      <c r="E1721">
        <v>0.115</v>
      </c>
      <c r="F1721">
        <v>1.52</v>
      </c>
      <c r="H1721"/>
      <c r="I1721">
        <v>0</v>
      </c>
    </row>
    <row r="1722" spans="1:9" hidden="1" x14ac:dyDescent="0.25">
      <c r="A1722" s="1" t="s">
        <v>24</v>
      </c>
      <c r="B1722">
        <v>19749</v>
      </c>
      <c r="C1722" s="1" t="s">
        <v>1756</v>
      </c>
      <c r="D1722">
        <v>0.2</v>
      </c>
      <c r="E1722">
        <v>0.2</v>
      </c>
      <c r="F1722">
        <v>4.3600000000000003</v>
      </c>
      <c r="H1722"/>
      <c r="I1722">
        <v>0</v>
      </c>
    </row>
    <row r="1723" spans="1:9" hidden="1" x14ac:dyDescent="0.25">
      <c r="A1723" s="1" t="s">
        <v>24</v>
      </c>
      <c r="B1723">
        <v>15493</v>
      </c>
      <c r="C1723" s="1" t="s">
        <v>1757</v>
      </c>
      <c r="D1723">
        <v>35.164999999999999</v>
      </c>
      <c r="E1723">
        <v>35.164999999999999</v>
      </c>
      <c r="F1723">
        <v>0</v>
      </c>
      <c r="H1723"/>
      <c r="I1723">
        <v>0</v>
      </c>
    </row>
    <row r="1724" spans="1:9" hidden="1" x14ac:dyDescent="0.25">
      <c r="A1724" s="1" t="s">
        <v>24</v>
      </c>
      <c r="B1724">
        <v>15491</v>
      </c>
      <c r="C1724" s="1" t="s">
        <v>1758</v>
      </c>
      <c r="D1724">
        <v>2362</v>
      </c>
      <c r="E1724">
        <v>2362</v>
      </c>
      <c r="F1724">
        <v>0</v>
      </c>
      <c r="H1724"/>
      <c r="I1724">
        <v>0</v>
      </c>
    </row>
    <row r="1725" spans="1:9" hidden="1" x14ac:dyDescent="0.25">
      <c r="A1725" s="1" t="s">
        <v>24</v>
      </c>
      <c r="B1725">
        <v>19419</v>
      </c>
      <c r="C1725" s="1" t="s">
        <v>1759</v>
      </c>
      <c r="D1725">
        <v>85</v>
      </c>
      <c r="E1725">
        <v>85</v>
      </c>
      <c r="F1725">
        <v>0</v>
      </c>
      <c r="H1725"/>
      <c r="I1725">
        <v>0</v>
      </c>
    </row>
    <row r="1726" spans="1:9" hidden="1" x14ac:dyDescent="0.25">
      <c r="A1726" s="1" t="s">
        <v>24</v>
      </c>
      <c r="B1726">
        <v>15423</v>
      </c>
      <c r="C1726" s="1" t="s">
        <v>1760</v>
      </c>
      <c r="D1726">
        <v>3.8</v>
      </c>
      <c r="E1726">
        <v>3.8</v>
      </c>
      <c r="F1726">
        <v>0</v>
      </c>
      <c r="H1726"/>
      <c r="I1726">
        <v>0</v>
      </c>
    </row>
    <row r="1727" spans="1:9" hidden="1" x14ac:dyDescent="0.25">
      <c r="A1727" s="1" t="s">
        <v>24</v>
      </c>
      <c r="B1727">
        <v>19034</v>
      </c>
      <c r="C1727" s="1" t="s">
        <v>1761</v>
      </c>
      <c r="D1727">
        <v>0.37</v>
      </c>
      <c r="E1727">
        <v>0.37</v>
      </c>
      <c r="F1727">
        <v>0</v>
      </c>
      <c r="H1727"/>
      <c r="I1727">
        <v>0</v>
      </c>
    </row>
    <row r="1728" spans="1:9" hidden="1" x14ac:dyDescent="0.25">
      <c r="A1728" s="1" t="s">
        <v>24</v>
      </c>
      <c r="B1728">
        <v>20065</v>
      </c>
      <c r="C1728" s="1" t="s">
        <v>1762</v>
      </c>
      <c r="D1728">
        <v>12</v>
      </c>
      <c r="E1728">
        <v>12</v>
      </c>
      <c r="F1728">
        <v>48</v>
      </c>
      <c r="H1728"/>
      <c r="I1728">
        <v>0</v>
      </c>
    </row>
    <row r="1729" spans="1:9" hidden="1" x14ac:dyDescent="0.25">
      <c r="A1729" s="1" t="s">
        <v>24</v>
      </c>
      <c r="B1729">
        <v>19639</v>
      </c>
      <c r="C1729" s="1" t="s">
        <v>1763</v>
      </c>
      <c r="D1729">
        <v>16</v>
      </c>
      <c r="E1729">
        <v>16</v>
      </c>
      <c r="F1729">
        <v>0</v>
      </c>
      <c r="H1729"/>
      <c r="I1729">
        <v>0</v>
      </c>
    </row>
    <row r="1730" spans="1:9" hidden="1" x14ac:dyDescent="0.25">
      <c r="A1730" s="1" t="s">
        <v>24</v>
      </c>
      <c r="B1730">
        <v>21150</v>
      </c>
      <c r="C1730" s="1" t="s">
        <v>1764</v>
      </c>
      <c r="D1730">
        <v>17.704999999999998</v>
      </c>
      <c r="E1730">
        <v>17.704999999999998</v>
      </c>
      <c r="F1730">
        <v>0</v>
      </c>
      <c r="H1730"/>
      <c r="I1730">
        <v>0</v>
      </c>
    </row>
    <row r="1731" spans="1:9" hidden="1" x14ac:dyDescent="0.25">
      <c r="A1731" s="1" t="s">
        <v>24</v>
      </c>
      <c r="B1731">
        <v>20889</v>
      </c>
      <c r="C1731" s="1" t="s">
        <v>1765</v>
      </c>
      <c r="D1731">
        <v>13</v>
      </c>
      <c r="E1731">
        <v>13</v>
      </c>
      <c r="F1731">
        <v>0</v>
      </c>
      <c r="H1731"/>
      <c r="I1731">
        <v>0</v>
      </c>
    </row>
    <row r="1732" spans="1:9" hidden="1" x14ac:dyDescent="0.25">
      <c r="A1732" s="1" t="s">
        <v>24</v>
      </c>
      <c r="B1732">
        <v>22049</v>
      </c>
      <c r="C1732" s="1" t="s">
        <v>1766</v>
      </c>
      <c r="D1732">
        <v>440</v>
      </c>
      <c r="E1732">
        <v>440</v>
      </c>
      <c r="F1732">
        <v>1280</v>
      </c>
      <c r="H1732"/>
      <c r="I1732">
        <v>0</v>
      </c>
    </row>
    <row r="1733" spans="1:9" hidden="1" x14ac:dyDescent="0.25">
      <c r="A1733" s="1" t="s">
        <v>24</v>
      </c>
      <c r="B1733">
        <v>21839</v>
      </c>
      <c r="C1733" s="1" t="s">
        <v>1767</v>
      </c>
      <c r="D1733">
        <v>1</v>
      </c>
      <c r="E1733">
        <v>1</v>
      </c>
      <c r="F1733">
        <v>0</v>
      </c>
      <c r="H1733"/>
      <c r="I1733">
        <v>0</v>
      </c>
    </row>
    <row r="1734" spans="1:9" hidden="1" x14ac:dyDescent="0.25">
      <c r="A1734" s="1" t="s">
        <v>24</v>
      </c>
      <c r="B1734">
        <v>22050</v>
      </c>
      <c r="C1734" s="1" t="s">
        <v>1768</v>
      </c>
      <c r="D1734">
        <v>565.4</v>
      </c>
      <c r="E1734">
        <v>565.4</v>
      </c>
      <c r="F1734">
        <v>700</v>
      </c>
      <c r="H1734"/>
      <c r="I1734">
        <v>0</v>
      </c>
    </row>
    <row r="1735" spans="1:9" hidden="1" x14ac:dyDescent="0.25">
      <c r="A1735" s="1" t="s">
        <v>24</v>
      </c>
      <c r="B1735">
        <v>22051</v>
      </c>
      <c r="C1735" s="1" t="s">
        <v>1769</v>
      </c>
      <c r="D1735">
        <v>2</v>
      </c>
      <c r="E1735">
        <v>2</v>
      </c>
      <c r="F1735">
        <v>0</v>
      </c>
      <c r="H1735"/>
      <c r="I1735">
        <v>0</v>
      </c>
    </row>
    <row r="1736" spans="1:9" hidden="1" x14ac:dyDescent="0.25">
      <c r="A1736" s="1" t="s">
        <v>24</v>
      </c>
      <c r="B1736">
        <v>22288</v>
      </c>
      <c r="C1736" s="1" t="s">
        <v>1770</v>
      </c>
      <c r="D1736">
        <v>2.27</v>
      </c>
      <c r="E1736">
        <v>2.27</v>
      </c>
      <c r="F1736">
        <v>0</v>
      </c>
      <c r="H1736"/>
      <c r="I1736">
        <v>0</v>
      </c>
    </row>
    <row r="1737" spans="1:9" hidden="1" x14ac:dyDescent="0.25">
      <c r="A1737" s="1" t="s">
        <v>24</v>
      </c>
      <c r="B1737">
        <v>22329</v>
      </c>
      <c r="C1737" s="1" t="s">
        <v>1771</v>
      </c>
      <c r="D1737">
        <v>9.5</v>
      </c>
      <c r="E1737">
        <v>9.5</v>
      </c>
      <c r="F1737">
        <v>0</v>
      </c>
      <c r="H1737"/>
      <c r="I1737">
        <v>0</v>
      </c>
    </row>
    <row r="1738" spans="1:9" hidden="1" x14ac:dyDescent="0.25">
      <c r="A1738" s="1" t="s">
        <v>24</v>
      </c>
      <c r="B1738">
        <v>22330</v>
      </c>
      <c r="C1738" s="1" t="s">
        <v>1772</v>
      </c>
      <c r="D1738">
        <v>19.440000000000001</v>
      </c>
      <c r="E1738">
        <v>19.440000000000001</v>
      </c>
      <c r="F1738">
        <v>0</v>
      </c>
      <c r="H1738"/>
      <c r="I1738">
        <v>0</v>
      </c>
    </row>
    <row r="1739" spans="1:9" hidden="1" x14ac:dyDescent="0.25">
      <c r="A1739" s="1" t="s">
        <v>24</v>
      </c>
      <c r="B1739">
        <v>22321</v>
      </c>
      <c r="C1739" s="1" t="s">
        <v>1773</v>
      </c>
      <c r="D1739">
        <v>61</v>
      </c>
      <c r="E1739">
        <v>61</v>
      </c>
      <c r="F1739">
        <v>0</v>
      </c>
      <c r="H1739"/>
      <c r="I1739">
        <v>0</v>
      </c>
    </row>
    <row r="1740" spans="1:9" hidden="1" x14ac:dyDescent="0.25">
      <c r="A1740" s="1" t="s">
        <v>25</v>
      </c>
      <c r="B1740">
        <v>4289</v>
      </c>
      <c r="C1740" s="1" t="s">
        <v>1774</v>
      </c>
      <c r="D1740">
        <v>101</v>
      </c>
      <c r="E1740">
        <v>101</v>
      </c>
      <c r="F1740">
        <v>0</v>
      </c>
      <c r="H1740"/>
      <c r="I1740">
        <v>0</v>
      </c>
    </row>
    <row r="1741" spans="1:9" hidden="1" x14ac:dyDescent="0.25">
      <c r="A1741" s="1" t="s">
        <v>25</v>
      </c>
      <c r="B1741">
        <v>4303</v>
      </c>
      <c r="C1741" s="1" t="s">
        <v>1775</v>
      </c>
      <c r="D1741">
        <v>100</v>
      </c>
      <c r="E1741">
        <v>100</v>
      </c>
      <c r="F1741">
        <v>0</v>
      </c>
      <c r="H1741"/>
      <c r="I1741">
        <v>0</v>
      </c>
    </row>
    <row r="1742" spans="1:9" hidden="1" x14ac:dyDescent="0.25">
      <c r="A1742" s="1" t="s">
        <v>25</v>
      </c>
      <c r="B1742">
        <v>4288</v>
      </c>
      <c r="C1742" s="1" t="s">
        <v>1776</v>
      </c>
      <c r="D1742">
        <v>100</v>
      </c>
      <c r="E1742">
        <v>100</v>
      </c>
      <c r="F1742">
        <v>0</v>
      </c>
      <c r="H1742"/>
      <c r="I1742">
        <v>0</v>
      </c>
    </row>
    <row r="1743" spans="1:9" hidden="1" x14ac:dyDescent="0.25">
      <c r="A1743" s="1" t="s">
        <v>25</v>
      </c>
      <c r="B1743">
        <v>4287</v>
      </c>
      <c r="C1743" s="1" t="s">
        <v>1777</v>
      </c>
      <c r="D1743">
        <v>100</v>
      </c>
      <c r="E1743">
        <v>100</v>
      </c>
      <c r="F1743">
        <v>0</v>
      </c>
      <c r="H1743"/>
      <c r="I1743">
        <v>0</v>
      </c>
    </row>
    <row r="1744" spans="1:9" hidden="1" x14ac:dyDescent="0.25">
      <c r="A1744" s="1" t="s">
        <v>25</v>
      </c>
      <c r="B1744">
        <v>4319</v>
      </c>
      <c r="C1744" s="1" t="s">
        <v>1778</v>
      </c>
      <c r="D1744">
        <v>100</v>
      </c>
      <c r="E1744">
        <v>100</v>
      </c>
      <c r="F1744">
        <v>0</v>
      </c>
      <c r="H1744"/>
      <c r="I1744">
        <v>0</v>
      </c>
    </row>
    <row r="1745" spans="1:9" hidden="1" x14ac:dyDescent="0.25">
      <c r="A1745" s="1" t="s">
        <v>25</v>
      </c>
      <c r="B1745">
        <v>4318</v>
      </c>
      <c r="C1745" s="1" t="s">
        <v>1779</v>
      </c>
      <c r="D1745">
        <v>100</v>
      </c>
      <c r="E1745">
        <v>100</v>
      </c>
      <c r="F1745">
        <v>0</v>
      </c>
      <c r="H1745"/>
      <c r="I1745">
        <v>0</v>
      </c>
    </row>
    <row r="1746" spans="1:9" hidden="1" x14ac:dyDescent="0.25">
      <c r="A1746" s="1" t="s">
        <v>25</v>
      </c>
      <c r="B1746">
        <v>4317</v>
      </c>
      <c r="C1746" s="1" t="s">
        <v>1780</v>
      </c>
      <c r="D1746">
        <v>100</v>
      </c>
      <c r="E1746">
        <v>100</v>
      </c>
      <c r="F1746">
        <v>0</v>
      </c>
      <c r="H1746"/>
      <c r="I1746">
        <v>0</v>
      </c>
    </row>
    <row r="1747" spans="1:9" hidden="1" x14ac:dyDescent="0.25">
      <c r="A1747" s="1" t="s">
        <v>25</v>
      </c>
      <c r="B1747">
        <v>4313</v>
      </c>
      <c r="C1747" s="1" t="s">
        <v>1781</v>
      </c>
      <c r="D1747">
        <v>102</v>
      </c>
      <c r="E1747">
        <v>102</v>
      </c>
      <c r="F1747">
        <v>0</v>
      </c>
      <c r="H1747"/>
      <c r="I1747">
        <v>0</v>
      </c>
    </row>
    <row r="1748" spans="1:9" hidden="1" x14ac:dyDescent="0.25">
      <c r="A1748" s="1" t="s">
        <v>25</v>
      </c>
      <c r="B1748">
        <v>4312</v>
      </c>
      <c r="C1748" s="1" t="s">
        <v>1782</v>
      </c>
      <c r="D1748">
        <v>99</v>
      </c>
      <c r="E1748">
        <v>99</v>
      </c>
      <c r="F1748">
        <v>0</v>
      </c>
      <c r="H1748"/>
      <c r="I1748">
        <v>0</v>
      </c>
    </row>
    <row r="1749" spans="1:9" hidden="1" x14ac:dyDescent="0.25">
      <c r="A1749" s="1" t="s">
        <v>25</v>
      </c>
      <c r="B1749">
        <v>4311</v>
      </c>
      <c r="C1749" s="1" t="s">
        <v>1783</v>
      </c>
      <c r="D1749">
        <v>100</v>
      </c>
      <c r="E1749">
        <v>100</v>
      </c>
      <c r="F1749">
        <v>0</v>
      </c>
      <c r="H1749"/>
      <c r="I1749">
        <v>0</v>
      </c>
    </row>
    <row r="1750" spans="1:9" hidden="1" x14ac:dyDescent="0.25">
      <c r="A1750" s="1" t="s">
        <v>25</v>
      </c>
      <c r="B1750">
        <v>4295</v>
      </c>
      <c r="C1750" s="1" t="s">
        <v>1784</v>
      </c>
      <c r="D1750">
        <v>100</v>
      </c>
      <c r="E1750">
        <v>100</v>
      </c>
      <c r="F1750">
        <v>0</v>
      </c>
      <c r="H1750"/>
      <c r="I1750">
        <v>0</v>
      </c>
    </row>
    <row r="1751" spans="1:9" hidden="1" x14ac:dyDescent="0.25">
      <c r="A1751" s="1" t="s">
        <v>25</v>
      </c>
      <c r="B1751">
        <v>4294</v>
      </c>
      <c r="C1751" s="1" t="s">
        <v>1785</v>
      </c>
      <c r="D1751">
        <v>100</v>
      </c>
      <c r="E1751">
        <v>100</v>
      </c>
      <c r="F1751">
        <v>0</v>
      </c>
      <c r="H1751"/>
      <c r="I1751">
        <v>0</v>
      </c>
    </row>
    <row r="1752" spans="1:9" hidden="1" x14ac:dyDescent="0.25">
      <c r="A1752" s="1" t="s">
        <v>25</v>
      </c>
      <c r="B1752">
        <v>4293</v>
      </c>
      <c r="C1752" s="1" t="s">
        <v>1786</v>
      </c>
      <c r="D1752">
        <v>100</v>
      </c>
      <c r="E1752">
        <v>100</v>
      </c>
      <c r="F1752">
        <v>0</v>
      </c>
      <c r="H1752"/>
      <c r="I1752">
        <v>0</v>
      </c>
    </row>
    <row r="1753" spans="1:9" hidden="1" x14ac:dyDescent="0.25">
      <c r="A1753" s="1" t="s">
        <v>25</v>
      </c>
      <c r="B1753">
        <v>4322</v>
      </c>
      <c r="C1753" s="1" t="s">
        <v>1787</v>
      </c>
      <c r="D1753">
        <v>100</v>
      </c>
      <c r="E1753">
        <v>100</v>
      </c>
      <c r="F1753">
        <v>0</v>
      </c>
      <c r="H1753"/>
      <c r="I1753">
        <v>0</v>
      </c>
    </row>
    <row r="1754" spans="1:9" hidden="1" x14ac:dyDescent="0.25">
      <c r="A1754" s="1" t="s">
        <v>25</v>
      </c>
      <c r="B1754">
        <v>4321</v>
      </c>
      <c r="C1754" s="1" t="s">
        <v>1788</v>
      </c>
      <c r="D1754">
        <v>100</v>
      </c>
      <c r="E1754">
        <v>100</v>
      </c>
      <c r="F1754">
        <v>0</v>
      </c>
      <c r="H1754"/>
      <c r="I1754">
        <v>0</v>
      </c>
    </row>
    <row r="1755" spans="1:9" hidden="1" x14ac:dyDescent="0.25">
      <c r="A1755" s="1" t="s">
        <v>25</v>
      </c>
      <c r="B1755">
        <v>4320</v>
      </c>
      <c r="C1755" s="1" t="s">
        <v>1789</v>
      </c>
      <c r="D1755">
        <v>100</v>
      </c>
      <c r="E1755">
        <v>100</v>
      </c>
      <c r="F1755">
        <v>0</v>
      </c>
      <c r="H1755"/>
      <c r="I1755">
        <v>0</v>
      </c>
    </row>
    <row r="1756" spans="1:9" hidden="1" x14ac:dyDescent="0.25">
      <c r="A1756" s="1" t="s">
        <v>25</v>
      </c>
      <c r="B1756">
        <v>4328</v>
      </c>
      <c r="C1756" s="1" t="s">
        <v>1790</v>
      </c>
      <c r="D1756">
        <v>100</v>
      </c>
      <c r="E1756">
        <v>100</v>
      </c>
      <c r="F1756">
        <v>0</v>
      </c>
      <c r="H1756"/>
      <c r="I1756">
        <v>0</v>
      </c>
    </row>
    <row r="1757" spans="1:9" hidden="1" x14ac:dyDescent="0.25">
      <c r="A1757" s="1" t="s">
        <v>25</v>
      </c>
      <c r="B1757">
        <v>4327</v>
      </c>
      <c r="C1757" s="1" t="s">
        <v>1791</v>
      </c>
      <c r="D1757">
        <v>100</v>
      </c>
      <c r="E1757">
        <v>100</v>
      </c>
      <c r="F1757">
        <v>0</v>
      </c>
      <c r="H1757"/>
      <c r="I1757">
        <v>0</v>
      </c>
    </row>
    <row r="1758" spans="1:9" hidden="1" x14ac:dyDescent="0.25">
      <c r="A1758" s="1" t="s">
        <v>25</v>
      </c>
      <c r="B1758">
        <v>4326</v>
      </c>
      <c r="C1758" s="1" t="s">
        <v>1792</v>
      </c>
      <c r="D1758">
        <v>100</v>
      </c>
      <c r="E1758">
        <v>100</v>
      </c>
      <c r="F1758">
        <v>0</v>
      </c>
      <c r="H1758"/>
      <c r="I1758">
        <v>0</v>
      </c>
    </row>
    <row r="1759" spans="1:9" hidden="1" x14ac:dyDescent="0.25">
      <c r="A1759" s="1" t="s">
        <v>25</v>
      </c>
      <c r="B1759">
        <v>4310</v>
      </c>
      <c r="C1759" s="1" t="s">
        <v>1793</v>
      </c>
      <c r="D1759">
        <v>100</v>
      </c>
      <c r="E1759">
        <v>100</v>
      </c>
      <c r="F1759">
        <v>0</v>
      </c>
      <c r="H1759"/>
      <c r="I1759">
        <v>0</v>
      </c>
    </row>
    <row r="1760" spans="1:9" hidden="1" x14ac:dyDescent="0.25">
      <c r="A1760" s="1" t="s">
        <v>25</v>
      </c>
      <c r="B1760">
        <v>4309</v>
      </c>
      <c r="C1760" s="1" t="s">
        <v>1794</v>
      </c>
      <c r="D1760">
        <v>100</v>
      </c>
      <c r="E1760">
        <v>100</v>
      </c>
      <c r="F1760">
        <v>0</v>
      </c>
      <c r="H1760"/>
      <c r="I1760">
        <v>0</v>
      </c>
    </row>
    <row r="1761" spans="1:9" hidden="1" x14ac:dyDescent="0.25">
      <c r="A1761" s="1" t="s">
        <v>25</v>
      </c>
      <c r="B1761">
        <v>4308</v>
      </c>
      <c r="C1761" s="1" t="s">
        <v>1795</v>
      </c>
      <c r="D1761">
        <v>100</v>
      </c>
      <c r="E1761">
        <v>100</v>
      </c>
      <c r="F1761">
        <v>0</v>
      </c>
      <c r="H1761"/>
      <c r="I1761">
        <v>0</v>
      </c>
    </row>
    <row r="1762" spans="1:9" hidden="1" x14ac:dyDescent="0.25">
      <c r="A1762" s="1" t="s">
        <v>25</v>
      </c>
      <c r="B1762">
        <v>4301</v>
      </c>
      <c r="C1762" s="1" t="s">
        <v>1796</v>
      </c>
      <c r="D1762">
        <v>100</v>
      </c>
      <c r="E1762">
        <v>100</v>
      </c>
      <c r="F1762">
        <v>0</v>
      </c>
      <c r="H1762"/>
      <c r="I1762">
        <v>0</v>
      </c>
    </row>
    <row r="1763" spans="1:9" hidden="1" x14ac:dyDescent="0.25">
      <c r="A1763" s="1" t="s">
        <v>25</v>
      </c>
      <c r="B1763">
        <v>4300</v>
      </c>
      <c r="C1763" s="1" t="s">
        <v>1797</v>
      </c>
      <c r="D1763">
        <v>100</v>
      </c>
      <c r="E1763">
        <v>100</v>
      </c>
      <c r="F1763">
        <v>0</v>
      </c>
      <c r="H1763"/>
      <c r="I1763">
        <v>0</v>
      </c>
    </row>
    <row r="1764" spans="1:9" hidden="1" x14ac:dyDescent="0.25">
      <c r="A1764" s="1" t="s">
        <v>25</v>
      </c>
      <c r="B1764">
        <v>4299</v>
      </c>
      <c r="C1764" s="1" t="s">
        <v>1798</v>
      </c>
      <c r="D1764">
        <v>100</v>
      </c>
      <c r="E1764">
        <v>100</v>
      </c>
      <c r="F1764">
        <v>0</v>
      </c>
      <c r="H1764"/>
      <c r="I1764">
        <v>0</v>
      </c>
    </row>
    <row r="1765" spans="1:9" hidden="1" x14ac:dyDescent="0.25">
      <c r="A1765" s="1" t="s">
        <v>25</v>
      </c>
      <c r="B1765">
        <v>4304</v>
      </c>
      <c r="C1765" s="1" t="s">
        <v>1799</v>
      </c>
      <c r="D1765">
        <v>100</v>
      </c>
      <c r="E1765">
        <v>100</v>
      </c>
      <c r="F1765">
        <v>0</v>
      </c>
      <c r="H1765"/>
      <c r="I1765">
        <v>0</v>
      </c>
    </row>
    <row r="1766" spans="1:9" hidden="1" x14ac:dyDescent="0.25">
      <c r="A1766" s="1" t="s">
        <v>25</v>
      </c>
      <c r="B1766">
        <v>4302</v>
      </c>
      <c r="C1766" s="1" t="s">
        <v>1800</v>
      </c>
      <c r="D1766">
        <v>100</v>
      </c>
      <c r="E1766">
        <v>100</v>
      </c>
      <c r="F1766">
        <v>0</v>
      </c>
      <c r="H1766"/>
      <c r="I1766">
        <v>0</v>
      </c>
    </row>
    <row r="1767" spans="1:9" hidden="1" x14ac:dyDescent="0.25">
      <c r="A1767" s="1" t="s">
        <v>25</v>
      </c>
      <c r="B1767">
        <v>4292</v>
      </c>
      <c r="C1767" s="1" t="s">
        <v>1801</v>
      </c>
      <c r="D1767">
        <v>100</v>
      </c>
      <c r="E1767">
        <v>100</v>
      </c>
      <c r="F1767">
        <v>0</v>
      </c>
      <c r="H1767"/>
      <c r="I1767">
        <v>0</v>
      </c>
    </row>
    <row r="1768" spans="1:9" hidden="1" x14ac:dyDescent="0.25">
      <c r="A1768" s="1" t="s">
        <v>25</v>
      </c>
      <c r="B1768">
        <v>4291</v>
      </c>
      <c r="C1768" s="1" t="s">
        <v>1802</v>
      </c>
      <c r="D1768">
        <v>100</v>
      </c>
      <c r="E1768">
        <v>100</v>
      </c>
      <c r="F1768">
        <v>0</v>
      </c>
      <c r="H1768"/>
      <c r="I1768">
        <v>0</v>
      </c>
    </row>
    <row r="1769" spans="1:9" hidden="1" x14ac:dyDescent="0.25">
      <c r="A1769" s="1" t="s">
        <v>25</v>
      </c>
      <c r="B1769">
        <v>4290</v>
      </c>
      <c r="C1769" s="1" t="s">
        <v>1803</v>
      </c>
      <c r="D1769">
        <v>100</v>
      </c>
      <c r="E1769">
        <v>100</v>
      </c>
      <c r="F1769">
        <v>0</v>
      </c>
      <c r="H1769"/>
      <c r="I1769">
        <v>0</v>
      </c>
    </row>
    <row r="1770" spans="1:9" hidden="1" x14ac:dyDescent="0.25">
      <c r="A1770" s="1" t="s">
        <v>25</v>
      </c>
      <c r="B1770">
        <v>4325</v>
      </c>
      <c r="C1770" s="1" t="s">
        <v>1804</v>
      </c>
      <c r="D1770">
        <v>95</v>
      </c>
      <c r="E1770">
        <v>95</v>
      </c>
      <c r="F1770">
        <v>0</v>
      </c>
      <c r="H1770"/>
      <c r="I1770">
        <v>0</v>
      </c>
    </row>
    <row r="1771" spans="1:9" hidden="1" x14ac:dyDescent="0.25">
      <c r="A1771" s="1" t="s">
        <v>25</v>
      </c>
      <c r="B1771">
        <v>4324</v>
      </c>
      <c r="C1771" s="1" t="s">
        <v>1805</v>
      </c>
      <c r="D1771">
        <v>100</v>
      </c>
      <c r="E1771">
        <v>100</v>
      </c>
      <c r="F1771">
        <v>0</v>
      </c>
      <c r="H1771"/>
      <c r="I1771">
        <v>0</v>
      </c>
    </row>
    <row r="1772" spans="1:9" hidden="1" x14ac:dyDescent="0.25">
      <c r="A1772" s="1" t="s">
        <v>25</v>
      </c>
      <c r="B1772">
        <v>4323</v>
      </c>
      <c r="C1772" s="1" t="s">
        <v>1806</v>
      </c>
      <c r="D1772">
        <v>100</v>
      </c>
      <c r="E1772">
        <v>100</v>
      </c>
      <c r="F1772">
        <v>0</v>
      </c>
      <c r="H1772"/>
      <c r="I1772">
        <v>0</v>
      </c>
    </row>
    <row r="1773" spans="1:9" hidden="1" x14ac:dyDescent="0.25">
      <c r="A1773" s="1" t="s">
        <v>25</v>
      </c>
      <c r="B1773">
        <v>4316</v>
      </c>
      <c r="C1773" s="1" t="s">
        <v>1807</v>
      </c>
      <c r="D1773">
        <v>100</v>
      </c>
      <c r="E1773">
        <v>100</v>
      </c>
      <c r="F1773">
        <v>0</v>
      </c>
      <c r="H1773"/>
      <c r="I1773">
        <v>0</v>
      </c>
    </row>
    <row r="1774" spans="1:9" hidden="1" x14ac:dyDescent="0.25">
      <c r="A1774" s="1" t="s">
        <v>25</v>
      </c>
      <c r="B1774">
        <v>4315</v>
      </c>
      <c r="C1774" s="1" t="s">
        <v>1808</v>
      </c>
      <c r="D1774">
        <v>100</v>
      </c>
      <c r="E1774">
        <v>100</v>
      </c>
      <c r="F1774">
        <v>0</v>
      </c>
      <c r="H1774"/>
      <c r="I1774">
        <v>0</v>
      </c>
    </row>
    <row r="1775" spans="1:9" hidden="1" x14ac:dyDescent="0.25">
      <c r="A1775" s="1" t="s">
        <v>25</v>
      </c>
      <c r="B1775">
        <v>4314</v>
      </c>
      <c r="C1775" s="1" t="s">
        <v>1809</v>
      </c>
      <c r="D1775">
        <v>100</v>
      </c>
      <c r="E1775">
        <v>100</v>
      </c>
      <c r="F1775">
        <v>0</v>
      </c>
      <c r="H1775"/>
      <c r="I1775">
        <v>0</v>
      </c>
    </row>
    <row r="1776" spans="1:9" hidden="1" x14ac:dyDescent="0.25">
      <c r="A1776" s="1" t="s">
        <v>25</v>
      </c>
      <c r="B1776">
        <v>15444</v>
      </c>
      <c r="C1776" s="1" t="s">
        <v>1810</v>
      </c>
      <c r="D1776">
        <v>49</v>
      </c>
      <c r="E1776">
        <v>49</v>
      </c>
      <c r="F1776">
        <v>0</v>
      </c>
      <c r="H1776"/>
      <c r="I1776">
        <v>0</v>
      </c>
    </row>
    <row r="1777" spans="1:9" hidden="1" x14ac:dyDescent="0.25">
      <c r="A1777" s="1" t="s">
        <v>25</v>
      </c>
      <c r="B1777">
        <v>15445</v>
      </c>
      <c r="C1777" s="1" t="s">
        <v>1811</v>
      </c>
      <c r="D1777">
        <v>50</v>
      </c>
      <c r="E1777">
        <v>50</v>
      </c>
      <c r="F1777">
        <v>0</v>
      </c>
      <c r="H1777"/>
      <c r="I1777">
        <v>0</v>
      </c>
    </row>
    <row r="1778" spans="1:9" hidden="1" x14ac:dyDescent="0.25">
      <c r="A1778" s="1" t="s">
        <v>25</v>
      </c>
      <c r="B1778">
        <v>4798</v>
      </c>
      <c r="C1778" s="1" t="s">
        <v>1812</v>
      </c>
      <c r="D1778">
        <v>1</v>
      </c>
      <c r="E1778">
        <v>1</v>
      </c>
      <c r="F1778">
        <v>0</v>
      </c>
      <c r="H1778"/>
      <c r="I1778">
        <v>0</v>
      </c>
    </row>
    <row r="1779" spans="1:9" hidden="1" x14ac:dyDescent="0.25">
      <c r="A1779" s="1" t="s">
        <v>26</v>
      </c>
      <c r="B1779">
        <v>3064</v>
      </c>
      <c r="C1779" s="1" t="s">
        <v>1813</v>
      </c>
      <c r="D1779">
        <v>8166</v>
      </c>
      <c r="E1779">
        <v>8166</v>
      </c>
      <c r="F1779">
        <v>47830</v>
      </c>
      <c r="H1779"/>
      <c r="I1779">
        <v>0</v>
      </c>
    </row>
    <row r="1780" spans="1:9" hidden="1" x14ac:dyDescent="0.25">
      <c r="A1780" s="1" t="s">
        <v>26</v>
      </c>
      <c r="B1780">
        <v>515</v>
      </c>
      <c r="C1780" s="1" t="s">
        <v>1814</v>
      </c>
      <c r="D1780">
        <v>120</v>
      </c>
      <c r="E1780">
        <v>120</v>
      </c>
      <c r="F1780">
        <v>0</v>
      </c>
      <c r="H1780"/>
      <c r="I1780">
        <v>0</v>
      </c>
    </row>
    <row r="1781" spans="1:9" hidden="1" x14ac:dyDescent="0.25">
      <c r="A1781" s="1" t="s">
        <v>26</v>
      </c>
      <c r="B1781">
        <v>2818</v>
      </c>
      <c r="C1781" s="1" t="s">
        <v>1815</v>
      </c>
      <c r="D1781">
        <v>549</v>
      </c>
      <c r="E1781">
        <v>549</v>
      </c>
      <c r="F1781">
        <v>900</v>
      </c>
      <c r="H1781"/>
      <c r="I1781">
        <v>0</v>
      </c>
    </row>
    <row r="1782" spans="1:9" hidden="1" x14ac:dyDescent="0.25">
      <c r="A1782" s="1" t="s">
        <v>26</v>
      </c>
      <c r="B1782">
        <v>3198</v>
      </c>
      <c r="C1782" s="1" t="s">
        <v>1816</v>
      </c>
      <c r="D1782">
        <v>97</v>
      </c>
      <c r="E1782">
        <v>97</v>
      </c>
      <c r="F1782">
        <v>0</v>
      </c>
      <c r="H1782"/>
      <c r="I1782">
        <v>0</v>
      </c>
    </row>
    <row r="1783" spans="1:9" hidden="1" x14ac:dyDescent="0.25">
      <c r="A1783" s="1" t="s">
        <v>26</v>
      </c>
      <c r="B1783">
        <v>177</v>
      </c>
      <c r="C1783" s="1" t="s">
        <v>1817</v>
      </c>
      <c r="D1783">
        <v>14</v>
      </c>
      <c r="E1783">
        <v>14</v>
      </c>
      <c r="F1783">
        <v>0</v>
      </c>
      <c r="H1783"/>
      <c r="I1783">
        <v>0</v>
      </c>
    </row>
    <row r="1784" spans="1:9" hidden="1" x14ac:dyDescent="0.25">
      <c r="A1784" s="1" t="s">
        <v>26</v>
      </c>
      <c r="B1784">
        <v>255</v>
      </c>
      <c r="C1784" s="1" t="s">
        <v>1818</v>
      </c>
      <c r="D1784">
        <v>58</v>
      </c>
      <c r="E1784">
        <v>58</v>
      </c>
      <c r="F1784">
        <v>0</v>
      </c>
      <c r="H1784"/>
      <c r="I1784">
        <v>0</v>
      </c>
    </row>
    <row r="1785" spans="1:9" hidden="1" x14ac:dyDescent="0.25">
      <c r="A1785" s="1" t="s">
        <v>26</v>
      </c>
      <c r="B1785">
        <v>570</v>
      </c>
      <c r="C1785" s="1" t="s">
        <v>1819</v>
      </c>
      <c r="D1785">
        <v>132</v>
      </c>
      <c r="E1785">
        <v>132</v>
      </c>
      <c r="F1785">
        <v>300</v>
      </c>
      <c r="H1785"/>
      <c r="I1785">
        <v>0</v>
      </c>
    </row>
    <row r="1786" spans="1:9" hidden="1" x14ac:dyDescent="0.25">
      <c r="A1786" s="1" t="s">
        <v>26</v>
      </c>
      <c r="B1786">
        <v>618</v>
      </c>
      <c r="C1786" s="1" t="s">
        <v>1820</v>
      </c>
      <c r="D1786">
        <v>96</v>
      </c>
      <c r="E1786">
        <v>96</v>
      </c>
      <c r="F1786">
        <v>60</v>
      </c>
      <c r="H1786"/>
      <c r="I1786">
        <v>0</v>
      </c>
    </row>
    <row r="1787" spans="1:9" hidden="1" x14ac:dyDescent="0.25">
      <c r="A1787" s="1" t="s">
        <v>26</v>
      </c>
      <c r="B1787">
        <v>242</v>
      </c>
      <c r="C1787" s="1" t="s">
        <v>1821</v>
      </c>
      <c r="D1787">
        <v>55</v>
      </c>
      <c r="E1787">
        <v>55</v>
      </c>
      <c r="F1787">
        <v>0</v>
      </c>
      <c r="H1787"/>
      <c r="I1787">
        <v>0</v>
      </c>
    </row>
    <row r="1788" spans="1:9" hidden="1" x14ac:dyDescent="0.25">
      <c r="A1788" s="1" t="s">
        <v>26</v>
      </c>
      <c r="B1788">
        <v>544</v>
      </c>
      <c r="C1788" s="1" t="s">
        <v>1822</v>
      </c>
      <c r="D1788">
        <v>236</v>
      </c>
      <c r="E1788">
        <v>236</v>
      </c>
      <c r="F1788">
        <v>276</v>
      </c>
      <c r="H1788"/>
      <c r="I1788">
        <v>0</v>
      </c>
    </row>
    <row r="1789" spans="1:9" hidden="1" x14ac:dyDescent="0.25">
      <c r="A1789" s="1" t="s">
        <v>26</v>
      </c>
      <c r="B1789">
        <v>167</v>
      </c>
      <c r="C1789" s="1" t="s">
        <v>1823</v>
      </c>
      <c r="D1789">
        <v>16</v>
      </c>
      <c r="E1789">
        <v>16</v>
      </c>
      <c r="F1789">
        <v>0</v>
      </c>
      <c r="H1789"/>
      <c r="I1789">
        <v>0</v>
      </c>
    </row>
    <row r="1790" spans="1:9" hidden="1" x14ac:dyDescent="0.25">
      <c r="A1790" s="1" t="s">
        <v>26</v>
      </c>
      <c r="B1790">
        <v>172</v>
      </c>
      <c r="C1790" s="1" t="s">
        <v>1824</v>
      </c>
      <c r="D1790">
        <v>3</v>
      </c>
      <c r="E1790">
        <v>3</v>
      </c>
      <c r="F1790">
        <v>0</v>
      </c>
      <c r="H1790"/>
      <c r="I1790">
        <v>0</v>
      </c>
    </row>
    <row r="1791" spans="1:9" hidden="1" x14ac:dyDescent="0.25">
      <c r="A1791" s="1" t="s">
        <v>26</v>
      </c>
      <c r="B1791">
        <v>174</v>
      </c>
      <c r="C1791" s="1" t="s">
        <v>1825</v>
      </c>
      <c r="D1791">
        <v>4</v>
      </c>
      <c r="E1791">
        <v>4</v>
      </c>
      <c r="F1791">
        <v>0</v>
      </c>
      <c r="H1791"/>
      <c r="I1791">
        <v>0</v>
      </c>
    </row>
    <row r="1792" spans="1:9" hidden="1" x14ac:dyDescent="0.25">
      <c r="A1792" s="1" t="s">
        <v>26</v>
      </c>
      <c r="B1792">
        <v>207</v>
      </c>
      <c r="C1792" s="1" t="s">
        <v>1826</v>
      </c>
      <c r="D1792">
        <v>21</v>
      </c>
      <c r="E1792">
        <v>21</v>
      </c>
      <c r="F1792">
        <v>0</v>
      </c>
      <c r="H1792"/>
      <c r="I1792">
        <v>0</v>
      </c>
    </row>
    <row r="1793" spans="1:9" hidden="1" x14ac:dyDescent="0.25">
      <c r="A1793" s="1" t="s">
        <v>26</v>
      </c>
      <c r="B1793">
        <v>209</v>
      </c>
      <c r="C1793" s="1" t="s">
        <v>1827</v>
      </c>
      <c r="D1793">
        <v>14</v>
      </c>
      <c r="E1793">
        <v>14</v>
      </c>
      <c r="F1793">
        <v>0</v>
      </c>
      <c r="H1793"/>
      <c r="I1793">
        <v>0</v>
      </c>
    </row>
    <row r="1794" spans="1:9" hidden="1" x14ac:dyDescent="0.25">
      <c r="A1794" s="1" t="s">
        <v>26</v>
      </c>
      <c r="B1794">
        <v>233</v>
      </c>
      <c r="C1794" s="1" t="s">
        <v>1828</v>
      </c>
      <c r="D1794">
        <v>4</v>
      </c>
      <c r="E1794">
        <v>4</v>
      </c>
      <c r="F1794">
        <v>0</v>
      </c>
      <c r="H1794"/>
      <c r="I1794">
        <v>0</v>
      </c>
    </row>
    <row r="1795" spans="1:9" hidden="1" x14ac:dyDescent="0.25">
      <c r="A1795" s="1" t="s">
        <v>26</v>
      </c>
      <c r="B1795">
        <v>243</v>
      </c>
      <c r="C1795" s="1" t="s">
        <v>1829</v>
      </c>
      <c r="D1795">
        <v>6</v>
      </c>
      <c r="E1795">
        <v>6</v>
      </c>
      <c r="F1795">
        <v>0</v>
      </c>
      <c r="H1795"/>
      <c r="I1795">
        <v>0</v>
      </c>
    </row>
    <row r="1796" spans="1:9" hidden="1" x14ac:dyDescent="0.25">
      <c r="A1796" s="1" t="s">
        <v>26</v>
      </c>
      <c r="B1796">
        <v>244</v>
      </c>
      <c r="C1796" s="1" t="s">
        <v>1830</v>
      </c>
      <c r="D1796">
        <v>29</v>
      </c>
      <c r="E1796">
        <v>29</v>
      </c>
      <c r="F1796">
        <v>12</v>
      </c>
      <c r="H1796"/>
      <c r="I1796">
        <v>0</v>
      </c>
    </row>
    <row r="1797" spans="1:9" hidden="1" x14ac:dyDescent="0.25">
      <c r="A1797" s="1" t="s">
        <v>26</v>
      </c>
      <c r="B1797">
        <v>245</v>
      </c>
      <c r="C1797" s="1" t="s">
        <v>1831</v>
      </c>
      <c r="D1797">
        <v>94</v>
      </c>
      <c r="E1797">
        <v>94</v>
      </c>
      <c r="F1797">
        <v>60</v>
      </c>
      <c r="H1797"/>
      <c r="I1797">
        <v>0</v>
      </c>
    </row>
    <row r="1798" spans="1:9" hidden="1" x14ac:dyDescent="0.25">
      <c r="A1798" s="1" t="s">
        <v>26</v>
      </c>
      <c r="B1798">
        <v>246</v>
      </c>
      <c r="C1798" s="1" t="s">
        <v>1832</v>
      </c>
      <c r="D1798">
        <v>152</v>
      </c>
      <c r="E1798">
        <v>152</v>
      </c>
      <c r="F1798">
        <v>0</v>
      </c>
      <c r="H1798"/>
      <c r="I1798">
        <v>0</v>
      </c>
    </row>
    <row r="1799" spans="1:9" hidden="1" x14ac:dyDescent="0.25">
      <c r="A1799" s="1" t="s">
        <v>26</v>
      </c>
      <c r="B1799">
        <v>248</v>
      </c>
      <c r="C1799" s="1" t="s">
        <v>1833</v>
      </c>
      <c r="D1799">
        <v>3</v>
      </c>
      <c r="E1799">
        <v>3</v>
      </c>
      <c r="F1799">
        <v>0</v>
      </c>
      <c r="H1799"/>
      <c r="I1799">
        <v>0</v>
      </c>
    </row>
    <row r="1800" spans="1:9" hidden="1" x14ac:dyDescent="0.25">
      <c r="A1800" s="1" t="s">
        <v>26</v>
      </c>
      <c r="B1800">
        <v>264</v>
      </c>
      <c r="C1800" s="1" t="s">
        <v>1834</v>
      </c>
      <c r="D1800">
        <v>75</v>
      </c>
      <c r="E1800">
        <v>75</v>
      </c>
      <c r="F1800">
        <v>0</v>
      </c>
      <c r="H1800"/>
      <c r="I1800">
        <v>0</v>
      </c>
    </row>
    <row r="1801" spans="1:9" hidden="1" x14ac:dyDescent="0.25">
      <c r="A1801" s="1" t="s">
        <v>26</v>
      </c>
      <c r="B1801">
        <v>267</v>
      </c>
      <c r="C1801" s="1" t="s">
        <v>1835</v>
      </c>
      <c r="D1801">
        <v>69</v>
      </c>
      <c r="E1801">
        <v>69</v>
      </c>
      <c r="F1801">
        <v>0</v>
      </c>
      <c r="H1801"/>
      <c r="I1801">
        <v>0</v>
      </c>
    </row>
    <row r="1802" spans="1:9" hidden="1" x14ac:dyDescent="0.25">
      <c r="A1802" s="1" t="s">
        <v>26</v>
      </c>
      <c r="B1802">
        <v>494</v>
      </c>
      <c r="C1802" s="1" t="s">
        <v>1836</v>
      </c>
      <c r="D1802">
        <v>127</v>
      </c>
      <c r="E1802">
        <v>127</v>
      </c>
      <c r="F1802">
        <v>0</v>
      </c>
      <c r="H1802"/>
      <c r="I1802">
        <v>0</v>
      </c>
    </row>
    <row r="1803" spans="1:9" hidden="1" x14ac:dyDescent="0.25">
      <c r="A1803" s="1" t="s">
        <v>26</v>
      </c>
      <c r="B1803">
        <v>497</v>
      </c>
      <c r="C1803" s="1" t="s">
        <v>1837</v>
      </c>
      <c r="D1803">
        <v>5</v>
      </c>
      <c r="E1803">
        <v>5</v>
      </c>
      <c r="F1803">
        <v>0</v>
      </c>
      <c r="H1803"/>
      <c r="I1803">
        <v>0</v>
      </c>
    </row>
    <row r="1804" spans="1:9" hidden="1" x14ac:dyDescent="0.25">
      <c r="A1804" s="1" t="s">
        <v>26</v>
      </c>
      <c r="B1804">
        <v>517</v>
      </c>
      <c r="C1804" s="1" t="s">
        <v>1838</v>
      </c>
      <c r="D1804">
        <v>5</v>
      </c>
      <c r="E1804">
        <v>5</v>
      </c>
      <c r="F1804">
        <v>0</v>
      </c>
      <c r="H1804"/>
      <c r="I1804">
        <v>0</v>
      </c>
    </row>
    <row r="1805" spans="1:9" hidden="1" x14ac:dyDescent="0.25">
      <c r="A1805" s="1" t="s">
        <v>26</v>
      </c>
      <c r="B1805">
        <v>521</v>
      </c>
      <c r="C1805" s="1" t="s">
        <v>1839</v>
      </c>
      <c r="D1805">
        <v>8</v>
      </c>
      <c r="E1805">
        <v>8</v>
      </c>
      <c r="F1805">
        <v>0</v>
      </c>
      <c r="H1805"/>
      <c r="I1805">
        <v>0</v>
      </c>
    </row>
    <row r="1806" spans="1:9" hidden="1" x14ac:dyDescent="0.25">
      <c r="A1806" s="1" t="s">
        <v>26</v>
      </c>
      <c r="B1806">
        <v>527</v>
      </c>
      <c r="C1806" s="1" t="s">
        <v>1840</v>
      </c>
      <c r="D1806">
        <v>161</v>
      </c>
      <c r="E1806">
        <v>161</v>
      </c>
      <c r="F1806">
        <v>0</v>
      </c>
      <c r="H1806"/>
      <c r="I1806">
        <v>0</v>
      </c>
    </row>
    <row r="1807" spans="1:9" hidden="1" x14ac:dyDescent="0.25">
      <c r="A1807" s="1" t="s">
        <v>26</v>
      </c>
      <c r="B1807">
        <v>548</v>
      </c>
      <c r="C1807" s="1" t="s">
        <v>1841</v>
      </c>
      <c r="D1807">
        <v>29</v>
      </c>
      <c r="E1807">
        <v>29</v>
      </c>
      <c r="F1807">
        <v>0</v>
      </c>
      <c r="H1807"/>
      <c r="I1807">
        <v>0</v>
      </c>
    </row>
    <row r="1808" spans="1:9" hidden="1" x14ac:dyDescent="0.25">
      <c r="A1808" s="1" t="s">
        <v>26</v>
      </c>
      <c r="B1808">
        <v>568</v>
      </c>
      <c r="C1808" s="1" t="s">
        <v>1842</v>
      </c>
      <c r="D1808">
        <v>1</v>
      </c>
      <c r="E1808">
        <v>1</v>
      </c>
      <c r="F1808">
        <v>0</v>
      </c>
      <c r="H1808"/>
      <c r="I1808">
        <v>0</v>
      </c>
    </row>
    <row r="1809" spans="1:9" hidden="1" x14ac:dyDescent="0.25">
      <c r="A1809" s="1" t="s">
        <v>26</v>
      </c>
      <c r="B1809">
        <v>583</v>
      </c>
      <c r="C1809" s="1" t="s">
        <v>1843</v>
      </c>
      <c r="D1809">
        <v>131</v>
      </c>
      <c r="E1809">
        <v>131</v>
      </c>
      <c r="F1809">
        <v>0</v>
      </c>
      <c r="H1809"/>
      <c r="I1809">
        <v>0</v>
      </c>
    </row>
    <row r="1810" spans="1:9" hidden="1" x14ac:dyDescent="0.25">
      <c r="A1810" s="1" t="s">
        <v>26</v>
      </c>
      <c r="B1810">
        <v>619</v>
      </c>
      <c r="C1810" s="1" t="s">
        <v>1844</v>
      </c>
      <c r="D1810">
        <v>119</v>
      </c>
      <c r="E1810">
        <v>119</v>
      </c>
      <c r="F1810">
        <v>12</v>
      </c>
      <c r="H1810"/>
      <c r="I1810">
        <v>0</v>
      </c>
    </row>
    <row r="1811" spans="1:9" hidden="1" x14ac:dyDescent="0.25">
      <c r="A1811" s="1" t="s">
        <v>26</v>
      </c>
      <c r="B1811">
        <v>620</v>
      </c>
      <c r="C1811" s="1" t="s">
        <v>1845</v>
      </c>
      <c r="D1811">
        <v>98</v>
      </c>
      <c r="E1811">
        <v>98</v>
      </c>
      <c r="F1811">
        <v>0</v>
      </c>
      <c r="H1811"/>
      <c r="I1811">
        <v>0</v>
      </c>
    </row>
    <row r="1812" spans="1:9" hidden="1" x14ac:dyDescent="0.25">
      <c r="A1812" s="1" t="s">
        <v>26</v>
      </c>
      <c r="B1812">
        <v>623</v>
      </c>
      <c r="C1812" s="1" t="s">
        <v>1846</v>
      </c>
      <c r="D1812">
        <v>3</v>
      </c>
      <c r="E1812">
        <v>3</v>
      </c>
      <c r="F1812">
        <v>0</v>
      </c>
      <c r="H1812"/>
      <c r="I1812">
        <v>0</v>
      </c>
    </row>
    <row r="1813" spans="1:9" hidden="1" x14ac:dyDescent="0.25">
      <c r="A1813" s="1" t="s">
        <v>26</v>
      </c>
      <c r="B1813">
        <v>627</v>
      </c>
      <c r="C1813" s="1" t="s">
        <v>1847</v>
      </c>
      <c r="D1813">
        <v>131</v>
      </c>
      <c r="E1813">
        <v>131</v>
      </c>
      <c r="F1813">
        <v>0</v>
      </c>
      <c r="H1813"/>
      <c r="I1813">
        <v>0</v>
      </c>
    </row>
    <row r="1814" spans="1:9" hidden="1" x14ac:dyDescent="0.25">
      <c r="A1814" s="1" t="s">
        <v>26</v>
      </c>
      <c r="B1814">
        <v>2296</v>
      </c>
      <c r="C1814" s="1" t="s">
        <v>1848</v>
      </c>
      <c r="D1814">
        <v>46</v>
      </c>
      <c r="E1814">
        <v>46</v>
      </c>
      <c r="F1814">
        <v>0</v>
      </c>
      <c r="H1814"/>
      <c r="I1814">
        <v>0</v>
      </c>
    </row>
    <row r="1815" spans="1:9" hidden="1" x14ac:dyDescent="0.25">
      <c r="A1815" s="1" t="s">
        <v>26</v>
      </c>
      <c r="B1815">
        <v>2299</v>
      </c>
      <c r="C1815" s="1" t="s">
        <v>1849</v>
      </c>
      <c r="D1815">
        <v>45</v>
      </c>
      <c r="E1815">
        <v>45</v>
      </c>
      <c r="F1815">
        <v>0</v>
      </c>
      <c r="H1815"/>
      <c r="I1815">
        <v>0</v>
      </c>
    </row>
    <row r="1816" spans="1:9" hidden="1" x14ac:dyDescent="0.25">
      <c r="A1816" s="1" t="s">
        <v>26</v>
      </c>
      <c r="B1816">
        <v>2332</v>
      </c>
      <c r="C1816" s="1" t="s">
        <v>1850</v>
      </c>
      <c r="D1816">
        <v>8</v>
      </c>
      <c r="E1816">
        <v>8</v>
      </c>
      <c r="F1816">
        <v>0</v>
      </c>
      <c r="H1816"/>
      <c r="I1816">
        <v>0</v>
      </c>
    </row>
    <row r="1817" spans="1:9" hidden="1" x14ac:dyDescent="0.25">
      <c r="A1817" s="1" t="s">
        <v>26</v>
      </c>
      <c r="B1817">
        <v>3191</v>
      </c>
      <c r="C1817" s="1" t="s">
        <v>1851</v>
      </c>
      <c r="D1817">
        <v>123</v>
      </c>
      <c r="E1817">
        <v>123</v>
      </c>
      <c r="F1817">
        <v>60</v>
      </c>
      <c r="H1817"/>
      <c r="I1817">
        <v>0</v>
      </c>
    </row>
    <row r="1818" spans="1:9" hidden="1" x14ac:dyDescent="0.25">
      <c r="A1818" s="1" t="s">
        <v>26</v>
      </c>
      <c r="B1818">
        <v>265</v>
      </c>
      <c r="C1818" s="1" t="s">
        <v>1852</v>
      </c>
      <c r="D1818">
        <v>28</v>
      </c>
      <c r="E1818">
        <v>28</v>
      </c>
      <c r="F1818">
        <v>0</v>
      </c>
      <c r="H1818"/>
      <c r="I1818">
        <v>0</v>
      </c>
    </row>
    <row r="1819" spans="1:9" hidden="1" x14ac:dyDescent="0.25">
      <c r="A1819" s="1" t="s">
        <v>26</v>
      </c>
      <c r="B1819">
        <v>2947</v>
      </c>
      <c r="C1819" s="1" t="s">
        <v>1853</v>
      </c>
      <c r="D1819">
        <v>1</v>
      </c>
      <c r="E1819">
        <v>1</v>
      </c>
      <c r="F1819">
        <v>0</v>
      </c>
      <c r="H1819"/>
      <c r="I1819">
        <v>0</v>
      </c>
    </row>
    <row r="1820" spans="1:9" hidden="1" x14ac:dyDescent="0.25">
      <c r="A1820" s="1" t="s">
        <v>26</v>
      </c>
      <c r="B1820">
        <v>2950</v>
      </c>
      <c r="C1820" s="1" t="s">
        <v>1854</v>
      </c>
      <c r="D1820">
        <v>1</v>
      </c>
      <c r="E1820">
        <v>1</v>
      </c>
      <c r="F1820">
        <v>0</v>
      </c>
      <c r="H1820"/>
      <c r="I1820">
        <v>0</v>
      </c>
    </row>
    <row r="1821" spans="1:9" hidden="1" x14ac:dyDescent="0.25">
      <c r="A1821" s="1" t="s">
        <v>26</v>
      </c>
      <c r="B1821">
        <v>2954</v>
      </c>
      <c r="C1821" s="1" t="s">
        <v>1855</v>
      </c>
      <c r="D1821">
        <v>5</v>
      </c>
      <c r="E1821">
        <v>5</v>
      </c>
      <c r="F1821">
        <v>0</v>
      </c>
      <c r="H1821"/>
      <c r="I1821">
        <v>0</v>
      </c>
    </row>
    <row r="1822" spans="1:9" hidden="1" x14ac:dyDescent="0.25">
      <c r="A1822" s="1" t="s">
        <v>26</v>
      </c>
      <c r="B1822">
        <v>2955</v>
      </c>
      <c r="C1822" s="1" t="s">
        <v>1856</v>
      </c>
      <c r="D1822">
        <v>4</v>
      </c>
      <c r="E1822">
        <v>4</v>
      </c>
      <c r="F1822">
        <v>0</v>
      </c>
      <c r="H1822"/>
      <c r="I1822">
        <v>0</v>
      </c>
    </row>
    <row r="1823" spans="1:9" hidden="1" x14ac:dyDescent="0.25">
      <c r="A1823" s="1" t="s">
        <v>26</v>
      </c>
      <c r="B1823">
        <v>2959</v>
      </c>
      <c r="C1823" s="1" t="s">
        <v>1857</v>
      </c>
      <c r="D1823">
        <v>1</v>
      </c>
      <c r="E1823">
        <v>1</v>
      </c>
      <c r="F1823">
        <v>0</v>
      </c>
      <c r="H1823"/>
      <c r="I1823">
        <v>0</v>
      </c>
    </row>
    <row r="1824" spans="1:9" hidden="1" x14ac:dyDescent="0.25">
      <c r="A1824" s="1" t="s">
        <v>26</v>
      </c>
      <c r="B1824">
        <v>2960</v>
      </c>
      <c r="C1824" s="1" t="s">
        <v>1858</v>
      </c>
      <c r="D1824">
        <v>1</v>
      </c>
      <c r="E1824">
        <v>1</v>
      </c>
      <c r="F1824">
        <v>0</v>
      </c>
      <c r="H1824"/>
      <c r="I1824">
        <v>0</v>
      </c>
    </row>
    <row r="1825" spans="1:9" hidden="1" x14ac:dyDescent="0.25">
      <c r="A1825" s="1" t="s">
        <v>26</v>
      </c>
      <c r="B1825">
        <v>2979</v>
      </c>
      <c r="C1825" s="1" t="s">
        <v>1859</v>
      </c>
      <c r="D1825">
        <v>1</v>
      </c>
      <c r="E1825">
        <v>1</v>
      </c>
      <c r="F1825">
        <v>0</v>
      </c>
      <c r="H1825"/>
      <c r="I1825">
        <v>0</v>
      </c>
    </row>
    <row r="1826" spans="1:9" hidden="1" x14ac:dyDescent="0.25">
      <c r="A1826" s="1" t="s">
        <v>26</v>
      </c>
      <c r="B1826">
        <v>3189</v>
      </c>
      <c r="C1826" s="1" t="s">
        <v>1860</v>
      </c>
      <c r="D1826">
        <v>3</v>
      </c>
      <c r="E1826">
        <v>3</v>
      </c>
      <c r="F1826">
        <v>0</v>
      </c>
      <c r="H1826"/>
      <c r="I1826">
        <v>0</v>
      </c>
    </row>
    <row r="1827" spans="1:9" hidden="1" x14ac:dyDescent="0.25">
      <c r="A1827" s="1" t="s">
        <v>26</v>
      </c>
      <c r="B1827">
        <v>3193</v>
      </c>
      <c r="C1827" s="1" t="s">
        <v>1861</v>
      </c>
      <c r="D1827">
        <v>138</v>
      </c>
      <c r="E1827">
        <v>138</v>
      </c>
      <c r="F1827">
        <v>0</v>
      </c>
      <c r="H1827"/>
      <c r="I1827">
        <v>0</v>
      </c>
    </row>
    <row r="1828" spans="1:9" hidden="1" x14ac:dyDescent="0.25">
      <c r="A1828" s="1" t="s">
        <v>26</v>
      </c>
      <c r="B1828">
        <v>180</v>
      </c>
      <c r="C1828" s="1" t="s">
        <v>1862</v>
      </c>
      <c r="D1828">
        <v>5</v>
      </c>
      <c r="E1828">
        <v>5</v>
      </c>
      <c r="F1828">
        <v>0</v>
      </c>
      <c r="H1828"/>
      <c r="I1828">
        <v>0</v>
      </c>
    </row>
    <row r="1829" spans="1:9" hidden="1" x14ac:dyDescent="0.25">
      <c r="A1829" s="1" t="s">
        <v>26</v>
      </c>
      <c r="B1829">
        <v>183</v>
      </c>
      <c r="C1829" s="1" t="s">
        <v>1863</v>
      </c>
      <c r="D1829">
        <v>81</v>
      </c>
      <c r="E1829">
        <v>81</v>
      </c>
      <c r="F1829">
        <v>0</v>
      </c>
      <c r="H1829"/>
      <c r="I1829">
        <v>0</v>
      </c>
    </row>
    <row r="1830" spans="1:9" hidden="1" x14ac:dyDescent="0.25">
      <c r="A1830" s="1" t="s">
        <v>26</v>
      </c>
      <c r="B1830">
        <v>186</v>
      </c>
      <c r="C1830" s="1" t="s">
        <v>1864</v>
      </c>
      <c r="D1830">
        <v>41</v>
      </c>
      <c r="E1830">
        <v>41</v>
      </c>
      <c r="F1830">
        <v>6</v>
      </c>
      <c r="H1830"/>
      <c r="I1830">
        <v>0</v>
      </c>
    </row>
    <row r="1831" spans="1:9" hidden="1" x14ac:dyDescent="0.25">
      <c r="A1831" s="1" t="s">
        <v>26</v>
      </c>
      <c r="B1831">
        <v>210</v>
      </c>
      <c r="C1831" s="1" t="s">
        <v>1865</v>
      </c>
      <c r="D1831">
        <v>27</v>
      </c>
      <c r="E1831">
        <v>27</v>
      </c>
      <c r="F1831">
        <v>6</v>
      </c>
      <c r="H1831"/>
      <c r="I1831">
        <v>0</v>
      </c>
    </row>
    <row r="1832" spans="1:9" hidden="1" x14ac:dyDescent="0.25">
      <c r="A1832" s="1" t="s">
        <v>26</v>
      </c>
      <c r="B1832">
        <v>251</v>
      </c>
      <c r="C1832" s="1" t="s">
        <v>1866</v>
      </c>
      <c r="D1832">
        <v>46</v>
      </c>
      <c r="E1832">
        <v>46</v>
      </c>
      <c r="F1832">
        <v>0</v>
      </c>
      <c r="H1832"/>
      <c r="I1832">
        <v>0</v>
      </c>
    </row>
    <row r="1833" spans="1:9" hidden="1" x14ac:dyDescent="0.25">
      <c r="A1833" s="1" t="s">
        <v>26</v>
      </c>
      <c r="B1833">
        <v>252</v>
      </c>
      <c r="C1833" s="1" t="s">
        <v>1867</v>
      </c>
      <c r="D1833">
        <v>53</v>
      </c>
      <c r="E1833">
        <v>53</v>
      </c>
      <c r="F1833">
        <v>12</v>
      </c>
      <c r="H1833"/>
      <c r="I1833">
        <v>0</v>
      </c>
    </row>
    <row r="1834" spans="1:9" hidden="1" x14ac:dyDescent="0.25">
      <c r="A1834" s="1" t="s">
        <v>26</v>
      </c>
      <c r="B1834">
        <v>498</v>
      </c>
      <c r="C1834" s="1" t="s">
        <v>1868</v>
      </c>
      <c r="D1834">
        <v>63</v>
      </c>
      <c r="E1834">
        <v>63</v>
      </c>
      <c r="F1834">
        <v>0</v>
      </c>
      <c r="H1834"/>
      <c r="I1834">
        <v>0</v>
      </c>
    </row>
    <row r="1835" spans="1:9" hidden="1" x14ac:dyDescent="0.25">
      <c r="A1835" s="1" t="s">
        <v>26</v>
      </c>
      <c r="B1835">
        <v>512</v>
      </c>
      <c r="C1835" s="1" t="s">
        <v>1869</v>
      </c>
      <c r="D1835">
        <v>17</v>
      </c>
      <c r="E1835">
        <v>17</v>
      </c>
      <c r="F1835">
        <v>24</v>
      </c>
      <c r="H1835"/>
      <c r="I1835">
        <v>0</v>
      </c>
    </row>
    <row r="1836" spans="1:9" hidden="1" x14ac:dyDescent="0.25">
      <c r="A1836" s="1" t="s">
        <v>26</v>
      </c>
      <c r="B1836">
        <v>518</v>
      </c>
      <c r="C1836" s="1" t="s">
        <v>1870</v>
      </c>
      <c r="D1836">
        <v>5</v>
      </c>
      <c r="E1836">
        <v>5</v>
      </c>
      <c r="F1836">
        <v>0</v>
      </c>
      <c r="H1836"/>
      <c r="I1836">
        <v>0</v>
      </c>
    </row>
    <row r="1837" spans="1:9" hidden="1" x14ac:dyDescent="0.25">
      <c r="A1837" s="1" t="s">
        <v>26</v>
      </c>
      <c r="B1837">
        <v>621</v>
      </c>
      <c r="C1837" s="1" t="s">
        <v>1871</v>
      </c>
      <c r="D1837">
        <v>8</v>
      </c>
      <c r="E1837">
        <v>8</v>
      </c>
      <c r="F1837">
        <v>60</v>
      </c>
      <c r="H1837"/>
      <c r="I1837">
        <v>0</v>
      </c>
    </row>
    <row r="1838" spans="1:9" hidden="1" x14ac:dyDescent="0.25">
      <c r="A1838" s="1" t="s">
        <v>26</v>
      </c>
      <c r="B1838">
        <v>624</v>
      </c>
      <c r="C1838" s="1" t="s">
        <v>1872</v>
      </c>
      <c r="D1838">
        <v>28</v>
      </c>
      <c r="E1838">
        <v>28</v>
      </c>
      <c r="F1838">
        <v>0</v>
      </c>
      <c r="H1838"/>
      <c r="I1838">
        <v>0</v>
      </c>
    </row>
    <row r="1839" spans="1:9" hidden="1" x14ac:dyDescent="0.25">
      <c r="A1839" s="1" t="s">
        <v>26</v>
      </c>
      <c r="B1839">
        <v>2895</v>
      </c>
      <c r="C1839" s="1" t="s">
        <v>1873</v>
      </c>
      <c r="D1839">
        <v>2</v>
      </c>
      <c r="E1839">
        <v>2</v>
      </c>
      <c r="F1839">
        <v>0</v>
      </c>
      <c r="H1839"/>
      <c r="I1839">
        <v>0</v>
      </c>
    </row>
    <row r="1840" spans="1:9" hidden="1" x14ac:dyDescent="0.25">
      <c r="A1840" s="1" t="s">
        <v>26</v>
      </c>
      <c r="B1840">
        <v>639</v>
      </c>
      <c r="C1840" s="1" t="s">
        <v>1874</v>
      </c>
      <c r="D1840">
        <v>21</v>
      </c>
      <c r="E1840">
        <v>21</v>
      </c>
      <c r="F1840">
        <v>0</v>
      </c>
      <c r="H1840"/>
      <c r="I1840">
        <v>0</v>
      </c>
    </row>
    <row r="1841" spans="1:9" hidden="1" x14ac:dyDescent="0.25">
      <c r="A1841" s="1" t="s">
        <v>26</v>
      </c>
      <c r="B1841">
        <v>215</v>
      </c>
      <c r="C1841" s="1" t="s">
        <v>1875</v>
      </c>
      <c r="D1841">
        <v>66</v>
      </c>
      <c r="E1841">
        <v>66</v>
      </c>
      <c r="F1841">
        <v>24</v>
      </c>
      <c r="H1841"/>
      <c r="I1841">
        <v>0</v>
      </c>
    </row>
    <row r="1842" spans="1:9" hidden="1" x14ac:dyDescent="0.25">
      <c r="A1842" s="1" t="s">
        <v>26</v>
      </c>
      <c r="B1842">
        <v>218</v>
      </c>
      <c r="C1842" s="1" t="s">
        <v>1876</v>
      </c>
      <c r="D1842">
        <v>68</v>
      </c>
      <c r="E1842">
        <v>68</v>
      </c>
      <c r="F1842">
        <v>0</v>
      </c>
      <c r="H1842"/>
      <c r="I1842">
        <v>0</v>
      </c>
    </row>
    <row r="1843" spans="1:9" hidden="1" x14ac:dyDescent="0.25">
      <c r="A1843" s="1" t="s">
        <v>26</v>
      </c>
      <c r="B1843">
        <v>3966</v>
      </c>
      <c r="C1843" s="1" t="s">
        <v>1877</v>
      </c>
      <c r="D1843">
        <v>10</v>
      </c>
      <c r="E1843">
        <v>10</v>
      </c>
      <c r="F1843">
        <v>0</v>
      </c>
      <c r="H1843"/>
      <c r="I1843">
        <v>0</v>
      </c>
    </row>
    <row r="1844" spans="1:9" hidden="1" x14ac:dyDescent="0.25">
      <c r="A1844" s="1" t="s">
        <v>26</v>
      </c>
      <c r="B1844">
        <v>6339</v>
      </c>
      <c r="C1844" s="1" t="s">
        <v>1878</v>
      </c>
      <c r="D1844">
        <v>31</v>
      </c>
      <c r="E1844">
        <v>31</v>
      </c>
      <c r="F1844">
        <v>0</v>
      </c>
      <c r="H1844"/>
      <c r="I1844">
        <v>0</v>
      </c>
    </row>
    <row r="1845" spans="1:9" hidden="1" x14ac:dyDescent="0.25">
      <c r="A1845" s="1" t="s">
        <v>26</v>
      </c>
      <c r="B1845">
        <v>6346</v>
      </c>
      <c r="C1845" s="1" t="s">
        <v>1879</v>
      </c>
      <c r="D1845">
        <v>40</v>
      </c>
      <c r="E1845">
        <v>40</v>
      </c>
      <c r="F1845">
        <v>0</v>
      </c>
      <c r="H1845"/>
      <c r="I1845">
        <v>0</v>
      </c>
    </row>
    <row r="1846" spans="1:9" hidden="1" x14ac:dyDescent="0.25">
      <c r="A1846" s="1" t="s">
        <v>26</v>
      </c>
      <c r="B1846">
        <v>464</v>
      </c>
      <c r="C1846" s="1" t="s">
        <v>1880</v>
      </c>
      <c r="D1846">
        <v>21</v>
      </c>
      <c r="E1846">
        <v>21</v>
      </c>
      <c r="F1846">
        <v>0</v>
      </c>
      <c r="H1846"/>
      <c r="I1846">
        <v>0</v>
      </c>
    </row>
    <row r="1847" spans="1:9" hidden="1" x14ac:dyDescent="0.25">
      <c r="A1847" s="1" t="s">
        <v>26</v>
      </c>
      <c r="B1847">
        <v>3727</v>
      </c>
      <c r="C1847" s="1" t="s">
        <v>1881</v>
      </c>
      <c r="D1847">
        <v>39</v>
      </c>
      <c r="E1847">
        <v>39</v>
      </c>
      <c r="F1847">
        <v>0</v>
      </c>
      <c r="H1847"/>
      <c r="I1847">
        <v>0</v>
      </c>
    </row>
    <row r="1848" spans="1:9" hidden="1" x14ac:dyDescent="0.25">
      <c r="A1848" s="1" t="s">
        <v>26</v>
      </c>
      <c r="B1848">
        <v>3728</v>
      </c>
      <c r="C1848" s="1" t="s">
        <v>1882</v>
      </c>
      <c r="D1848">
        <v>42</v>
      </c>
      <c r="E1848">
        <v>42</v>
      </c>
      <c r="F1848">
        <v>0</v>
      </c>
      <c r="H1848"/>
      <c r="I1848">
        <v>0</v>
      </c>
    </row>
    <row r="1849" spans="1:9" hidden="1" x14ac:dyDescent="0.25">
      <c r="A1849" s="1" t="s">
        <v>26</v>
      </c>
      <c r="B1849">
        <v>3729</v>
      </c>
      <c r="C1849" s="1" t="s">
        <v>1883</v>
      </c>
      <c r="D1849">
        <v>3</v>
      </c>
      <c r="E1849">
        <v>3</v>
      </c>
      <c r="F1849">
        <v>0</v>
      </c>
      <c r="H1849"/>
      <c r="I1849">
        <v>0</v>
      </c>
    </row>
    <row r="1850" spans="1:9" hidden="1" x14ac:dyDescent="0.25">
      <c r="A1850" s="1" t="s">
        <v>26</v>
      </c>
      <c r="B1850">
        <v>3730</v>
      </c>
      <c r="C1850" s="1" t="s">
        <v>1884</v>
      </c>
      <c r="D1850">
        <v>13</v>
      </c>
      <c r="E1850">
        <v>13</v>
      </c>
      <c r="F1850">
        <v>0</v>
      </c>
      <c r="H1850"/>
      <c r="I1850">
        <v>0</v>
      </c>
    </row>
    <row r="1851" spans="1:9" hidden="1" x14ac:dyDescent="0.25">
      <c r="A1851" s="1" t="s">
        <v>26</v>
      </c>
      <c r="B1851">
        <v>3731</v>
      </c>
      <c r="C1851" s="1" t="s">
        <v>1885</v>
      </c>
      <c r="D1851">
        <v>34</v>
      </c>
      <c r="E1851">
        <v>34</v>
      </c>
      <c r="F1851">
        <v>0</v>
      </c>
      <c r="H1851"/>
      <c r="I1851">
        <v>0</v>
      </c>
    </row>
    <row r="1852" spans="1:9" hidden="1" x14ac:dyDescent="0.25">
      <c r="A1852" s="1" t="s">
        <v>26</v>
      </c>
      <c r="B1852">
        <v>488</v>
      </c>
      <c r="C1852" s="1" t="s">
        <v>1886</v>
      </c>
      <c r="D1852">
        <v>80</v>
      </c>
      <c r="E1852">
        <v>80</v>
      </c>
      <c r="F1852">
        <v>0</v>
      </c>
      <c r="H1852"/>
      <c r="I1852">
        <v>0</v>
      </c>
    </row>
    <row r="1853" spans="1:9" hidden="1" x14ac:dyDescent="0.25">
      <c r="A1853" s="1" t="s">
        <v>26</v>
      </c>
      <c r="B1853">
        <v>3771</v>
      </c>
      <c r="C1853" s="1" t="s">
        <v>1887</v>
      </c>
      <c r="D1853">
        <v>16</v>
      </c>
      <c r="E1853">
        <v>16</v>
      </c>
      <c r="F1853">
        <v>108</v>
      </c>
      <c r="H1853"/>
      <c r="I1853">
        <v>0</v>
      </c>
    </row>
    <row r="1854" spans="1:9" hidden="1" x14ac:dyDescent="0.25">
      <c r="A1854" s="1" t="s">
        <v>26</v>
      </c>
      <c r="B1854">
        <v>536</v>
      </c>
      <c r="C1854" s="1" t="s">
        <v>1888</v>
      </c>
      <c r="D1854">
        <v>40</v>
      </c>
      <c r="E1854">
        <v>40</v>
      </c>
      <c r="F1854">
        <v>24</v>
      </c>
      <c r="H1854"/>
      <c r="I1854">
        <v>0</v>
      </c>
    </row>
    <row r="1855" spans="1:9" hidden="1" x14ac:dyDescent="0.25">
      <c r="A1855" s="1" t="s">
        <v>26</v>
      </c>
      <c r="B1855">
        <v>5408</v>
      </c>
      <c r="C1855" s="1" t="s">
        <v>1889</v>
      </c>
      <c r="D1855">
        <v>58</v>
      </c>
      <c r="E1855">
        <v>58</v>
      </c>
      <c r="F1855">
        <v>6</v>
      </c>
      <c r="H1855"/>
      <c r="I1855">
        <v>0</v>
      </c>
    </row>
    <row r="1856" spans="1:9" hidden="1" x14ac:dyDescent="0.25">
      <c r="A1856" s="1" t="s">
        <v>26</v>
      </c>
      <c r="B1856">
        <v>636</v>
      </c>
      <c r="C1856" s="1" t="s">
        <v>1890</v>
      </c>
      <c r="D1856">
        <v>12</v>
      </c>
      <c r="E1856">
        <v>12</v>
      </c>
      <c r="F1856">
        <v>0</v>
      </c>
      <c r="H1856"/>
      <c r="I1856">
        <v>0</v>
      </c>
    </row>
    <row r="1857" spans="1:9" hidden="1" x14ac:dyDescent="0.25">
      <c r="A1857" s="1" t="s">
        <v>26</v>
      </c>
      <c r="B1857">
        <v>4343</v>
      </c>
      <c r="C1857" s="1" t="s">
        <v>1891</v>
      </c>
      <c r="D1857">
        <v>104</v>
      </c>
      <c r="E1857">
        <v>104</v>
      </c>
      <c r="F1857">
        <v>0</v>
      </c>
      <c r="H1857"/>
      <c r="I1857">
        <v>0</v>
      </c>
    </row>
    <row r="1858" spans="1:9" hidden="1" x14ac:dyDescent="0.25">
      <c r="A1858" s="1" t="s">
        <v>26</v>
      </c>
      <c r="B1858">
        <v>4346</v>
      </c>
      <c r="C1858" s="1" t="s">
        <v>1892</v>
      </c>
      <c r="D1858">
        <v>90</v>
      </c>
      <c r="E1858">
        <v>90</v>
      </c>
      <c r="F1858">
        <v>0</v>
      </c>
      <c r="H1858"/>
      <c r="I1858">
        <v>0</v>
      </c>
    </row>
    <row r="1859" spans="1:9" hidden="1" x14ac:dyDescent="0.25">
      <c r="A1859" s="1" t="s">
        <v>26</v>
      </c>
      <c r="B1859">
        <v>4347</v>
      </c>
      <c r="C1859" s="1" t="s">
        <v>1893</v>
      </c>
      <c r="D1859">
        <v>71</v>
      </c>
      <c r="E1859">
        <v>71</v>
      </c>
      <c r="F1859">
        <v>36</v>
      </c>
      <c r="H1859"/>
      <c r="I1859">
        <v>0</v>
      </c>
    </row>
    <row r="1860" spans="1:9" hidden="1" x14ac:dyDescent="0.25">
      <c r="A1860" s="1" t="s">
        <v>26</v>
      </c>
      <c r="B1860">
        <v>6835</v>
      </c>
      <c r="C1860" s="1" t="s">
        <v>1894</v>
      </c>
      <c r="D1860">
        <v>33</v>
      </c>
      <c r="E1860">
        <v>33</v>
      </c>
      <c r="F1860">
        <v>12</v>
      </c>
      <c r="H1860"/>
      <c r="I1860">
        <v>0</v>
      </c>
    </row>
    <row r="1861" spans="1:9" hidden="1" x14ac:dyDescent="0.25">
      <c r="A1861" s="1" t="s">
        <v>26</v>
      </c>
      <c r="B1861">
        <v>6833</v>
      </c>
      <c r="C1861" s="1" t="s">
        <v>1895</v>
      </c>
      <c r="D1861">
        <v>74</v>
      </c>
      <c r="E1861">
        <v>74</v>
      </c>
      <c r="F1861">
        <v>0</v>
      </c>
      <c r="H1861"/>
      <c r="I1861">
        <v>0</v>
      </c>
    </row>
    <row r="1862" spans="1:9" hidden="1" x14ac:dyDescent="0.25">
      <c r="A1862" s="1" t="s">
        <v>26</v>
      </c>
      <c r="B1862">
        <v>7590</v>
      </c>
      <c r="C1862" s="1" t="s">
        <v>1896</v>
      </c>
      <c r="D1862">
        <v>16</v>
      </c>
      <c r="E1862">
        <v>16</v>
      </c>
      <c r="F1862">
        <v>60</v>
      </c>
      <c r="H1862"/>
      <c r="I1862">
        <v>0</v>
      </c>
    </row>
    <row r="1863" spans="1:9" hidden="1" x14ac:dyDescent="0.25">
      <c r="A1863" s="1" t="s">
        <v>26</v>
      </c>
      <c r="B1863">
        <v>6250</v>
      </c>
      <c r="C1863" s="1" t="s">
        <v>1897</v>
      </c>
      <c r="D1863">
        <v>17</v>
      </c>
      <c r="E1863">
        <v>17</v>
      </c>
      <c r="F1863">
        <v>0</v>
      </c>
      <c r="H1863"/>
      <c r="I1863">
        <v>0</v>
      </c>
    </row>
    <row r="1864" spans="1:9" hidden="1" x14ac:dyDescent="0.25">
      <c r="A1864" s="1" t="s">
        <v>26</v>
      </c>
      <c r="B1864">
        <v>249</v>
      </c>
      <c r="C1864" s="1" t="s">
        <v>1898</v>
      </c>
      <c r="D1864">
        <v>60</v>
      </c>
      <c r="E1864">
        <v>60</v>
      </c>
      <c r="F1864">
        <v>0</v>
      </c>
      <c r="H1864"/>
      <c r="I1864">
        <v>0</v>
      </c>
    </row>
    <row r="1865" spans="1:9" hidden="1" x14ac:dyDescent="0.25">
      <c r="A1865" s="1" t="s">
        <v>26</v>
      </c>
      <c r="B1865">
        <v>8395</v>
      </c>
      <c r="C1865" s="1" t="s">
        <v>1899</v>
      </c>
      <c r="D1865">
        <v>109</v>
      </c>
      <c r="E1865">
        <v>109</v>
      </c>
      <c r="F1865">
        <v>0</v>
      </c>
      <c r="H1865"/>
      <c r="I1865">
        <v>0</v>
      </c>
    </row>
    <row r="1866" spans="1:9" hidden="1" x14ac:dyDescent="0.25">
      <c r="A1866" s="1" t="s">
        <v>26</v>
      </c>
      <c r="B1866">
        <v>8495</v>
      </c>
      <c r="C1866" s="1" t="s">
        <v>1900</v>
      </c>
      <c r="D1866">
        <v>11</v>
      </c>
      <c r="E1866">
        <v>11</v>
      </c>
      <c r="F1866">
        <v>0</v>
      </c>
      <c r="H1866"/>
      <c r="I1866">
        <v>0</v>
      </c>
    </row>
    <row r="1867" spans="1:9" hidden="1" x14ac:dyDescent="0.25">
      <c r="A1867" s="1" t="s">
        <v>26</v>
      </c>
      <c r="B1867">
        <v>2300</v>
      </c>
      <c r="C1867" s="1" t="s">
        <v>1901</v>
      </c>
      <c r="D1867">
        <v>27</v>
      </c>
      <c r="E1867">
        <v>27</v>
      </c>
      <c r="F1867">
        <v>24</v>
      </c>
      <c r="H1867"/>
      <c r="I1867">
        <v>0</v>
      </c>
    </row>
    <row r="1868" spans="1:9" hidden="1" x14ac:dyDescent="0.25">
      <c r="A1868" s="1" t="s">
        <v>26</v>
      </c>
      <c r="B1868">
        <v>8243</v>
      </c>
      <c r="C1868" s="1" t="s">
        <v>1902</v>
      </c>
      <c r="D1868">
        <v>1</v>
      </c>
      <c r="E1868">
        <v>1</v>
      </c>
      <c r="F1868">
        <v>0</v>
      </c>
      <c r="H1868"/>
      <c r="I1868">
        <v>0</v>
      </c>
    </row>
    <row r="1869" spans="1:9" hidden="1" x14ac:dyDescent="0.25">
      <c r="A1869" s="1" t="s">
        <v>26</v>
      </c>
      <c r="B1869">
        <v>9433</v>
      </c>
      <c r="C1869" s="1" t="s">
        <v>1903</v>
      </c>
      <c r="D1869">
        <v>40</v>
      </c>
      <c r="E1869">
        <v>40</v>
      </c>
      <c r="F1869">
        <v>0</v>
      </c>
      <c r="H1869"/>
      <c r="I1869">
        <v>0</v>
      </c>
    </row>
    <row r="1870" spans="1:9" hidden="1" x14ac:dyDescent="0.25">
      <c r="A1870" s="1" t="s">
        <v>26</v>
      </c>
      <c r="B1870">
        <v>9432</v>
      </c>
      <c r="C1870" s="1" t="s">
        <v>1904</v>
      </c>
      <c r="D1870">
        <v>2</v>
      </c>
      <c r="E1870">
        <v>2</v>
      </c>
      <c r="F1870">
        <v>0</v>
      </c>
      <c r="H1870"/>
      <c r="I1870">
        <v>0</v>
      </c>
    </row>
    <row r="1871" spans="1:9" hidden="1" x14ac:dyDescent="0.25">
      <c r="A1871" s="1" t="s">
        <v>26</v>
      </c>
      <c r="B1871">
        <v>9515</v>
      </c>
      <c r="C1871" s="1" t="s">
        <v>1905</v>
      </c>
      <c r="D1871">
        <v>72</v>
      </c>
      <c r="E1871">
        <v>72</v>
      </c>
      <c r="F1871">
        <v>0</v>
      </c>
      <c r="H1871"/>
      <c r="I1871">
        <v>0</v>
      </c>
    </row>
    <row r="1872" spans="1:9" hidden="1" x14ac:dyDescent="0.25">
      <c r="A1872" s="1" t="s">
        <v>26</v>
      </c>
      <c r="B1872">
        <v>10166</v>
      </c>
      <c r="C1872" s="1" t="s">
        <v>1906</v>
      </c>
      <c r="D1872">
        <v>10</v>
      </c>
      <c r="E1872">
        <v>10</v>
      </c>
      <c r="F1872">
        <v>0</v>
      </c>
      <c r="H1872"/>
      <c r="I1872">
        <v>0</v>
      </c>
    </row>
    <row r="1873" spans="1:9" hidden="1" x14ac:dyDescent="0.25">
      <c r="A1873" s="1" t="s">
        <v>26</v>
      </c>
      <c r="B1873">
        <v>9545</v>
      </c>
      <c r="C1873" s="1" t="s">
        <v>1907</v>
      </c>
      <c r="D1873">
        <v>163</v>
      </c>
      <c r="E1873">
        <v>163</v>
      </c>
      <c r="F1873">
        <v>0</v>
      </c>
      <c r="H1873"/>
      <c r="I1873">
        <v>0</v>
      </c>
    </row>
    <row r="1874" spans="1:9" hidden="1" x14ac:dyDescent="0.25">
      <c r="A1874" s="1" t="s">
        <v>26</v>
      </c>
      <c r="B1874">
        <v>10032</v>
      </c>
      <c r="C1874" s="1" t="s">
        <v>1908</v>
      </c>
      <c r="D1874">
        <v>34</v>
      </c>
      <c r="E1874">
        <v>34</v>
      </c>
      <c r="F1874">
        <v>0</v>
      </c>
      <c r="H1874"/>
      <c r="I1874">
        <v>0</v>
      </c>
    </row>
    <row r="1875" spans="1:9" hidden="1" x14ac:dyDescent="0.25">
      <c r="A1875" s="1" t="s">
        <v>26</v>
      </c>
      <c r="B1875">
        <v>10033</v>
      </c>
      <c r="C1875" s="1" t="s">
        <v>1909</v>
      </c>
      <c r="D1875">
        <v>36</v>
      </c>
      <c r="E1875">
        <v>36</v>
      </c>
      <c r="F1875">
        <v>0</v>
      </c>
      <c r="H1875"/>
      <c r="I1875">
        <v>0</v>
      </c>
    </row>
    <row r="1876" spans="1:9" hidden="1" x14ac:dyDescent="0.25">
      <c r="A1876" s="1" t="s">
        <v>26</v>
      </c>
      <c r="B1876">
        <v>10759</v>
      </c>
      <c r="C1876" s="1" t="s">
        <v>1910</v>
      </c>
      <c r="D1876">
        <v>17</v>
      </c>
      <c r="E1876">
        <v>17</v>
      </c>
      <c r="F1876">
        <v>84</v>
      </c>
      <c r="H1876"/>
      <c r="I1876">
        <v>0</v>
      </c>
    </row>
    <row r="1877" spans="1:9" hidden="1" x14ac:dyDescent="0.25">
      <c r="A1877" s="1" t="s">
        <v>26</v>
      </c>
      <c r="B1877">
        <v>2532</v>
      </c>
      <c r="C1877" s="1" t="s">
        <v>1911</v>
      </c>
      <c r="D1877">
        <v>3</v>
      </c>
      <c r="E1877">
        <v>3</v>
      </c>
      <c r="F1877">
        <v>0</v>
      </c>
      <c r="H1877"/>
      <c r="I1877">
        <v>0</v>
      </c>
    </row>
    <row r="1878" spans="1:9" hidden="1" x14ac:dyDescent="0.25">
      <c r="A1878" s="1" t="s">
        <v>26</v>
      </c>
      <c r="B1878">
        <v>5274</v>
      </c>
      <c r="C1878" s="1" t="s">
        <v>1912</v>
      </c>
      <c r="D1878">
        <v>27</v>
      </c>
      <c r="E1878">
        <v>27</v>
      </c>
      <c r="F1878">
        <v>0</v>
      </c>
      <c r="H1878"/>
      <c r="I1878">
        <v>0</v>
      </c>
    </row>
    <row r="1879" spans="1:9" hidden="1" x14ac:dyDescent="0.25">
      <c r="A1879" s="1" t="s">
        <v>26</v>
      </c>
      <c r="B1879">
        <v>11599</v>
      </c>
      <c r="C1879" s="1" t="s">
        <v>1913</v>
      </c>
      <c r="D1879">
        <v>11</v>
      </c>
      <c r="E1879">
        <v>11</v>
      </c>
      <c r="F1879">
        <v>60</v>
      </c>
      <c r="H1879"/>
      <c r="I1879">
        <v>0</v>
      </c>
    </row>
    <row r="1880" spans="1:9" hidden="1" x14ac:dyDescent="0.25">
      <c r="A1880" s="1" t="s">
        <v>26</v>
      </c>
      <c r="B1880">
        <v>11602</v>
      </c>
      <c r="C1880" s="1" t="s">
        <v>1914</v>
      </c>
      <c r="D1880">
        <v>17</v>
      </c>
      <c r="E1880">
        <v>17</v>
      </c>
      <c r="F1880">
        <v>0</v>
      </c>
      <c r="H1880"/>
      <c r="I1880">
        <v>0</v>
      </c>
    </row>
    <row r="1881" spans="1:9" hidden="1" x14ac:dyDescent="0.25">
      <c r="A1881" s="1" t="s">
        <v>26</v>
      </c>
      <c r="B1881">
        <v>2531</v>
      </c>
      <c r="C1881" s="1" t="s">
        <v>1915</v>
      </c>
      <c r="D1881">
        <v>13</v>
      </c>
      <c r="E1881">
        <v>13</v>
      </c>
      <c r="F1881">
        <v>0</v>
      </c>
      <c r="H1881"/>
      <c r="I1881">
        <v>0</v>
      </c>
    </row>
    <row r="1882" spans="1:9" hidden="1" x14ac:dyDescent="0.25">
      <c r="A1882" s="1" t="s">
        <v>26</v>
      </c>
      <c r="B1882">
        <v>14064</v>
      </c>
      <c r="C1882" s="1" t="s">
        <v>1916</v>
      </c>
      <c r="D1882">
        <v>9</v>
      </c>
      <c r="E1882">
        <v>9</v>
      </c>
      <c r="F1882">
        <v>0</v>
      </c>
      <c r="H1882"/>
      <c r="I1882">
        <v>0</v>
      </c>
    </row>
    <row r="1883" spans="1:9" hidden="1" x14ac:dyDescent="0.25">
      <c r="A1883" s="1" t="s">
        <v>26</v>
      </c>
      <c r="B1883">
        <v>11856</v>
      </c>
      <c r="C1883" s="1" t="s">
        <v>1917</v>
      </c>
      <c r="D1883">
        <v>3</v>
      </c>
      <c r="E1883">
        <v>3</v>
      </c>
      <c r="F1883">
        <v>0</v>
      </c>
      <c r="H1883"/>
      <c r="I1883">
        <v>0</v>
      </c>
    </row>
    <row r="1884" spans="1:9" hidden="1" x14ac:dyDescent="0.25">
      <c r="A1884" s="1" t="s">
        <v>26</v>
      </c>
      <c r="B1884">
        <v>11955</v>
      </c>
      <c r="C1884" s="1" t="s">
        <v>1918</v>
      </c>
      <c r="D1884">
        <v>382</v>
      </c>
      <c r="E1884">
        <v>382</v>
      </c>
      <c r="F1884">
        <v>0</v>
      </c>
      <c r="H1884"/>
      <c r="I1884">
        <v>0</v>
      </c>
    </row>
    <row r="1885" spans="1:9" hidden="1" x14ac:dyDescent="0.25">
      <c r="A1885" s="1" t="s">
        <v>26</v>
      </c>
      <c r="B1885">
        <v>11952</v>
      </c>
      <c r="C1885" s="1" t="s">
        <v>1919</v>
      </c>
      <c r="D1885">
        <v>30</v>
      </c>
      <c r="E1885">
        <v>30</v>
      </c>
      <c r="F1885">
        <v>0</v>
      </c>
      <c r="H1885"/>
      <c r="I1885">
        <v>0</v>
      </c>
    </row>
    <row r="1886" spans="1:9" hidden="1" x14ac:dyDescent="0.25">
      <c r="A1886" s="1" t="s">
        <v>26</v>
      </c>
      <c r="B1886">
        <v>13228</v>
      </c>
      <c r="C1886" s="1" t="s">
        <v>1920</v>
      </c>
      <c r="D1886">
        <v>4</v>
      </c>
      <c r="E1886">
        <v>4</v>
      </c>
      <c r="F1886">
        <v>0</v>
      </c>
      <c r="H1886"/>
      <c r="I1886">
        <v>0</v>
      </c>
    </row>
    <row r="1887" spans="1:9" hidden="1" x14ac:dyDescent="0.25">
      <c r="A1887" s="1" t="s">
        <v>26</v>
      </c>
      <c r="B1887">
        <v>11607</v>
      </c>
      <c r="C1887" s="1" t="s">
        <v>1921</v>
      </c>
      <c r="D1887">
        <v>17</v>
      </c>
      <c r="E1887">
        <v>17</v>
      </c>
      <c r="F1887">
        <v>0</v>
      </c>
      <c r="H1887"/>
      <c r="I1887">
        <v>0</v>
      </c>
    </row>
    <row r="1888" spans="1:9" hidden="1" x14ac:dyDescent="0.25">
      <c r="A1888" s="1" t="s">
        <v>26</v>
      </c>
      <c r="B1888">
        <v>11608</v>
      </c>
      <c r="C1888" s="1" t="s">
        <v>1922</v>
      </c>
      <c r="D1888">
        <v>10</v>
      </c>
      <c r="E1888">
        <v>10</v>
      </c>
      <c r="F1888">
        <v>0</v>
      </c>
      <c r="H1888"/>
      <c r="I1888">
        <v>0</v>
      </c>
    </row>
    <row r="1889" spans="1:9" hidden="1" x14ac:dyDescent="0.25">
      <c r="A1889" s="1" t="s">
        <v>26</v>
      </c>
      <c r="B1889">
        <v>11609</v>
      </c>
      <c r="C1889" s="1" t="s">
        <v>1923</v>
      </c>
      <c r="D1889">
        <v>9</v>
      </c>
      <c r="E1889">
        <v>9</v>
      </c>
      <c r="F1889">
        <v>0</v>
      </c>
      <c r="H1889"/>
      <c r="I1889">
        <v>0</v>
      </c>
    </row>
    <row r="1890" spans="1:9" hidden="1" x14ac:dyDescent="0.25">
      <c r="A1890" s="1" t="s">
        <v>26</v>
      </c>
      <c r="B1890">
        <v>11601</v>
      </c>
      <c r="C1890" s="1" t="s">
        <v>1924</v>
      </c>
      <c r="D1890">
        <v>46</v>
      </c>
      <c r="E1890">
        <v>46</v>
      </c>
      <c r="F1890">
        <v>60</v>
      </c>
      <c r="H1890"/>
      <c r="I1890">
        <v>0</v>
      </c>
    </row>
    <row r="1891" spans="1:9" hidden="1" x14ac:dyDescent="0.25">
      <c r="A1891" s="1" t="s">
        <v>26</v>
      </c>
      <c r="B1891">
        <v>13055</v>
      </c>
      <c r="C1891" s="1" t="s">
        <v>1925</v>
      </c>
      <c r="D1891">
        <v>474</v>
      </c>
      <c r="E1891">
        <v>474</v>
      </c>
      <c r="F1891">
        <v>480</v>
      </c>
      <c r="H1891"/>
      <c r="I1891">
        <v>0</v>
      </c>
    </row>
    <row r="1892" spans="1:9" hidden="1" x14ac:dyDescent="0.25">
      <c r="A1892" s="1" t="s">
        <v>26</v>
      </c>
      <c r="B1892">
        <v>13453</v>
      </c>
      <c r="C1892" s="1" t="s">
        <v>1926</v>
      </c>
      <c r="D1892">
        <v>910</v>
      </c>
      <c r="E1892">
        <v>910</v>
      </c>
      <c r="F1892">
        <v>0</v>
      </c>
      <c r="H1892"/>
      <c r="I1892">
        <v>0</v>
      </c>
    </row>
    <row r="1893" spans="1:9" hidden="1" x14ac:dyDescent="0.25">
      <c r="A1893" s="1" t="s">
        <v>26</v>
      </c>
      <c r="B1893">
        <v>14144</v>
      </c>
      <c r="C1893" s="1" t="s">
        <v>1927</v>
      </c>
      <c r="D1893">
        <v>1</v>
      </c>
      <c r="E1893">
        <v>1</v>
      </c>
      <c r="F1893">
        <v>0</v>
      </c>
      <c r="H1893"/>
      <c r="I1893">
        <v>0</v>
      </c>
    </row>
    <row r="1894" spans="1:9" hidden="1" x14ac:dyDescent="0.25">
      <c r="A1894" s="1" t="s">
        <v>26</v>
      </c>
      <c r="B1894">
        <v>14145</v>
      </c>
      <c r="C1894" s="1" t="s">
        <v>1928</v>
      </c>
      <c r="D1894">
        <v>26</v>
      </c>
      <c r="E1894">
        <v>26</v>
      </c>
      <c r="F1894">
        <v>0</v>
      </c>
      <c r="H1894"/>
      <c r="I1894">
        <v>0</v>
      </c>
    </row>
    <row r="1895" spans="1:9" hidden="1" x14ac:dyDescent="0.25">
      <c r="A1895" s="1" t="s">
        <v>26</v>
      </c>
      <c r="B1895">
        <v>14385</v>
      </c>
      <c r="C1895" s="1" t="s">
        <v>1929</v>
      </c>
      <c r="D1895">
        <v>17</v>
      </c>
      <c r="E1895">
        <v>17</v>
      </c>
      <c r="F1895">
        <v>0</v>
      </c>
      <c r="H1895"/>
      <c r="I1895">
        <v>0</v>
      </c>
    </row>
    <row r="1896" spans="1:9" hidden="1" x14ac:dyDescent="0.25">
      <c r="A1896" s="1" t="s">
        <v>26</v>
      </c>
      <c r="B1896">
        <v>21466</v>
      </c>
      <c r="C1896" s="1" t="s">
        <v>1930</v>
      </c>
      <c r="D1896">
        <v>498</v>
      </c>
      <c r="E1896">
        <v>498</v>
      </c>
      <c r="F1896">
        <v>900</v>
      </c>
      <c r="H1896"/>
      <c r="I1896">
        <v>0</v>
      </c>
    </row>
    <row r="1897" spans="1:9" hidden="1" x14ac:dyDescent="0.25">
      <c r="A1897" s="1" t="s">
        <v>26</v>
      </c>
      <c r="B1897">
        <v>21636</v>
      </c>
      <c r="C1897" s="1" t="s">
        <v>1931</v>
      </c>
      <c r="D1897">
        <v>128</v>
      </c>
      <c r="E1897">
        <v>128</v>
      </c>
      <c r="F1897">
        <v>0</v>
      </c>
      <c r="H1897"/>
      <c r="I1897">
        <v>0</v>
      </c>
    </row>
    <row r="1898" spans="1:9" hidden="1" x14ac:dyDescent="0.25">
      <c r="A1898" s="1" t="s">
        <v>26</v>
      </c>
      <c r="B1898">
        <v>20750</v>
      </c>
      <c r="C1898" s="1" t="s">
        <v>1932</v>
      </c>
      <c r="D1898">
        <v>1</v>
      </c>
      <c r="E1898">
        <v>1</v>
      </c>
      <c r="F1898">
        <v>0</v>
      </c>
      <c r="H1898"/>
      <c r="I1898">
        <v>0</v>
      </c>
    </row>
    <row r="1899" spans="1:9" hidden="1" x14ac:dyDescent="0.25">
      <c r="A1899" s="1" t="s">
        <v>26</v>
      </c>
      <c r="B1899">
        <v>13273</v>
      </c>
      <c r="C1899" s="1" t="s">
        <v>1933</v>
      </c>
      <c r="D1899">
        <v>414</v>
      </c>
      <c r="E1899">
        <v>414</v>
      </c>
      <c r="F1899">
        <v>120</v>
      </c>
      <c r="H1899"/>
      <c r="I1899">
        <v>0</v>
      </c>
    </row>
    <row r="1900" spans="1:9" hidden="1" x14ac:dyDescent="0.25">
      <c r="A1900" s="1" t="s">
        <v>26</v>
      </c>
      <c r="B1900">
        <v>9701</v>
      </c>
      <c r="C1900" s="1" t="s">
        <v>1934</v>
      </c>
      <c r="D1900">
        <v>204</v>
      </c>
      <c r="E1900">
        <v>204</v>
      </c>
      <c r="F1900">
        <v>60</v>
      </c>
      <c r="H1900"/>
      <c r="I1900">
        <v>0</v>
      </c>
    </row>
    <row r="1901" spans="1:9" hidden="1" x14ac:dyDescent="0.25">
      <c r="A1901" s="1" t="s">
        <v>26</v>
      </c>
      <c r="B1901">
        <v>14818</v>
      </c>
      <c r="C1901" s="1" t="s">
        <v>1935</v>
      </c>
      <c r="D1901">
        <v>12</v>
      </c>
      <c r="E1901">
        <v>12</v>
      </c>
      <c r="F1901">
        <v>0</v>
      </c>
      <c r="H1901"/>
      <c r="I1901">
        <v>0</v>
      </c>
    </row>
    <row r="1902" spans="1:9" hidden="1" x14ac:dyDescent="0.25">
      <c r="A1902" s="1" t="s">
        <v>26</v>
      </c>
      <c r="B1902">
        <v>13457</v>
      </c>
      <c r="C1902" s="1" t="s">
        <v>1936</v>
      </c>
      <c r="D1902">
        <v>65</v>
      </c>
      <c r="E1902">
        <v>65</v>
      </c>
      <c r="F1902">
        <v>0</v>
      </c>
      <c r="H1902"/>
      <c r="I1902">
        <v>0</v>
      </c>
    </row>
    <row r="1903" spans="1:9" hidden="1" x14ac:dyDescent="0.25">
      <c r="A1903" s="1" t="s">
        <v>26</v>
      </c>
      <c r="B1903">
        <v>13458</v>
      </c>
      <c r="C1903" s="1" t="s">
        <v>1937</v>
      </c>
      <c r="D1903">
        <v>200</v>
      </c>
      <c r="E1903">
        <v>200</v>
      </c>
      <c r="F1903">
        <v>0</v>
      </c>
      <c r="H1903"/>
      <c r="I1903">
        <v>0</v>
      </c>
    </row>
    <row r="1904" spans="1:9" hidden="1" x14ac:dyDescent="0.25">
      <c r="A1904" s="1" t="s">
        <v>26</v>
      </c>
      <c r="B1904">
        <v>13225</v>
      </c>
      <c r="C1904" s="1" t="s">
        <v>1938</v>
      </c>
      <c r="D1904">
        <v>4</v>
      </c>
      <c r="E1904">
        <v>4</v>
      </c>
      <c r="F1904">
        <v>0</v>
      </c>
      <c r="H1904"/>
      <c r="I1904">
        <v>0</v>
      </c>
    </row>
    <row r="1905" spans="1:9" hidden="1" x14ac:dyDescent="0.25">
      <c r="A1905" s="1" t="s">
        <v>26</v>
      </c>
      <c r="B1905">
        <v>11605</v>
      </c>
      <c r="C1905" s="1" t="s">
        <v>1939</v>
      </c>
      <c r="D1905">
        <v>59</v>
      </c>
      <c r="E1905">
        <v>59</v>
      </c>
      <c r="F1905">
        <v>0</v>
      </c>
      <c r="H1905"/>
      <c r="I1905">
        <v>0</v>
      </c>
    </row>
    <row r="1906" spans="1:9" hidden="1" x14ac:dyDescent="0.25">
      <c r="A1906" s="1" t="s">
        <v>26</v>
      </c>
      <c r="B1906">
        <v>14396</v>
      </c>
      <c r="C1906" s="1" t="s">
        <v>1940</v>
      </c>
      <c r="D1906">
        <v>1</v>
      </c>
      <c r="E1906">
        <v>1</v>
      </c>
      <c r="F1906">
        <v>0</v>
      </c>
      <c r="H1906"/>
      <c r="I1906">
        <v>0</v>
      </c>
    </row>
    <row r="1907" spans="1:9" hidden="1" x14ac:dyDescent="0.25">
      <c r="A1907" s="1" t="s">
        <v>26</v>
      </c>
      <c r="B1907">
        <v>15024</v>
      </c>
      <c r="C1907" s="1" t="s">
        <v>1941</v>
      </c>
      <c r="D1907">
        <v>12</v>
      </c>
      <c r="E1907">
        <v>12</v>
      </c>
      <c r="F1907">
        <v>0</v>
      </c>
      <c r="H1907"/>
      <c r="I1907">
        <v>0</v>
      </c>
    </row>
    <row r="1908" spans="1:9" hidden="1" x14ac:dyDescent="0.25">
      <c r="A1908" s="1" t="s">
        <v>26</v>
      </c>
      <c r="B1908">
        <v>15366</v>
      </c>
      <c r="C1908" s="1" t="s">
        <v>1942</v>
      </c>
      <c r="D1908">
        <v>1723</v>
      </c>
      <c r="E1908">
        <v>1723</v>
      </c>
      <c r="F1908">
        <v>0</v>
      </c>
      <c r="H1908"/>
      <c r="I1908">
        <v>0</v>
      </c>
    </row>
    <row r="1909" spans="1:9" hidden="1" x14ac:dyDescent="0.25">
      <c r="A1909" s="1" t="s">
        <v>26</v>
      </c>
      <c r="B1909">
        <v>15586</v>
      </c>
      <c r="C1909" s="1" t="s">
        <v>1943</v>
      </c>
      <c r="D1909">
        <v>4956</v>
      </c>
      <c r="E1909">
        <v>4956</v>
      </c>
      <c r="F1909">
        <v>3600</v>
      </c>
      <c r="H1909"/>
      <c r="I1909">
        <v>0</v>
      </c>
    </row>
    <row r="1910" spans="1:9" hidden="1" x14ac:dyDescent="0.25">
      <c r="A1910" s="1" t="s">
        <v>26</v>
      </c>
      <c r="B1910">
        <v>16255</v>
      </c>
      <c r="C1910" s="1" t="s">
        <v>1944</v>
      </c>
      <c r="D1910">
        <v>1</v>
      </c>
      <c r="E1910">
        <v>1</v>
      </c>
      <c r="F1910">
        <v>0</v>
      </c>
      <c r="H1910"/>
      <c r="I1910">
        <v>0</v>
      </c>
    </row>
    <row r="1911" spans="1:9" hidden="1" x14ac:dyDescent="0.25">
      <c r="A1911" s="1" t="s">
        <v>26</v>
      </c>
      <c r="B1911">
        <v>17425</v>
      </c>
      <c r="C1911" s="1" t="s">
        <v>1945</v>
      </c>
      <c r="D1911">
        <v>25</v>
      </c>
      <c r="E1911">
        <v>25</v>
      </c>
      <c r="F1911">
        <v>0</v>
      </c>
      <c r="H1911"/>
      <c r="I1911">
        <v>0</v>
      </c>
    </row>
    <row r="1912" spans="1:9" hidden="1" x14ac:dyDescent="0.25">
      <c r="A1912" s="1" t="s">
        <v>26</v>
      </c>
      <c r="B1912">
        <v>17701</v>
      </c>
      <c r="C1912" s="1" t="s">
        <v>1946</v>
      </c>
      <c r="D1912">
        <v>5</v>
      </c>
      <c r="E1912">
        <v>5</v>
      </c>
      <c r="F1912">
        <v>0</v>
      </c>
      <c r="H1912"/>
      <c r="I1912">
        <v>0</v>
      </c>
    </row>
    <row r="1913" spans="1:9" hidden="1" x14ac:dyDescent="0.25">
      <c r="A1913" s="1" t="s">
        <v>26</v>
      </c>
      <c r="B1913">
        <v>17702</v>
      </c>
      <c r="C1913" s="1" t="s">
        <v>1947</v>
      </c>
      <c r="D1913">
        <v>25</v>
      </c>
      <c r="E1913">
        <v>25</v>
      </c>
      <c r="F1913">
        <v>0</v>
      </c>
      <c r="H1913"/>
      <c r="I1913">
        <v>0</v>
      </c>
    </row>
    <row r="1914" spans="1:9" hidden="1" x14ac:dyDescent="0.25">
      <c r="A1914" s="1" t="s">
        <v>26</v>
      </c>
      <c r="B1914">
        <v>14858</v>
      </c>
      <c r="C1914" s="1" t="s">
        <v>1948</v>
      </c>
      <c r="D1914">
        <v>1</v>
      </c>
      <c r="E1914">
        <v>1</v>
      </c>
      <c r="F1914">
        <v>0</v>
      </c>
      <c r="H1914"/>
      <c r="I1914">
        <v>0</v>
      </c>
    </row>
    <row r="1915" spans="1:9" hidden="1" x14ac:dyDescent="0.25">
      <c r="A1915" s="1" t="s">
        <v>26</v>
      </c>
      <c r="B1915">
        <v>19369</v>
      </c>
      <c r="C1915" s="1" t="s">
        <v>1949</v>
      </c>
      <c r="D1915">
        <v>10</v>
      </c>
      <c r="E1915">
        <v>10</v>
      </c>
      <c r="F1915">
        <v>0</v>
      </c>
      <c r="H1915"/>
      <c r="I1915">
        <v>0</v>
      </c>
    </row>
    <row r="1916" spans="1:9" hidden="1" x14ac:dyDescent="0.25">
      <c r="A1916" s="1" t="s">
        <v>26</v>
      </c>
      <c r="B1916">
        <v>20874</v>
      </c>
      <c r="C1916" s="1" t="s">
        <v>1950</v>
      </c>
      <c r="D1916">
        <v>7</v>
      </c>
      <c r="E1916">
        <v>7</v>
      </c>
      <c r="F1916">
        <v>0</v>
      </c>
      <c r="H1916"/>
      <c r="I1916">
        <v>0</v>
      </c>
    </row>
    <row r="1917" spans="1:9" hidden="1" x14ac:dyDescent="0.25">
      <c r="A1917" s="1" t="s">
        <v>26</v>
      </c>
      <c r="B1917">
        <v>20438</v>
      </c>
      <c r="C1917" s="1" t="s">
        <v>1951</v>
      </c>
      <c r="D1917">
        <v>120</v>
      </c>
      <c r="E1917">
        <v>120</v>
      </c>
      <c r="F1917">
        <v>0</v>
      </c>
      <c r="H1917"/>
      <c r="I1917">
        <v>0</v>
      </c>
    </row>
    <row r="1918" spans="1:9" hidden="1" x14ac:dyDescent="0.25">
      <c r="A1918" s="1" t="s">
        <v>26</v>
      </c>
      <c r="B1918">
        <v>20646</v>
      </c>
      <c r="C1918" s="1" t="s">
        <v>1952</v>
      </c>
      <c r="D1918">
        <v>68</v>
      </c>
      <c r="E1918">
        <v>68</v>
      </c>
      <c r="F1918">
        <v>0</v>
      </c>
      <c r="H1918"/>
      <c r="I1918">
        <v>0</v>
      </c>
    </row>
    <row r="1919" spans="1:9" hidden="1" x14ac:dyDescent="0.25">
      <c r="A1919" s="1" t="s">
        <v>26</v>
      </c>
      <c r="B1919">
        <v>20910</v>
      </c>
      <c r="C1919" s="1" t="s">
        <v>1953</v>
      </c>
      <c r="D1919">
        <v>309</v>
      </c>
      <c r="E1919">
        <v>309</v>
      </c>
      <c r="F1919">
        <v>192</v>
      </c>
      <c r="H1919"/>
      <c r="I1919">
        <v>0</v>
      </c>
    </row>
    <row r="1920" spans="1:9" hidden="1" x14ac:dyDescent="0.25">
      <c r="A1920" s="1" t="s">
        <v>26</v>
      </c>
      <c r="B1920">
        <v>20911</v>
      </c>
      <c r="C1920" s="1" t="s">
        <v>1954</v>
      </c>
      <c r="D1920">
        <v>423</v>
      </c>
      <c r="E1920">
        <v>423</v>
      </c>
      <c r="F1920">
        <v>192</v>
      </c>
      <c r="H1920"/>
      <c r="I1920">
        <v>0</v>
      </c>
    </row>
    <row r="1921" spans="1:9" hidden="1" x14ac:dyDescent="0.25">
      <c r="A1921" s="1" t="s">
        <v>26</v>
      </c>
      <c r="B1921">
        <v>20972</v>
      </c>
      <c r="C1921" s="1" t="s">
        <v>1955</v>
      </c>
      <c r="D1921">
        <v>133</v>
      </c>
      <c r="E1921">
        <v>133</v>
      </c>
      <c r="F1921">
        <v>48</v>
      </c>
      <c r="H1921"/>
      <c r="I1921">
        <v>0</v>
      </c>
    </row>
    <row r="1922" spans="1:9" hidden="1" x14ac:dyDescent="0.25">
      <c r="A1922" s="1" t="s">
        <v>26</v>
      </c>
      <c r="B1922">
        <v>20973</v>
      </c>
      <c r="C1922" s="1" t="s">
        <v>1956</v>
      </c>
      <c r="D1922">
        <v>286</v>
      </c>
      <c r="E1922">
        <v>286</v>
      </c>
      <c r="F1922">
        <v>48</v>
      </c>
      <c r="H1922"/>
      <c r="I1922">
        <v>0</v>
      </c>
    </row>
    <row r="1923" spans="1:9" hidden="1" x14ac:dyDescent="0.25">
      <c r="A1923" s="1" t="s">
        <v>26</v>
      </c>
      <c r="B1923">
        <v>22251</v>
      </c>
      <c r="C1923" s="1" t="s">
        <v>1957</v>
      </c>
      <c r="D1923">
        <v>8</v>
      </c>
      <c r="E1923">
        <v>8</v>
      </c>
      <c r="F1923">
        <v>0</v>
      </c>
      <c r="H1923"/>
      <c r="I1923">
        <v>0</v>
      </c>
    </row>
    <row r="1924" spans="1:9" hidden="1" x14ac:dyDescent="0.25">
      <c r="A1924" s="1" t="s">
        <v>26</v>
      </c>
      <c r="B1924">
        <v>22252</v>
      </c>
      <c r="C1924" s="1" t="s">
        <v>1958</v>
      </c>
      <c r="D1924">
        <v>5</v>
      </c>
      <c r="E1924">
        <v>5</v>
      </c>
      <c r="F1924">
        <v>0</v>
      </c>
      <c r="H1924"/>
      <c r="I1924">
        <v>0</v>
      </c>
    </row>
    <row r="1925" spans="1:9" hidden="1" x14ac:dyDescent="0.25">
      <c r="A1925" s="1" t="s">
        <v>26</v>
      </c>
      <c r="B1925">
        <v>20827</v>
      </c>
      <c r="C1925" s="1" t="s">
        <v>1959</v>
      </c>
      <c r="D1925">
        <v>156</v>
      </c>
      <c r="E1925">
        <v>156</v>
      </c>
      <c r="F1925">
        <v>0</v>
      </c>
      <c r="H1925"/>
      <c r="I1925">
        <v>0</v>
      </c>
    </row>
    <row r="1926" spans="1:9" hidden="1" x14ac:dyDescent="0.25">
      <c r="A1926" s="1" t="s">
        <v>27</v>
      </c>
      <c r="B1926">
        <v>2612</v>
      </c>
      <c r="C1926" s="1" t="s">
        <v>1960</v>
      </c>
      <c r="D1926">
        <v>4</v>
      </c>
      <c r="E1926">
        <v>4</v>
      </c>
      <c r="F1926">
        <v>12</v>
      </c>
      <c r="H1926"/>
      <c r="I1926">
        <v>0</v>
      </c>
    </row>
    <row r="1927" spans="1:9" hidden="1" x14ac:dyDescent="0.25">
      <c r="A1927" s="1" t="s">
        <v>27</v>
      </c>
      <c r="B1927">
        <v>2633</v>
      </c>
      <c r="C1927" s="1" t="s">
        <v>1961</v>
      </c>
      <c r="D1927">
        <v>21</v>
      </c>
      <c r="E1927">
        <v>21</v>
      </c>
      <c r="F1927">
        <v>0</v>
      </c>
      <c r="H1927"/>
      <c r="I1927">
        <v>0</v>
      </c>
    </row>
    <row r="1928" spans="1:9" hidden="1" x14ac:dyDescent="0.25">
      <c r="A1928" s="1" t="s">
        <v>27</v>
      </c>
      <c r="B1928">
        <v>393</v>
      </c>
      <c r="C1928" s="1" t="s">
        <v>1962</v>
      </c>
      <c r="D1928">
        <v>29</v>
      </c>
      <c r="E1928">
        <v>29</v>
      </c>
      <c r="F1928">
        <v>360</v>
      </c>
      <c r="H1928"/>
      <c r="I1928">
        <v>0</v>
      </c>
    </row>
    <row r="1929" spans="1:9" hidden="1" x14ac:dyDescent="0.25">
      <c r="A1929" s="1" t="s">
        <v>27</v>
      </c>
      <c r="B1929">
        <v>105</v>
      </c>
      <c r="C1929" s="1" t="s">
        <v>1963</v>
      </c>
      <c r="D1929">
        <v>124</v>
      </c>
      <c r="E1929">
        <v>124</v>
      </c>
      <c r="F1929">
        <v>384</v>
      </c>
      <c r="H1929"/>
      <c r="I1929">
        <v>0</v>
      </c>
    </row>
    <row r="1930" spans="1:9" hidden="1" x14ac:dyDescent="0.25">
      <c r="A1930" s="1" t="s">
        <v>27</v>
      </c>
      <c r="B1930">
        <v>2026</v>
      </c>
      <c r="C1930" s="1" t="s">
        <v>1964</v>
      </c>
      <c r="D1930">
        <v>3</v>
      </c>
      <c r="E1930">
        <v>3</v>
      </c>
      <c r="F1930">
        <v>0</v>
      </c>
      <c r="H1930"/>
      <c r="I1930">
        <v>0</v>
      </c>
    </row>
    <row r="1931" spans="1:9" hidden="1" x14ac:dyDescent="0.25">
      <c r="A1931" s="1" t="s">
        <v>27</v>
      </c>
      <c r="B1931">
        <v>671</v>
      </c>
      <c r="C1931" s="1" t="s">
        <v>1965</v>
      </c>
      <c r="D1931">
        <v>12</v>
      </c>
      <c r="E1931">
        <v>12</v>
      </c>
      <c r="F1931">
        <v>72</v>
      </c>
      <c r="H1931"/>
      <c r="I1931">
        <v>0</v>
      </c>
    </row>
    <row r="1932" spans="1:9" hidden="1" x14ac:dyDescent="0.25">
      <c r="A1932" s="1" t="s">
        <v>27</v>
      </c>
      <c r="B1932">
        <v>300</v>
      </c>
      <c r="C1932" s="1" t="s">
        <v>1966</v>
      </c>
      <c r="D1932">
        <v>42</v>
      </c>
      <c r="E1932">
        <v>42</v>
      </c>
      <c r="F1932">
        <v>120</v>
      </c>
      <c r="H1932"/>
      <c r="I1932">
        <v>0</v>
      </c>
    </row>
    <row r="1933" spans="1:9" hidden="1" x14ac:dyDescent="0.25">
      <c r="A1933" s="1" t="s">
        <v>27</v>
      </c>
      <c r="B1933">
        <v>2917</v>
      </c>
      <c r="C1933" s="1" t="s">
        <v>1967</v>
      </c>
      <c r="D1933">
        <v>6</v>
      </c>
      <c r="E1933">
        <v>6</v>
      </c>
      <c r="F1933">
        <v>0</v>
      </c>
      <c r="H1933"/>
      <c r="I1933">
        <v>0</v>
      </c>
    </row>
    <row r="1934" spans="1:9" hidden="1" x14ac:dyDescent="0.25">
      <c r="A1934" s="1" t="s">
        <v>27</v>
      </c>
      <c r="B1934">
        <v>3260</v>
      </c>
      <c r="C1934" s="1" t="s">
        <v>1968</v>
      </c>
      <c r="D1934">
        <v>75</v>
      </c>
      <c r="E1934">
        <v>75</v>
      </c>
      <c r="F1934">
        <v>144</v>
      </c>
      <c r="H1934"/>
      <c r="I1934">
        <v>0</v>
      </c>
    </row>
    <row r="1935" spans="1:9" hidden="1" x14ac:dyDescent="0.25">
      <c r="A1935" s="1" t="s">
        <v>27</v>
      </c>
      <c r="B1935">
        <v>106</v>
      </c>
      <c r="C1935" s="1" t="s">
        <v>1969</v>
      </c>
      <c r="D1935">
        <v>247</v>
      </c>
      <c r="E1935">
        <v>247</v>
      </c>
      <c r="F1935">
        <v>0</v>
      </c>
      <c r="H1935"/>
      <c r="I1935">
        <v>0</v>
      </c>
    </row>
    <row r="1936" spans="1:9" hidden="1" x14ac:dyDescent="0.25">
      <c r="A1936" s="1" t="s">
        <v>27</v>
      </c>
      <c r="B1936">
        <v>326</v>
      </c>
      <c r="C1936" s="1" t="s">
        <v>1970</v>
      </c>
      <c r="D1936">
        <v>1</v>
      </c>
      <c r="E1936">
        <v>1</v>
      </c>
      <c r="F1936">
        <v>0</v>
      </c>
      <c r="H1936"/>
      <c r="I1936">
        <v>0</v>
      </c>
    </row>
    <row r="1937" spans="1:9" hidden="1" x14ac:dyDescent="0.25">
      <c r="A1937" s="1" t="s">
        <v>27</v>
      </c>
      <c r="B1937">
        <v>407</v>
      </c>
      <c r="C1937" s="1" t="s">
        <v>1971</v>
      </c>
      <c r="D1937">
        <v>24</v>
      </c>
      <c r="E1937">
        <v>24</v>
      </c>
      <c r="F1937">
        <v>0</v>
      </c>
      <c r="H1937"/>
      <c r="I1937">
        <v>0</v>
      </c>
    </row>
    <row r="1938" spans="1:9" hidden="1" x14ac:dyDescent="0.25">
      <c r="A1938" s="1" t="s">
        <v>27</v>
      </c>
      <c r="B1938">
        <v>123</v>
      </c>
      <c r="C1938" s="1" t="s">
        <v>1972</v>
      </c>
      <c r="D1938">
        <v>22</v>
      </c>
      <c r="E1938">
        <v>22</v>
      </c>
      <c r="F1938">
        <v>48</v>
      </c>
      <c r="H1938"/>
      <c r="I1938">
        <v>0</v>
      </c>
    </row>
    <row r="1939" spans="1:9" hidden="1" x14ac:dyDescent="0.25">
      <c r="A1939" s="1" t="s">
        <v>27</v>
      </c>
      <c r="B1939">
        <v>333</v>
      </c>
      <c r="C1939" s="1" t="s">
        <v>1973</v>
      </c>
      <c r="D1939">
        <v>1032</v>
      </c>
      <c r="E1939">
        <v>1032</v>
      </c>
      <c r="F1939">
        <v>0</v>
      </c>
      <c r="H1939"/>
      <c r="I1939">
        <v>0</v>
      </c>
    </row>
    <row r="1940" spans="1:9" hidden="1" x14ac:dyDescent="0.25">
      <c r="A1940" s="1" t="s">
        <v>27</v>
      </c>
      <c r="B1940">
        <v>404</v>
      </c>
      <c r="C1940" s="1" t="s">
        <v>1974</v>
      </c>
      <c r="D1940">
        <v>17</v>
      </c>
      <c r="E1940">
        <v>17</v>
      </c>
      <c r="F1940">
        <v>0</v>
      </c>
      <c r="H1940"/>
      <c r="I1940">
        <v>0</v>
      </c>
    </row>
    <row r="1941" spans="1:9" hidden="1" x14ac:dyDescent="0.25">
      <c r="A1941" s="1" t="s">
        <v>27</v>
      </c>
      <c r="B1941">
        <v>530</v>
      </c>
      <c r="C1941" s="1" t="s">
        <v>1975</v>
      </c>
      <c r="D1941">
        <v>25</v>
      </c>
      <c r="E1941">
        <v>25</v>
      </c>
      <c r="F1941">
        <v>0</v>
      </c>
      <c r="H1941"/>
      <c r="I1941">
        <v>0</v>
      </c>
    </row>
    <row r="1942" spans="1:9" hidden="1" x14ac:dyDescent="0.25">
      <c r="A1942" s="1" t="s">
        <v>27</v>
      </c>
      <c r="B1942">
        <v>732</v>
      </c>
      <c r="C1942" s="1" t="s">
        <v>1976</v>
      </c>
      <c r="D1942">
        <v>3</v>
      </c>
      <c r="E1942">
        <v>3</v>
      </c>
      <c r="F1942">
        <v>0</v>
      </c>
      <c r="H1942"/>
      <c r="I1942">
        <v>0</v>
      </c>
    </row>
    <row r="1943" spans="1:9" hidden="1" x14ac:dyDescent="0.25">
      <c r="A1943" s="1" t="s">
        <v>27</v>
      </c>
      <c r="B1943">
        <v>2000</v>
      </c>
      <c r="C1943" s="1" t="s">
        <v>1977</v>
      </c>
      <c r="D1943">
        <v>5</v>
      </c>
      <c r="E1943">
        <v>5</v>
      </c>
      <c r="F1943">
        <v>36</v>
      </c>
      <c r="H1943"/>
      <c r="I1943">
        <v>0</v>
      </c>
    </row>
    <row r="1944" spans="1:9" hidden="1" x14ac:dyDescent="0.25">
      <c r="A1944" s="1" t="s">
        <v>27</v>
      </c>
      <c r="B1944">
        <v>1999</v>
      </c>
      <c r="C1944" s="1" t="s">
        <v>1978</v>
      </c>
      <c r="D1944">
        <v>7</v>
      </c>
      <c r="E1944">
        <v>7</v>
      </c>
      <c r="F1944">
        <v>36</v>
      </c>
      <c r="H1944"/>
      <c r="I1944">
        <v>0</v>
      </c>
    </row>
    <row r="1945" spans="1:9" hidden="1" x14ac:dyDescent="0.25">
      <c r="A1945" s="1" t="s">
        <v>27</v>
      </c>
      <c r="B1945">
        <v>124</v>
      </c>
      <c r="C1945" s="1" t="s">
        <v>1979</v>
      </c>
      <c r="D1945">
        <v>18</v>
      </c>
      <c r="E1945">
        <v>18</v>
      </c>
      <c r="F1945">
        <v>48</v>
      </c>
      <c r="H1945"/>
      <c r="I1945">
        <v>0</v>
      </c>
    </row>
    <row r="1946" spans="1:9" hidden="1" x14ac:dyDescent="0.25">
      <c r="A1946" s="1" t="s">
        <v>27</v>
      </c>
      <c r="B1946">
        <v>2913</v>
      </c>
      <c r="C1946" s="1" t="s">
        <v>1980</v>
      </c>
      <c r="D1946">
        <v>10</v>
      </c>
      <c r="E1946">
        <v>10</v>
      </c>
      <c r="F1946">
        <v>0</v>
      </c>
      <c r="H1946"/>
      <c r="I1946">
        <v>0</v>
      </c>
    </row>
    <row r="1947" spans="1:9" hidden="1" x14ac:dyDescent="0.25">
      <c r="A1947" s="1" t="s">
        <v>27</v>
      </c>
      <c r="B1947">
        <v>677</v>
      </c>
      <c r="C1947" s="1" t="s">
        <v>1981</v>
      </c>
      <c r="D1947">
        <v>56</v>
      </c>
      <c r="E1947">
        <v>56</v>
      </c>
      <c r="F1947">
        <v>0</v>
      </c>
      <c r="H1947"/>
      <c r="I1947">
        <v>0</v>
      </c>
    </row>
    <row r="1948" spans="1:9" hidden="1" x14ac:dyDescent="0.25">
      <c r="A1948" s="1" t="s">
        <v>27</v>
      </c>
      <c r="B1948">
        <v>121</v>
      </c>
      <c r="C1948" s="1" t="s">
        <v>1982</v>
      </c>
      <c r="D1948">
        <v>9</v>
      </c>
      <c r="E1948">
        <v>9</v>
      </c>
      <c r="F1948">
        <v>48</v>
      </c>
      <c r="H1948"/>
      <c r="I1948">
        <v>0</v>
      </c>
    </row>
    <row r="1949" spans="1:9" hidden="1" x14ac:dyDescent="0.25">
      <c r="A1949" s="1" t="s">
        <v>27</v>
      </c>
      <c r="B1949">
        <v>122</v>
      </c>
      <c r="C1949" s="1" t="s">
        <v>1983</v>
      </c>
      <c r="D1949">
        <v>31</v>
      </c>
      <c r="E1949">
        <v>31</v>
      </c>
      <c r="F1949">
        <v>48</v>
      </c>
      <c r="H1949"/>
      <c r="I1949">
        <v>0</v>
      </c>
    </row>
    <row r="1950" spans="1:9" hidden="1" x14ac:dyDescent="0.25">
      <c r="A1950" s="1" t="s">
        <v>27</v>
      </c>
      <c r="B1950">
        <v>304</v>
      </c>
      <c r="C1950" s="1" t="s">
        <v>1984</v>
      </c>
      <c r="D1950">
        <v>5</v>
      </c>
      <c r="E1950">
        <v>5</v>
      </c>
      <c r="F1950">
        <v>0</v>
      </c>
      <c r="H1950"/>
      <c r="I1950">
        <v>0</v>
      </c>
    </row>
    <row r="1951" spans="1:9" hidden="1" x14ac:dyDescent="0.25">
      <c r="A1951" s="1" t="s">
        <v>27</v>
      </c>
      <c r="B1951">
        <v>355</v>
      </c>
      <c r="C1951" s="1" t="s">
        <v>1985</v>
      </c>
      <c r="D1951">
        <v>1</v>
      </c>
      <c r="E1951">
        <v>1</v>
      </c>
      <c r="F1951">
        <v>6</v>
      </c>
      <c r="H1951"/>
      <c r="I1951">
        <v>0</v>
      </c>
    </row>
    <row r="1952" spans="1:9" hidden="1" x14ac:dyDescent="0.25">
      <c r="A1952" s="1" t="s">
        <v>27</v>
      </c>
      <c r="B1952">
        <v>386</v>
      </c>
      <c r="C1952" s="1" t="s">
        <v>1986</v>
      </c>
      <c r="D1952">
        <v>5</v>
      </c>
      <c r="E1952">
        <v>5</v>
      </c>
      <c r="F1952">
        <v>0</v>
      </c>
      <c r="H1952"/>
      <c r="I1952">
        <v>0</v>
      </c>
    </row>
    <row r="1953" spans="1:9" hidden="1" x14ac:dyDescent="0.25">
      <c r="A1953" s="1" t="s">
        <v>27</v>
      </c>
      <c r="B1953">
        <v>687</v>
      </c>
      <c r="C1953" s="1" t="s">
        <v>1987</v>
      </c>
      <c r="D1953">
        <v>9</v>
      </c>
      <c r="E1953">
        <v>9</v>
      </c>
      <c r="F1953">
        <v>0</v>
      </c>
      <c r="H1953"/>
      <c r="I1953">
        <v>0</v>
      </c>
    </row>
    <row r="1954" spans="1:9" hidden="1" x14ac:dyDescent="0.25">
      <c r="A1954" s="1" t="s">
        <v>27</v>
      </c>
      <c r="B1954">
        <v>692</v>
      </c>
      <c r="C1954" s="1" t="s">
        <v>1987</v>
      </c>
      <c r="D1954">
        <v>1</v>
      </c>
      <c r="E1954">
        <v>1</v>
      </c>
      <c r="F1954">
        <v>0</v>
      </c>
      <c r="H1954"/>
      <c r="I1954">
        <v>0</v>
      </c>
    </row>
    <row r="1955" spans="1:9" hidden="1" x14ac:dyDescent="0.25">
      <c r="A1955" s="1" t="s">
        <v>27</v>
      </c>
      <c r="B1955">
        <v>695</v>
      </c>
      <c r="C1955" s="1" t="s">
        <v>1988</v>
      </c>
      <c r="D1955">
        <v>1</v>
      </c>
      <c r="E1955">
        <v>1</v>
      </c>
      <c r="F1955">
        <v>0</v>
      </c>
      <c r="H1955"/>
      <c r="I1955">
        <v>0</v>
      </c>
    </row>
    <row r="1956" spans="1:9" hidden="1" x14ac:dyDescent="0.25">
      <c r="A1956" s="1" t="s">
        <v>27</v>
      </c>
      <c r="B1956">
        <v>676</v>
      </c>
      <c r="C1956" s="1" t="s">
        <v>1989</v>
      </c>
      <c r="D1956">
        <v>26</v>
      </c>
      <c r="E1956">
        <v>26</v>
      </c>
      <c r="F1956">
        <v>0</v>
      </c>
      <c r="H1956"/>
      <c r="I1956">
        <v>0</v>
      </c>
    </row>
    <row r="1957" spans="1:9" hidden="1" x14ac:dyDescent="0.25">
      <c r="A1957" s="1" t="s">
        <v>27</v>
      </c>
      <c r="B1957">
        <v>679</v>
      </c>
      <c r="C1957" s="1" t="s">
        <v>1990</v>
      </c>
      <c r="D1957">
        <v>16</v>
      </c>
      <c r="E1957">
        <v>16</v>
      </c>
      <c r="F1957">
        <v>0</v>
      </c>
      <c r="H1957"/>
      <c r="I1957">
        <v>0</v>
      </c>
    </row>
    <row r="1958" spans="1:9" hidden="1" x14ac:dyDescent="0.25">
      <c r="A1958" s="1" t="s">
        <v>27</v>
      </c>
      <c r="B1958">
        <v>1967</v>
      </c>
      <c r="C1958" s="1" t="s">
        <v>1991</v>
      </c>
      <c r="D1958">
        <v>2</v>
      </c>
      <c r="E1958">
        <v>2</v>
      </c>
      <c r="F1958">
        <v>0</v>
      </c>
      <c r="H1958"/>
      <c r="I1958">
        <v>0</v>
      </c>
    </row>
    <row r="1959" spans="1:9" hidden="1" x14ac:dyDescent="0.25">
      <c r="A1959" s="1" t="s">
        <v>27</v>
      </c>
      <c r="B1959">
        <v>1974</v>
      </c>
      <c r="C1959" s="1" t="s">
        <v>1992</v>
      </c>
      <c r="D1959">
        <v>4</v>
      </c>
      <c r="E1959">
        <v>4</v>
      </c>
      <c r="F1959">
        <v>0</v>
      </c>
      <c r="H1959"/>
      <c r="I1959">
        <v>0</v>
      </c>
    </row>
    <row r="1960" spans="1:9" hidden="1" x14ac:dyDescent="0.25">
      <c r="A1960" s="1" t="s">
        <v>27</v>
      </c>
      <c r="B1960">
        <v>2608</v>
      </c>
      <c r="C1960" s="1" t="s">
        <v>1993</v>
      </c>
      <c r="D1960">
        <v>12</v>
      </c>
      <c r="E1960">
        <v>12</v>
      </c>
      <c r="F1960">
        <v>16</v>
      </c>
      <c r="H1960"/>
      <c r="I1960">
        <v>0</v>
      </c>
    </row>
    <row r="1961" spans="1:9" hidden="1" x14ac:dyDescent="0.25">
      <c r="A1961" s="1" t="s">
        <v>27</v>
      </c>
      <c r="B1961">
        <v>1663</v>
      </c>
      <c r="C1961" s="1" t="s">
        <v>1994</v>
      </c>
      <c r="D1961">
        <v>2</v>
      </c>
      <c r="E1961">
        <v>2</v>
      </c>
      <c r="F1961">
        <v>0</v>
      </c>
      <c r="H1961"/>
      <c r="I1961">
        <v>0</v>
      </c>
    </row>
    <row r="1962" spans="1:9" hidden="1" x14ac:dyDescent="0.25">
      <c r="A1962" s="1" t="s">
        <v>27</v>
      </c>
      <c r="B1962">
        <v>1673</v>
      </c>
      <c r="C1962" s="1" t="s">
        <v>1995</v>
      </c>
      <c r="D1962">
        <v>1</v>
      </c>
      <c r="E1962">
        <v>1</v>
      </c>
      <c r="F1962">
        <v>0</v>
      </c>
      <c r="H1962"/>
      <c r="I1962">
        <v>0</v>
      </c>
    </row>
    <row r="1963" spans="1:9" hidden="1" x14ac:dyDescent="0.25">
      <c r="A1963" s="1" t="s">
        <v>27</v>
      </c>
      <c r="B1963">
        <v>153</v>
      </c>
      <c r="C1963" s="1" t="s">
        <v>1996</v>
      </c>
      <c r="D1963">
        <v>6</v>
      </c>
      <c r="E1963">
        <v>6</v>
      </c>
      <c r="F1963">
        <v>6</v>
      </c>
      <c r="H1963"/>
      <c r="I1963">
        <v>0</v>
      </c>
    </row>
    <row r="1964" spans="1:9" hidden="1" x14ac:dyDescent="0.25">
      <c r="A1964" s="1" t="s">
        <v>27</v>
      </c>
      <c r="B1964">
        <v>205</v>
      </c>
      <c r="C1964" s="1" t="s">
        <v>1997</v>
      </c>
      <c r="D1964">
        <v>5</v>
      </c>
      <c r="E1964">
        <v>5</v>
      </c>
      <c r="F1964">
        <v>0</v>
      </c>
      <c r="H1964"/>
      <c r="I1964">
        <v>0</v>
      </c>
    </row>
    <row r="1965" spans="1:9" hidden="1" x14ac:dyDescent="0.25">
      <c r="A1965" s="1" t="s">
        <v>27</v>
      </c>
      <c r="B1965">
        <v>665</v>
      </c>
      <c r="C1965" s="1" t="s">
        <v>1998</v>
      </c>
      <c r="D1965">
        <v>51</v>
      </c>
      <c r="E1965">
        <v>51</v>
      </c>
      <c r="F1965">
        <v>0</v>
      </c>
      <c r="H1965"/>
      <c r="I1965">
        <v>0</v>
      </c>
    </row>
    <row r="1966" spans="1:9" hidden="1" x14ac:dyDescent="0.25">
      <c r="A1966" s="1" t="s">
        <v>27</v>
      </c>
      <c r="B1966">
        <v>666</v>
      </c>
      <c r="C1966" s="1" t="s">
        <v>1999</v>
      </c>
      <c r="D1966">
        <v>23</v>
      </c>
      <c r="E1966">
        <v>23</v>
      </c>
      <c r="F1966">
        <v>0</v>
      </c>
      <c r="H1966"/>
      <c r="I1966">
        <v>0</v>
      </c>
    </row>
    <row r="1967" spans="1:9" hidden="1" x14ac:dyDescent="0.25">
      <c r="A1967" s="1" t="s">
        <v>27</v>
      </c>
      <c r="B1967">
        <v>669</v>
      </c>
      <c r="C1967" s="1" t="s">
        <v>2000</v>
      </c>
      <c r="D1967">
        <v>15</v>
      </c>
      <c r="E1967">
        <v>15</v>
      </c>
      <c r="F1967">
        <v>0</v>
      </c>
      <c r="H1967"/>
      <c r="I1967">
        <v>0</v>
      </c>
    </row>
    <row r="1968" spans="1:9" hidden="1" x14ac:dyDescent="0.25">
      <c r="A1968" s="1" t="s">
        <v>27</v>
      </c>
      <c r="B1968">
        <v>670</v>
      </c>
      <c r="C1968" s="1" t="s">
        <v>2001</v>
      </c>
      <c r="D1968">
        <v>81</v>
      </c>
      <c r="E1968">
        <v>81</v>
      </c>
      <c r="F1968">
        <v>36</v>
      </c>
      <c r="H1968"/>
      <c r="I1968">
        <v>0</v>
      </c>
    </row>
    <row r="1969" spans="1:9" hidden="1" x14ac:dyDescent="0.25">
      <c r="A1969" s="1" t="s">
        <v>27</v>
      </c>
      <c r="B1969">
        <v>1668</v>
      </c>
      <c r="C1969" s="1" t="s">
        <v>2002</v>
      </c>
      <c r="D1969">
        <v>3</v>
      </c>
      <c r="E1969">
        <v>3</v>
      </c>
      <c r="F1969">
        <v>0</v>
      </c>
      <c r="H1969"/>
      <c r="I1969">
        <v>0</v>
      </c>
    </row>
    <row r="1970" spans="1:9" hidden="1" x14ac:dyDescent="0.25">
      <c r="A1970" s="1" t="s">
        <v>27</v>
      </c>
      <c r="B1970">
        <v>2073</v>
      </c>
      <c r="C1970" s="1" t="s">
        <v>2003</v>
      </c>
      <c r="D1970">
        <v>8</v>
      </c>
      <c r="E1970">
        <v>8</v>
      </c>
      <c r="F1970">
        <v>0</v>
      </c>
      <c r="H1970"/>
      <c r="I1970">
        <v>0</v>
      </c>
    </row>
    <row r="1971" spans="1:9" hidden="1" x14ac:dyDescent="0.25">
      <c r="A1971" s="1" t="s">
        <v>27</v>
      </c>
      <c r="B1971">
        <v>2156</v>
      </c>
      <c r="C1971" s="1" t="s">
        <v>2004</v>
      </c>
      <c r="D1971">
        <v>4</v>
      </c>
      <c r="E1971">
        <v>4</v>
      </c>
      <c r="F1971">
        <v>6</v>
      </c>
      <c r="H1971"/>
      <c r="I1971">
        <v>0</v>
      </c>
    </row>
    <row r="1972" spans="1:9" hidden="1" x14ac:dyDescent="0.25">
      <c r="A1972" s="1" t="s">
        <v>27</v>
      </c>
      <c r="B1972">
        <v>2163</v>
      </c>
      <c r="C1972" s="1" t="s">
        <v>2005</v>
      </c>
      <c r="D1972">
        <v>4</v>
      </c>
      <c r="E1972">
        <v>4</v>
      </c>
      <c r="F1972">
        <v>6</v>
      </c>
      <c r="H1972"/>
      <c r="I1972">
        <v>0</v>
      </c>
    </row>
    <row r="1973" spans="1:9" hidden="1" x14ac:dyDescent="0.25">
      <c r="A1973" s="1" t="s">
        <v>27</v>
      </c>
      <c r="B1973">
        <v>2166</v>
      </c>
      <c r="C1973" s="1" t="s">
        <v>2006</v>
      </c>
      <c r="D1973">
        <v>6</v>
      </c>
      <c r="E1973">
        <v>6</v>
      </c>
      <c r="F1973">
        <v>0</v>
      </c>
      <c r="H1973"/>
      <c r="I1973">
        <v>0</v>
      </c>
    </row>
    <row r="1974" spans="1:9" hidden="1" x14ac:dyDescent="0.25">
      <c r="A1974" s="1" t="s">
        <v>27</v>
      </c>
      <c r="B1974">
        <v>2167</v>
      </c>
      <c r="C1974" s="1" t="s">
        <v>2007</v>
      </c>
      <c r="D1974">
        <v>4</v>
      </c>
      <c r="E1974">
        <v>4</v>
      </c>
      <c r="F1974">
        <v>0</v>
      </c>
      <c r="H1974"/>
      <c r="I1974">
        <v>0</v>
      </c>
    </row>
    <row r="1975" spans="1:9" hidden="1" x14ac:dyDescent="0.25">
      <c r="A1975" s="1" t="s">
        <v>27</v>
      </c>
      <c r="B1975">
        <v>2168</v>
      </c>
      <c r="C1975" s="1" t="s">
        <v>2008</v>
      </c>
      <c r="D1975">
        <v>5</v>
      </c>
      <c r="E1975">
        <v>5</v>
      </c>
      <c r="F1975">
        <v>0</v>
      </c>
      <c r="H1975"/>
      <c r="I1975">
        <v>0</v>
      </c>
    </row>
    <row r="1976" spans="1:9" hidden="1" x14ac:dyDescent="0.25">
      <c r="A1976" s="1" t="s">
        <v>27</v>
      </c>
      <c r="B1976">
        <v>2172</v>
      </c>
      <c r="C1976" s="1" t="s">
        <v>2009</v>
      </c>
      <c r="D1976">
        <v>1</v>
      </c>
      <c r="E1976">
        <v>1</v>
      </c>
      <c r="F1976">
        <v>0</v>
      </c>
      <c r="H1976"/>
      <c r="I1976">
        <v>0</v>
      </c>
    </row>
    <row r="1977" spans="1:9" hidden="1" x14ac:dyDescent="0.25">
      <c r="A1977" s="1" t="s">
        <v>27</v>
      </c>
      <c r="B1977">
        <v>2464</v>
      </c>
      <c r="C1977" s="1" t="s">
        <v>2010</v>
      </c>
      <c r="D1977">
        <v>5</v>
      </c>
      <c r="E1977">
        <v>5</v>
      </c>
      <c r="F1977">
        <v>0</v>
      </c>
      <c r="H1977"/>
      <c r="I1977">
        <v>0</v>
      </c>
    </row>
    <row r="1978" spans="1:9" hidden="1" x14ac:dyDescent="0.25">
      <c r="A1978" s="1" t="s">
        <v>27</v>
      </c>
      <c r="B1978">
        <v>2474</v>
      </c>
      <c r="C1978" s="1" t="s">
        <v>2011</v>
      </c>
      <c r="D1978">
        <v>7</v>
      </c>
      <c r="E1978">
        <v>7</v>
      </c>
      <c r="F1978">
        <v>0</v>
      </c>
      <c r="H1978"/>
      <c r="I1978">
        <v>0</v>
      </c>
    </row>
    <row r="1979" spans="1:9" hidden="1" x14ac:dyDescent="0.25">
      <c r="A1979" s="1" t="s">
        <v>27</v>
      </c>
      <c r="B1979">
        <v>2483</v>
      </c>
      <c r="C1979" s="1" t="s">
        <v>2012</v>
      </c>
      <c r="D1979">
        <v>1</v>
      </c>
      <c r="E1979">
        <v>1</v>
      </c>
      <c r="F1979">
        <v>0</v>
      </c>
      <c r="H1979"/>
      <c r="I1979">
        <v>0</v>
      </c>
    </row>
    <row r="1980" spans="1:9" hidden="1" x14ac:dyDescent="0.25">
      <c r="A1980" s="1" t="s">
        <v>27</v>
      </c>
      <c r="B1980">
        <v>2677</v>
      </c>
      <c r="C1980" s="1" t="s">
        <v>2013</v>
      </c>
      <c r="D1980">
        <v>11</v>
      </c>
      <c r="E1980">
        <v>11</v>
      </c>
      <c r="F1980">
        <v>0</v>
      </c>
      <c r="H1980"/>
      <c r="I1980">
        <v>0</v>
      </c>
    </row>
    <row r="1981" spans="1:9" hidden="1" x14ac:dyDescent="0.25">
      <c r="A1981" s="1" t="s">
        <v>27</v>
      </c>
      <c r="B1981">
        <v>2685</v>
      </c>
      <c r="C1981" s="1" t="s">
        <v>2014</v>
      </c>
      <c r="D1981">
        <v>3</v>
      </c>
      <c r="E1981">
        <v>3</v>
      </c>
      <c r="F1981">
        <v>0</v>
      </c>
      <c r="H1981"/>
      <c r="I1981">
        <v>0</v>
      </c>
    </row>
    <row r="1982" spans="1:9" hidden="1" x14ac:dyDescent="0.25">
      <c r="A1982" s="1" t="s">
        <v>27</v>
      </c>
      <c r="B1982">
        <v>2687</v>
      </c>
      <c r="C1982" s="1" t="s">
        <v>2015</v>
      </c>
      <c r="D1982">
        <v>3</v>
      </c>
      <c r="E1982">
        <v>3</v>
      </c>
      <c r="F1982">
        <v>0</v>
      </c>
      <c r="H1982"/>
      <c r="I1982">
        <v>0</v>
      </c>
    </row>
    <row r="1983" spans="1:9" hidden="1" x14ac:dyDescent="0.25">
      <c r="A1983" s="1" t="s">
        <v>27</v>
      </c>
      <c r="B1983">
        <v>2712</v>
      </c>
      <c r="C1983" s="1" t="s">
        <v>2016</v>
      </c>
      <c r="D1983">
        <v>2</v>
      </c>
      <c r="E1983">
        <v>2</v>
      </c>
      <c r="F1983">
        <v>0</v>
      </c>
      <c r="H1983"/>
      <c r="I1983">
        <v>0</v>
      </c>
    </row>
    <row r="1984" spans="1:9" hidden="1" x14ac:dyDescent="0.25">
      <c r="A1984" s="1" t="s">
        <v>27</v>
      </c>
      <c r="B1984">
        <v>2714</v>
      </c>
      <c r="C1984" s="1" t="s">
        <v>2017</v>
      </c>
      <c r="D1984">
        <v>8</v>
      </c>
      <c r="E1984">
        <v>8</v>
      </c>
      <c r="F1984">
        <v>0</v>
      </c>
      <c r="H1984"/>
      <c r="I1984">
        <v>0</v>
      </c>
    </row>
    <row r="1985" spans="1:9" hidden="1" x14ac:dyDescent="0.25">
      <c r="A1985" s="1" t="s">
        <v>27</v>
      </c>
      <c r="B1985">
        <v>3455</v>
      </c>
      <c r="C1985" s="1" t="s">
        <v>2018</v>
      </c>
      <c r="D1985">
        <v>1</v>
      </c>
      <c r="E1985">
        <v>1</v>
      </c>
      <c r="F1985">
        <v>0</v>
      </c>
      <c r="H1985"/>
      <c r="I1985">
        <v>0</v>
      </c>
    </row>
    <row r="1986" spans="1:9" hidden="1" x14ac:dyDescent="0.25">
      <c r="A1986" s="1" t="s">
        <v>27</v>
      </c>
      <c r="B1986">
        <v>3456</v>
      </c>
      <c r="C1986" s="1" t="s">
        <v>2019</v>
      </c>
      <c r="D1986">
        <v>1</v>
      </c>
      <c r="E1986">
        <v>1</v>
      </c>
      <c r="F1986">
        <v>0</v>
      </c>
      <c r="H1986"/>
      <c r="I1986">
        <v>0</v>
      </c>
    </row>
    <row r="1987" spans="1:9" hidden="1" x14ac:dyDescent="0.25">
      <c r="A1987" s="1" t="s">
        <v>27</v>
      </c>
      <c r="B1987">
        <v>4740</v>
      </c>
      <c r="C1987" s="1" t="s">
        <v>2020</v>
      </c>
      <c r="D1987">
        <v>1</v>
      </c>
      <c r="E1987">
        <v>1</v>
      </c>
      <c r="F1987">
        <v>0</v>
      </c>
      <c r="H1987"/>
      <c r="I1987">
        <v>0</v>
      </c>
    </row>
    <row r="1988" spans="1:9" hidden="1" x14ac:dyDescent="0.25">
      <c r="A1988" s="1" t="s">
        <v>27</v>
      </c>
      <c r="B1988">
        <v>5058</v>
      </c>
      <c r="C1988" s="1" t="s">
        <v>2021</v>
      </c>
      <c r="D1988">
        <v>3</v>
      </c>
      <c r="E1988">
        <v>3</v>
      </c>
      <c r="F1988">
        <v>6</v>
      </c>
      <c r="H1988"/>
      <c r="I1988">
        <v>0</v>
      </c>
    </row>
    <row r="1989" spans="1:9" hidden="1" x14ac:dyDescent="0.25">
      <c r="A1989" s="1" t="s">
        <v>27</v>
      </c>
      <c r="B1989">
        <v>5059</v>
      </c>
      <c r="C1989" s="1" t="s">
        <v>2022</v>
      </c>
      <c r="D1989">
        <v>3</v>
      </c>
      <c r="E1989">
        <v>3</v>
      </c>
      <c r="F1989">
        <v>0</v>
      </c>
      <c r="H1989"/>
      <c r="I1989">
        <v>0</v>
      </c>
    </row>
    <row r="1990" spans="1:9" hidden="1" x14ac:dyDescent="0.25">
      <c r="A1990" s="1" t="s">
        <v>27</v>
      </c>
      <c r="B1990">
        <v>5623</v>
      </c>
      <c r="C1990" s="1" t="s">
        <v>2023</v>
      </c>
      <c r="D1990">
        <v>1</v>
      </c>
      <c r="E1990">
        <v>1</v>
      </c>
      <c r="F1990">
        <v>0</v>
      </c>
      <c r="H1990"/>
      <c r="I1990">
        <v>0</v>
      </c>
    </row>
    <row r="1991" spans="1:9" hidden="1" x14ac:dyDescent="0.25">
      <c r="A1991" s="1" t="s">
        <v>27</v>
      </c>
      <c r="B1991">
        <v>5642</v>
      </c>
      <c r="C1991" s="1" t="s">
        <v>2024</v>
      </c>
      <c r="D1991">
        <v>1</v>
      </c>
      <c r="E1991">
        <v>1</v>
      </c>
      <c r="F1991">
        <v>0</v>
      </c>
      <c r="H1991"/>
      <c r="I1991">
        <v>0</v>
      </c>
    </row>
    <row r="1992" spans="1:9" hidden="1" x14ac:dyDescent="0.25">
      <c r="A1992" s="1" t="s">
        <v>27</v>
      </c>
      <c r="B1992">
        <v>3726</v>
      </c>
      <c r="C1992" s="1" t="s">
        <v>2025</v>
      </c>
      <c r="D1992">
        <v>1</v>
      </c>
      <c r="E1992">
        <v>1</v>
      </c>
      <c r="F1992">
        <v>0</v>
      </c>
      <c r="H1992"/>
      <c r="I1992">
        <v>0</v>
      </c>
    </row>
    <row r="1993" spans="1:9" hidden="1" x14ac:dyDescent="0.25">
      <c r="A1993" s="1" t="s">
        <v>27</v>
      </c>
      <c r="B1993">
        <v>667</v>
      </c>
      <c r="C1993" s="1" t="s">
        <v>2026</v>
      </c>
      <c r="D1993">
        <v>47</v>
      </c>
      <c r="E1993">
        <v>47</v>
      </c>
      <c r="F1993">
        <v>0</v>
      </c>
      <c r="H1993"/>
      <c r="I1993">
        <v>0</v>
      </c>
    </row>
    <row r="1994" spans="1:9" hidden="1" x14ac:dyDescent="0.25">
      <c r="A1994" s="1" t="s">
        <v>27</v>
      </c>
      <c r="B1994">
        <v>4777</v>
      </c>
      <c r="C1994" s="1" t="s">
        <v>2027</v>
      </c>
      <c r="D1994">
        <v>7</v>
      </c>
      <c r="E1994">
        <v>7</v>
      </c>
      <c r="F1994">
        <v>0</v>
      </c>
      <c r="H1994"/>
      <c r="I1994">
        <v>0</v>
      </c>
    </row>
    <row r="1995" spans="1:9" hidden="1" x14ac:dyDescent="0.25">
      <c r="A1995" s="1" t="s">
        <v>27</v>
      </c>
      <c r="B1995">
        <v>4831</v>
      </c>
      <c r="C1995" s="1" t="s">
        <v>2028</v>
      </c>
      <c r="D1995">
        <v>5</v>
      </c>
      <c r="E1995">
        <v>5</v>
      </c>
      <c r="F1995">
        <v>0</v>
      </c>
      <c r="H1995"/>
      <c r="I1995">
        <v>0</v>
      </c>
    </row>
    <row r="1996" spans="1:9" hidden="1" x14ac:dyDescent="0.25">
      <c r="A1996" s="1" t="s">
        <v>27</v>
      </c>
      <c r="B1996">
        <v>6120</v>
      </c>
      <c r="C1996" s="1" t="s">
        <v>2029</v>
      </c>
      <c r="D1996">
        <v>1</v>
      </c>
      <c r="E1996">
        <v>1</v>
      </c>
      <c r="F1996">
        <v>0</v>
      </c>
      <c r="H1996"/>
      <c r="I1996">
        <v>0</v>
      </c>
    </row>
    <row r="1997" spans="1:9" hidden="1" x14ac:dyDescent="0.25">
      <c r="A1997" s="1" t="s">
        <v>27</v>
      </c>
      <c r="B1997">
        <v>6098</v>
      </c>
      <c r="C1997" s="1" t="s">
        <v>2030</v>
      </c>
      <c r="D1997">
        <v>5</v>
      </c>
      <c r="E1997">
        <v>5</v>
      </c>
      <c r="F1997">
        <v>0</v>
      </c>
      <c r="H1997"/>
      <c r="I1997">
        <v>0</v>
      </c>
    </row>
    <row r="1998" spans="1:9" hidden="1" x14ac:dyDescent="0.25">
      <c r="A1998" s="1" t="s">
        <v>27</v>
      </c>
      <c r="B1998">
        <v>6355</v>
      </c>
      <c r="C1998" s="1" t="s">
        <v>2031</v>
      </c>
      <c r="D1998">
        <v>141</v>
      </c>
      <c r="E1998">
        <v>141</v>
      </c>
      <c r="F1998">
        <v>72</v>
      </c>
      <c r="H1998"/>
      <c r="I1998">
        <v>0</v>
      </c>
    </row>
    <row r="1999" spans="1:9" hidden="1" x14ac:dyDescent="0.25">
      <c r="A1999" s="1" t="s">
        <v>27</v>
      </c>
      <c r="B1999">
        <v>6358</v>
      </c>
      <c r="C1999" s="1" t="s">
        <v>2032</v>
      </c>
      <c r="D1999">
        <v>80</v>
      </c>
      <c r="E1999">
        <v>80</v>
      </c>
      <c r="F1999">
        <v>144</v>
      </c>
      <c r="H1999"/>
      <c r="I1999">
        <v>0</v>
      </c>
    </row>
    <row r="2000" spans="1:9" hidden="1" x14ac:dyDescent="0.25">
      <c r="A2000" s="1" t="s">
        <v>27</v>
      </c>
      <c r="B2000">
        <v>3695</v>
      </c>
      <c r="C2000" s="1" t="s">
        <v>2033</v>
      </c>
      <c r="D2000">
        <v>1</v>
      </c>
      <c r="E2000">
        <v>1</v>
      </c>
      <c r="F2000">
        <v>0</v>
      </c>
      <c r="H2000"/>
      <c r="I2000">
        <v>0</v>
      </c>
    </row>
    <row r="2001" spans="1:9" hidden="1" x14ac:dyDescent="0.25">
      <c r="A2001" s="1" t="s">
        <v>27</v>
      </c>
      <c r="B2001">
        <v>3698</v>
      </c>
      <c r="C2001" s="1" t="s">
        <v>2034</v>
      </c>
      <c r="D2001">
        <v>6</v>
      </c>
      <c r="E2001">
        <v>6</v>
      </c>
      <c r="F2001">
        <v>0</v>
      </c>
      <c r="H2001"/>
      <c r="I2001">
        <v>0</v>
      </c>
    </row>
    <row r="2002" spans="1:9" hidden="1" x14ac:dyDescent="0.25">
      <c r="A2002" s="1" t="s">
        <v>27</v>
      </c>
      <c r="B2002">
        <v>3699</v>
      </c>
      <c r="C2002" s="1" t="s">
        <v>2035</v>
      </c>
      <c r="D2002">
        <v>45</v>
      </c>
      <c r="E2002">
        <v>45</v>
      </c>
      <c r="F2002">
        <v>48</v>
      </c>
      <c r="H2002"/>
      <c r="I2002">
        <v>0</v>
      </c>
    </row>
    <row r="2003" spans="1:9" hidden="1" x14ac:dyDescent="0.25">
      <c r="A2003" s="1" t="s">
        <v>27</v>
      </c>
      <c r="B2003">
        <v>3700</v>
      </c>
      <c r="C2003" s="1" t="s">
        <v>2036</v>
      </c>
      <c r="D2003">
        <v>85</v>
      </c>
      <c r="E2003">
        <v>85</v>
      </c>
      <c r="F2003">
        <v>48</v>
      </c>
      <c r="H2003"/>
      <c r="I2003">
        <v>0</v>
      </c>
    </row>
    <row r="2004" spans="1:9" hidden="1" x14ac:dyDescent="0.25">
      <c r="A2004" s="1" t="s">
        <v>27</v>
      </c>
      <c r="B2004">
        <v>3744</v>
      </c>
      <c r="C2004" s="1" t="s">
        <v>2037</v>
      </c>
      <c r="D2004">
        <v>4</v>
      </c>
      <c r="E2004">
        <v>4</v>
      </c>
      <c r="F2004">
        <v>0</v>
      </c>
      <c r="H2004"/>
      <c r="I2004">
        <v>0</v>
      </c>
    </row>
    <row r="2005" spans="1:9" hidden="1" x14ac:dyDescent="0.25">
      <c r="A2005" s="1" t="s">
        <v>27</v>
      </c>
      <c r="B2005">
        <v>2169</v>
      </c>
      <c r="C2005" s="1" t="s">
        <v>2038</v>
      </c>
      <c r="D2005">
        <v>3</v>
      </c>
      <c r="E2005">
        <v>3</v>
      </c>
      <c r="F2005">
        <v>0</v>
      </c>
      <c r="H2005"/>
      <c r="I2005">
        <v>0</v>
      </c>
    </row>
    <row r="2006" spans="1:9" hidden="1" x14ac:dyDescent="0.25">
      <c r="A2006" s="1" t="s">
        <v>27</v>
      </c>
      <c r="B2006">
        <v>2485</v>
      </c>
      <c r="C2006" s="1" t="s">
        <v>2039</v>
      </c>
      <c r="D2006">
        <v>8</v>
      </c>
      <c r="E2006">
        <v>8</v>
      </c>
      <c r="F2006">
        <v>6</v>
      </c>
      <c r="H2006"/>
      <c r="I2006">
        <v>0</v>
      </c>
    </row>
    <row r="2007" spans="1:9" hidden="1" x14ac:dyDescent="0.25">
      <c r="A2007" s="1" t="s">
        <v>27</v>
      </c>
      <c r="B2007">
        <v>5689</v>
      </c>
      <c r="C2007" s="1" t="s">
        <v>2040</v>
      </c>
      <c r="D2007">
        <v>8</v>
      </c>
      <c r="E2007">
        <v>8</v>
      </c>
      <c r="F2007">
        <v>0</v>
      </c>
      <c r="H2007"/>
      <c r="I2007">
        <v>0</v>
      </c>
    </row>
    <row r="2008" spans="1:9" hidden="1" x14ac:dyDescent="0.25">
      <c r="A2008" s="1" t="s">
        <v>27</v>
      </c>
      <c r="B2008">
        <v>5690</v>
      </c>
      <c r="C2008" s="1" t="s">
        <v>2041</v>
      </c>
      <c r="D2008">
        <v>6</v>
      </c>
      <c r="E2008">
        <v>6</v>
      </c>
      <c r="F2008">
        <v>0</v>
      </c>
      <c r="H2008"/>
      <c r="I2008">
        <v>0</v>
      </c>
    </row>
    <row r="2009" spans="1:9" hidden="1" x14ac:dyDescent="0.25">
      <c r="A2009" s="1" t="s">
        <v>27</v>
      </c>
      <c r="B2009">
        <v>5322</v>
      </c>
      <c r="C2009" s="1" t="s">
        <v>2042</v>
      </c>
      <c r="D2009">
        <v>1</v>
      </c>
      <c r="E2009">
        <v>1</v>
      </c>
      <c r="F2009">
        <v>0</v>
      </c>
      <c r="H2009"/>
      <c r="I2009">
        <v>0</v>
      </c>
    </row>
    <row r="2010" spans="1:9" hidden="1" x14ac:dyDescent="0.25">
      <c r="A2010" s="1" t="s">
        <v>27</v>
      </c>
      <c r="B2010">
        <v>1998</v>
      </c>
      <c r="C2010" s="1" t="s">
        <v>2043</v>
      </c>
      <c r="D2010">
        <v>27</v>
      </c>
      <c r="E2010">
        <v>27</v>
      </c>
      <c r="F2010">
        <v>72</v>
      </c>
      <c r="H2010"/>
      <c r="I2010">
        <v>0</v>
      </c>
    </row>
    <row r="2011" spans="1:9" hidden="1" x14ac:dyDescent="0.25">
      <c r="A2011" s="1" t="s">
        <v>27</v>
      </c>
      <c r="B2011">
        <v>5599</v>
      </c>
      <c r="C2011" s="1" t="s">
        <v>2044</v>
      </c>
      <c r="D2011">
        <v>8</v>
      </c>
      <c r="E2011">
        <v>8</v>
      </c>
      <c r="F2011">
        <v>0</v>
      </c>
      <c r="H2011"/>
      <c r="I2011">
        <v>0</v>
      </c>
    </row>
    <row r="2012" spans="1:9" hidden="1" x14ac:dyDescent="0.25">
      <c r="A2012" s="1" t="s">
        <v>27</v>
      </c>
      <c r="B2012">
        <v>6407</v>
      </c>
      <c r="C2012" s="1" t="s">
        <v>2045</v>
      </c>
      <c r="D2012">
        <v>457</v>
      </c>
      <c r="E2012">
        <v>457</v>
      </c>
      <c r="F2012">
        <v>0</v>
      </c>
      <c r="H2012"/>
      <c r="I2012">
        <v>0</v>
      </c>
    </row>
    <row r="2013" spans="1:9" hidden="1" x14ac:dyDescent="0.25">
      <c r="A2013" s="1" t="s">
        <v>27</v>
      </c>
      <c r="B2013">
        <v>6408</v>
      </c>
      <c r="C2013" s="1" t="s">
        <v>2046</v>
      </c>
      <c r="D2013">
        <v>451</v>
      </c>
      <c r="E2013">
        <v>451</v>
      </c>
      <c r="F2013">
        <v>0</v>
      </c>
      <c r="H2013"/>
      <c r="I2013">
        <v>0</v>
      </c>
    </row>
    <row r="2014" spans="1:9" hidden="1" x14ac:dyDescent="0.25">
      <c r="A2014" s="1" t="s">
        <v>27</v>
      </c>
      <c r="B2014">
        <v>6416</v>
      </c>
      <c r="C2014" s="1" t="s">
        <v>2047</v>
      </c>
      <c r="D2014">
        <v>5</v>
      </c>
      <c r="E2014">
        <v>5</v>
      </c>
      <c r="F2014">
        <v>32</v>
      </c>
      <c r="H2014"/>
      <c r="I2014">
        <v>0</v>
      </c>
    </row>
    <row r="2015" spans="1:9" hidden="1" x14ac:dyDescent="0.25">
      <c r="A2015" s="1" t="s">
        <v>27</v>
      </c>
      <c r="B2015">
        <v>3977</v>
      </c>
      <c r="C2015" s="1" t="s">
        <v>2048</v>
      </c>
      <c r="D2015">
        <v>1</v>
      </c>
      <c r="E2015">
        <v>1</v>
      </c>
      <c r="F2015">
        <v>0</v>
      </c>
      <c r="H2015"/>
      <c r="I2015">
        <v>0</v>
      </c>
    </row>
    <row r="2016" spans="1:9" hidden="1" x14ac:dyDescent="0.25">
      <c r="A2016" s="1" t="s">
        <v>27</v>
      </c>
      <c r="B2016">
        <v>3986</v>
      </c>
      <c r="C2016" s="1" t="s">
        <v>2049</v>
      </c>
      <c r="D2016">
        <v>1</v>
      </c>
      <c r="E2016">
        <v>1</v>
      </c>
      <c r="F2016">
        <v>0</v>
      </c>
      <c r="H2016"/>
      <c r="I2016">
        <v>0</v>
      </c>
    </row>
    <row r="2017" spans="1:9" hidden="1" x14ac:dyDescent="0.25">
      <c r="A2017" s="1" t="s">
        <v>27</v>
      </c>
      <c r="B2017">
        <v>3988</v>
      </c>
      <c r="C2017" s="1" t="s">
        <v>2050</v>
      </c>
      <c r="D2017">
        <v>1</v>
      </c>
      <c r="E2017">
        <v>1</v>
      </c>
      <c r="F2017">
        <v>0</v>
      </c>
      <c r="H2017"/>
      <c r="I2017">
        <v>0</v>
      </c>
    </row>
    <row r="2018" spans="1:9" hidden="1" x14ac:dyDescent="0.25">
      <c r="A2018" s="1" t="s">
        <v>27</v>
      </c>
      <c r="B2018">
        <v>3970</v>
      </c>
      <c r="C2018" s="1" t="s">
        <v>2051</v>
      </c>
      <c r="D2018">
        <v>24</v>
      </c>
      <c r="E2018">
        <v>24</v>
      </c>
      <c r="F2018">
        <v>0</v>
      </c>
      <c r="H2018"/>
      <c r="I2018">
        <v>0</v>
      </c>
    </row>
    <row r="2019" spans="1:9" hidden="1" x14ac:dyDescent="0.25">
      <c r="A2019" s="1" t="s">
        <v>27</v>
      </c>
      <c r="B2019">
        <v>3979</v>
      </c>
      <c r="C2019" s="1" t="s">
        <v>2052</v>
      </c>
      <c r="D2019">
        <v>2</v>
      </c>
      <c r="E2019">
        <v>2</v>
      </c>
      <c r="F2019">
        <v>0</v>
      </c>
      <c r="H2019"/>
      <c r="I2019">
        <v>0</v>
      </c>
    </row>
    <row r="2020" spans="1:9" hidden="1" x14ac:dyDescent="0.25">
      <c r="A2020" s="1" t="s">
        <v>27</v>
      </c>
      <c r="B2020">
        <v>3980</v>
      </c>
      <c r="C2020" s="1" t="s">
        <v>2053</v>
      </c>
      <c r="D2020">
        <v>5</v>
      </c>
      <c r="E2020">
        <v>5</v>
      </c>
      <c r="F2020">
        <v>0</v>
      </c>
      <c r="H2020"/>
      <c r="I2020">
        <v>0</v>
      </c>
    </row>
    <row r="2021" spans="1:9" hidden="1" x14ac:dyDescent="0.25">
      <c r="A2021" s="1" t="s">
        <v>27</v>
      </c>
      <c r="B2021">
        <v>3981</v>
      </c>
      <c r="C2021" s="1" t="s">
        <v>2054</v>
      </c>
      <c r="D2021">
        <v>2</v>
      </c>
      <c r="E2021">
        <v>2</v>
      </c>
      <c r="F2021">
        <v>0</v>
      </c>
      <c r="H2021"/>
      <c r="I2021">
        <v>0</v>
      </c>
    </row>
    <row r="2022" spans="1:9" hidden="1" x14ac:dyDescent="0.25">
      <c r="A2022" s="1" t="s">
        <v>27</v>
      </c>
      <c r="B2022">
        <v>388</v>
      </c>
      <c r="C2022" s="1" t="s">
        <v>2055</v>
      </c>
      <c r="D2022">
        <v>10</v>
      </c>
      <c r="E2022">
        <v>10</v>
      </c>
      <c r="F2022">
        <v>24</v>
      </c>
      <c r="H2022"/>
      <c r="I2022">
        <v>0</v>
      </c>
    </row>
    <row r="2023" spans="1:9" hidden="1" x14ac:dyDescent="0.25">
      <c r="A2023" s="1" t="s">
        <v>27</v>
      </c>
      <c r="B2023">
        <v>125</v>
      </c>
      <c r="C2023" s="1" t="s">
        <v>2056</v>
      </c>
      <c r="D2023">
        <v>8</v>
      </c>
      <c r="E2023">
        <v>8</v>
      </c>
      <c r="F2023">
        <v>0</v>
      </c>
      <c r="H2023"/>
      <c r="I2023">
        <v>0</v>
      </c>
    </row>
    <row r="2024" spans="1:9" hidden="1" x14ac:dyDescent="0.25">
      <c r="A2024" s="1" t="s">
        <v>27</v>
      </c>
      <c r="B2024">
        <v>4727</v>
      </c>
      <c r="C2024" s="1" t="s">
        <v>2057</v>
      </c>
      <c r="D2024">
        <v>1</v>
      </c>
      <c r="E2024">
        <v>1</v>
      </c>
      <c r="F2024">
        <v>0</v>
      </c>
      <c r="H2024"/>
      <c r="I2024">
        <v>0</v>
      </c>
    </row>
    <row r="2025" spans="1:9" hidden="1" x14ac:dyDescent="0.25">
      <c r="A2025" s="1" t="s">
        <v>27</v>
      </c>
      <c r="B2025">
        <v>6706</v>
      </c>
      <c r="C2025" s="1" t="s">
        <v>2058</v>
      </c>
      <c r="D2025">
        <v>2</v>
      </c>
      <c r="E2025">
        <v>2</v>
      </c>
      <c r="F2025">
        <v>0</v>
      </c>
      <c r="H2025"/>
      <c r="I2025">
        <v>0</v>
      </c>
    </row>
    <row r="2026" spans="1:9" hidden="1" x14ac:dyDescent="0.25">
      <c r="A2026" s="1" t="s">
        <v>27</v>
      </c>
      <c r="B2026">
        <v>6713</v>
      </c>
      <c r="C2026" s="1" t="s">
        <v>2059</v>
      </c>
      <c r="D2026">
        <v>12</v>
      </c>
      <c r="E2026">
        <v>12</v>
      </c>
      <c r="F2026">
        <v>0</v>
      </c>
      <c r="H2026"/>
      <c r="I2026">
        <v>0</v>
      </c>
    </row>
    <row r="2027" spans="1:9" hidden="1" x14ac:dyDescent="0.25">
      <c r="A2027" s="1" t="s">
        <v>27</v>
      </c>
      <c r="B2027">
        <v>6779</v>
      </c>
      <c r="C2027" s="1" t="s">
        <v>2060</v>
      </c>
      <c r="D2027">
        <v>1</v>
      </c>
      <c r="E2027">
        <v>1</v>
      </c>
      <c r="F2027">
        <v>0</v>
      </c>
      <c r="H2027"/>
      <c r="I2027">
        <v>0</v>
      </c>
    </row>
    <row r="2028" spans="1:9" hidden="1" x14ac:dyDescent="0.25">
      <c r="A2028" s="1" t="s">
        <v>27</v>
      </c>
      <c r="B2028">
        <v>6781</v>
      </c>
      <c r="C2028" s="1" t="s">
        <v>2061</v>
      </c>
      <c r="D2028">
        <v>1</v>
      </c>
      <c r="E2028">
        <v>1</v>
      </c>
      <c r="F2028">
        <v>0</v>
      </c>
      <c r="H2028"/>
      <c r="I2028">
        <v>0</v>
      </c>
    </row>
    <row r="2029" spans="1:9" hidden="1" x14ac:dyDescent="0.25">
      <c r="A2029" s="1" t="s">
        <v>27</v>
      </c>
      <c r="B2029">
        <v>6793</v>
      </c>
      <c r="C2029" s="1" t="s">
        <v>2062</v>
      </c>
      <c r="D2029">
        <v>16</v>
      </c>
      <c r="E2029">
        <v>16</v>
      </c>
      <c r="F2029">
        <v>0</v>
      </c>
      <c r="H2029"/>
      <c r="I2029">
        <v>0</v>
      </c>
    </row>
    <row r="2030" spans="1:9" hidden="1" x14ac:dyDescent="0.25">
      <c r="A2030" s="1" t="s">
        <v>27</v>
      </c>
      <c r="B2030">
        <v>6979</v>
      </c>
      <c r="C2030" s="1" t="s">
        <v>2063</v>
      </c>
      <c r="D2030">
        <v>38</v>
      </c>
      <c r="E2030">
        <v>38</v>
      </c>
      <c r="F2030">
        <v>0</v>
      </c>
      <c r="H2030"/>
      <c r="I2030">
        <v>0</v>
      </c>
    </row>
    <row r="2031" spans="1:9" hidden="1" x14ac:dyDescent="0.25">
      <c r="A2031" s="1" t="s">
        <v>27</v>
      </c>
      <c r="B2031">
        <v>6981</v>
      </c>
      <c r="C2031" s="1" t="s">
        <v>2064</v>
      </c>
      <c r="D2031">
        <v>30</v>
      </c>
      <c r="E2031">
        <v>30</v>
      </c>
      <c r="F2031">
        <v>0</v>
      </c>
      <c r="H2031"/>
      <c r="I2031">
        <v>0</v>
      </c>
    </row>
    <row r="2032" spans="1:9" hidden="1" x14ac:dyDescent="0.25">
      <c r="A2032" s="1" t="s">
        <v>27</v>
      </c>
      <c r="B2032">
        <v>7003</v>
      </c>
      <c r="C2032" s="1" t="s">
        <v>2065</v>
      </c>
      <c r="D2032">
        <v>3</v>
      </c>
      <c r="E2032">
        <v>3</v>
      </c>
      <c r="F2032">
        <v>0</v>
      </c>
      <c r="H2032"/>
      <c r="I2032">
        <v>0</v>
      </c>
    </row>
    <row r="2033" spans="1:9" hidden="1" x14ac:dyDescent="0.25">
      <c r="A2033" s="1" t="s">
        <v>27</v>
      </c>
      <c r="B2033">
        <v>7046</v>
      </c>
      <c r="C2033" s="1" t="s">
        <v>2066</v>
      </c>
      <c r="D2033">
        <v>4</v>
      </c>
      <c r="E2033">
        <v>4</v>
      </c>
      <c r="F2033">
        <v>3</v>
      </c>
      <c r="H2033"/>
      <c r="I2033">
        <v>0</v>
      </c>
    </row>
    <row r="2034" spans="1:9" hidden="1" x14ac:dyDescent="0.25">
      <c r="A2034" s="1" t="s">
        <v>27</v>
      </c>
      <c r="B2034">
        <v>7047</v>
      </c>
      <c r="C2034" s="1" t="s">
        <v>2067</v>
      </c>
      <c r="D2034">
        <v>1</v>
      </c>
      <c r="E2034">
        <v>1</v>
      </c>
      <c r="F2034">
        <v>0</v>
      </c>
      <c r="H2034"/>
      <c r="I2034">
        <v>0</v>
      </c>
    </row>
    <row r="2035" spans="1:9" hidden="1" x14ac:dyDescent="0.25">
      <c r="A2035" s="1" t="s">
        <v>27</v>
      </c>
      <c r="B2035">
        <v>7048</v>
      </c>
      <c r="C2035" s="1" t="s">
        <v>2068</v>
      </c>
      <c r="D2035">
        <v>8</v>
      </c>
      <c r="E2035">
        <v>8</v>
      </c>
      <c r="F2035">
        <v>3</v>
      </c>
      <c r="H2035"/>
      <c r="I2035">
        <v>0</v>
      </c>
    </row>
    <row r="2036" spans="1:9" hidden="1" x14ac:dyDescent="0.25">
      <c r="A2036" s="1" t="s">
        <v>27</v>
      </c>
      <c r="B2036">
        <v>7049</v>
      </c>
      <c r="C2036" s="1" t="s">
        <v>2069</v>
      </c>
      <c r="D2036">
        <v>2</v>
      </c>
      <c r="E2036">
        <v>2</v>
      </c>
      <c r="F2036">
        <v>0</v>
      </c>
      <c r="H2036"/>
      <c r="I2036">
        <v>0</v>
      </c>
    </row>
    <row r="2037" spans="1:9" hidden="1" x14ac:dyDescent="0.25">
      <c r="A2037" s="1" t="s">
        <v>27</v>
      </c>
      <c r="B2037">
        <v>7051</v>
      </c>
      <c r="C2037" s="1" t="s">
        <v>2070</v>
      </c>
      <c r="D2037">
        <v>5</v>
      </c>
      <c r="E2037">
        <v>5</v>
      </c>
      <c r="F2037">
        <v>0</v>
      </c>
      <c r="H2037"/>
      <c r="I2037">
        <v>0</v>
      </c>
    </row>
    <row r="2038" spans="1:9" hidden="1" x14ac:dyDescent="0.25">
      <c r="A2038" s="1" t="s">
        <v>27</v>
      </c>
      <c r="B2038">
        <v>7059</v>
      </c>
      <c r="C2038" s="1" t="s">
        <v>2071</v>
      </c>
      <c r="D2038">
        <v>3</v>
      </c>
      <c r="E2038">
        <v>3</v>
      </c>
      <c r="F2038">
        <v>0</v>
      </c>
      <c r="H2038"/>
      <c r="I2038">
        <v>0</v>
      </c>
    </row>
    <row r="2039" spans="1:9" hidden="1" x14ac:dyDescent="0.25">
      <c r="A2039" s="1" t="s">
        <v>27</v>
      </c>
      <c r="B2039">
        <v>7060</v>
      </c>
      <c r="C2039" s="1" t="s">
        <v>2072</v>
      </c>
      <c r="D2039">
        <v>5</v>
      </c>
      <c r="E2039">
        <v>5</v>
      </c>
      <c r="F2039">
        <v>3</v>
      </c>
      <c r="H2039"/>
      <c r="I2039">
        <v>0</v>
      </c>
    </row>
    <row r="2040" spans="1:9" hidden="1" x14ac:dyDescent="0.25">
      <c r="A2040" s="1" t="s">
        <v>27</v>
      </c>
      <c r="B2040">
        <v>7061</v>
      </c>
      <c r="C2040" s="1" t="s">
        <v>2073</v>
      </c>
      <c r="D2040">
        <v>1</v>
      </c>
      <c r="E2040">
        <v>1</v>
      </c>
      <c r="F2040">
        <v>0</v>
      </c>
      <c r="H2040"/>
      <c r="I2040">
        <v>0</v>
      </c>
    </row>
    <row r="2041" spans="1:9" hidden="1" x14ac:dyDescent="0.25">
      <c r="A2041" s="1" t="s">
        <v>27</v>
      </c>
      <c r="B2041">
        <v>7036</v>
      </c>
      <c r="C2041" s="1" t="s">
        <v>2074</v>
      </c>
      <c r="D2041">
        <v>3</v>
      </c>
      <c r="E2041">
        <v>3</v>
      </c>
      <c r="F2041">
        <v>0</v>
      </c>
      <c r="H2041"/>
      <c r="I2041">
        <v>0</v>
      </c>
    </row>
    <row r="2042" spans="1:9" hidden="1" x14ac:dyDescent="0.25">
      <c r="A2042" s="1" t="s">
        <v>27</v>
      </c>
      <c r="B2042">
        <v>7038</v>
      </c>
      <c r="C2042" s="1" t="s">
        <v>2075</v>
      </c>
      <c r="D2042">
        <v>1</v>
      </c>
      <c r="E2042">
        <v>1</v>
      </c>
      <c r="F2042">
        <v>0</v>
      </c>
      <c r="H2042"/>
      <c r="I2042">
        <v>0</v>
      </c>
    </row>
    <row r="2043" spans="1:9" hidden="1" x14ac:dyDescent="0.25">
      <c r="A2043" s="1" t="s">
        <v>27</v>
      </c>
      <c r="B2043">
        <v>7039</v>
      </c>
      <c r="C2043" s="1" t="s">
        <v>2076</v>
      </c>
      <c r="D2043">
        <v>2</v>
      </c>
      <c r="E2043">
        <v>2</v>
      </c>
      <c r="F2043">
        <v>0</v>
      </c>
      <c r="H2043"/>
      <c r="I2043">
        <v>0</v>
      </c>
    </row>
    <row r="2044" spans="1:9" hidden="1" x14ac:dyDescent="0.25">
      <c r="A2044" s="1" t="s">
        <v>27</v>
      </c>
      <c r="B2044">
        <v>7044</v>
      </c>
      <c r="C2044" s="1" t="s">
        <v>2077</v>
      </c>
      <c r="D2044">
        <v>6</v>
      </c>
      <c r="E2044">
        <v>6</v>
      </c>
      <c r="F2044">
        <v>6</v>
      </c>
      <c r="H2044"/>
      <c r="I2044">
        <v>0</v>
      </c>
    </row>
    <row r="2045" spans="1:9" hidden="1" x14ac:dyDescent="0.25">
      <c r="A2045" s="1" t="s">
        <v>27</v>
      </c>
      <c r="B2045">
        <v>5593</v>
      </c>
      <c r="C2045" s="1" t="s">
        <v>2078</v>
      </c>
      <c r="D2045">
        <v>6</v>
      </c>
      <c r="E2045">
        <v>6</v>
      </c>
      <c r="F2045">
        <v>0</v>
      </c>
      <c r="H2045"/>
      <c r="I2045">
        <v>0</v>
      </c>
    </row>
    <row r="2046" spans="1:9" hidden="1" x14ac:dyDescent="0.25">
      <c r="A2046" s="1" t="s">
        <v>27</v>
      </c>
      <c r="B2046">
        <v>5595</v>
      </c>
      <c r="C2046" s="1" t="s">
        <v>2079</v>
      </c>
      <c r="D2046">
        <v>6</v>
      </c>
      <c r="E2046">
        <v>6</v>
      </c>
      <c r="F2046">
        <v>0</v>
      </c>
      <c r="H2046"/>
      <c r="I2046">
        <v>0</v>
      </c>
    </row>
    <row r="2047" spans="1:9" hidden="1" x14ac:dyDescent="0.25">
      <c r="A2047" s="1" t="s">
        <v>27</v>
      </c>
      <c r="B2047">
        <v>5607</v>
      </c>
      <c r="C2047" s="1" t="s">
        <v>2080</v>
      </c>
      <c r="D2047">
        <v>6</v>
      </c>
      <c r="E2047">
        <v>6</v>
      </c>
      <c r="F2047">
        <v>0</v>
      </c>
      <c r="H2047"/>
      <c r="I2047">
        <v>0</v>
      </c>
    </row>
    <row r="2048" spans="1:9" hidden="1" x14ac:dyDescent="0.25">
      <c r="A2048" s="1" t="s">
        <v>27</v>
      </c>
      <c r="B2048">
        <v>5609</v>
      </c>
      <c r="C2048" s="1" t="s">
        <v>2081</v>
      </c>
      <c r="D2048">
        <v>1</v>
      </c>
      <c r="E2048">
        <v>1</v>
      </c>
      <c r="F2048">
        <v>0</v>
      </c>
      <c r="H2048"/>
      <c r="I2048">
        <v>0</v>
      </c>
    </row>
    <row r="2049" spans="1:9" hidden="1" x14ac:dyDescent="0.25">
      <c r="A2049" s="1" t="s">
        <v>27</v>
      </c>
      <c r="B2049">
        <v>5611</v>
      </c>
      <c r="C2049" s="1" t="s">
        <v>2082</v>
      </c>
      <c r="D2049">
        <v>14</v>
      </c>
      <c r="E2049">
        <v>14</v>
      </c>
      <c r="F2049">
        <v>0</v>
      </c>
      <c r="H2049"/>
      <c r="I2049">
        <v>0</v>
      </c>
    </row>
    <row r="2050" spans="1:9" hidden="1" x14ac:dyDescent="0.25">
      <c r="A2050" s="1" t="s">
        <v>27</v>
      </c>
      <c r="B2050">
        <v>5618</v>
      </c>
      <c r="C2050" s="1" t="s">
        <v>2083</v>
      </c>
      <c r="D2050">
        <v>8</v>
      </c>
      <c r="E2050">
        <v>8</v>
      </c>
      <c r="F2050">
        <v>0</v>
      </c>
      <c r="H2050"/>
      <c r="I2050">
        <v>0</v>
      </c>
    </row>
    <row r="2051" spans="1:9" hidden="1" x14ac:dyDescent="0.25">
      <c r="A2051" s="1" t="s">
        <v>27</v>
      </c>
      <c r="B2051">
        <v>5661</v>
      </c>
      <c r="C2051" s="1" t="s">
        <v>2084</v>
      </c>
      <c r="D2051">
        <v>2</v>
      </c>
      <c r="E2051">
        <v>2</v>
      </c>
      <c r="F2051">
        <v>0</v>
      </c>
      <c r="H2051"/>
      <c r="I2051">
        <v>0</v>
      </c>
    </row>
    <row r="2052" spans="1:9" hidden="1" x14ac:dyDescent="0.25">
      <c r="A2052" s="1" t="s">
        <v>27</v>
      </c>
      <c r="B2052">
        <v>7101</v>
      </c>
      <c r="C2052" s="1" t="s">
        <v>2085</v>
      </c>
      <c r="D2052">
        <v>114</v>
      </c>
      <c r="E2052">
        <v>114</v>
      </c>
      <c r="F2052">
        <v>0</v>
      </c>
      <c r="H2052"/>
      <c r="I2052">
        <v>0</v>
      </c>
    </row>
    <row r="2053" spans="1:9" hidden="1" x14ac:dyDescent="0.25">
      <c r="A2053" s="1" t="s">
        <v>27</v>
      </c>
      <c r="B2053">
        <v>7170</v>
      </c>
      <c r="C2053" s="1" t="s">
        <v>2086</v>
      </c>
      <c r="D2053">
        <v>14</v>
      </c>
      <c r="E2053">
        <v>14</v>
      </c>
      <c r="F2053">
        <v>0</v>
      </c>
      <c r="H2053"/>
      <c r="I2053">
        <v>0</v>
      </c>
    </row>
    <row r="2054" spans="1:9" hidden="1" x14ac:dyDescent="0.25">
      <c r="A2054" s="1" t="s">
        <v>27</v>
      </c>
      <c r="B2054">
        <v>7254</v>
      </c>
      <c r="C2054" s="1" t="s">
        <v>2087</v>
      </c>
      <c r="D2054">
        <v>16</v>
      </c>
      <c r="E2054">
        <v>16</v>
      </c>
      <c r="F2054">
        <v>6</v>
      </c>
      <c r="H2054"/>
      <c r="I2054">
        <v>0</v>
      </c>
    </row>
    <row r="2055" spans="1:9" hidden="1" x14ac:dyDescent="0.25">
      <c r="A2055" s="1" t="s">
        <v>27</v>
      </c>
      <c r="B2055">
        <v>7275</v>
      </c>
      <c r="C2055" s="1" t="s">
        <v>2088</v>
      </c>
      <c r="D2055">
        <v>13</v>
      </c>
      <c r="E2055">
        <v>13</v>
      </c>
      <c r="F2055">
        <v>0</v>
      </c>
      <c r="H2055"/>
      <c r="I2055">
        <v>0</v>
      </c>
    </row>
    <row r="2056" spans="1:9" hidden="1" x14ac:dyDescent="0.25">
      <c r="A2056" s="1" t="s">
        <v>27</v>
      </c>
      <c r="B2056">
        <v>7276</v>
      </c>
      <c r="C2056" s="1" t="s">
        <v>2089</v>
      </c>
      <c r="D2056">
        <v>11</v>
      </c>
      <c r="E2056">
        <v>11</v>
      </c>
      <c r="F2056">
        <v>0</v>
      </c>
      <c r="H2056"/>
      <c r="I2056">
        <v>0</v>
      </c>
    </row>
    <row r="2057" spans="1:9" hidden="1" x14ac:dyDescent="0.25">
      <c r="A2057" s="1" t="s">
        <v>27</v>
      </c>
      <c r="B2057">
        <v>7280</v>
      </c>
      <c r="C2057" s="1" t="s">
        <v>2090</v>
      </c>
      <c r="D2057">
        <v>20</v>
      </c>
      <c r="E2057">
        <v>20</v>
      </c>
      <c r="F2057">
        <v>12</v>
      </c>
      <c r="H2057"/>
      <c r="I2057">
        <v>0</v>
      </c>
    </row>
    <row r="2058" spans="1:9" hidden="1" x14ac:dyDescent="0.25">
      <c r="A2058" s="1" t="s">
        <v>27</v>
      </c>
      <c r="B2058">
        <v>7292</v>
      </c>
      <c r="C2058" s="1" t="s">
        <v>2091</v>
      </c>
      <c r="D2058">
        <v>1</v>
      </c>
      <c r="E2058">
        <v>1</v>
      </c>
      <c r="F2058">
        <v>0</v>
      </c>
      <c r="H2058"/>
      <c r="I2058">
        <v>0</v>
      </c>
    </row>
    <row r="2059" spans="1:9" hidden="1" x14ac:dyDescent="0.25">
      <c r="A2059" s="1" t="s">
        <v>27</v>
      </c>
      <c r="B2059">
        <v>7291</v>
      </c>
      <c r="C2059" s="1" t="s">
        <v>2092</v>
      </c>
      <c r="D2059">
        <v>2</v>
      </c>
      <c r="E2059">
        <v>2</v>
      </c>
      <c r="F2059">
        <v>3</v>
      </c>
      <c r="H2059"/>
      <c r="I2059">
        <v>0</v>
      </c>
    </row>
    <row r="2060" spans="1:9" hidden="1" x14ac:dyDescent="0.25">
      <c r="A2060" s="1" t="s">
        <v>27</v>
      </c>
      <c r="B2060">
        <v>7456</v>
      </c>
      <c r="C2060" s="1" t="s">
        <v>2093</v>
      </c>
      <c r="D2060">
        <v>1</v>
      </c>
      <c r="E2060">
        <v>1</v>
      </c>
      <c r="F2060">
        <v>0</v>
      </c>
      <c r="H2060"/>
      <c r="I2060">
        <v>0</v>
      </c>
    </row>
    <row r="2061" spans="1:9" hidden="1" x14ac:dyDescent="0.25">
      <c r="A2061" s="1" t="s">
        <v>27</v>
      </c>
      <c r="B2061">
        <v>7459</v>
      </c>
      <c r="C2061" s="1" t="s">
        <v>2094</v>
      </c>
      <c r="D2061">
        <v>4</v>
      </c>
      <c r="E2061">
        <v>4</v>
      </c>
      <c r="F2061">
        <v>0</v>
      </c>
      <c r="H2061"/>
      <c r="I2061">
        <v>0</v>
      </c>
    </row>
    <row r="2062" spans="1:9" hidden="1" x14ac:dyDescent="0.25">
      <c r="A2062" s="1" t="s">
        <v>27</v>
      </c>
      <c r="B2062">
        <v>7457</v>
      </c>
      <c r="C2062" s="1" t="s">
        <v>2095</v>
      </c>
      <c r="D2062">
        <v>2</v>
      </c>
      <c r="E2062">
        <v>2</v>
      </c>
      <c r="F2062">
        <v>0</v>
      </c>
      <c r="H2062"/>
      <c r="I2062">
        <v>0</v>
      </c>
    </row>
    <row r="2063" spans="1:9" hidden="1" x14ac:dyDescent="0.25">
      <c r="A2063" s="1" t="s">
        <v>27</v>
      </c>
      <c r="B2063">
        <v>7461</v>
      </c>
      <c r="C2063" s="1" t="s">
        <v>2096</v>
      </c>
      <c r="D2063">
        <v>15</v>
      </c>
      <c r="E2063">
        <v>15</v>
      </c>
      <c r="F2063">
        <v>0</v>
      </c>
      <c r="H2063"/>
      <c r="I2063">
        <v>0</v>
      </c>
    </row>
    <row r="2064" spans="1:9" hidden="1" x14ac:dyDescent="0.25">
      <c r="A2064" s="1" t="s">
        <v>27</v>
      </c>
      <c r="B2064">
        <v>7914</v>
      </c>
      <c r="C2064" s="1" t="s">
        <v>2097</v>
      </c>
      <c r="D2064">
        <v>6</v>
      </c>
      <c r="E2064">
        <v>6</v>
      </c>
      <c r="F2064">
        <v>0</v>
      </c>
      <c r="H2064"/>
      <c r="I2064">
        <v>0</v>
      </c>
    </row>
    <row r="2065" spans="1:9" hidden="1" x14ac:dyDescent="0.25">
      <c r="A2065" s="1" t="s">
        <v>27</v>
      </c>
      <c r="B2065">
        <v>7913</v>
      </c>
      <c r="C2065" s="1" t="s">
        <v>2098</v>
      </c>
      <c r="D2065">
        <v>2</v>
      </c>
      <c r="E2065">
        <v>2</v>
      </c>
      <c r="F2065">
        <v>0</v>
      </c>
      <c r="H2065"/>
      <c r="I2065">
        <v>0</v>
      </c>
    </row>
    <row r="2066" spans="1:9" hidden="1" x14ac:dyDescent="0.25">
      <c r="A2066" s="1" t="s">
        <v>27</v>
      </c>
      <c r="B2066">
        <v>7871</v>
      </c>
      <c r="C2066" s="1" t="s">
        <v>2099</v>
      </c>
      <c r="D2066">
        <v>9</v>
      </c>
      <c r="E2066">
        <v>9</v>
      </c>
      <c r="F2066">
        <v>0</v>
      </c>
      <c r="H2066"/>
      <c r="I2066">
        <v>0</v>
      </c>
    </row>
    <row r="2067" spans="1:9" hidden="1" x14ac:dyDescent="0.25">
      <c r="A2067" s="1" t="s">
        <v>27</v>
      </c>
      <c r="B2067">
        <v>7873</v>
      </c>
      <c r="C2067" s="1" t="s">
        <v>2100</v>
      </c>
      <c r="D2067">
        <v>6</v>
      </c>
      <c r="E2067">
        <v>6</v>
      </c>
      <c r="F2067">
        <v>0</v>
      </c>
      <c r="H2067"/>
      <c r="I2067">
        <v>0</v>
      </c>
    </row>
    <row r="2068" spans="1:9" hidden="1" x14ac:dyDescent="0.25">
      <c r="A2068" s="1" t="s">
        <v>27</v>
      </c>
      <c r="B2068">
        <v>7876</v>
      </c>
      <c r="C2068" s="1" t="s">
        <v>2101</v>
      </c>
      <c r="D2068">
        <v>3</v>
      </c>
      <c r="E2068">
        <v>3</v>
      </c>
      <c r="F2068">
        <v>0</v>
      </c>
      <c r="H2068"/>
      <c r="I2068">
        <v>0</v>
      </c>
    </row>
    <row r="2069" spans="1:9" hidden="1" x14ac:dyDescent="0.25">
      <c r="A2069" s="1" t="s">
        <v>27</v>
      </c>
      <c r="B2069">
        <v>7877</v>
      </c>
      <c r="C2069" s="1" t="s">
        <v>2102</v>
      </c>
      <c r="D2069">
        <v>14</v>
      </c>
      <c r="E2069">
        <v>14</v>
      </c>
      <c r="F2069">
        <v>24</v>
      </c>
      <c r="H2069"/>
      <c r="I2069">
        <v>0</v>
      </c>
    </row>
    <row r="2070" spans="1:9" hidden="1" x14ac:dyDescent="0.25">
      <c r="A2070" s="1" t="s">
        <v>27</v>
      </c>
      <c r="B2070">
        <v>7878</v>
      </c>
      <c r="C2070" s="1" t="s">
        <v>2103</v>
      </c>
      <c r="D2070">
        <v>1</v>
      </c>
      <c r="E2070">
        <v>1</v>
      </c>
      <c r="F2070">
        <v>0</v>
      </c>
      <c r="H2070"/>
      <c r="I2070">
        <v>0</v>
      </c>
    </row>
    <row r="2071" spans="1:9" hidden="1" x14ac:dyDescent="0.25">
      <c r="A2071" s="1" t="s">
        <v>27</v>
      </c>
      <c r="B2071">
        <v>7880</v>
      </c>
      <c r="C2071" s="1" t="s">
        <v>2104</v>
      </c>
      <c r="D2071">
        <v>5</v>
      </c>
      <c r="E2071">
        <v>5</v>
      </c>
      <c r="F2071">
        <v>0</v>
      </c>
      <c r="H2071"/>
      <c r="I2071">
        <v>0</v>
      </c>
    </row>
    <row r="2072" spans="1:9" hidden="1" x14ac:dyDescent="0.25">
      <c r="A2072" s="1" t="s">
        <v>27</v>
      </c>
      <c r="B2072">
        <v>7501</v>
      </c>
      <c r="C2072" s="1" t="s">
        <v>2105</v>
      </c>
      <c r="D2072">
        <v>1</v>
      </c>
      <c r="E2072">
        <v>1</v>
      </c>
      <c r="F2072">
        <v>0</v>
      </c>
      <c r="H2072"/>
      <c r="I2072">
        <v>0</v>
      </c>
    </row>
    <row r="2073" spans="1:9" hidden="1" x14ac:dyDescent="0.25">
      <c r="A2073" s="1" t="s">
        <v>27</v>
      </c>
      <c r="B2073">
        <v>7502</v>
      </c>
      <c r="C2073" s="1" t="s">
        <v>2106</v>
      </c>
      <c r="D2073">
        <v>6</v>
      </c>
      <c r="E2073">
        <v>6</v>
      </c>
      <c r="F2073">
        <v>0</v>
      </c>
      <c r="H2073"/>
      <c r="I2073">
        <v>0</v>
      </c>
    </row>
    <row r="2074" spans="1:9" hidden="1" x14ac:dyDescent="0.25">
      <c r="A2074" s="1" t="s">
        <v>27</v>
      </c>
      <c r="B2074">
        <v>6844</v>
      </c>
      <c r="C2074" s="1" t="s">
        <v>2107</v>
      </c>
      <c r="D2074">
        <v>15</v>
      </c>
      <c r="E2074">
        <v>15</v>
      </c>
      <c r="F2074">
        <v>0</v>
      </c>
      <c r="H2074"/>
      <c r="I2074">
        <v>0</v>
      </c>
    </row>
    <row r="2075" spans="1:9" hidden="1" x14ac:dyDescent="0.25">
      <c r="A2075" s="1" t="s">
        <v>27</v>
      </c>
      <c r="B2075">
        <v>7627</v>
      </c>
      <c r="C2075" s="1" t="s">
        <v>2108</v>
      </c>
      <c r="D2075">
        <v>12</v>
      </c>
      <c r="E2075">
        <v>12</v>
      </c>
      <c r="F2075">
        <v>0</v>
      </c>
      <c r="H2075"/>
      <c r="I2075">
        <v>0</v>
      </c>
    </row>
    <row r="2076" spans="1:9" hidden="1" x14ac:dyDescent="0.25">
      <c r="A2076" s="1" t="s">
        <v>27</v>
      </c>
      <c r="B2076">
        <v>7628</v>
      </c>
      <c r="C2076" s="1" t="s">
        <v>2109</v>
      </c>
      <c r="D2076">
        <v>21</v>
      </c>
      <c r="E2076">
        <v>21</v>
      </c>
      <c r="F2076">
        <v>0</v>
      </c>
      <c r="H2076"/>
      <c r="I2076">
        <v>0</v>
      </c>
    </row>
    <row r="2077" spans="1:9" hidden="1" x14ac:dyDescent="0.25">
      <c r="A2077" s="1" t="s">
        <v>27</v>
      </c>
      <c r="B2077">
        <v>7629</v>
      </c>
      <c r="C2077" s="1" t="s">
        <v>2110</v>
      </c>
      <c r="D2077">
        <v>12</v>
      </c>
      <c r="E2077">
        <v>12</v>
      </c>
      <c r="F2077">
        <v>12</v>
      </c>
      <c r="H2077"/>
      <c r="I2077">
        <v>0</v>
      </c>
    </row>
    <row r="2078" spans="1:9" hidden="1" x14ac:dyDescent="0.25">
      <c r="A2078" s="1" t="s">
        <v>27</v>
      </c>
      <c r="B2078">
        <v>7630</v>
      </c>
      <c r="C2078" s="1" t="s">
        <v>2111</v>
      </c>
      <c r="D2078">
        <v>1</v>
      </c>
      <c r="E2078">
        <v>1</v>
      </c>
      <c r="F2078">
        <v>12</v>
      </c>
      <c r="H2078"/>
      <c r="I2078">
        <v>0</v>
      </c>
    </row>
    <row r="2079" spans="1:9" hidden="1" x14ac:dyDescent="0.25">
      <c r="A2079" s="1" t="s">
        <v>27</v>
      </c>
      <c r="B2079">
        <v>6452</v>
      </c>
      <c r="C2079" s="1" t="s">
        <v>2112</v>
      </c>
      <c r="D2079">
        <v>41</v>
      </c>
      <c r="E2079">
        <v>41</v>
      </c>
      <c r="F2079">
        <v>864</v>
      </c>
      <c r="H2079"/>
      <c r="I2079">
        <v>0</v>
      </c>
    </row>
    <row r="2080" spans="1:9" hidden="1" x14ac:dyDescent="0.25">
      <c r="A2080" s="1" t="s">
        <v>27</v>
      </c>
      <c r="B2080">
        <v>6499</v>
      </c>
      <c r="C2080" s="1" t="s">
        <v>2113</v>
      </c>
      <c r="D2080">
        <v>6</v>
      </c>
      <c r="E2080">
        <v>6</v>
      </c>
      <c r="F2080">
        <v>0</v>
      </c>
      <c r="H2080"/>
      <c r="I2080">
        <v>0</v>
      </c>
    </row>
    <row r="2081" spans="1:9" hidden="1" x14ac:dyDescent="0.25">
      <c r="A2081" s="1" t="s">
        <v>27</v>
      </c>
      <c r="B2081">
        <v>6500</v>
      </c>
      <c r="C2081" s="1" t="s">
        <v>2114</v>
      </c>
      <c r="D2081">
        <v>1</v>
      </c>
      <c r="E2081">
        <v>1</v>
      </c>
      <c r="F2081">
        <v>0</v>
      </c>
      <c r="H2081"/>
      <c r="I2081">
        <v>0</v>
      </c>
    </row>
    <row r="2082" spans="1:9" hidden="1" x14ac:dyDescent="0.25">
      <c r="A2082" s="1" t="s">
        <v>27</v>
      </c>
      <c r="B2082">
        <v>6655</v>
      </c>
      <c r="C2082" s="1" t="s">
        <v>2115</v>
      </c>
      <c r="D2082">
        <v>1</v>
      </c>
      <c r="E2082">
        <v>1</v>
      </c>
      <c r="F2082">
        <v>0</v>
      </c>
      <c r="H2082"/>
      <c r="I2082">
        <v>0</v>
      </c>
    </row>
    <row r="2083" spans="1:9" hidden="1" x14ac:dyDescent="0.25">
      <c r="A2083" s="1" t="s">
        <v>27</v>
      </c>
      <c r="B2083">
        <v>1691</v>
      </c>
      <c r="C2083" s="1" t="s">
        <v>2116</v>
      </c>
      <c r="D2083">
        <v>137</v>
      </c>
      <c r="E2083">
        <v>137</v>
      </c>
      <c r="F2083">
        <v>120</v>
      </c>
      <c r="H2083"/>
      <c r="I2083">
        <v>0</v>
      </c>
    </row>
    <row r="2084" spans="1:9" hidden="1" x14ac:dyDescent="0.25">
      <c r="A2084" s="1" t="s">
        <v>27</v>
      </c>
      <c r="B2084">
        <v>314</v>
      </c>
      <c r="C2084" s="1" t="s">
        <v>2117</v>
      </c>
      <c r="D2084">
        <v>7</v>
      </c>
      <c r="E2084">
        <v>7</v>
      </c>
      <c r="F2084">
        <v>0</v>
      </c>
      <c r="H2084"/>
      <c r="I2084">
        <v>0</v>
      </c>
    </row>
    <row r="2085" spans="1:9" hidden="1" x14ac:dyDescent="0.25">
      <c r="A2085" s="1" t="s">
        <v>27</v>
      </c>
      <c r="B2085">
        <v>313</v>
      </c>
      <c r="C2085" s="1" t="s">
        <v>2118</v>
      </c>
      <c r="D2085">
        <v>3</v>
      </c>
      <c r="E2085">
        <v>3</v>
      </c>
      <c r="F2085">
        <v>0</v>
      </c>
      <c r="H2085"/>
      <c r="I2085">
        <v>0</v>
      </c>
    </row>
    <row r="2086" spans="1:9" hidden="1" x14ac:dyDescent="0.25">
      <c r="A2086" s="1" t="s">
        <v>27</v>
      </c>
      <c r="B2086">
        <v>7879</v>
      </c>
      <c r="C2086" s="1" t="s">
        <v>2119</v>
      </c>
      <c r="D2086">
        <v>6</v>
      </c>
      <c r="E2086">
        <v>6</v>
      </c>
      <c r="F2086">
        <v>0</v>
      </c>
      <c r="H2086"/>
      <c r="I2086">
        <v>0</v>
      </c>
    </row>
    <row r="2087" spans="1:9" hidden="1" x14ac:dyDescent="0.25">
      <c r="A2087" s="1" t="s">
        <v>27</v>
      </c>
      <c r="B2087">
        <v>311</v>
      </c>
      <c r="C2087" s="1" t="s">
        <v>2120</v>
      </c>
      <c r="D2087">
        <v>3</v>
      </c>
      <c r="E2087">
        <v>3</v>
      </c>
      <c r="F2087">
        <v>0</v>
      </c>
      <c r="H2087"/>
      <c r="I2087">
        <v>0</v>
      </c>
    </row>
    <row r="2088" spans="1:9" hidden="1" x14ac:dyDescent="0.25">
      <c r="A2088" s="1" t="s">
        <v>27</v>
      </c>
      <c r="B2088">
        <v>301</v>
      </c>
      <c r="C2088" s="1" t="s">
        <v>2121</v>
      </c>
      <c r="D2088">
        <v>16</v>
      </c>
      <c r="E2088">
        <v>16</v>
      </c>
      <c r="F2088">
        <v>2</v>
      </c>
      <c r="H2088"/>
      <c r="I2088">
        <v>0</v>
      </c>
    </row>
    <row r="2089" spans="1:9" hidden="1" x14ac:dyDescent="0.25">
      <c r="A2089" s="1" t="s">
        <v>27</v>
      </c>
      <c r="B2089">
        <v>8535</v>
      </c>
      <c r="C2089" s="1" t="s">
        <v>2122</v>
      </c>
      <c r="D2089">
        <v>4</v>
      </c>
      <c r="E2089">
        <v>4</v>
      </c>
      <c r="F2089">
        <v>0</v>
      </c>
      <c r="H2089"/>
      <c r="I2089">
        <v>0</v>
      </c>
    </row>
    <row r="2090" spans="1:9" hidden="1" x14ac:dyDescent="0.25">
      <c r="A2090" s="1" t="s">
        <v>27</v>
      </c>
      <c r="B2090">
        <v>8100</v>
      </c>
      <c r="C2090" s="1" t="s">
        <v>2123</v>
      </c>
      <c r="D2090">
        <v>3</v>
      </c>
      <c r="E2090">
        <v>3</v>
      </c>
      <c r="F2090">
        <v>0</v>
      </c>
      <c r="H2090"/>
      <c r="I2090">
        <v>0</v>
      </c>
    </row>
    <row r="2091" spans="1:9" hidden="1" x14ac:dyDescent="0.25">
      <c r="A2091" s="1" t="s">
        <v>27</v>
      </c>
      <c r="B2091">
        <v>8101</v>
      </c>
      <c r="C2091" s="1" t="s">
        <v>2124</v>
      </c>
      <c r="D2091">
        <v>3</v>
      </c>
      <c r="E2091">
        <v>3</v>
      </c>
      <c r="F2091">
        <v>0</v>
      </c>
      <c r="H2091"/>
      <c r="I2091">
        <v>0</v>
      </c>
    </row>
    <row r="2092" spans="1:9" hidden="1" x14ac:dyDescent="0.25">
      <c r="A2092" s="1" t="s">
        <v>27</v>
      </c>
      <c r="B2092">
        <v>8373</v>
      </c>
      <c r="C2092" s="1" t="s">
        <v>2125</v>
      </c>
      <c r="D2092">
        <v>19</v>
      </c>
      <c r="E2092">
        <v>19</v>
      </c>
      <c r="F2092">
        <v>0</v>
      </c>
      <c r="H2092"/>
      <c r="I2092">
        <v>0</v>
      </c>
    </row>
    <row r="2093" spans="1:9" hidden="1" x14ac:dyDescent="0.25">
      <c r="A2093" s="1" t="s">
        <v>27</v>
      </c>
      <c r="B2093">
        <v>8655</v>
      </c>
      <c r="C2093" s="1" t="s">
        <v>2126</v>
      </c>
      <c r="D2093">
        <v>2</v>
      </c>
      <c r="E2093">
        <v>2</v>
      </c>
      <c r="F2093">
        <v>12</v>
      </c>
      <c r="H2093"/>
      <c r="I2093">
        <v>0</v>
      </c>
    </row>
    <row r="2094" spans="1:9" hidden="1" x14ac:dyDescent="0.25">
      <c r="A2094" s="1" t="s">
        <v>27</v>
      </c>
      <c r="B2094">
        <v>8654</v>
      </c>
      <c r="C2094" s="1" t="s">
        <v>2127</v>
      </c>
      <c r="D2094">
        <v>1</v>
      </c>
      <c r="E2094">
        <v>1</v>
      </c>
      <c r="F2094">
        <v>12</v>
      </c>
      <c r="H2094"/>
      <c r="I2094">
        <v>0</v>
      </c>
    </row>
    <row r="2095" spans="1:9" hidden="1" x14ac:dyDescent="0.25">
      <c r="A2095" s="1" t="s">
        <v>27</v>
      </c>
      <c r="B2095">
        <v>6983</v>
      </c>
      <c r="C2095" s="1" t="s">
        <v>2128</v>
      </c>
      <c r="D2095">
        <v>5</v>
      </c>
      <c r="E2095">
        <v>5</v>
      </c>
      <c r="F2095">
        <v>0</v>
      </c>
      <c r="H2095"/>
      <c r="I2095">
        <v>0</v>
      </c>
    </row>
    <row r="2096" spans="1:9" hidden="1" x14ac:dyDescent="0.25">
      <c r="A2096" s="1" t="s">
        <v>27</v>
      </c>
      <c r="B2096">
        <v>6989</v>
      </c>
      <c r="C2096" s="1" t="s">
        <v>2129</v>
      </c>
      <c r="D2096">
        <v>9</v>
      </c>
      <c r="E2096">
        <v>9</v>
      </c>
      <c r="F2096">
        <v>0</v>
      </c>
      <c r="H2096"/>
      <c r="I2096">
        <v>0</v>
      </c>
    </row>
    <row r="2097" spans="1:9" hidden="1" x14ac:dyDescent="0.25">
      <c r="A2097" s="1" t="s">
        <v>27</v>
      </c>
      <c r="B2097">
        <v>6842</v>
      </c>
      <c r="C2097" s="1" t="s">
        <v>2130</v>
      </c>
      <c r="D2097">
        <v>3</v>
      </c>
      <c r="E2097">
        <v>3</v>
      </c>
      <c r="F2097">
        <v>0</v>
      </c>
      <c r="H2097"/>
      <c r="I2097">
        <v>0</v>
      </c>
    </row>
    <row r="2098" spans="1:9" hidden="1" x14ac:dyDescent="0.25">
      <c r="A2098" s="1" t="s">
        <v>27</v>
      </c>
      <c r="B2098">
        <v>6838</v>
      </c>
      <c r="C2098" s="1" t="s">
        <v>2131</v>
      </c>
      <c r="D2098">
        <v>11</v>
      </c>
      <c r="E2098">
        <v>11</v>
      </c>
      <c r="F2098">
        <v>24</v>
      </c>
      <c r="H2098"/>
      <c r="I2098">
        <v>0</v>
      </c>
    </row>
    <row r="2099" spans="1:9" hidden="1" x14ac:dyDescent="0.25">
      <c r="A2099" s="1" t="s">
        <v>27</v>
      </c>
      <c r="B2099">
        <v>7296</v>
      </c>
      <c r="C2099" s="1" t="s">
        <v>2132</v>
      </c>
      <c r="D2099">
        <v>5</v>
      </c>
      <c r="E2099">
        <v>5</v>
      </c>
      <c r="F2099">
        <v>0</v>
      </c>
      <c r="H2099"/>
      <c r="I2099">
        <v>0</v>
      </c>
    </row>
    <row r="2100" spans="1:9" hidden="1" x14ac:dyDescent="0.25">
      <c r="A2100" s="1" t="s">
        <v>27</v>
      </c>
      <c r="B2100">
        <v>7301</v>
      </c>
      <c r="C2100" s="1" t="s">
        <v>2133</v>
      </c>
      <c r="D2100">
        <v>6</v>
      </c>
      <c r="E2100">
        <v>6</v>
      </c>
      <c r="F2100">
        <v>2</v>
      </c>
      <c r="H2100"/>
      <c r="I2100">
        <v>0</v>
      </c>
    </row>
    <row r="2101" spans="1:9" hidden="1" x14ac:dyDescent="0.25">
      <c r="A2101" s="1" t="s">
        <v>27</v>
      </c>
      <c r="B2101">
        <v>7299</v>
      </c>
      <c r="C2101" s="1" t="s">
        <v>2134</v>
      </c>
      <c r="D2101">
        <v>5</v>
      </c>
      <c r="E2101">
        <v>5</v>
      </c>
      <c r="F2101">
        <v>2</v>
      </c>
      <c r="H2101"/>
      <c r="I2101">
        <v>0</v>
      </c>
    </row>
    <row r="2102" spans="1:9" hidden="1" x14ac:dyDescent="0.25">
      <c r="A2102" s="1" t="s">
        <v>27</v>
      </c>
      <c r="B2102">
        <v>8733</v>
      </c>
      <c r="C2102" s="1" t="s">
        <v>2135</v>
      </c>
      <c r="D2102">
        <v>13</v>
      </c>
      <c r="E2102">
        <v>13</v>
      </c>
      <c r="F2102">
        <v>12</v>
      </c>
      <c r="H2102"/>
      <c r="I2102">
        <v>0</v>
      </c>
    </row>
    <row r="2103" spans="1:9" hidden="1" x14ac:dyDescent="0.25">
      <c r="A2103" s="1" t="s">
        <v>27</v>
      </c>
      <c r="B2103">
        <v>8797</v>
      </c>
      <c r="C2103" s="1" t="s">
        <v>2136</v>
      </c>
      <c r="D2103">
        <v>36</v>
      </c>
      <c r="E2103">
        <v>36</v>
      </c>
      <c r="F2103">
        <v>0</v>
      </c>
      <c r="H2103"/>
      <c r="I2103">
        <v>0</v>
      </c>
    </row>
    <row r="2104" spans="1:9" hidden="1" x14ac:dyDescent="0.25">
      <c r="A2104" s="1" t="s">
        <v>27</v>
      </c>
      <c r="B2104">
        <v>8798</v>
      </c>
      <c r="C2104" s="1" t="s">
        <v>2137</v>
      </c>
      <c r="D2104">
        <v>9</v>
      </c>
      <c r="E2104">
        <v>9</v>
      </c>
      <c r="F2104">
        <v>12</v>
      </c>
      <c r="H2104"/>
      <c r="I2104">
        <v>0</v>
      </c>
    </row>
    <row r="2105" spans="1:9" hidden="1" x14ac:dyDescent="0.25">
      <c r="A2105" s="1" t="s">
        <v>27</v>
      </c>
      <c r="B2105">
        <v>8802</v>
      </c>
      <c r="C2105" s="1" t="s">
        <v>2138</v>
      </c>
      <c r="D2105">
        <v>19</v>
      </c>
      <c r="E2105">
        <v>19</v>
      </c>
      <c r="F2105">
        <v>0</v>
      </c>
      <c r="H2105"/>
      <c r="I2105">
        <v>0</v>
      </c>
    </row>
    <row r="2106" spans="1:9" hidden="1" x14ac:dyDescent="0.25">
      <c r="A2106" s="1" t="s">
        <v>27</v>
      </c>
      <c r="B2106">
        <v>9132</v>
      </c>
      <c r="C2106" s="1" t="s">
        <v>2139</v>
      </c>
      <c r="D2106">
        <v>3</v>
      </c>
      <c r="E2106">
        <v>3</v>
      </c>
      <c r="F2106">
        <v>0</v>
      </c>
      <c r="H2106"/>
      <c r="I2106">
        <v>0</v>
      </c>
    </row>
    <row r="2107" spans="1:9" hidden="1" x14ac:dyDescent="0.25">
      <c r="A2107" s="1" t="s">
        <v>27</v>
      </c>
      <c r="B2107">
        <v>9134</v>
      </c>
      <c r="C2107" s="1" t="s">
        <v>2140</v>
      </c>
      <c r="D2107">
        <v>4</v>
      </c>
      <c r="E2107">
        <v>4</v>
      </c>
      <c r="F2107">
        <v>0</v>
      </c>
      <c r="H2107"/>
      <c r="I2107">
        <v>0</v>
      </c>
    </row>
    <row r="2108" spans="1:9" hidden="1" x14ac:dyDescent="0.25">
      <c r="A2108" s="1" t="s">
        <v>27</v>
      </c>
      <c r="B2108">
        <v>8924</v>
      </c>
      <c r="C2108" s="1" t="s">
        <v>2141</v>
      </c>
      <c r="D2108">
        <v>19</v>
      </c>
      <c r="E2108">
        <v>19</v>
      </c>
      <c r="F2108">
        <v>0</v>
      </c>
      <c r="H2108"/>
      <c r="I2108">
        <v>0</v>
      </c>
    </row>
    <row r="2109" spans="1:9" hidden="1" x14ac:dyDescent="0.25">
      <c r="A2109" s="1" t="s">
        <v>27</v>
      </c>
      <c r="B2109">
        <v>8926</v>
      </c>
      <c r="C2109" s="1" t="s">
        <v>2142</v>
      </c>
      <c r="D2109">
        <v>43</v>
      </c>
      <c r="E2109">
        <v>43</v>
      </c>
      <c r="F2109">
        <v>0</v>
      </c>
      <c r="H2109"/>
      <c r="I2109">
        <v>0</v>
      </c>
    </row>
    <row r="2110" spans="1:9" hidden="1" x14ac:dyDescent="0.25">
      <c r="A2110" s="1" t="s">
        <v>27</v>
      </c>
      <c r="B2110">
        <v>9167</v>
      </c>
      <c r="C2110" s="1" t="s">
        <v>2143</v>
      </c>
      <c r="D2110">
        <v>2</v>
      </c>
      <c r="E2110">
        <v>2</v>
      </c>
      <c r="F2110">
        <v>0</v>
      </c>
      <c r="H2110"/>
      <c r="I2110">
        <v>0</v>
      </c>
    </row>
    <row r="2111" spans="1:9" hidden="1" x14ac:dyDescent="0.25">
      <c r="A2111" s="1" t="s">
        <v>27</v>
      </c>
      <c r="B2111">
        <v>9231</v>
      </c>
      <c r="C2111" s="1" t="s">
        <v>2144</v>
      </c>
      <c r="D2111">
        <v>1</v>
      </c>
      <c r="E2111">
        <v>1</v>
      </c>
      <c r="F2111">
        <v>0</v>
      </c>
      <c r="H2111"/>
      <c r="I2111">
        <v>0</v>
      </c>
    </row>
    <row r="2112" spans="1:9" hidden="1" x14ac:dyDescent="0.25">
      <c r="A2112" s="1" t="s">
        <v>27</v>
      </c>
      <c r="B2112">
        <v>9232</v>
      </c>
      <c r="C2112" s="1" t="s">
        <v>2145</v>
      </c>
      <c r="D2112">
        <v>2</v>
      </c>
      <c r="E2112">
        <v>2</v>
      </c>
      <c r="F2112">
        <v>0</v>
      </c>
      <c r="H2112"/>
      <c r="I2112">
        <v>0</v>
      </c>
    </row>
    <row r="2113" spans="1:9" hidden="1" x14ac:dyDescent="0.25">
      <c r="A2113" s="1" t="s">
        <v>27</v>
      </c>
      <c r="B2113">
        <v>9233</v>
      </c>
      <c r="C2113" s="1" t="s">
        <v>2146</v>
      </c>
      <c r="D2113">
        <v>1</v>
      </c>
      <c r="E2113">
        <v>1</v>
      </c>
      <c r="F2113">
        <v>0</v>
      </c>
      <c r="H2113"/>
      <c r="I2113">
        <v>0</v>
      </c>
    </row>
    <row r="2114" spans="1:9" hidden="1" x14ac:dyDescent="0.25">
      <c r="A2114" s="1" t="s">
        <v>27</v>
      </c>
      <c r="B2114">
        <v>9238</v>
      </c>
      <c r="C2114" s="1" t="s">
        <v>2147</v>
      </c>
      <c r="D2114">
        <v>1</v>
      </c>
      <c r="E2114">
        <v>1</v>
      </c>
      <c r="F2114">
        <v>0</v>
      </c>
      <c r="H2114"/>
      <c r="I2114">
        <v>0</v>
      </c>
    </row>
    <row r="2115" spans="1:9" hidden="1" x14ac:dyDescent="0.25">
      <c r="A2115" s="1" t="s">
        <v>27</v>
      </c>
      <c r="B2115">
        <v>8988</v>
      </c>
      <c r="C2115" s="1" t="s">
        <v>2148</v>
      </c>
      <c r="D2115">
        <v>2</v>
      </c>
      <c r="E2115">
        <v>2</v>
      </c>
      <c r="F2115">
        <v>0</v>
      </c>
      <c r="H2115"/>
      <c r="I2115">
        <v>0</v>
      </c>
    </row>
    <row r="2116" spans="1:9" hidden="1" x14ac:dyDescent="0.25">
      <c r="A2116" s="1" t="s">
        <v>27</v>
      </c>
      <c r="B2116">
        <v>7400</v>
      </c>
      <c r="C2116" s="1" t="s">
        <v>2149</v>
      </c>
      <c r="D2116">
        <v>4</v>
      </c>
      <c r="E2116">
        <v>4</v>
      </c>
      <c r="F2116">
        <v>0</v>
      </c>
      <c r="H2116"/>
      <c r="I2116">
        <v>0</v>
      </c>
    </row>
    <row r="2117" spans="1:9" hidden="1" x14ac:dyDescent="0.25">
      <c r="A2117" s="1" t="s">
        <v>27</v>
      </c>
      <c r="B2117">
        <v>8893</v>
      </c>
      <c r="C2117" s="1" t="s">
        <v>2150</v>
      </c>
      <c r="D2117">
        <v>1</v>
      </c>
      <c r="E2117">
        <v>1</v>
      </c>
      <c r="F2117">
        <v>0</v>
      </c>
      <c r="H2117"/>
      <c r="I2117">
        <v>0</v>
      </c>
    </row>
    <row r="2118" spans="1:9" hidden="1" x14ac:dyDescent="0.25">
      <c r="A2118" s="1" t="s">
        <v>27</v>
      </c>
      <c r="B2118">
        <v>9135</v>
      </c>
      <c r="C2118" s="1" t="s">
        <v>2151</v>
      </c>
      <c r="D2118">
        <v>2</v>
      </c>
      <c r="E2118">
        <v>2</v>
      </c>
      <c r="F2118">
        <v>0</v>
      </c>
      <c r="H2118"/>
      <c r="I2118">
        <v>0</v>
      </c>
    </row>
    <row r="2119" spans="1:9" hidden="1" x14ac:dyDescent="0.25">
      <c r="A2119" s="1" t="s">
        <v>27</v>
      </c>
      <c r="B2119">
        <v>9139</v>
      </c>
      <c r="C2119" s="1" t="s">
        <v>2152</v>
      </c>
      <c r="D2119">
        <v>3</v>
      </c>
      <c r="E2119">
        <v>3</v>
      </c>
      <c r="F2119">
        <v>0</v>
      </c>
      <c r="H2119"/>
      <c r="I2119">
        <v>0</v>
      </c>
    </row>
    <row r="2120" spans="1:9" hidden="1" x14ac:dyDescent="0.25">
      <c r="A2120" s="1" t="s">
        <v>27</v>
      </c>
      <c r="B2120">
        <v>9249</v>
      </c>
      <c r="C2120" s="1" t="s">
        <v>2153</v>
      </c>
      <c r="D2120">
        <v>1</v>
      </c>
      <c r="E2120">
        <v>1</v>
      </c>
      <c r="F2120">
        <v>0</v>
      </c>
      <c r="H2120"/>
      <c r="I2120">
        <v>0</v>
      </c>
    </row>
    <row r="2121" spans="1:9" hidden="1" x14ac:dyDescent="0.25">
      <c r="A2121" s="1" t="s">
        <v>27</v>
      </c>
      <c r="B2121">
        <v>9270</v>
      </c>
      <c r="C2121" s="1" t="s">
        <v>2154</v>
      </c>
      <c r="D2121">
        <v>1</v>
      </c>
      <c r="E2121">
        <v>1</v>
      </c>
      <c r="F2121">
        <v>0</v>
      </c>
      <c r="H2121"/>
      <c r="I2121">
        <v>0</v>
      </c>
    </row>
    <row r="2122" spans="1:9" hidden="1" x14ac:dyDescent="0.25">
      <c r="A2122" s="1" t="s">
        <v>27</v>
      </c>
      <c r="B2122">
        <v>9124</v>
      </c>
      <c r="C2122" s="1" t="s">
        <v>2155</v>
      </c>
      <c r="D2122">
        <v>54</v>
      </c>
      <c r="E2122">
        <v>54</v>
      </c>
      <c r="F2122">
        <v>132</v>
      </c>
      <c r="H2122"/>
      <c r="I2122">
        <v>0</v>
      </c>
    </row>
    <row r="2123" spans="1:9" hidden="1" x14ac:dyDescent="0.25">
      <c r="A2123" s="1" t="s">
        <v>27</v>
      </c>
      <c r="B2123">
        <v>9211</v>
      </c>
      <c r="C2123" s="1" t="s">
        <v>2156</v>
      </c>
      <c r="D2123">
        <v>2</v>
      </c>
      <c r="E2123">
        <v>2</v>
      </c>
      <c r="F2123">
        <v>0</v>
      </c>
      <c r="H2123"/>
      <c r="I2123">
        <v>0</v>
      </c>
    </row>
    <row r="2124" spans="1:9" hidden="1" x14ac:dyDescent="0.25">
      <c r="A2124" s="1" t="s">
        <v>27</v>
      </c>
      <c r="B2124">
        <v>9210</v>
      </c>
      <c r="C2124" s="1" t="s">
        <v>2157</v>
      </c>
      <c r="D2124">
        <v>2</v>
      </c>
      <c r="E2124">
        <v>2</v>
      </c>
      <c r="F2124">
        <v>0</v>
      </c>
      <c r="H2124"/>
      <c r="I2124">
        <v>0</v>
      </c>
    </row>
    <row r="2125" spans="1:9" hidden="1" x14ac:dyDescent="0.25">
      <c r="A2125" s="1" t="s">
        <v>27</v>
      </c>
      <c r="B2125">
        <v>9214</v>
      </c>
      <c r="C2125" s="1" t="s">
        <v>2158</v>
      </c>
      <c r="D2125">
        <v>3</v>
      </c>
      <c r="E2125">
        <v>3</v>
      </c>
      <c r="F2125">
        <v>0</v>
      </c>
      <c r="H2125"/>
      <c r="I2125">
        <v>0</v>
      </c>
    </row>
    <row r="2126" spans="1:9" hidden="1" x14ac:dyDescent="0.25">
      <c r="A2126" s="1" t="s">
        <v>27</v>
      </c>
      <c r="B2126">
        <v>9216</v>
      </c>
      <c r="C2126" s="1" t="s">
        <v>2159</v>
      </c>
      <c r="D2126">
        <v>1</v>
      </c>
      <c r="E2126">
        <v>1</v>
      </c>
      <c r="F2126">
        <v>0</v>
      </c>
      <c r="H2126"/>
      <c r="I2126">
        <v>0</v>
      </c>
    </row>
    <row r="2127" spans="1:9" hidden="1" x14ac:dyDescent="0.25">
      <c r="A2127" s="1" t="s">
        <v>27</v>
      </c>
      <c r="B2127">
        <v>9215</v>
      </c>
      <c r="C2127" s="1" t="s">
        <v>2160</v>
      </c>
      <c r="D2127">
        <v>2</v>
      </c>
      <c r="E2127">
        <v>2</v>
      </c>
      <c r="F2127">
        <v>0</v>
      </c>
      <c r="H2127"/>
      <c r="I2127">
        <v>0</v>
      </c>
    </row>
    <row r="2128" spans="1:9" hidden="1" x14ac:dyDescent="0.25">
      <c r="A2128" s="1" t="s">
        <v>27</v>
      </c>
      <c r="B2128">
        <v>9698</v>
      </c>
      <c r="C2128" s="1" t="s">
        <v>2161</v>
      </c>
      <c r="D2128">
        <v>2</v>
      </c>
      <c r="E2128">
        <v>2</v>
      </c>
      <c r="F2128">
        <v>0</v>
      </c>
      <c r="H2128"/>
      <c r="I2128">
        <v>0</v>
      </c>
    </row>
    <row r="2129" spans="1:9" hidden="1" x14ac:dyDescent="0.25">
      <c r="A2129" s="1" t="s">
        <v>27</v>
      </c>
      <c r="B2129">
        <v>9446</v>
      </c>
      <c r="C2129" s="1" t="s">
        <v>2162</v>
      </c>
      <c r="D2129">
        <v>23</v>
      </c>
      <c r="E2129">
        <v>23</v>
      </c>
      <c r="F2129">
        <v>0</v>
      </c>
      <c r="H2129"/>
      <c r="I2129">
        <v>0</v>
      </c>
    </row>
    <row r="2130" spans="1:9" hidden="1" x14ac:dyDescent="0.25">
      <c r="A2130" s="1" t="s">
        <v>27</v>
      </c>
      <c r="B2130">
        <v>9445</v>
      </c>
      <c r="C2130" s="1" t="s">
        <v>2163</v>
      </c>
      <c r="D2130">
        <v>7</v>
      </c>
      <c r="E2130">
        <v>7</v>
      </c>
      <c r="F2130">
        <v>0</v>
      </c>
      <c r="H2130"/>
      <c r="I2130">
        <v>0</v>
      </c>
    </row>
    <row r="2131" spans="1:9" hidden="1" x14ac:dyDescent="0.25">
      <c r="A2131" s="1" t="s">
        <v>27</v>
      </c>
      <c r="B2131">
        <v>10138</v>
      </c>
      <c r="C2131" s="1" t="s">
        <v>2164</v>
      </c>
      <c r="D2131">
        <v>9</v>
      </c>
      <c r="E2131">
        <v>9</v>
      </c>
      <c r="F2131">
        <v>40</v>
      </c>
      <c r="H2131"/>
      <c r="I2131">
        <v>0</v>
      </c>
    </row>
    <row r="2132" spans="1:9" hidden="1" x14ac:dyDescent="0.25">
      <c r="A2132" s="1" t="s">
        <v>27</v>
      </c>
      <c r="B2132">
        <v>10153</v>
      </c>
      <c r="C2132" s="1" t="s">
        <v>2165</v>
      </c>
      <c r="D2132">
        <v>7</v>
      </c>
      <c r="E2132">
        <v>7</v>
      </c>
      <c r="F2132">
        <v>40</v>
      </c>
      <c r="H2132"/>
      <c r="I2132">
        <v>0</v>
      </c>
    </row>
    <row r="2133" spans="1:9" hidden="1" x14ac:dyDescent="0.25">
      <c r="A2133" s="1" t="s">
        <v>27</v>
      </c>
      <c r="B2133">
        <v>10209</v>
      </c>
      <c r="C2133" s="1" t="s">
        <v>2166</v>
      </c>
      <c r="D2133">
        <v>2</v>
      </c>
      <c r="E2133">
        <v>2</v>
      </c>
      <c r="F2133">
        <v>0</v>
      </c>
      <c r="H2133"/>
      <c r="I2133">
        <v>0</v>
      </c>
    </row>
    <row r="2134" spans="1:9" hidden="1" x14ac:dyDescent="0.25">
      <c r="A2134" s="1" t="s">
        <v>27</v>
      </c>
      <c r="B2134">
        <v>9558</v>
      </c>
      <c r="C2134" s="1" t="s">
        <v>2167</v>
      </c>
      <c r="D2134">
        <v>1</v>
      </c>
      <c r="E2134">
        <v>1</v>
      </c>
      <c r="F2134">
        <v>0</v>
      </c>
      <c r="H2134"/>
      <c r="I2134">
        <v>0</v>
      </c>
    </row>
    <row r="2135" spans="1:9" hidden="1" x14ac:dyDescent="0.25">
      <c r="A2135" s="1" t="s">
        <v>27</v>
      </c>
      <c r="B2135">
        <v>10068</v>
      </c>
      <c r="C2135" s="1" t="s">
        <v>2168</v>
      </c>
      <c r="D2135">
        <v>107</v>
      </c>
      <c r="E2135">
        <v>107</v>
      </c>
      <c r="F2135">
        <v>0</v>
      </c>
      <c r="H2135"/>
      <c r="I2135">
        <v>0</v>
      </c>
    </row>
    <row r="2136" spans="1:9" hidden="1" x14ac:dyDescent="0.25">
      <c r="A2136" s="1" t="s">
        <v>27</v>
      </c>
      <c r="B2136">
        <v>10069</v>
      </c>
      <c r="C2136" s="1" t="s">
        <v>2169</v>
      </c>
      <c r="D2136">
        <v>141</v>
      </c>
      <c r="E2136">
        <v>141</v>
      </c>
      <c r="F2136">
        <v>0</v>
      </c>
      <c r="H2136"/>
      <c r="I2136">
        <v>0</v>
      </c>
    </row>
    <row r="2137" spans="1:9" hidden="1" x14ac:dyDescent="0.25">
      <c r="A2137" s="1" t="s">
        <v>27</v>
      </c>
      <c r="B2137">
        <v>9875</v>
      </c>
      <c r="C2137" s="1" t="s">
        <v>2170</v>
      </c>
      <c r="D2137">
        <v>4</v>
      </c>
      <c r="E2137">
        <v>4</v>
      </c>
      <c r="F2137">
        <v>6</v>
      </c>
      <c r="H2137"/>
      <c r="I2137">
        <v>0</v>
      </c>
    </row>
    <row r="2138" spans="1:9" hidden="1" x14ac:dyDescent="0.25">
      <c r="A2138" s="1" t="s">
        <v>27</v>
      </c>
      <c r="B2138">
        <v>10110</v>
      </c>
      <c r="C2138" s="1" t="s">
        <v>2171</v>
      </c>
      <c r="D2138">
        <v>4</v>
      </c>
      <c r="E2138">
        <v>4</v>
      </c>
      <c r="F2138">
        <v>0</v>
      </c>
      <c r="H2138"/>
      <c r="I2138">
        <v>0</v>
      </c>
    </row>
    <row r="2139" spans="1:9" hidden="1" x14ac:dyDescent="0.25">
      <c r="A2139" s="1" t="s">
        <v>27</v>
      </c>
      <c r="B2139">
        <v>10111</v>
      </c>
      <c r="C2139" s="1" t="s">
        <v>2172</v>
      </c>
      <c r="D2139">
        <v>4</v>
      </c>
      <c r="E2139">
        <v>4</v>
      </c>
      <c r="F2139">
        <v>0</v>
      </c>
      <c r="H2139"/>
      <c r="I2139">
        <v>0</v>
      </c>
    </row>
    <row r="2140" spans="1:9" hidden="1" x14ac:dyDescent="0.25">
      <c r="A2140" s="1" t="s">
        <v>27</v>
      </c>
      <c r="B2140">
        <v>10624</v>
      </c>
      <c r="C2140" s="1" t="s">
        <v>2173</v>
      </c>
      <c r="D2140">
        <v>1</v>
      </c>
      <c r="E2140">
        <v>1</v>
      </c>
      <c r="F2140">
        <v>0</v>
      </c>
      <c r="H2140"/>
      <c r="I2140">
        <v>0</v>
      </c>
    </row>
    <row r="2141" spans="1:9" hidden="1" x14ac:dyDescent="0.25">
      <c r="A2141" s="1" t="s">
        <v>27</v>
      </c>
      <c r="B2141">
        <v>10056</v>
      </c>
      <c r="C2141" s="1" t="s">
        <v>2174</v>
      </c>
      <c r="D2141">
        <v>3</v>
      </c>
      <c r="E2141">
        <v>3</v>
      </c>
      <c r="F2141">
        <v>0</v>
      </c>
      <c r="H2141"/>
      <c r="I2141">
        <v>0</v>
      </c>
    </row>
    <row r="2142" spans="1:9" hidden="1" x14ac:dyDescent="0.25">
      <c r="A2142" s="1" t="s">
        <v>27</v>
      </c>
      <c r="B2142">
        <v>10051</v>
      </c>
      <c r="C2142" s="1" t="s">
        <v>2175</v>
      </c>
      <c r="D2142">
        <v>5</v>
      </c>
      <c r="E2142">
        <v>5</v>
      </c>
      <c r="F2142">
        <v>0</v>
      </c>
      <c r="H2142"/>
      <c r="I2142">
        <v>0</v>
      </c>
    </row>
    <row r="2143" spans="1:9" hidden="1" x14ac:dyDescent="0.25">
      <c r="A2143" s="1" t="s">
        <v>27</v>
      </c>
      <c r="B2143">
        <v>10050</v>
      </c>
      <c r="C2143" s="1" t="s">
        <v>2176</v>
      </c>
      <c r="D2143">
        <v>1</v>
      </c>
      <c r="E2143">
        <v>1</v>
      </c>
      <c r="F2143">
        <v>0</v>
      </c>
      <c r="H2143"/>
      <c r="I2143">
        <v>0</v>
      </c>
    </row>
    <row r="2144" spans="1:9" hidden="1" x14ac:dyDescent="0.25">
      <c r="A2144" s="1" t="s">
        <v>27</v>
      </c>
      <c r="B2144">
        <v>10052</v>
      </c>
      <c r="C2144" s="1" t="s">
        <v>2177</v>
      </c>
      <c r="D2144">
        <v>1</v>
      </c>
      <c r="E2144">
        <v>1</v>
      </c>
      <c r="F2144">
        <v>0</v>
      </c>
      <c r="H2144"/>
      <c r="I2144">
        <v>0</v>
      </c>
    </row>
    <row r="2145" spans="1:9" hidden="1" x14ac:dyDescent="0.25">
      <c r="A2145" s="1" t="s">
        <v>27</v>
      </c>
      <c r="B2145">
        <v>10300</v>
      </c>
      <c r="C2145" s="1" t="s">
        <v>2178</v>
      </c>
      <c r="D2145">
        <v>23</v>
      </c>
      <c r="E2145">
        <v>23</v>
      </c>
      <c r="F2145">
        <v>0</v>
      </c>
      <c r="H2145"/>
      <c r="I2145">
        <v>0</v>
      </c>
    </row>
    <row r="2146" spans="1:9" hidden="1" x14ac:dyDescent="0.25">
      <c r="A2146" s="1" t="s">
        <v>27</v>
      </c>
      <c r="B2146">
        <v>10513</v>
      </c>
      <c r="C2146" s="1" t="s">
        <v>2179</v>
      </c>
      <c r="D2146">
        <v>3</v>
      </c>
      <c r="E2146">
        <v>3</v>
      </c>
      <c r="F2146">
        <v>0</v>
      </c>
      <c r="H2146"/>
      <c r="I2146">
        <v>0</v>
      </c>
    </row>
    <row r="2147" spans="1:9" hidden="1" x14ac:dyDescent="0.25">
      <c r="A2147" s="1" t="s">
        <v>27</v>
      </c>
      <c r="B2147">
        <v>10507</v>
      </c>
      <c r="C2147" s="1" t="s">
        <v>2180</v>
      </c>
      <c r="D2147">
        <v>5</v>
      </c>
      <c r="E2147">
        <v>5</v>
      </c>
      <c r="F2147">
        <v>0</v>
      </c>
      <c r="H2147"/>
      <c r="I2147">
        <v>0</v>
      </c>
    </row>
    <row r="2148" spans="1:9" hidden="1" x14ac:dyDescent="0.25">
      <c r="A2148" s="1" t="s">
        <v>27</v>
      </c>
      <c r="B2148">
        <v>10509</v>
      </c>
      <c r="C2148" s="1" t="s">
        <v>2181</v>
      </c>
      <c r="D2148">
        <v>5</v>
      </c>
      <c r="E2148">
        <v>5</v>
      </c>
      <c r="F2148">
        <v>0</v>
      </c>
      <c r="H2148"/>
      <c r="I2148">
        <v>0</v>
      </c>
    </row>
    <row r="2149" spans="1:9" hidden="1" x14ac:dyDescent="0.25">
      <c r="A2149" s="1" t="s">
        <v>27</v>
      </c>
      <c r="B2149">
        <v>10515</v>
      </c>
      <c r="C2149" s="1" t="s">
        <v>2182</v>
      </c>
      <c r="D2149">
        <v>5</v>
      </c>
      <c r="E2149">
        <v>5</v>
      </c>
      <c r="F2149">
        <v>0</v>
      </c>
      <c r="H2149"/>
      <c r="I2149">
        <v>0</v>
      </c>
    </row>
    <row r="2150" spans="1:9" hidden="1" x14ac:dyDescent="0.25">
      <c r="A2150" s="1" t="s">
        <v>27</v>
      </c>
      <c r="B2150">
        <v>10313</v>
      </c>
      <c r="C2150" s="1" t="s">
        <v>2183</v>
      </c>
      <c r="D2150">
        <v>1</v>
      </c>
      <c r="E2150">
        <v>1</v>
      </c>
      <c r="F2150">
        <v>0</v>
      </c>
      <c r="H2150"/>
      <c r="I2150">
        <v>0</v>
      </c>
    </row>
    <row r="2151" spans="1:9" hidden="1" x14ac:dyDescent="0.25">
      <c r="A2151" s="1" t="s">
        <v>27</v>
      </c>
      <c r="B2151">
        <v>10315</v>
      </c>
      <c r="C2151" s="1" t="s">
        <v>2184</v>
      </c>
      <c r="D2151">
        <v>1</v>
      </c>
      <c r="E2151">
        <v>1</v>
      </c>
      <c r="F2151">
        <v>0</v>
      </c>
      <c r="H2151"/>
      <c r="I2151">
        <v>0</v>
      </c>
    </row>
    <row r="2152" spans="1:9" hidden="1" x14ac:dyDescent="0.25">
      <c r="A2152" s="1" t="s">
        <v>27</v>
      </c>
      <c r="B2152">
        <v>10730</v>
      </c>
      <c r="C2152" s="1" t="s">
        <v>2185</v>
      </c>
      <c r="D2152">
        <v>25</v>
      </c>
      <c r="E2152">
        <v>25</v>
      </c>
      <c r="F2152">
        <v>12</v>
      </c>
      <c r="H2152"/>
      <c r="I2152">
        <v>0</v>
      </c>
    </row>
    <row r="2153" spans="1:9" hidden="1" x14ac:dyDescent="0.25">
      <c r="A2153" s="1" t="s">
        <v>27</v>
      </c>
      <c r="B2153">
        <v>10916</v>
      </c>
      <c r="C2153" s="1" t="s">
        <v>2186</v>
      </c>
      <c r="D2153">
        <v>1</v>
      </c>
      <c r="E2153">
        <v>1</v>
      </c>
      <c r="F2153">
        <v>0</v>
      </c>
      <c r="H2153"/>
      <c r="I2153">
        <v>0</v>
      </c>
    </row>
    <row r="2154" spans="1:9" hidden="1" x14ac:dyDescent="0.25">
      <c r="A2154" s="1" t="s">
        <v>27</v>
      </c>
      <c r="B2154">
        <v>9778</v>
      </c>
      <c r="C2154" s="1" t="s">
        <v>2187</v>
      </c>
      <c r="D2154">
        <v>3</v>
      </c>
      <c r="E2154">
        <v>3</v>
      </c>
      <c r="F2154">
        <v>0</v>
      </c>
      <c r="H2154"/>
      <c r="I2154">
        <v>0</v>
      </c>
    </row>
    <row r="2155" spans="1:9" hidden="1" x14ac:dyDescent="0.25">
      <c r="A2155" s="1" t="s">
        <v>27</v>
      </c>
      <c r="B2155">
        <v>9777</v>
      </c>
      <c r="C2155" s="1" t="s">
        <v>2188</v>
      </c>
      <c r="D2155">
        <v>5</v>
      </c>
      <c r="E2155">
        <v>5</v>
      </c>
      <c r="F2155">
        <v>0</v>
      </c>
      <c r="H2155"/>
      <c r="I2155">
        <v>0</v>
      </c>
    </row>
    <row r="2156" spans="1:9" hidden="1" x14ac:dyDescent="0.25">
      <c r="A2156" s="1" t="s">
        <v>27</v>
      </c>
      <c r="B2156">
        <v>9772</v>
      </c>
      <c r="C2156" s="1" t="s">
        <v>2189</v>
      </c>
      <c r="D2156">
        <v>246</v>
      </c>
      <c r="E2156">
        <v>246</v>
      </c>
      <c r="F2156">
        <v>0</v>
      </c>
      <c r="H2156"/>
      <c r="I2156">
        <v>0</v>
      </c>
    </row>
    <row r="2157" spans="1:9" hidden="1" x14ac:dyDescent="0.25">
      <c r="A2157" s="1" t="s">
        <v>27</v>
      </c>
      <c r="B2157">
        <v>9771</v>
      </c>
      <c r="C2157" s="1" t="s">
        <v>2190</v>
      </c>
      <c r="D2157">
        <v>110</v>
      </c>
      <c r="E2157">
        <v>110</v>
      </c>
      <c r="F2157">
        <v>0</v>
      </c>
      <c r="H2157"/>
      <c r="I2157">
        <v>0</v>
      </c>
    </row>
    <row r="2158" spans="1:9" hidden="1" x14ac:dyDescent="0.25">
      <c r="A2158" s="1" t="s">
        <v>27</v>
      </c>
      <c r="B2158">
        <v>9776</v>
      </c>
      <c r="C2158" s="1" t="s">
        <v>2191</v>
      </c>
      <c r="D2158">
        <v>7</v>
      </c>
      <c r="E2158">
        <v>7</v>
      </c>
      <c r="F2158">
        <v>0</v>
      </c>
      <c r="H2158"/>
      <c r="I2158">
        <v>0</v>
      </c>
    </row>
    <row r="2159" spans="1:9" hidden="1" x14ac:dyDescent="0.25">
      <c r="A2159" s="1" t="s">
        <v>27</v>
      </c>
      <c r="B2159">
        <v>9824</v>
      </c>
      <c r="C2159" s="1" t="s">
        <v>2192</v>
      </c>
      <c r="D2159">
        <v>2</v>
      </c>
      <c r="E2159">
        <v>2</v>
      </c>
      <c r="F2159">
        <v>0</v>
      </c>
      <c r="H2159"/>
      <c r="I2159">
        <v>0</v>
      </c>
    </row>
    <row r="2160" spans="1:9" hidden="1" x14ac:dyDescent="0.25">
      <c r="A2160" s="1" t="s">
        <v>27</v>
      </c>
      <c r="B2160">
        <v>10305</v>
      </c>
      <c r="C2160" s="1" t="s">
        <v>2193</v>
      </c>
      <c r="D2160">
        <v>31</v>
      </c>
      <c r="E2160">
        <v>31</v>
      </c>
      <c r="F2160">
        <v>96</v>
      </c>
      <c r="H2160"/>
      <c r="I2160">
        <v>0</v>
      </c>
    </row>
    <row r="2161" spans="1:9" hidden="1" x14ac:dyDescent="0.25">
      <c r="A2161" s="1" t="s">
        <v>27</v>
      </c>
      <c r="B2161">
        <v>10306</v>
      </c>
      <c r="C2161" s="1" t="s">
        <v>2194</v>
      </c>
      <c r="D2161">
        <v>1</v>
      </c>
      <c r="E2161">
        <v>1</v>
      </c>
      <c r="F2161">
        <v>0</v>
      </c>
      <c r="H2161"/>
      <c r="I2161">
        <v>0</v>
      </c>
    </row>
    <row r="2162" spans="1:9" hidden="1" x14ac:dyDescent="0.25">
      <c r="A2162" s="1" t="s">
        <v>27</v>
      </c>
      <c r="B2162">
        <v>10308</v>
      </c>
      <c r="C2162" s="1" t="s">
        <v>2195</v>
      </c>
      <c r="D2162">
        <v>1</v>
      </c>
      <c r="E2162">
        <v>1</v>
      </c>
      <c r="F2162">
        <v>0</v>
      </c>
      <c r="H2162"/>
      <c r="I2162">
        <v>0</v>
      </c>
    </row>
    <row r="2163" spans="1:9" hidden="1" x14ac:dyDescent="0.25">
      <c r="A2163" s="1" t="s">
        <v>27</v>
      </c>
      <c r="B2163">
        <v>11091</v>
      </c>
      <c r="C2163" s="1" t="s">
        <v>2196</v>
      </c>
      <c r="D2163">
        <v>61</v>
      </c>
      <c r="E2163">
        <v>61</v>
      </c>
      <c r="F2163">
        <v>48</v>
      </c>
      <c r="H2163"/>
      <c r="I2163">
        <v>0</v>
      </c>
    </row>
    <row r="2164" spans="1:9" hidden="1" x14ac:dyDescent="0.25">
      <c r="A2164" s="1" t="s">
        <v>27</v>
      </c>
      <c r="B2164">
        <v>12529</v>
      </c>
      <c r="C2164" s="1" t="s">
        <v>2197</v>
      </c>
      <c r="D2164">
        <v>3</v>
      </c>
      <c r="E2164">
        <v>3</v>
      </c>
      <c r="F2164">
        <v>0</v>
      </c>
      <c r="H2164"/>
      <c r="I2164">
        <v>0</v>
      </c>
    </row>
    <row r="2165" spans="1:9" hidden="1" x14ac:dyDescent="0.25">
      <c r="A2165" s="1" t="s">
        <v>27</v>
      </c>
      <c r="B2165">
        <v>9785</v>
      </c>
      <c r="C2165" s="1" t="s">
        <v>2198</v>
      </c>
      <c r="D2165">
        <v>24</v>
      </c>
      <c r="E2165">
        <v>24</v>
      </c>
      <c r="F2165">
        <v>0</v>
      </c>
      <c r="H2165"/>
      <c r="I2165">
        <v>0</v>
      </c>
    </row>
    <row r="2166" spans="1:9" hidden="1" x14ac:dyDescent="0.25">
      <c r="A2166" s="1" t="s">
        <v>27</v>
      </c>
      <c r="B2166">
        <v>9788</v>
      </c>
      <c r="C2166" s="1" t="s">
        <v>2199</v>
      </c>
      <c r="D2166">
        <v>4</v>
      </c>
      <c r="E2166">
        <v>4</v>
      </c>
      <c r="F2166">
        <v>0</v>
      </c>
      <c r="H2166"/>
      <c r="I2166">
        <v>0</v>
      </c>
    </row>
    <row r="2167" spans="1:9" hidden="1" x14ac:dyDescent="0.25">
      <c r="A2167" s="1" t="s">
        <v>27</v>
      </c>
      <c r="B2167">
        <v>8462</v>
      </c>
      <c r="C2167" s="1" t="s">
        <v>2200</v>
      </c>
      <c r="D2167">
        <v>2</v>
      </c>
      <c r="E2167">
        <v>2</v>
      </c>
      <c r="F2167">
        <v>0</v>
      </c>
      <c r="H2167"/>
      <c r="I2167">
        <v>0</v>
      </c>
    </row>
    <row r="2168" spans="1:9" hidden="1" x14ac:dyDescent="0.25">
      <c r="A2168" s="1" t="s">
        <v>27</v>
      </c>
      <c r="B2168">
        <v>8461</v>
      </c>
      <c r="C2168" s="1" t="s">
        <v>2201</v>
      </c>
      <c r="D2168">
        <v>1</v>
      </c>
      <c r="E2168">
        <v>1</v>
      </c>
      <c r="F2168">
        <v>0</v>
      </c>
      <c r="H2168"/>
      <c r="I2168">
        <v>0</v>
      </c>
    </row>
    <row r="2169" spans="1:9" hidden="1" x14ac:dyDescent="0.25">
      <c r="A2169" s="1" t="s">
        <v>27</v>
      </c>
      <c r="B2169">
        <v>10510</v>
      </c>
      <c r="C2169" s="1" t="s">
        <v>2202</v>
      </c>
      <c r="D2169">
        <v>5</v>
      </c>
      <c r="E2169">
        <v>5</v>
      </c>
      <c r="F2169">
        <v>0</v>
      </c>
      <c r="H2169"/>
      <c r="I2169">
        <v>0</v>
      </c>
    </row>
    <row r="2170" spans="1:9" hidden="1" x14ac:dyDescent="0.25">
      <c r="A2170" s="1" t="s">
        <v>27</v>
      </c>
      <c r="B2170">
        <v>10511</v>
      </c>
      <c r="C2170" s="1" t="s">
        <v>2203</v>
      </c>
      <c r="D2170">
        <v>3</v>
      </c>
      <c r="E2170">
        <v>3</v>
      </c>
      <c r="F2170">
        <v>0</v>
      </c>
      <c r="H2170"/>
      <c r="I2170">
        <v>0</v>
      </c>
    </row>
    <row r="2171" spans="1:9" hidden="1" x14ac:dyDescent="0.25">
      <c r="A2171" s="1" t="s">
        <v>27</v>
      </c>
      <c r="B2171">
        <v>10508</v>
      </c>
      <c r="C2171" s="1" t="s">
        <v>2204</v>
      </c>
      <c r="D2171">
        <v>3</v>
      </c>
      <c r="E2171">
        <v>3</v>
      </c>
      <c r="F2171">
        <v>0</v>
      </c>
      <c r="H2171"/>
      <c r="I2171">
        <v>0</v>
      </c>
    </row>
    <row r="2172" spans="1:9" hidden="1" x14ac:dyDescent="0.25">
      <c r="A2172" s="1" t="s">
        <v>27</v>
      </c>
      <c r="B2172">
        <v>10663</v>
      </c>
      <c r="C2172" s="1" t="s">
        <v>2205</v>
      </c>
      <c r="D2172">
        <v>3</v>
      </c>
      <c r="E2172">
        <v>3</v>
      </c>
      <c r="F2172">
        <v>0</v>
      </c>
      <c r="H2172"/>
      <c r="I2172">
        <v>0</v>
      </c>
    </row>
    <row r="2173" spans="1:9" hidden="1" x14ac:dyDescent="0.25">
      <c r="A2173" s="1" t="s">
        <v>27</v>
      </c>
      <c r="B2173">
        <v>10942</v>
      </c>
      <c r="C2173" s="1" t="s">
        <v>2206</v>
      </c>
      <c r="D2173">
        <v>11</v>
      </c>
      <c r="E2173">
        <v>11</v>
      </c>
      <c r="F2173">
        <v>0</v>
      </c>
      <c r="H2173"/>
      <c r="I2173">
        <v>0</v>
      </c>
    </row>
    <row r="2174" spans="1:9" hidden="1" x14ac:dyDescent="0.25">
      <c r="A2174" s="1" t="s">
        <v>27</v>
      </c>
      <c r="B2174">
        <v>10943</v>
      </c>
      <c r="C2174" s="1" t="s">
        <v>2207</v>
      </c>
      <c r="D2174">
        <v>14</v>
      </c>
      <c r="E2174">
        <v>14</v>
      </c>
      <c r="F2174">
        <v>0</v>
      </c>
      <c r="H2174"/>
      <c r="I2174">
        <v>0</v>
      </c>
    </row>
    <row r="2175" spans="1:9" hidden="1" x14ac:dyDescent="0.25">
      <c r="A2175" s="1" t="s">
        <v>27</v>
      </c>
      <c r="B2175">
        <v>10944</v>
      </c>
      <c r="C2175" s="1" t="s">
        <v>2208</v>
      </c>
      <c r="D2175">
        <v>13</v>
      </c>
      <c r="E2175">
        <v>13</v>
      </c>
      <c r="F2175">
        <v>0</v>
      </c>
      <c r="H2175"/>
      <c r="I2175">
        <v>0</v>
      </c>
    </row>
    <row r="2176" spans="1:9" hidden="1" x14ac:dyDescent="0.25">
      <c r="A2176" s="1" t="s">
        <v>27</v>
      </c>
      <c r="B2176">
        <v>10945</v>
      </c>
      <c r="C2176" s="1" t="s">
        <v>2209</v>
      </c>
      <c r="D2176">
        <v>13</v>
      </c>
      <c r="E2176">
        <v>13</v>
      </c>
      <c r="F2176">
        <v>0</v>
      </c>
      <c r="H2176"/>
      <c r="I2176">
        <v>0</v>
      </c>
    </row>
    <row r="2177" spans="1:9" hidden="1" x14ac:dyDescent="0.25">
      <c r="A2177" s="1" t="s">
        <v>27</v>
      </c>
      <c r="B2177">
        <v>9904</v>
      </c>
      <c r="C2177" s="1" t="s">
        <v>2210</v>
      </c>
      <c r="D2177">
        <v>17</v>
      </c>
      <c r="E2177">
        <v>17</v>
      </c>
      <c r="F2177">
        <v>0</v>
      </c>
      <c r="H2177"/>
      <c r="I2177">
        <v>0</v>
      </c>
    </row>
    <row r="2178" spans="1:9" hidden="1" x14ac:dyDescent="0.25">
      <c r="A2178" s="1" t="s">
        <v>27</v>
      </c>
      <c r="B2178">
        <v>9905</v>
      </c>
      <c r="C2178" s="1" t="s">
        <v>2211</v>
      </c>
      <c r="D2178">
        <v>1</v>
      </c>
      <c r="E2178">
        <v>1</v>
      </c>
      <c r="F2178">
        <v>12</v>
      </c>
      <c r="H2178"/>
      <c r="I2178">
        <v>0</v>
      </c>
    </row>
    <row r="2179" spans="1:9" hidden="1" x14ac:dyDescent="0.25">
      <c r="A2179" s="1" t="s">
        <v>27</v>
      </c>
      <c r="B2179">
        <v>10881</v>
      </c>
      <c r="C2179" s="1" t="s">
        <v>2212</v>
      </c>
      <c r="D2179">
        <v>2</v>
      </c>
      <c r="E2179">
        <v>2</v>
      </c>
      <c r="F2179">
        <v>0</v>
      </c>
      <c r="H2179"/>
      <c r="I2179">
        <v>0</v>
      </c>
    </row>
    <row r="2180" spans="1:9" hidden="1" x14ac:dyDescent="0.25">
      <c r="A2180" s="1" t="s">
        <v>27</v>
      </c>
      <c r="B2180">
        <v>10882</v>
      </c>
      <c r="C2180" s="1" t="s">
        <v>2213</v>
      </c>
      <c r="D2180">
        <v>1</v>
      </c>
      <c r="E2180">
        <v>1</v>
      </c>
      <c r="F2180">
        <v>0</v>
      </c>
      <c r="H2180"/>
      <c r="I2180">
        <v>0</v>
      </c>
    </row>
    <row r="2181" spans="1:9" hidden="1" x14ac:dyDescent="0.25">
      <c r="A2181" s="1" t="s">
        <v>27</v>
      </c>
      <c r="B2181">
        <v>10883</v>
      </c>
      <c r="C2181" s="1" t="s">
        <v>2214</v>
      </c>
      <c r="D2181">
        <v>4</v>
      </c>
      <c r="E2181">
        <v>4</v>
      </c>
      <c r="F2181">
        <v>0</v>
      </c>
      <c r="H2181"/>
      <c r="I2181">
        <v>0</v>
      </c>
    </row>
    <row r="2182" spans="1:9" hidden="1" x14ac:dyDescent="0.25">
      <c r="A2182" s="1" t="s">
        <v>27</v>
      </c>
      <c r="B2182">
        <v>10884</v>
      </c>
      <c r="C2182" s="1" t="s">
        <v>2215</v>
      </c>
      <c r="D2182">
        <v>2</v>
      </c>
      <c r="E2182">
        <v>2</v>
      </c>
      <c r="F2182">
        <v>0</v>
      </c>
      <c r="H2182"/>
      <c r="I2182">
        <v>0</v>
      </c>
    </row>
    <row r="2183" spans="1:9" hidden="1" x14ac:dyDescent="0.25">
      <c r="A2183" s="1" t="s">
        <v>27</v>
      </c>
      <c r="B2183">
        <v>10886</v>
      </c>
      <c r="C2183" s="1" t="s">
        <v>2216</v>
      </c>
      <c r="D2183">
        <v>3</v>
      </c>
      <c r="E2183">
        <v>3</v>
      </c>
      <c r="F2183">
        <v>0</v>
      </c>
      <c r="H2183"/>
      <c r="I2183">
        <v>0</v>
      </c>
    </row>
    <row r="2184" spans="1:9" hidden="1" x14ac:dyDescent="0.25">
      <c r="A2184" s="1" t="s">
        <v>27</v>
      </c>
      <c r="B2184">
        <v>10887</v>
      </c>
      <c r="C2184" s="1" t="s">
        <v>2217</v>
      </c>
      <c r="D2184">
        <v>2</v>
      </c>
      <c r="E2184">
        <v>2</v>
      </c>
      <c r="F2184">
        <v>0</v>
      </c>
      <c r="H2184"/>
      <c r="I2184">
        <v>0</v>
      </c>
    </row>
    <row r="2185" spans="1:9" hidden="1" x14ac:dyDescent="0.25">
      <c r="A2185" s="1" t="s">
        <v>27</v>
      </c>
      <c r="B2185">
        <v>10888</v>
      </c>
      <c r="C2185" s="1" t="s">
        <v>2218</v>
      </c>
      <c r="D2185">
        <v>4</v>
      </c>
      <c r="E2185">
        <v>4</v>
      </c>
      <c r="F2185">
        <v>0</v>
      </c>
      <c r="H2185"/>
      <c r="I2185">
        <v>0</v>
      </c>
    </row>
    <row r="2186" spans="1:9" hidden="1" x14ac:dyDescent="0.25">
      <c r="A2186" s="1" t="s">
        <v>27</v>
      </c>
      <c r="B2186">
        <v>10889</v>
      </c>
      <c r="C2186" s="1" t="s">
        <v>2219</v>
      </c>
      <c r="D2186">
        <v>2</v>
      </c>
      <c r="E2186">
        <v>2</v>
      </c>
      <c r="F2186">
        <v>0</v>
      </c>
      <c r="H2186"/>
      <c r="I2186">
        <v>0</v>
      </c>
    </row>
    <row r="2187" spans="1:9" hidden="1" x14ac:dyDescent="0.25">
      <c r="A2187" s="1" t="s">
        <v>27</v>
      </c>
      <c r="B2187">
        <v>10891</v>
      </c>
      <c r="C2187" s="1" t="s">
        <v>2220</v>
      </c>
      <c r="D2187">
        <v>2</v>
      </c>
      <c r="E2187">
        <v>2</v>
      </c>
      <c r="F2187">
        <v>0</v>
      </c>
      <c r="H2187"/>
      <c r="I2187">
        <v>0</v>
      </c>
    </row>
    <row r="2188" spans="1:9" hidden="1" x14ac:dyDescent="0.25">
      <c r="A2188" s="1" t="s">
        <v>27</v>
      </c>
      <c r="B2188">
        <v>10744</v>
      </c>
      <c r="C2188" s="1" t="s">
        <v>2221</v>
      </c>
      <c r="D2188">
        <v>48</v>
      </c>
      <c r="E2188">
        <v>48</v>
      </c>
      <c r="F2188">
        <v>72</v>
      </c>
      <c r="H2188"/>
      <c r="I2188">
        <v>0</v>
      </c>
    </row>
    <row r="2189" spans="1:9" hidden="1" x14ac:dyDescent="0.25">
      <c r="A2189" s="1" t="s">
        <v>27</v>
      </c>
      <c r="B2189">
        <v>10745</v>
      </c>
      <c r="C2189" s="1" t="s">
        <v>2222</v>
      </c>
      <c r="D2189">
        <v>51</v>
      </c>
      <c r="E2189">
        <v>51</v>
      </c>
      <c r="F2189">
        <v>24</v>
      </c>
      <c r="H2189"/>
      <c r="I2189">
        <v>0</v>
      </c>
    </row>
    <row r="2190" spans="1:9" hidden="1" x14ac:dyDescent="0.25">
      <c r="A2190" s="1" t="s">
        <v>27</v>
      </c>
      <c r="B2190">
        <v>11056</v>
      </c>
      <c r="C2190" s="1" t="s">
        <v>2223</v>
      </c>
      <c r="D2190">
        <v>3</v>
      </c>
      <c r="E2190">
        <v>3</v>
      </c>
      <c r="F2190">
        <v>4</v>
      </c>
      <c r="H2190"/>
      <c r="I2190">
        <v>0</v>
      </c>
    </row>
    <row r="2191" spans="1:9" hidden="1" x14ac:dyDescent="0.25">
      <c r="A2191" s="1" t="s">
        <v>27</v>
      </c>
      <c r="B2191">
        <v>12989</v>
      </c>
      <c r="C2191" s="1" t="s">
        <v>2224</v>
      </c>
      <c r="D2191">
        <v>7</v>
      </c>
      <c r="E2191">
        <v>7</v>
      </c>
      <c r="F2191">
        <v>0</v>
      </c>
      <c r="H2191"/>
      <c r="I2191">
        <v>0</v>
      </c>
    </row>
    <row r="2192" spans="1:9" hidden="1" x14ac:dyDescent="0.25">
      <c r="A2192" s="1" t="s">
        <v>27</v>
      </c>
      <c r="B2192">
        <v>9735</v>
      </c>
      <c r="C2192" s="1" t="s">
        <v>2225</v>
      </c>
      <c r="D2192">
        <v>2</v>
      </c>
      <c r="E2192">
        <v>2</v>
      </c>
      <c r="F2192">
        <v>0</v>
      </c>
      <c r="H2192"/>
      <c r="I2192">
        <v>0</v>
      </c>
    </row>
    <row r="2193" spans="1:9" hidden="1" x14ac:dyDescent="0.25">
      <c r="A2193" s="1" t="s">
        <v>27</v>
      </c>
      <c r="B2193">
        <v>10346</v>
      </c>
      <c r="C2193" s="1" t="s">
        <v>2226</v>
      </c>
      <c r="D2193">
        <v>86</v>
      </c>
      <c r="E2193">
        <v>86</v>
      </c>
      <c r="F2193">
        <v>0</v>
      </c>
      <c r="H2193"/>
      <c r="I2193">
        <v>0</v>
      </c>
    </row>
    <row r="2194" spans="1:9" hidden="1" x14ac:dyDescent="0.25">
      <c r="A2194" s="1" t="s">
        <v>27</v>
      </c>
      <c r="B2194">
        <v>13059</v>
      </c>
      <c r="C2194" s="1" t="s">
        <v>2227</v>
      </c>
      <c r="D2194">
        <v>2</v>
      </c>
      <c r="E2194">
        <v>2</v>
      </c>
      <c r="F2194">
        <v>12</v>
      </c>
      <c r="H2194"/>
      <c r="I2194">
        <v>0</v>
      </c>
    </row>
    <row r="2195" spans="1:9" hidden="1" x14ac:dyDescent="0.25">
      <c r="A2195" s="1" t="s">
        <v>27</v>
      </c>
      <c r="B2195">
        <v>11444</v>
      </c>
      <c r="C2195" s="1" t="s">
        <v>2228</v>
      </c>
      <c r="D2195">
        <v>321</v>
      </c>
      <c r="E2195">
        <v>321</v>
      </c>
      <c r="F2195">
        <v>0</v>
      </c>
      <c r="H2195"/>
      <c r="I2195">
        <v>0</v>
      </c>
    </row>
    <row r="2196" spans="1:9" hidden="1" x14ac:dyDescent="0.25">
      <c r="A2196" s="1" t="s">
        <v>27</v>
      </c>
      <c r="B2196">
        <v>8828</v>
      </c>
      <c r="C2196" s="1" t="s">
        <v>2229</v>
      </c>
      <c r="D2196">
        <v>6</v>
      </c>
      <c r="E2196">
        <v>6</v>
      </c>
      <c r="F2196">
        <v>0</v>
      </c>
      <c r="H2196"/>
      <c r="I2196">
        <v>0</v>
      </c>
    </row>
    <row r="2197" spans="1:9" hidden="1" x14ac:dyDescent="0.25">
      <c r="A2197" s="1" t="s">
        <v>27</v>
      </c>
      <c r="B2197">
        <v>10892</v>
      </c>
      <c r="C2197" s="1" t="s">
        <v>2230</v>
      </c>
      <c r="D2197">
        <v>1</v>
      </c>
      <c r="E2197">
        <v>1</v>
      </c>
      <c r="F2197">
        <v>0</v>
      </c>
      <c r="H2197"/>
      <c r="I2197">
        <v>0</v>
      </c>
    </row>
    <row r="2198" spans="1:9" hidden="1" x14ac:dyDescent="0.25">
      <c r="A2198" s="1" t="s">
        <v>27</v>
      </c>
      <c r="B2198">
        <v>10893</v>
      </c>
      <c r="C2198" s="1" t="s">
        <v>2231</v>
      </c>
      <c r="D2198">
        <v>3</v>
      </c>
      <c r="E2198">
        <v>3</v>
      </c>
      <c r="F2198">
        <v>0</v>
      </c>
      <c r="H2198"/>
      <c r="I2198">
        <v>0</v>
      </c>
    </row>
    <row r="2199" spans="1:9" hidden="1" x14ac:dyDescent="0.25">
      <c r="A2199" s="1" t="s">
        <v>27</v>
      </c>
      <c r="B2199">
        <v>10895</v>
      </c>
      <c r="C2199" s="1" t="s">
        <v>2232</v>
      </c>
      <c r="D2199">
        <v>4</v>
      </c>
      <c r="E2199">
        <v>4</v>
      </c>
      <c r="F2199">
        <v>0</v>
      </c>
      <c r="H2199"/>
      <c r="I2199">
        <v>0</v>
      </c>
    </row>
    <row r="2200" spans="1:9" hidden="1" x14ac:dyDescent="0.25">
      <c r="A2200" s="1" t="s">
        <v>27</v>
      </c>
      <c r="B2200">
        <v>10896</v>
      </c>
      <c r="C2200" s="1" t="s">
        <v>2233</v>
      </c>
      <c r="D2200">
        <v>4</v>
      </c>
      <c r="E2200">
        <v>4</v>
      </c>
      <c r="F2200">
        <v>0</v>
      </c>
      <c r="H2200"/>
      <c r="I2200">
        <v>0</v>
      </c>
    </row>
    <row r="2201" spans="1:9" hidden="1" x14ac:dyDescent="0.25">
      <c r="A2201" s="1" t="s">
        <v>27</v>
      </c>
      <c r="B2201">
        <v>10897</v>
      </c>
      <c r="C2201" s="1" t="s">
        <v>2234</v>
      </c>
      <c r="D2201">
        <v>2</v>
      </c>
      <c r="E2201">
        <v>2</v>
      </c>
      <c r="F2201">
        <v>0</v>
      </c>
      <c r="H2201"/>
      <c r="I2201">
        <v>0</v>
      </c>
    </row>
    <row r="2202" spans="1:9" hidden="1" x14ac:dyDescent="0.25">
      <c r="A2202" s="1" t="s">
        <v>27</v>
      </c>
      <c r="B2202">
        <v>10898</v>
      </c>
      <c r="C2202" s="1" t="s">
        <v>2235</v>
      </c>
      <c r="D2202">
        <v>4</v>
      </c>
      <c r="E2202">
        <v>4</v>
      </c>
      <c r="F2202">
        <v>0</v>
      </c>
      <c r="H2202"/>
      <c r="I2202">
        <v>0</v>
      </c>
    </row>
    <row r="2203" spans="1:9" hidden="1" x14ac:dyDescent="0.25">
      <c r="A2203" s="1" t="s">
        <v>27</v>
      </c>
      <c r="B2203">
        <v>10828</v>
      </c>
      <c r="C2203" s="1" t="s">
        <v>2236</v>
      </c>
      <c r="D2203">
        <v>36</v>
      </c>
      <c r="E2203">
        <v>36</v>
      </c>
      <c r="F2203">
        <v>0</v>
      </c>
      <c r="H2203"/>
      <c r="I2203">
        <v>0</v>
      </c>
    </row>
    <row r="2204" spans="1:9" hidden="1" x14ac:dyDescent="0.25">
      <c r="A2204" s="1" t="s">
        <v>27</v>
      </c>
      <c r="B2204">
        <v>10827</v>
      </c>
      <c r="C2204" s="1" t="s">
        <v>2237</v>
      </c>
      <c r="D2204">
        <v>12</v>
      </c>
      <c r="E2204">
        <v>12</v>
      </c>
      <c r="F2204">
        <v>0</v>
      </c>
      <c r="H2204"/>
      <c r="I2204">
        <v>0</v>
      </c>
    </row>
    <row r="2205" spans="1:9" hidden="1" x14ac:dyDescent="0.25">
      <c r="A2205" s="1" t="s">
        <v>27</v>
      </c>
      <c r="B2205">
        <v>12084</v>
      </c>
      <c r="C2205" s="1" t="s">
        <v>2238</v>
      </c>
      <c r="D2205">
        <v>50</v>
      </c>
      <c r="E2205">
        <v>50</v>
      </c>
      <c r="F2205">
        <v>24</v>
      </c>
      <c r="H2205"/>
      <c r="I2205">
        <v>0</v>
      </c>
    </row>
    <row r="2206" spans="1:9" hidden="1" x14ac:dyDescent="0.25">
      <c r="A2206" s="1" t="s">
        <v>27</v>
      </c>
      <c r="B2206">
        <v>12125</v>
      </c>
      <c r="C2206" s="1" t="s">
        <v>2239</v>
      </c>
      <c r="D2206">
        <v>122</v>
      </c>
      <c r="E2206">
        <v>122</v>
      </c>
      <c r="F2206">
        <v>72</v>
      </c>
      <c r="H2206"/>
      <c r="I2206">
        <v>0</v>
      </c>
    </row>
    <row r="2207" spans="1:9" hidden="1" x14ac:dyDescent="0.25">
      <c r="A2207" s="1" t="s">
        <v>27</v>
      </c>
      <c r="B2207">
        <v>12126</v>
      </c>
      <c r="C2207" s="1" t="s">
        <v>2240</v>
      </c>
      <c r="D2207">
        <v>134</v>
      </c>
      <c r="E2207">
        <v>134</v>
      </c>
      <c r="F2207">
        <v>72</v>
      </c>
      <c r="H2207"/>
      <c r="I2207">
        <v>0</v>
      </c>
    </row>
    <row r="2208" spans="1:9" hidden="1" x14ac:dyDescent="0.25">
      <c r="A2208" s="1" t="s">
        <v>27</v>
      </c>
      <c r="B2208">
        <v>11937</v>
      </c>
      <c r="C2208" s="1" t="s">
        <v>2241</v>
      </c>
      <c r="D2208">
        <v>37</v>
      </c>
      <c r="E2208">
        <v>37</v>
      </c>
      <c r="F2208">
        <v>24</v>
      </c>
      <c r="H2208"/>
      <c r="I2208">
        <v>0</v>
      </c>
    </row>
    <row r="2209" spans="1:9" hidden="1" x14ac:dyDescent="0.25">
      <c r="A2209" s="1" t="s">
        <v>27</v>
      </c>
      <c r="B2209">
        <v>11936</v>
      </c>
      <c r="C2209" s="1" t="s">
        <v>2242</v>
      </c>
      <c r="D2209">
        <v>55</v>
      </c>
      <c r="E2209">
        <v>55</v>
      </c>
      <c r="F2209">
        <v>24</v>
      </c>
      <c r="H2209"/>
      <c r="I2209">
        <v>0</v>
      </c>
    </row>
    <row r="2210" spans="1:9" hidden="1" x14ac:dyDescent="0.25">
      <c r="A2210" s="1" t="s">
        <v>27</v>
      </c>
      <c r="B2210">
        <v>11932</v>
      </c>
      <c r="C2210" s="1" t="s">
        <v>2243</v>
      </c>
      <c r="D2210">
        <v>24</v>
      </c>
      <c r="E2210">
        <v>24</v>
      </c>
      <c r="F2210">
        <v>12</v>
      </c>
      <c r="H2210"/>
      <c r="I2210">
        <v>0</v>
      </c>
    </row>
    <row r="2211" spans="1:9" hidden="1" x14ac:dyDescent="0.25">
      <c r="A2211" s="1" t="s">
        <v>27</v>
      </c>
      <c r="B2211">
        <v>11934</v>
      </c>
      <c r="C2211" s="1" t="s">
        <v>2244</v>
      </c>
      <c r="D2211">
        <v>15</v>
      </c>
      <c r="E2211">
        <v>15</v>
      </c>
      <c r="F2211">
        <v>12</v>
      </c>
      <c r="H2211"/>
      <c r="I2211">
        <v>0</v>
      </c>
    </row>
    <row r="2212" spans="1:9" hidden="1" x14ac:dyDescent="0.25">
      <c r="A2212" s="1" t="s">
        <v>27</v>
      </c>
      <c r="B2212">
        <v>11933</v>
      </c>
      <c r="C2212" s="1" t="s">
        <v>2245</v>
      </c>
      <c r="D2212">
        <v>19</v>
      </c>
      <c r="E2212">
        <v>19</v>
      </c>
      <c r="F2212">
        <v>12</v>
      </c>
      <c r="H2212"/>
      <c r="I2212">
        <v>0</v>
      </c>
    </row>
    <row r="2213" spans="1:9" hidden="1" x14ac:dyDescent="0.25">
      <c r="A2213" s="1" t="s">
        <v>27</v>
      </c>
      <c r="B2213">
        <v>11935</v>
      </c>
      <c r="C2213" s="1" t="s">
        <v>2246</v>
      </c>
      <c r="D2213">
        <v>14</v>
      </c>
      <c r="E2213">
        <v>14</v>
      </c>
      <c r="F2213">
        <v>0</v>
      </c>
      <c r="H2213"/>
      <c r="I2213">
        <v>0</v>
      </c>
    </row>
    <row r="2214" spans="1:9" hidden="1" x14ac:dyDescent="0.25">
      <c r="A2214" s="1" t="s">
        <v>27</v>
      </c>
      <c r="B2214">
        <v>12552</v>
      </c>
      <c r="C2214" s="1" t="s">
        <v>2247</v>
      </c>
      <c r="D2214">
        <v>6</v>
      </c>
      <c r="E2214">
        <v>6</v>
      </c>
      <c r="F2214">
        <v>0</v>
      </c>
      <c r="H2214"/>
      <c r="I2214">
        <v>0</v>
      </c>
    </row>
    <row r="2215" spans="1:9" hidden="1" x14ac:dyDescent="0.25">
      <c r="A2215" s="1" t="s">
        <v>27</v>
      </c>
      <c r="B2215">
        <v>12570</v>
      </c>
      <c r="C2215" s="1" t="s">
        <v>2248</v>
      </c>
      <c r="D2215">
        <v>3</v>
      </c>
      <c r="E2215">
        <v>3</v>
      </c>
      <c r="F2215">
        <v>0</v>
      </c>
      <c r="H2215"/>
      <c r="I2215">
        <v>0</v>
      </c>
    </row>
    <row r="2216" spans="1:9" hidden="1" x14ac:dyDescent="0.25">
      <c r="A2216" s="1" t="s">
        <v>27</v>
      </c>
      <c r="B2216">
        <v>12559</v>
      </c>
      <c r="C2216" s="1" t="s">
        <v>2249</v>
      </c>
      <c r="D2216">
        <v>1</v>
      </c>
      <c r="E2216">
        <v>1</v>
      </c>
      <c r="F2216">
        <v>0</v>
      </c>
      <c r="H2216"/>
      <c r="I2216">
        <v>0</v>
      </c>
    </row>
    <row r="2217" spans="1:9" hidden="1" x14ac:dyDescent="0.25">
      <c r="A2217" s="1" t="s">
        <v>27</v>
      </c>
      <c r="B2217">
        <v>12564</v>
      </c>
      <c r="C2217" s="1" t="s">
        <v>2250</v>
      </c>
      <c r="D2217">
        <v>5</v>
      </c>
      <c r="E2217">
        <v>5</v>
      </c>
      <c r="F2217">
        <v>0</v>
      </c>
      <c r="H2217"/>
      <c r="I2217">
        <v>0</v>
      </c>
    </row>
    <row r="2218" spans="1:9" hidden="1" x14ac:dyDescent="0.25">
      <c r="A2218" s="1" t="s">
        <v>27</v>
      </c>
      <c r="B2218">
        <v>12551</v>
      </c>
      <c r="C2218" s="1" t="s">
        <v>2251</v>
      </c>
      <c r="D2218">
        <v>1</v>
      </c>
      <c r="E2218">
        <v>1</v>
      </c>
      <c r="F2218">
        <v>0</v>
      </c>
      <c r="H2218"/>
      <c r="I2218">
        <v>0</v>
      </c>
    </row>
    <row r="2219" spans="1:9" hidden="1" x14ac:dyDescent="0.25">
      <c r="A2219" s="1" t="s">
        <v>27</v>
      </c>
      <c r="B2219">
        <v>12572</v>
      </c>
      <c r="C2219" s="1" t="s">
        <v>2252</v>
      </c>
      <c r="D2219">
        <v>1</v>
      </c>
      <c r="E2219">
        <v>1</v>
      </c>
      <c r="F2219">
        <v>0</v>
      </c>
      <c r="H2219"/>
      <c r="I2219">
        <v>0</v>
      </c>
    </row>
    <row r="2220" spans="1:9" hidden="1" x14ac:dyDescent="0.25">
      <c r="A2220" s="1" t="s">
        <v>27</v>
      </c>
      <c r="B2220">
        <v>12554</v>
      </c>
      <c r="C2220" s="1" t="s">
        <v>2253</v>
      </c>
      <c r="D2220">
        <v>8</v>
      </c>
      <c r="E2220">
        <v>8</v>
      </c>
      <c r="F2220">
        <v>0</v>
      </c>
      <c r="H2220"/>
      <c r="I2220">
        <v>0</v>
      </c>
    </row>
    <row r="2221" spans="1:9" hidden="1" x14ac:dyDescent="0.25">
      <c r="A2221" s="1" t="s">
        <v>27</v>
      </c>
      <c r="B2221">
        <v>10769</v>
      </c>
      <c r="C2221" s="1" t="s">
        <v>2254</v>
      </c>
      <c r="D2221">
        <v>1</v>
      </c>
      <c r="E2221">
        <v>1</v>
      </c>
      <c r="F2221">
        <v>0</v>
      </c>
      <c r="H2221"/>
      <c r="I2221">
        <v>0</v>
      </c>
    </row>
    <row r="2222" spans="1:9" hidden="1" x14ac:dyDescent="0.25">
      <c r="A2222" s="1" t="s">
        <v>27</v>
      </c>
      <c r="B2222">
        <v>11863</v>
      </c>
      <c r="C2222" s="1" t="s">
        <v>2255</v>
      </c>
      <c r="D2222">
        <v>2</v>
      </c>
      <c r="E2222">
        <v>2</v>
      </c>
      <c r="F2222">
        <v>0</v>
      </c>
      <c r="H2222"/>
      <c r="I2222">
        <v>0</v>
      </c>
    </row>
    <row r="2223" spans="1:9" hidden="1" x14ac:dyDescent="0.25">
      <c r="A2223" s="1" t="s">
        <v>27</v>
      </c>
      <c r="B2223">
        <v>11864</v>
      </c>
      <c r="C2223" s="1" t="s">
        <v>2256</v>
      </c>
      <c r="D2223">
        <v>9</v>
      </c>
      <c r="E2223">
        <v>9</v>
      </c>
      <c r="F2223">
        <v>12</v>
      </c>
      <c r="H2223"/>
      <c r="I2223">
        <v>0</v>
      </c>
    </row>
    <row r="2224" spans="1:9" hidden="1" x14ac:dyDescent="0.25">
      <c r="A2224" s="1" t="s">
        <v>27</v>
      </c>
      <c r="B2224">
        <v>11739</v>
      </c>
      <c r="C2224" s="1" t="s">
        <v>2257</v>
      </c>
      <c r="D2224">
        <v>15</v>
      </c>
      <c r="E2224">
        <v>15</v>
      </c>
      <c r="F2224">
        <v>12</v>
      </c>
      <c r="H2224"/>
      <c r="I2224">
        <v>0</v>
      </c>
    </row>
    <row r="2225" spans="1:9" hidden="1" x14ac:dyDescent="0.25">
      <c r="A2225" s="1" t="s">
        <v>27</v>
      </c>
      <c r="B2225">
        <v>12088</v>
      </c>
      <c r="C2225" s="1" t="s">
        <v>2258</v>
      </c>
      <c r="D2225">
        <v>5</v>
      </c>
      <c r="E2225">
        <v>5</v>
      </c>
      <c r="F2225">
        <v>0</v>
      </c>
      <c r="H2225"/>
      <c r="I2225">
        <v>0</v>
      </c>
    </row>
    <row r="2226" spans="1:9" hidden="1" x14ac:dyDescent="0.25">
      <c r="A2226" s="1" t="s">
        <v>27</v>
      </c>
      <c r="B2226">
        <v>10304</v>
      </c>
      <c r="C2226" s="1" t="s">
        <v>2259</v>
      </c>
      <c r="D2226">
        <v>14</v>
      </c>
      <c r="E2226">
        <v>14</v>
      </c>
      <c r="F2226">
        <v>49</v>
      </c>
      <c r="H2226"/>
      <c r="I2226">
        <v>0</v>
      </c>
    </row>
    <row r="2227" spans="1:9" hidden="1" x14ac:dyDescent="0.25">
      <c r="A2227" s="1" t="s">
        <v>27</v>
      </c>
      <c r="B2227">
        <v>11619</v>
      </c>
      <c r="C2227" s="1" t="s">
        <v>2260</v>
      </c>
      <c r="D2227">
        <v>4</v>
      </c>
      <c r="E2227">
        <v>4</v>
      </c>
      <c r="F2227">
        <v>12</v>
      </c>
      <c r="H2227"/>
      <c r="I2227">
        <v>0</v>
      </c>
    </row>
    <row r="2228" spans="1:9" hidden="1" x14ac:dyDescent="0.25">
      <c r="A2228" s="1" t="s">
        <v>27</v>
      </c>
      <c r="B2228">
        <v>12625</v>
      </c>
      <c r="C2228" s="1" t="s">
        <v>2261</v>
      </c>
      <c r="D2228">
        <v>8</v>
      </c>
      <c r="E2228">
        <v>8</v>
      </c>
      <c r="F2228">
        <v>0</v>
      </c>
      <c r="H2228"/>
      <c r="I2228">
        <v>0</v>
      </c>
    </row>
    <row r="2229" spans="1:9" hidden="1" x14ac:dyDescent="0.25">
      <c r="A2229" s="1" t="s">
        <v>27</v>
      </c>
      <c r="B2229">
        <v>11272</v>
      </c>
      <c r="C2229" s="1" t="s">
        <v>2262</v>
      </c>
      <c r="D2229">
        <v>25</v>
      </c>
      <c r="E2229">
        <v>25</v>
      </c>
      <c r="F2229">
        <v>0</v>
      </c>
      <c r="H2229"/>
      <c r="I2229">
        <v>0</v>
      </c>
    </row>
    <row r="2230" spans="1:9" hidden="1" x14ac:dyDescent="0.25">
      <c r="A2230" s="1" t="s">
        <v>27</v>
      </c>
      <c r="B2230">
        <v>12778</v>
      </c>
      <c r="C2230" s="1" t="s">
        <v>2263</v>
      </c>
      <c r="D2230">
        <v>8</v>
      </c>
      <c r="E2230">
        <v>8</v>
      </c>
      <c r="F2230">
        <v>0</v>
      </c>
      <c r="H2230"/>
      <c r="I2230">
        <v>0</v>
      </c>
    </row>
    <row r="2231" spans="1:9" hidden="1" x14ac:dyDescent="0.25">
      <c r="A2231" s="1" t="s">
        <v>27</v>
      </c>
      <c r="B2231">
        <v>9361</v>
      </c>
      <c r="C2231" s="1" t="s">
        <v>2264</v>
      </c>
      <c r="D2231">
        <v>19</v>
      </c>
      <c r="E2231">
        <v>19</v>
      </c>
      <c r="F2231">
        <v>12</v>
      </c>
      <c r="H2231"/>
      <c r="I2231">
        <v>0</v>
      </c>
    </row>
    <row r="2232" spans="1:9" hidden="1" x14ac:dyDescent="0.25">
      <c r="A2232" s="1" t="s">
        <v>27</v>
      </c>
      <c r="B2232">
        <v>10518</v>
      </c>
      <c r="C2232" s="1" t="s">
        <v>2265</v>
      </c>
      <c r="D2232">
        <v>2</v>
      </c>
      <c r="E2232">
        <v>2</v>
      </c>
      <c r="F2232">
        <v>0</v>
      </c>
      <c r="H2232"/>
      <c r="I2232">
        <v>0</v>
      </c>
    </row>
    <row r="2233" spans="1:9" hidden="1" x14ac:dyDescent="0.25">
      <c r="A2233" s="1" t="s">
        <v>27</v>
      </c>
      <c r="B2233">
        <v>10521</v>
      </c>
      <c r="C2233" s="1" t="s">
        <v>2266</v>
      </c>
      <c r="D2233">
        <v>8</v>
      </c>
      <c r="E2233">
        <v>8</v>
      </c>
      <c r="F2233">
        <v>36</v>
      </c>
      <c r="H2233"/>
      <c r="I2233">
        <v>0</v>
      </c>
    </row>
    <row r="2234" spans="1:9" hidden="1" x14ac:dyDescent="0.25">
      <c r="A2234" s="1" t="s">
        <v>27</v>
      </c>
      <c r="B2234">
        <v>10522</v>
      </c>
      <c r="C2234" s="1" t="s">
        <v>2267</v>
      </c>
      <c r="D2234">
        <v>5</v>
      </c>
      <c r="E2234">
        <v>5</v>
      </c>
      <c r="F2234">
        <v>24</v>
      </c>
      <c r="H2234"/>
      <c r="I2234">
        <v>0</v>
      </c>
    </row>
    <row r="2235" spans="1:9" hidden="1" x14ac:dyDescent="0.25">
      <c r="A2235" s="1" t="s">
        <v>27</v>
      </c>
      <c r="B2235">
        <v>10523</v>
      </c>
      <c r="C2235" s="1" t="s">
        <v>2268</v>
      </c>
      <c r="D2235">
        <v>9</v>
      </c>
      <c r="E2235">
        <v>9</v>
      </c>
      <c r="F2235">
        <v>0</v>
      </c>
      <c r="H2235"/>
      <c r="I2235">
        <v>0</v>
      </c>
    </row>
    <row r="2236" spans="1:9" hidden="1" x14ac:dyDescent="0.25">
      <c r="A2236" s="1" t="s">
        <v>27</v>
      </c>
      <c r="B2236">
        <v>11969</v>
      </c>
      <c r="C2236" s="1" t="s">
        <v>2269</v>
      </c>
      <c r="D2236">
        <v>19</v>
      </c>
      <c r="E2236">
        <v>19</v>
      </c>
      <c r="F2236">
        <v>0</v>
      </c>
      <c r="H2236"/>
      <c r="I2236">
        <v>0</v>
      </c>
    </row>
    <row r="2237" spans="1:9" hidden="1" x14ac:dyDescent="0.25">
      <c r="A2237" s="1" t="s">
        <v>27</v>
      </c>
      <c r="B2237">
        <v>12268</v>
      </c>
      <c r="C2237" s="1" t="s">
        <v>2270</v>
      </c>
      <c r="D2237">
        <v>10</v>
      </c>
      <c r="E2237">
        <v>10</v>
      </c>
      <c r="F2237">
        <v>0</v>
      </c>
      <c r="H2237"/>
      <c r="I2237">
        <v>0</v>
      </c>
    </row>
    <row r="2238" spans="1:9" hidden="1" x14ac:dyDescent="0.25">
      <c r="A2238" s="1" t="s">
        <v>27</v>
      </c>
      <c r="B2238">
        <v>12425</v>
      </c>
      <c r="C2238" s="1" t="s">
        <v>2271</v>
      </c>
      <c r="D2238">
        <v>29</v>
      </c>
      <c r="E2238">
        <v>29</v>
      </c>
      <c r="F2238">
        <v>0</v>
      </c>
      <c r="H2238"/>
      <c r="I2238">
        <v>0</v>
      </c>
    </row>
    <row r="2239" spans="1:9" hidden="1" x14ac:dyDescent="0.25">
      <c r="A2239" s="1" t="s">
        <v>27</v>
      </c>
      <c r="B2239">
        <v>12426</v>
      </c>
      <c r="C2239" s="1" t="s">
        <v>2272</v>
      </c>
      <c r="D2239">
        <v>18</v>
      </c>
      <c r="E2239">
        <v>18</v>
      </c>
      <c r="F2239">
        <v>0</v>
      </c>
      <c r="H2239"/>
      <c r="I2239">
        <v>0</v>
      </c>
    </row>
    <row r="2240" spans="1:9" hidden="1" x14ac:dyDescent="0.25">
      <c r="A2240" s="1" t="s">
        <v>27</v>
      </c>
      <c r="B2240">
        <v>9328</v>
      </c>
      <c r="C2240" s="1" t="s">
        <v>2273</v>
      </c>
      <c r="D2240">
        <v>7</v>
      </c>
      <c r="E2240">
        <v>7</v>
      </c>
      <c r="F2240">
        <v>0</v>
      </c>
      <c r="H2240"/>
      <c r="I2240">
        <v>0</v>
      </c>
    </row>
    <row r="2241" spans="1:9" hidden="1" x14ac:dyDescent="0.25">
      <c r="A2241" s="1" t="s">
        <v>27</v>
      </c>
      <c r="B2241">
        <v>9329</v>
      </c>
      <c r="C2241" s="1" t="s">
        <v>2274</v>
      </c>
      <c r="D2241">
        <v>14</v>
      </c>
      <c r="E2241">
        <v>14</v>
      </c>
      <c r="F2241">
        <v>0</v>
      </c>
      <c r="H2241"/>
      <c r="I2241">
        <v>0</v>
      </c>
    </row>
    <row r="2242" spans="1:9" hidden="1" x14ac:dyDescent="0.25">
      <c r="A2242" s="1" t="s">
        <v>27</v>
      </c>
      <c r="B2242">
        <v>12239</v>
      </c>
      <c r="C2242" s="1" t="s">
        <v>2275</v>
      </c>
      <c r="D2242">
        <v>3</v>
      </c>
      <c r="E2242">
        <v>3</v>
      </c>
      <c r="F2242">
        <v>6</v>
      </c>
      <c r="H2242"/>
      <c r="I2242">
        <v>0</v>
      </c>
    </row>
    <row r="2243" spans="1:9" hidden="1" x14ac:dyDescent="0.25">
      <c r="A2243" s="1" t="s">
        <v>27</v>
      </c>
      <c r="B2243">
        <v>12489</v>
      </c>
      <c r="C2243" s="1" t="s">
        <v>2276</v>
      </c>
      <c r="D2243">
        <v>15</v>
      </c>
      <c r="E2243">
        <v>15</v>
      </c>
      <c r="F2243">
        <v>0</v>
      </c>
      <c r="H2243"/>
      <c r="I2243">
        <v>0</v>
      </c>
    </row>
    <row r="2244" spans="1:9" hidden="1" x14ac:dyDescent="0.25">
      <c r="A2244" s="1" t="s">
        <v>27</v>
      </c>
      <c r="B2244">
        <v>12553</v>
      </c>
      <c r="C2244" s="1" t="s">
        <v>2277</v>
      </c>
      <c r="D2244">
        <v>10</v>
      </c>
      <c r="E2244">
        <v>10</v>
      </c>
      <c r="F2244">
        <v>0</v>
      </c>
      <c r="H2244"/>
      <c r="I2244">
        <v>0</v>
      </c>
    </row>
    <row r="2245" spans="1:9" hidden="1" x14ac:dyDescent="0.25">
      <c r="A2245" s="1" t="s">
        <v>27</v>
      </c>
      <c r="B2245">
        <v>12565</v>
      </c>
      <c r="C2245" s="1" t="s">
        <v>2278</v>
      </c>
      <c r="D2245">
        <v>1</v>
      </c>
      <c r="E2245">
        <v>1</v>
      </c>
      <c r="F2245">
        <v>0</v>
      </c>
      <c r="H2245"/>
      <c r="I2245">
        <v>0</v>
      </c>
    </row>
    <row r="2246" spans="1:9" hidden="1" x14ac:dyDescent="0.25">
      <c r="A2246" s="1" t="s">
        <v>27</v>
      </c>
      <c r="B2246">
        <v>12574</v>
      </c>
      <c r="C2246" s="1" t="s">
        <v>2279</v>
      </c>
      <c r="D2246">
        <v>2</v>
      </c>
      <c r="E2246">
        <v>2</v>
      </c>
      <c r="F2246">
        <v>0</v>
      </c>
      <c r="H2246"/>
      <c r="I2246">
        <v>0</v>
      </c>
    </row>
    <row r="2247" spans="1:9" hidden="1" x14ac:dyDescent="0.25">
      <c r="A2247" s="1" t="s">
        <v>27</v>
      </c>
      <c r="B2247">
        <v>12567</v>
      </c>
      <c r="C2247" s="1" t="s">
        <v>2280</v>
      </c>
      <c r="D2247">
        <v>7</v>
      </c>
      <c r="E2247">
        <v>7</v>
      </c>
      <c r="F2247">
        <v>0</v>
      </c>
      <c r="H2247"/>
      <c r="I2247">
        <v>0</v>
      </c>
    </row>
    <row r="2248" spans="1:9" hidden="1" x14ac:dyDescent="0.25">
      <c r="A2248" s="1" t="s">
        <v>27</v>
      </c>
      <c r="B2248">
        <v>12560</v>
      </c>
      <c r="C2248" s="1" t="s">
        <v>2281</v>
      </c>
      <c r="D2248">
        <v>2</v>
      </c>
      <c r="E2248">
        <v>2</v>
      </c>
      <c r="F2248">
        <v>0</v>
      </c>
      <c r="H2248"/>
      <c r="I2248">
        <v>0</v>
      </c>
    </row>
    <row r="2249" spans="1:9" hidden="1" x14ac:dyDescent="0.25">
      <c r="A2249" s="1" t="s">
        <v>27</v>
      </c>
      <c r="B2249">
        <v>12556</v>
      </c>
      <c r="C2249" s="1" t="s">
        <v>2282</v>
      </c>
      <c r="D2249">
        <v>1</v>
      </c>
      <c r="E2249">
        <v>1</v>
      </c>
      <c r="F2249">
        <v>0</v>
      </c>
      <c r="H2249"/>
      <c r="I2249">
        <v>0</v>
      </c>
    </row>
    <row r="2250" spans="1:9" hidden="1" x14ac:dyDescent="0.25">
      <c r="A2250" s="1" t="s">
        <v>27</v>
      </c>
      <c r="B2250">
        <v>12558</v>
      </c>
      <c r="C2250" s="1" t="s">
        <v>2283</v>
      </c>
      <c r="D2250">
        <v>7</v>
      </c>
      <c r="E2250">
        <v>7</v>
      </c>
      <c r="F2250">
        <v>0</v>
      </c>
      <c r="H2250"/>
      <c r="I2250">
        <v>0</v>
      </c>
    </row>
    <row r="2251" spans="1:9" hidden="1" x14ac:dyDescent="0.25">
      <c r="A2251" s="1" t="s">
        <v>27</v>
      </c>
      <c r="B2251">
        <v>12333</v>
      </c>
      <c r="C2251" s="1" t="s">
        <v>2284</v>
      </c>
      <c r="D2251">
        <v>194</v>
      </c>
      <c r="E2251">
        <v>194</v>
      </c>
      <c r="F2251">
        <v>144</v>
      </c>
      <c r="H2251"/>
      <c r="I2251">
        <v>0</v>
      </c>
    </row>
    <row r="2252" spans="1:9" hidden="1" x14ac:dyDescent="0.25">
      <c r="A2252" s="1" t="s">
        <v>27</v>
      </c>
      <c r="B2252">
        <v>12906</v>
      </c>
      <c r="C2252" s="1" t="s">
        <v>2285</v>
      </c>
      <c r="D2252">
        <v>11</v>
      </c>
      <c r="E2252">
        <v>11</v>
      </c>
      <c r="F2252">
        <v>0</v>
      </c>
      <c r="H2252"/>
      <c r="I2252">
        <v>0</v>
      </c>
    </row>
    <row r="2253" spans="1:9" hidden="1" x14ac:dyDescent="0.25">
      <c r="A2253" s="1" t="s">
        <v>27</v>
      </c>
      <c r="B2253">
        <v>12907</v>
      </c>
      <c r="C2253" s="1" t="s">
        <v>2286</v>
      </c>
      <c r="D2253">
        <v>11</v>
      </c>
      <c r="E2253">
        <v>11</v>
      </c>
      <c r="F2253">
        <v>0</v>
      </c>
      <c r="H2253"/>
      <c r="I2253">
        <v>0</v>
      </c>
    </row>
    <row r="2254" spans="1:9" hidden="1" x14ac:dyDescent="0.25">
      <c r="A2254" s="1" t="s">
        <v>27</v>
      </c>
      <c r="B2254">
        <v>12908</v>
      </c>
      <c r="C2254" s="1" t="s">
        <v>2287</v>
      </c>
      <c r="D2254">
        <v>3</v>
      </c>
      <c r="E2254">
        <v>3</v>
      </c>
      <c r="F2254">
        <v>0</v>
      </c>
      <c r="H2254"/>
      <c r="I2254">
        <v>0</v>
      </c>
    </row>
    <row r="2255" spans="1:9" hidden="1" x14ac:dyDescent="0.25">
      <c r="A2255" s="1" t="s">
        <v>27</v>
      </c>
      <c r="B2255">
        <v>10918</v>
      </c>
      <c r="C2255" s="1" t="s">
        <v>2288</v>
      </c>
      <c r="D2255">
        <v>2</v>
      </c>
      <c r="E2255">
        <v>2</v>
      </c>
      <c r="F2255">
        <v>0</v>
      </c>
      <c r="H2255"/>
      <c r="I2255">
        <v>0</v>
      </c>
    </row>
    <row r="2256" spans="1:9" hidden="1" x14ac:dyDescent="0.25">
      <c r="A2256" s="1" t="s">
        <v>27</v>
      </c>
      <c r="B2256">
        <v>12614</v>
      </c>
      <c r="C2256" s="1" t="s">
        <v>2289</v>
      </c>
      <c r="D2256">
        <v>1</v>
      </c>
      <c r="E2256">
        <v>1</v>
      </c>
      <c r="F2256">
        <v>0</v>
      </c>
      <c r="H2256"/>
      <c r="I2256">
        <v>0</v>
      </c>
    </row>
    <row r="2257" spans="1:9" hidden="1" x14ac:dyDescent="0.25">
      <c r="A2257" s="1" t="s">
        <v>27</v>
      </c>
      <c r="B2257">
        <v>13049</v>
      </c>
      <c r="C2257" s="1" t="s">
        <v>2290</v>
      </c>
      <c r="D2257">
        <v>4</v>
      </c>
      <c r="E2257">
        <v>4</v>
      </c>
      <c r="F2257">
        <v>0</v>
      </c>
      <c r="H2257"/>
      <c r="I2257">
        <v>0</v>
      </c>
    </row>
    <row r="2258" spans="1:9" hidden="1" x14ac:dyDescent="0.25">
      <c r="A2258" s="1" t="s">
        <v>27</v>
      </c>
      <c r="B2258">
        <v>13859</v>
      </c>
      <c r="C2258" s="1" t="s">
        <v>2291</v>
      </c>
      <c r="D2258">
        <v>1</v>
      </c>
      <c r="E2258">
        <v>1</v>
      </c>
      <c r="F2258">
        <v>0</v>
      </c>
      <c r="H2258"/>
      <c r="I2258">
        <v>0</v>
      </c>
    </row>
    <row r="2259" spans="1:9" hidden="1" x14ac:dyDescent="0.25">
      <c r="A2259" s="1" t="s">
        <v>27</v>
      </c>
      <c r="B2259">
        <v>13854</v>
      </c>
      <c r="C2259" s="1" t="s">
        <v>2292</v>
      </c>
      <c r="D2259">
        <v>1</v>
      </c>
      <c r="E2259">
        <v>1</v>
      </c>
      <c r="F2259">
        <v>0</v>
      </c>
      <c r="H2259"/>
      <c r="I2259">
        <v>0</v>
      </c>
    </row>
    <row r="2260" spans="1:9" hidden="1" x14ac:dyDescent="0.25">
      <c r="A2260" s="1" t="s">
        <v>27</v>
      </c>
      <c r="B2260">
        <v>13868</v>
      </c>
      <c r="C2260" s="1" t="s">
        <v>2293</v>
      </c>
      <c r="D2260">
        <v>2</v>
      </c>
      <c r="E2260">
        <v>2</v>
      </c>
      <c r="F2260">
        <v>9</v>
      </c>
      <c r="H2260"/>
      <c r="I2260">
        <v>0</v>
      </c>
    </row>
    <row r="2261" spans="1:9" hidden="1" x14ac:dyDescent="0.25">
      <c r="A2261" s="1" t="s">
        <v>27</v>
      </c>
      <c r="B2261">
        <v>13236</v>
      </c>
      <c r="C2261" s="1" t="s">
        <v>2294</v>
      </c>
      <c r="D2261">
        <v>3</v>
      </c>
      <c r="E2261">
        <v>3</v>
      </c>
      <c r="F2261">
        <v>0</v>
      </c>
      <c r="H2261"/>
      <c r="I2261">
        <v>0</v>
      </c>
    </row>
    <row r="2262" spans="1:9" hidden="1" x14ac:dyDescent="0.25">
      <c r="A2262" s="1" t="s">
        <v>27</v>
      </c>
      <c r="B2262">
        <v>13235</v>
      </c>
      <c r="C2262" s="1" t="s">
        <v>2295</v>
      </c>
      <c r="D2262">
        <v>1</v>
      </c>
      <c r="E2262">
        <v>1</v>
      </c>
      <c r="F2262">
        <v>0</v>
      </c>
      <c r="H2262"/>
      <c r="I2262">
        <v>0</v>
      </c>
    </row>
    <row r="2263" spans="1:9" hidden="1" x14ac:dyDescent="0.25">
      <c r="A2263" s="1" t="s">
        <v>27</v>
      </c>
      <c r="B2263">
        <v>13241</v>
      </c>
      <c r="C2263" s="1" t="s">
        <v>2296</v>
      </c>
      <c r="D2263">
        <v>5</v>
      </c>
      <c r="E2263">
        <v>5</v>
      </c>
      <c r="F2263">
        <v>0</v>
      </c>
      <c r="H2263"/>
      <c r="I2263">
        <v>0</v>
      </c>
    </row>
    <row r="2264" spans="1:9" hidden="1" x14ac:dyDescent="0.25">
      <c r="A2264" s="1" t="s">
        <v>27</v>
      </c>
      <c r="B2264">
        <v>13529</v>
      </c>
      <c r="C2264" s="1" t="s">
        <v>2297</v>
      </c>
      <c r="D2264">
        <v>5</v>
      </c>
      <c r="E2264">
        <v>5</v>
      </c>
      <c r="F2264">
        <v>0</v>
      </c>
      <c r="H2264"/>
      <c r="I2264">
        <v>0</v>
      </c>
    </row>
    <row r="2265" spans="1:9" hidden="1" x14ac:dyDescent="0.25">
      <c r="A2265" s="1" t="s">
        <v>27</v>
      </c>
      <c r="B2265">
        <v>13331</v>
      </c>
      <c r="C2265" s="1" t="s">
        <v>2298</v>
      </c>
      <c r="D2265">
        <v>3</v>
      </c>
      <c r="E2265">
        <v>3</v>
      </c>
      <c r="F2265">
        <v>0</v>
      </c>
      <c r="H2265"/>
      <c r="I2265">
        <v>0</v>
      </c>
    </row>
    <row r="2266" spans="1:9" hidden="1" x14ac:dyDescent="0.25">
      <c r="A2266" s="1" t="s">
        <v>27</v>
      </c>
      <c r="B2266">
        <v>13330</v>
      </c>
      <c r="C2266" s="1" t="s">
        <v>2299</v>
      </c>
      <c r="D2266">
        <v>97</v>
      </c>
      <c r="E2266">
        <v>97</v>
      </c>
      <c r="F2266">
        <v>0</v>
      </c>
      <c r="H2266"/>
      <c r="I2266">
        <v>0</v>
      </c>
    </row>
    <row r="2267" spans="1:9" hidden="1" x14ac:dyDescent="0.25">
      <c r="A2267" s="1" t="s">
        <v>27</v>
      </c>
      <c r="B2267">
        <v>13471</v>
      </c>
      <c r="C2267" s="1" t="s">
        <v>2300</v>
      </c>
      <c r="D2267">
        <v>1</v>
      </c>
      <c r="E2267">
        <v>1</v>
      </c>
      <c r="F2267">
        <v>0</v>
      </c>
      <c r="H2267"/>
      <c r="I2267">
        <v>0</v>
      </c>
    </row>
    <row r="2268" spans="1:9" hidden="1" x14ac:dyDescent="0.25">
      <c r="A2268" s="1" t="s">
        <v>27</v>
      </c>
      <c r="B2268">
        <v>13475</v>
      </c>
      <c r="C2268" s="1" t="s">
        <v>2301</v>
      </c>
      <c r="D2268">
        <v>1</v>
      </c>
      <c r="E2268">
        <v>1</v>
      </c>
      <c r="F2268">
        <v>0</v>
      </c>
      <c r="H2268"/>
      <c r="I2268">
        <v>0</v>
      </c>
    </row>
    <row r="2269" spans="1:9" hidden="1" x14ac:dyDescent="0.25">
      <c r="A2269" s="1" t="s">
        <v>27</v>
      </c>
      <c r="B2269">
        <v>13478</v>
      </c>
      <c r="C2269" s="1" t="s">
        <v>2302</v>
      </c>
      <c r="D2269">
        <v>4</v>
      </c>
      <c r="E2269">
        <v>4</v>
      </c>
      <c r="F2269">
        <v>0</v>
      </c>
      <c r="H2269"/>
      <c r="I2269">
        <v>0</v>
      </c>
    </row>
    <row r="2270" spans="1:9" hidden="1" x14ac:dyDescent="0.25">
      <c r="A2270" s="1" t="s">
        <v>27</v>
      </c>
      <c r="B2270">
        <v>13481</v>
      </c>
      <c r="C2270" s="1" t="s">
        <v>2303</v>
      </c>
      <c r="D2270">
        <v>3</v>
      </c>
      <c r="E2270">
        <v>3</v>
      </c>
      <c r="F2270">
        <v>0</v>
      </c>
      <c r="H2270"/>
      <c r="I2270">
        <v>0</v>
      </c>
    </row>
    <row r="2271" spans="1:9" hidden="1" x14ac:dyDescent="0.25">
      <c r="A2271" s="1" t="s">
        <v>27</v>
      </c>
      <c r="B2271">
        <v>10992</v>
      </c>
      <c r="C2271" s="1" t="s">
        <v>2304</v>
      </c>
      <c r="D2271">
        <v>11</v>
      </c>
      <c r="E2271">
        <v>11</v>
      </c>
      <c r="F2271">
        <v>0</v>
      </c>
      <c r="H2271"/>
      <c r="I2271">
        <v>0</v>
      </c>
    </row>
    <row r="2272" spans="1:9" hidden="1" x14ac:dyDescent="0.25">
      <c r="A2272" s="1" t="s">
        <v>27</v>
      </c>
      <c r="B2272">
        <v>12873</v>
      </c>
      <c r="C2272" s="1" t="s">
        <v>2305</v>
      </c>
      <c r="D2272">
        <v>1</v>
      </c>
      <c r="E2272">
        <v>1</v>
      </c>
      <c r="F2272">
        <v>0</v>
      </c>
      <c r="H2272"/>
      <c r="I2272">
        <v>0</v>
      </c>
    </row>
    <row r="2273" spans="1:9" hidden="1" x14ac:dyDescent="0.25">
      <c r="A2273" s="1" t="s">
        <v>27</v>
      </c>
      <c r="B2273">
        <v>12857</v>
      </c>
      <c r="C2273" s="1" t="s">
        <v>2306</v>
      </c>
      <c r="D2273">
        <v>29</v>
      </c>
      <c r="E2273">
        <v>29</v>
      </c>
      <c r="F2273">
        <v>12</v>
      </c>
      <c r="H2273"/>
      <c r="I2273">
        <v>0</v>
      </c>
    </row>
    <row r="2274" spans="1:9" hidden="1" x14ac:dyDescent="0.25">
      <c r="A2274" s="1" t="s">
        <v>27</v>
      </c>
      <c r="B2274">
        <v>12858</v>
      </c>
      <c r="C2274" s="1" t="s">
        <v>2307</v>
      </c>
      <c r="D2274">
        <v>25</v>
      </c>
      <c r="E2274">
        <v>25</v>
      </c>
      <c r="F2274">
        <v>12</v>
      </c>
      <c r="H2274"/>
      <c r="I2274">
        <v>0</v>
      </c>
    </row>
    <row r="2275" spans="1:9" hidden="1" x14ac:dyDescent="0.25">
      <c r="A2275" s="1" t="s">
        <v>27</v>
      </c>
      <c r="B2275">
        <v>12860</v>
      </c>
      <c r="C2275" s="1" t="s">
        <v>2308</v>
      </c>
      <c r="D2275">
        <v>60</v>
      </c>
      <c r="E2275">
        <v>60</v>
      </c>
      <c r="F2275">
        <v>96</v>
      </c>
      <c r="H2275"/>
      <c r="I2275">
        <v>0</v>
      </c>
    </row>
    <row r="2276" spans="1:9" hidden="1" x14ac:dyDescent="0.25">
      <c r="A2276" s="1" t="s">
        <v>27</v>
      </c>
      <c r="B2276">
        <v>12861</v>
      </c>
      <c r="C2276" s="1" t="s">
        <v>2309</v>
      </c>
      <c r="D2276">
        <v>67</v>
      </c>
      <c r="E2276">
        <v>67</v>
      </c>
      <c r="F2276">
        <v>24</v>
      </c>
      <c r="H2276"/>
      <c r="I2276">
        <v>0</v>
      </c>
    </row>
    <row r="2277" spans="1:9" hidden="1" x14ac:dyDescent="0.25">
      <c r="A2277" s="1" t="s">
        <v>27</v>
      </c>
      <c r="B2277">
        <v>13232</v>
      </c>
      <c r="C2277" s="1" t="s">
        <v>2310</v>
      </c>
      <c r="D2277">
        <v>9</v>
      </c>
      <c r="E2277">
        <v>9</v>
      </c>
      <c r="F2277">
        <v>0</v>
      </c>
      <c r="H2277"/>
      <c r="I2277">
        <v>0</v>
      </c>
    </row>
    <row r="2278" spans="1:9" hidden="1" x14ac:dyDescent="0.25">
      <c r="A2278" s="1" t="s">
        <v>27</v>
      </c>
      <c r="B2278">
        <v>13242</v>
      </c>
      <c r="C2278" s="1" t="s">
        <v>2311</v>
      </c>
      <c r="D2278">
        <v>7</v>
      </c>
      <c r="E2278">
        <v>7</v>
      </c>
      <c r="F2278">
        <v>0</v>
      </c>
      <c r="H2278"/>
      <c r="I2278">
        <v>0</v>
      </c>
    </row>
    <row r="2279" spans="1:9" hidden="1" x14ac:dyDescent="0.25">
      <c r="A2279" s="1" t="s">
        <v>27</v>
      </c>
      <c r="B2279">
        <v>13262</v>
      </c>
      <c r="C2279" s="1" t="s">
        <v>2312</v>
      </c>
      <c r="D2279">
        <v>11</v>
      </c>
      <c r="E2279">
        <v>11</v>
      </c>
      <c r="F2279">
        <v>0</v>
      </c>
      <c r="H2279"/>
      <c r="I2279">
        <v>0</v>
      </c>
    </row>
    <row r="2280" spans="1:9" hidden="1" x14ac:dyDescent="0.25">
      <c r="A2280" s="1" t="s">
        <v>27</v>
      </c>
      <c r="B2280">
        <v>13231</v>
      </c>
      <c r="C2280" s="1" t="s">
        <v>2313</v>
      </c>
      <c r="D2280">
        <v>2</v>
      </c>
      <c r="E2280">
        <v>2</v>
      </c>
      <c r="F2280">
        <v>0</v>
      </c>
      <c r="H2280"/>
      <c r="I2280">
        <v>0</v>
      </c>
    </row>
    <row r="2281" spans="1:9" hidden="1" x14ac:dyDescent="0.25">
      <c r="A2281" s="1" t="s">
        <v>27</v>
      </c>
      <c r="B2281">
        <v>13596</v>
      </c>
      <c r="C2281" s="1" t="s">
        <v>2314</v>
      </c>
      <c r="D2281">
        <v>1</v>
      </c>
      <c r="E2281">
        <v>1</v>
      </c>
      <c r="F2281">
        <v>0</v>
      </c>
      <c r="H2281"/>
      <c r="I2281">
        <v>0</v>
      </c>
    </row>
    <row r="2282" spans="1:9" hidden="1" x14ac:dyDescent="0.25">
      <c r="A2282" s="1" t="s">
        <v>27</v>
      </c>
      <c r="B2282">
        <v>13675</v>
      </c>
      <c r="C2282" s="1" t="s">
        <v>2315</v>
      </c>
      <c r="D2282">
        <v>2</v>
      </c>
      <c r="E2282">
        <v>2</v>
      </c>
      <c r="F2282">
        <v>0</v>
      </c>
      <c r="H2282"/>
      <c r="I2282">
        <v>0</v>
      </c>
    </row>
    <row r="2283" spans="1:9" hidden="1" x14ac:dyDescent="0.25">
      <c r="A2283" s="1" t="s">
        <v>27</v>
      </c>
      <c r="B2283">
        <v>12943</v>
      </c>
      <c r="C2283" s="1" t="s">
        <v>2316</v>
      </c>
      <c r="D2283">
        <v>1</v>
      </c>
      <c r="E2283">
        <v>1</v>
      </c>
      <c r="F2283">
        <v>12</v>
      </c>
      <c r="H2283"/>
      <c r="I2283">
        <v>0</v>
      </c>
    </row>
    <row r="2284" spans="1:9" hidden="1" x14ac:dyDescent="0.25">
      <c r="A2284" s="1" t="s">
        <v>27</v>
      </c>
      <c r="B2284">
        <v>13146</v>
      </c>
      <c r="C2284" s="1" t="s">
        <v>2317</v>
      </c>
      <c r="D2284">
        <v>3</v>
      </c>
      <c r="E2284">
        <v>3</v>
      </c>
      <c r="F2284">
        <v>0</v>
      </c>
      <c r="H2284"/>
      <c r="I2284">
        <v>0</v>
      </c>
    </row>
    <row r="2285" spans="1:9" hidden="1" x14ac:dyDescent="0.25">
      <c r="A2285" s="1" t="s">
        <v>27</v>
      </c>
      <c r="B2285">
        <v>13148</v>
      </c>
      <c r="C2285" s="1" t="s">
        <v>2318</v>
      </c>
      <c r="D2285">
        <v>1</v>
      </c>
      <c r="E2285">
        <v>1</v>
      </c>
      <c r="F2285">
        <v>0</v>
      </c>
      <c r="H2285"/>
      <c r="I2285">
        <v>0</v>
      </c>
    </row>
    <row r="2286" spans="1:9" hidden="1" x14ac:dyDescent="0.25">
      <c r="A2286" s="1" t="s">
        <v>27</v>
      </c>
      <c r="B2286">
        <v>13153</v>
      </c>
      <c r="C2286" s="1" t="s">
        <v>2319</v>
      </c>
      <c r="D2286">
        <v>6</v>
      </c>
      <c r="E2286">
        <v>6</v>
      </c>
      <c r="F2286">
        <v>0</v>
      </c>
      <c r="H2286"/>
      <c r="I2286">
        <v>0</v>
      </c>
    </row>
    <row r="2287" spans="1:9" hidden="1" x14ac:dyDescent="0.25">
      <c r="A2287" s="1" t="s">
        <v>27</v>
      </c>
      <c r="B2287">
        <v>13154</v>
      </c>
      <c r="C2287" s="1" t="s">
        <v>2320</v>
      </c>
      <c r="D2287">
        <v>6</v>
      </c>
      <c r="E2287">
        <v>6</v>
      </c>
      <c r="F2287">
        <v>0</v>
      </c>
      <c r="H2287"/>
      <c r="I2287">
        <v>0</v>
      </c>
    </row>
    <row r="2288" spans="1:9" hidden="1" x14ac:dyDescent="0.25">
      <c r="A2288" s="1" t="s">
        <v>27</v>
      </c>
      <c r="B2288">
        <v>13155</v>
      </c>
      <c r="C2288" s="1" t="s">
        <v>2321</v>
      </c>
      <c r="D2288">
        <v>6</v>
      </c>
      <c r="E2288">
        <v>6</v>
      </c>
      <c r="F2288">
        <v>0</v>
      </c>
      <c r="H2288"/>
      <c r="I2288">
        <v>0</v>
      </c>
    </row>
    <row r="2289" spans="1:9" hidden="1" x14ac:dyDescent="0.25">
      <c r="A2289" s="1" t="s">
        <v>27</v>
      </c>
      <c r="B2289">
        <v>13156</v>
      </c>
      <c r="C2289" s="1" t="s">
        <v>2322</v>
      </c>
      <c r="D2289">
        <v>2</v>
      </c>
      <c r="E2289">
        <v>2</v>
      </c>
      <c r="F2289">
        <v>6</v>
      </c>
      <c r="H2289"/>
      <c r="I2289">
        <v>0</v>
      </c>
    </row>
    <row r="2290" spans="1:9" hidden="1" x14ac:dyDescent="0.25">
      <c r="A2290" s="1" t="s">
        <v>27</v>
      </c>
      <c r="B2290">
        <v>13180</v>
      </c>
      <c r="C2290" s="1" t="s">
        <v>2323</v>
      </c>
      <c r="D2290">
        <v>1</v>
      </c>
      <c r="E2290">
        <v>1</v>
      </c>
      <c r="F2290">
        <v>0</v>
      </c>
      <c r="H2290"/>
      <c r="I2290">
        <v>0</v>
      </c>
    </row>
    <row r="2291" spans="1:9" hidden="1" x14ac:dyDescent="0.25">
      <c r="A2291" s="1" t="s">
        <v>27</v>
      </c>
      <c r="B2291">
        <v>13181</v>
      </c>
      <c r="C2291" s="1" t="s">
        <v>2324</v>
      </c>
      <c r="D2291">
        <v>2</v>
      </c>
      <c r="E2291">
        <v>2</v>
      </c>
      <c r="F2291">
        <v>0</v>
      </c>
      <c r="H2291"/>
      <c r="I2291">
        <v>0</v>
      </c>
    </row>
    <row r="2292" spans="1:9" hidden="1" x14ac:dyDescent="0.25">
      <c r="A2292" s="1" t="s">
        <v>27</v>
      </c>
      <c r="B2292">
        <v>11356</v>
      </c>
      <c r="C2292" s="1" t="s">
        <v>2325</v>
      </c>
      <c r="D2292">
        <v>11</v>
      </c>
      <c r="E2292">
        <v>11</v>
      </c>
      <c r="F2292">
        <v>0</v>
      </c>
      <c r="H2292"/>
      <c r="I2292">
        <v>0</v>
      </c>
    </row>
    <row r="2293" spans="1:9" hidden="1" x14ac:dyDescent="0.25">
      <c r="A2293" s="1" t="s">
        <v>27</v>
      </c>
      <c r="B2293">
        <v>12901</v>
      </c>
      <c r="C2293" s="1" t="s">
        <v>2326</v>
      </c>
      <c r="D2293">
        <v>20</v>
      </c>
      <c r="E2293">
        <v>20</v>
      </c>
      <c r="F2293">
        <v>0</v>
      </c>
      <c r="H2293"/>
      <c r="I2293">
        <v>0</v>
      </c>
    </row>
    <row r="2294" spans="1:9" hidden="1" x14ac:dyDescent="0.25">
      <c r="A2294" s="1" t="s">
        <v>27</v>
      </c>
      <c r="B2294">
        <v>135</v>
      </c>
      <c r="C2294" s="1" t="s">
        <v>2327</v>
      </c>
      <c r="D2294">
        <v>19</v>
      </c>
      <c r="E2294">
        <v>19</v>
      </c>
      <c r="F2294">
        <v>0</v>
      </c>
      <c r="H2294"/>
      <c r="I2294">
        <v>0</v>
      </c>
    </row>
    <row r="2295" spans="1:9" hidden="1" x14ac:dyDescent="0.25">
      <c r="A2295" s="1" t="s">
        <v>27</v>
      </c>
      <c r="B2295">
        <v>11874</v>
      </c>
      <c r="C2295" s="1" t="s">
        <v>2328</v>
      </c>
      <c r="D2295">
        <v>1</v>
      </c>
      <c r="E2295">
        <v>1</v>
      </c>
      <c r="F2295">
        <v>0</v>
      </c>
      <c r="H2295"/>
      <c r="I2295">
        <v>0</v>
      </c>
    </row>
    <row r="2296" spans="1:9" hidden="1" x14ac:dyDescent="0.25">
      <c r="A2296" s="1" t="s">
        <v>27</v>
      </c>
      <c r="B2296">
        <v>11876</v>
      </c>
      <c r="C2296" s="1" t="s">
        <v>2329</v>
      </c>
      <c r="D2296">
        <v>1</v>
      </c>
      <c r="E2296">
        <v>1</v>
      </c>
      <c r="F2296">
        <v>0</v>
      </c>
      <c r="H2296"/>
      <c r="I2296">
        <v>0</v>
      </c>
    </row>
    <row r="2297" spans="1:9" hidden="1" x14ac:dyDescent="0.25">
      <c r="A2297" s="1" t="s">
        <v>27</v>
      </c>
      <c r="B2297">
        <v>11878</v>
      </c>
      <c r="C2297" s="1" t="s">
        <v>2330</v>
      </c>
      <c r="D2297">
        <v>1</v>
      </c>
      <c r="E2297">
        <v>1</v>
      </c>
      <c r="F2297">
        <v>0</v>
      </c>
      <c r="H2297"/>
      <c r="I2297">
        <v>0</v>
      </c>
    </row>
    <row r="2298" spans="1:9" hidden="1" x14ac:dyDescent="0.25">
      <c r="A2298" s="1" t="s">
        <v>27</v>
      </c>
      <c r="B2298">
        <v>11879</v>
      </c>
      <c r="C2298" s="1" t="s">
        <v>2331</v>
      </c>
      <c r="D2298">
        <v>3</v>
      </c>
      <c r="E2298">
        <v>3</v>
      </c>
      <c r="F2298">
        <v>0</v>
      </c>
      <c r="H2298"/>
      <c r="I2298">
        <v>0</v>
      </c>
    </row>
    <row r="2299" spans="1:9" hidden="1" x14ac:dyDescent="0.25">
      <c r="A2299" s="1" t="s">
        <v>27</v>
      </c>
      <c r="B2299">
        <v>11880</v>
      </c>
      <c r="C2299" s="1" t="s">
        <v>2332</v>
      </c>
      <c r="D2299">
        <v>4</v>
      </c>
      <c r="E2299">
        <v>4</v>
      </c>
      <c r="F2299">
        <v>0</v>
      </c>
      <c r="H2299"/>
      <c r="I2299">
        <v>0</v>
      </c>
    </row>
    <row r="2300" spans="1:9" hidden="1" x14ac:dyDescent="0.25">
      <c r="A2300" s="1" t="s">
        <v>27</v>
      </c>
      <c r="B2300">
        <v>11881</v>
      </c>
      <c r="C2300" s="1" t="s">
        <v>2333</v>
      </c>
      <c r="D2300">
        <v>3</v>
      </c>
      <c r="E2300">
        <v>3</v>
      </c>
      <c r="F2300">
        <v>0</v>
      </c>
      <c r="H2300"/>
      <c r="I2300">
        <v>0</v>
      </c>
    </row>
    <row r="2301" spans="1:9" hidden="1" x14ac:dyDescent="0.25">
      <c r="A2301" s="1" t="s">
        <v>27</v>
      </c>
      <c r="B2301">
        <v>11883</v>
      </c>
      <c r="C2301" s="1" t="s">
        <v>2334</v>
      </c>
      <c r="D2301">
        <v>3</v>
      </c>
      <c r="E2301">
        <v>3</v>
      </c>
      <c r="F2301">
        <v>0</v>
      </c>
      <c r="H2301"/>
      <c r="I2301">
        <v>0</v>
      </c>
    </row>
    <row r="2302" spans="1:9" hidden="1" x14ac:dyDescent="0.25">
      <c r="A2302" s="1" t="s">
        <v>27</v>
      </c>
      <c r="B2302">
        <v>11884</v>
      </c>
      <c r="C2302" s="1" t="s">
        <v>2335</v>
      </c>
      <c r="D2302">
        <v>1</v>
      </c>
      <c r="E2302">
        <v>1</v>
      </c>
      <c r="F2302">
        <v>0</v>
      </c>
      <c r="H2302"/>
      <c r="I2302">
        <v>0</v>
      </c>
    </row>
    <row r="2303" spans="1:9" hidden="1" x14ac:dyDescent="0.25">
      <c r="A2303" s="1" t="s">
        <v>27</v>
      </c>
      <c r="B2303">
        <v>12524</v>
      </c>
      <c r="C2303" s="1" t="s">
        <v>2336</v>
      </c>
      <c r="D2303">
        <v>5</v>
      </c>
      <c r="E2303">
        <v>5</v>
      </c>
      <c r="F2303">
        <v>0</v>
      </c>
      <c r="H2303"/>
      <c r="I2303">
        <v>0</v>
      </c>
    </row>
    <row r="2304" spans="1:9" hidden="1" x14ac:dyDescent="0.25">
      <c r="A2304" s="1" t="s">
        <v>27</v>
      </c>
      <c r="B2304">
        <v>12523</v>
      </c>
      <c r="C2304" s="1" t="s">
        <v>2337</v>
      </c>
      <c r="D2304">
        <v>3</v>
      </c>
      <c r="E2304">
        <v>3</v>
      </c>
      <c r="F2304">
        <v>0</v>
      </c>
      <c r="H2304"/>
      <c r="I2304">
        <v>0</v>
      </c>
    </row>
    <row r="2305" spans="1:9" hidden="1" x14ac:dyDescent="0.25">
      <c r="A2305" s="1" t="s">
        <v>27</v>
      </c>
      <c r="B2305">
        <v>12525</v>
      </c>
      <c r="C2305" s="1" t="s">
        <v>2338</v>
      </c>
      <c r="D2305">
        <v>4</v>
      </c>
      <c r="E2305">
        <v>4</v>
      </c>
      <c r="F2305">
        <v>0</v>
      </c>
      <c r="H2305"/>
      <c r="I2305">
        <v>0</v>
      </c>
    </row>
    <row r="2306" spans="1:9" hidden="1" x14ac:dyDescent="0.25">
      <c r="A2306" s="1" t="s">
        <v>27</v>
      </c>
      <c r="B2306">
        <v>13404</v>
      </c>
      <c r="C2306" s="1" t="s">
        <v>2339</v>
      </c>
      <c r="D2306">
        <v>16</v>
      </c>
      <c r="E2306">
        <v>16</v>
      </c>
      <c r="F2306">
        <v>0</v>
      </c>
      <c r="H2306"/>
      <c r="I2306">
        <v>0</v>
      </c>
    </row>
    <row r="2307" spans="1:9" hidden="1" x14ac:dyDescent="0.25">
      <c r="A2307" s="1" t="s">
        <v>27</v>
      </c>
      <c r="B2307">
        <v>13651</v>
      </c>
      <c r="C2307" s="1" t="s">
        <v>2340</v>
      </c>
      <c r="D2307">
        <v>2</v>
      </c>
      <c r="E2307">
        <v>2</v>
      </c>
      <c r="F2307">
        <v>6</v>
      </c>
      <c r="H2307"/>
      <c r="I2307">
        <v>0</v>
      </c>
    </row>
    <row r="2308" spans="1:9" hidden="1" x14ac:dyDescent="0.25">
      <c r="A2308" s="1" t="s">
        <v>27</v>
      </c>
      <c r="B2308">
        <v>13660</v>
      </c>
      <c r="C2308" s="1" t="s">
        <v>2341</v>
      </c>
      <c r="D2308">
        <v>4</v>
      </c>
      <c r="E2308">
        <v>4</v>
      </c>
      <c r="F2308">
        <v>0</v>
      </c>
      <c r="H2308"/>
      <c r="I2308">
        <v>0</v>
      </c>
    </row>
    <row r="2309" spans="1:9" hidden="1" x14ac:dyDescent="0.25">
      <c r="A2309" s="1" t="s">
        <v>27</v>
      </c>
      <c r="B2309">
        <v>13662</v>
      </c>
      <c r="C2309" s="1" t="s">
        <v>2342</v>
      </c>
      <c r="D2309">
        <v>1</v>
      </c>
      <c r="E2309">
        <v>1</v>
      </c>
      <c r="F2309">
        <v>0</v>
      </c>
      <c r="H2309"/>
      <c r="I2309">
        <v>0</v>
      </c>
    </row>
    <row r="2310" spans="1:9" hidden="1" x14ac:dyDescent="0.25">
      <c r="A2310" s="1" t="s">
        <v>27</v>
      </c>
      <c r="B2310">
        <v>13664</v>
      </c>
      <c r="C2310" s="1" t="s">
        <v>2343</v>
      </c>
      <c r="D2310">
        <v>1</v>
      </c>
      <c r="E2310">
        <v>1</v>
      </c>
      <c r="F2310">
        <v>0</v>
      </c>
      <c r="H2310"/>
      <c r="I2310">
        <v>0</v>
      </c>
    </row>
    <row r="2311" spans="1:9" hidden="1" x14ac:dyDescent="0.25">
      <c r="A2311" s="1" t="s">
        <v>27</v>
      </c>
      <c r="B2311">
        <v>13666</v>
      </c>
      <c r="C2311" s="1" t="s">
        <v>2344</v>
      </c>
      <c r="D2311">
        <v>6</v>
      </c>
      <c r="E2311">
        <v>6</v>
      </c>
      <c r="F2311">
        <v>0</v>
      </c>
      <c r="H2311"/>
      <c r="I2311">
        <v>0</v>
      </c>
    </row>
    <row r="2312" spans="1:9" hidden="1" x14ac:dyDescent="0.25">
      <c r="A2312" s="1" t="s">
        <v>27</v>
      </c>
      <c r="B2312">
        <v>13667</v>
      </c>
      <c r="C2312" s="1" t="s">
        <v>2345</v>
      </c>
      <c r="D2312">
        <v>5</v>
      </c>
      <c r="E2312">
        <v>5</v>
      </c>
      <c r="F2312">
        <v>0</v>
      </c>
      <c r="H2312"/>
      <c r="I2312">
        <v>0</v>
      </c>
    </row>
    <row r="2313" spans="1:9" hidden="1" x14ac:dyDescent="0.25">
      <c r="A2313" s="1" t="s">
        <v>27</v>
      </c>
      <c r="B2313">
        <v>13672</v>
      </c>
      <c r="C2313" s="1" t="s">
        <v>2346</v>
      </c>
      <c r="D2313">
        <v>7</v>
      </c>
      <c r="E2313">
        <v>7</v>
      </c>
      <c r="F2313">
        <v>0</v>
      </c>
      <c r="H2313"/>
      <c r="I2313">
        <v>0</v>
      </c>
    </row>
    <row r="2314" spans="1:9" hidden="1" x14ac:dyDescent="0.25">
      <c r="A2314" s="1" t="s">
        <v>27</v>
      </c>
      <c r="B2314">
        <v>13673</v>
      </c>
      <c r="C2314" s="1" t="s">
        <v>2347</v>
      </c>
      <c r="D2314">
        <v>1</v>
      </c>
      <c r="E2314">
        <v>1</v>
      </c>
      <c r="F2314">
        <v>0</v>
      </c>
      <c r="H2314"/>
      <c r="I2314">
        <v>0</v>
      </c>
    </row>
    <row r="2315" spans="1:9" hidden="1" x14ac:dyDescent="0.25">
      <c r="A2315" s="1" t="s">
        <v>27</v>
      </c>
      <c r="B2315">
        <v>13674</v>
      </c>
      <c r="C2315" s="1" t="s">
        <v>2348</v>
      </c>
      <c r="D2315">
        <v>6</v>
      </c>
      <c r="E2315">
        <v>6</v>
      </c>
      <c r="F2315">
        <v>0</v>
      </c>
      <c r="H2315"/>
      <c r="I2315">
        <v>0</v>
      </c>
    </row>
    <row r="2316" spans="1:9" hidden="1" x14ac:dyDescent="0.25">
      <c r="A2316" s="1" t="s">
        <v>27</v>
      </c>
      <c r="B2316">
        <v>14104</v>
      </c>
      <c r="C2316" s="1" t="s">
        <v>2349</v>
      </c>
      <c r="D2316">
        <v>104</v>
      </c>
      <c r="E2316">
        <v>104</v>
      </c>
      <c r="F2316">
        <v>24</v>
      </c>
      <c r="H2316"/>
      <c r="I2316">
        <v>0</v>
      </c>
    </row>
    <row r="2317" spans="1:9" hidden="1" x14ac:dyDescent="0.25">
      <c r="A2317" s="1" t="s">
        <v>27</v>
      </c>
      <c r="B2317">
        <v>14324</v>
      </c>
      <c r="C2317" s="1" t="s">
        <v>2350</v>
      </c>
      <c r="D2317">
        <v>4</v>
      </c>
      <c r="E2317">
        <v>4</v>
      </c>
      <c r="F2317">
        <v>0</v>
      </c>
      <c r="H2317"/>
      <c r="I2317">
        <v>0</v>
      </c>
    </row>
    <row r="2318" spans="1:9" hidden="1" x14ac:dyDescent="0.25">
      <c r="A2318" s="1" t="s">
        <v>27</v>
      </c>
      <c r="B2318">
        <v>14339</v>
      </c>
      <c r="C2318" s="1" t="s">
        <v>2351</v>
      </c>
      <c r="D2318">
        <v>10</v>
      </c>
      <c r="E2318">
        <v>10</v>
      </c>
      <c r="F2318">
        <v>24</v>
      </c>
      <c r="H2318"/>
      <c r="I2318">
        <v>0</v>
      </c>
    </row>
    <row r="2319" spans="1:9" hidden="1" x14ac:dyDescent="0.25">
      <c r="A2319" s="1" t="s">
        <v>27</v>
      </c>
      <c r="B2319">
        <v>14183</v>
      </c>
      <c r="C2319" s="1" t="s">
        <v>2352</v>
      </c>
      <c r="D2319">
        <v>1</v>
      </c>
      <c r="E2319">
        <v>1</v>
      </c>
      <c r="F2319">
        <v>0</v>
      </c>
      <c r="H2319"/>
      <c r="I2319">
        <v>0</v>
      </c>
    </row>
    <row r="2320" spans="1:9" hidden="1" x14ac:dyDescent="0.25">
      <c r="A2320" s="1" t="s">
        <v>27</v>
      </c>
      <c r="B2320">
        <v>14256</v>
      </c>
      <c r="C2320" s="1" t="s">
        <v>2353</v>
      </c>
      <c r="D2320">
        <v>1</v>
      </c>
      <c r="E2320">
        <v>1</v>
      </c>
      <c r="F2320">
        <v>0</v>
      </c>
      <c r="H2320"/>
      <c r="I2320">
        <v>0</v>
      </c>
    </row>
    <row r="2321" spans="1:9" hidden="1" x14ac:dyDescent="0.25">
      <c r="A2321" s="1" t="s">
        <v>27</v>
      </c>
      <c r="B2321">
        <v>14260</v>
      </c>
      <c r="C2321" s="1" t="s">
        <v>2354</v>
      </c>
      <c r="D2321">
        <v>12</v>
      </c>
      <c r="E2321">
        <v>12</v>
      </c>
      <c r="F2321">
        <v>0</v>
      </c>
      <c r="H2321"/>
      <c r="I2321">
        <v>0</v>
      </c>
    </row>
    <row r="2322" spans="1:9" hidden="1" x14ac:dyDescent="0.25">
      <c r="A2322" s="1" t="s">
        <v>27</v>
      </c>
      <c r="B2322">
        <v>14384</v>
      </c>
      <c r="C2322" s="1" t="s">
        <v>2355</v>
      </c>
      <c r="D2322">
        <v>19</v>
      </c>
      <c r="E2322">
        <v>19</v>
      </c>
      <c r="F2322">
        <v>12</v>
      </c>
      <c r="H2322"/>
      <c r="I2322">
        <v>0</v>
      </c>
    </row>
    <row r="2323" spans="1:9" hidden="1" x14ac:dyDescent="0.25">
      <c r="A2323" s="1" t="s">
        <v>27</v>
      </c>
      <c r="B2323">
        <v>14422</v>
      </c>
      <c r="C2323" s="1" t="s">
        <v>2356</v>
      </c>
      <c r="D2323">
        <v>4</v>
      </c>
      <c r="E2323">
        <v>4</v>
      </c>
      <c r="F2323">
        <v>84</v>
      </c>
      <c r="H2323"/>
      <c r="I2323">
        <v>0</v>
      </c>
    </row>
    <row r="2324" spans="1:9" hidden="1" x14ac:dyDescent="0.25">
      <c r="A2324" s="1" t="s">
        <v>27</v>
      </c>
      <c r="B2324">
        <v>14502</v>
      </c>
      <c r="C2324" s="1" t="s">
        <v>2357</v>
      </c>
      <c r="D2324">
        <v>1</v>
      </c>
      <c r="E2324">
        <v>1</v>
      </c>
      <c r="F2324">
        <v>0</v>
      </c>
      <c r="H2324"/>
      <c r="I2324">
        <v>0</v>
      </c>
    </row>
    <row r="2325" spans="1:9" hidden="1" x14ac:dyDescent="0.25">
      <c r="A2325" s="1" t="s">
        <v>27</v>
      </c>
      <c r="B2325">
        <v>14504</v>
      </c>
      <c r="C2325" s="1" t="s">
        <v>2358</v>
      </c>
      <c r="D2325">
        <v>2</v>
      </c>
      <c r="E2325">
        <v>2</v>
      </c>
      <c r="F2325">
        <v>0</v>
      </c>
      <c r="H2325"/>
      <c r="I2325">
        <v>0</v>
      </c>
    </row>
    <row r="2326" spans="1:9" hidden="1" x14ac:dyDescent="0.25">
      <c r="A2326" s="1" t="s">
        <v>27</v>
      </c>
      <c r="B2326">
        <v>14439</v>
      </c>
      <c r="C2326" s="1" t="s">
        <v>2359</v>
      </c>
      <c r="D2326">
        <v>11</v>
      </c>
      <c r="E2326">
        <v>11</v>
      </c>
      <c r="F2326">
        <v>6</v>
      </c>
      <c r="H2326"/>
      <c r="I2326">
        <v>0</v>
      </c>
    </row>
    <row r="2327" spans="1:9" hidden="1" x14ac:dyDescent="0.25">
      <c r="A2327" s="1" t="s">
        <v>27</v>
      </c>
      <c r="B2327">
        <v>14443</v>
      </c>
      <c r="C2327" s="1" t="s">
        <v>2360</v>
      </c>
      <c r="D2327">
        <v>1</v>
      </c>
      <c r="E2327">
        <v>1</v>
      </c>
      <c r="F2327">
        <v>0</v>
      </c>
      <c r="H2327"/>
      <c r="I2327">
        <v>0</v>
      </c>
    </row>
    <row r="2328" spans="1:9" hidden="1" x14ac:dyDescent="0.25">
      <c r="A2328" s="1" t="s">
        <v>27</v>
      </c>
      <c r="B2328">
        <v>14440</v>
      </c>
      <c r="C2328" s="1" t="s">
        <v>2361</v>
      </c>
      <c r="D2328">
        <v>1</v>
      </c>
      <c r="E2328">
        <v>1</v>
      </c>
      <c r="F2328">
        <v>0</v>
      </c>
      <c r="H2328"/>
      <c r="I2328">
        <v>0</v>
      </c>
    </row>
    <row r="2329" spans="1:9" hidden="1" x14ac:dyDescent="0.25">
      <c r="A2329" s="1" t="s">
        <v>27</v>
      </c>
      <c r="B2329">
        <v>14438</v>
      </c>
      <c r="C2329" s="1" t="s">
        <v>2362</v>
      </c>
      <c r="D2329">
        <v>1</v>
      </c>
      <c r="E2329">
        <v>1</v>
      </c>
      <c r="F2329">
        <v>0</v>
      </c>
      <c r="H2329"/>
      <c r="I2329">
        <v>0</v>
      </c>
    </row>
    <row r="2330" spans="1:9" hidden="1" x14ac:dyDescent="0.25">
      <c r="A2330" s="1" t="s">
        <v>27</v>
      </c>
      <c r="B2330">
        <v>14436</v>
      </c>
      <c r="C2330" s="1" t="s">
        <v>2363</v>
      </c>
      <c r="D2330">
        <v>2</v>
      </c>
      <c r="E2330">
        <v>2</v>
      </c>
      <c r="F2330">
        <v>0</v>
      </c>
      <c r="H2330"/>
      <c r="I2330">
        <v>0</v>
      </c>
    </row>
    <row r="2331" spans="1:9" hidden="1" x14ac:dyDescent="0.25">
      <c r="A2331" s="1" t="s">
        <v>27</v>
      </c>
      <c r="B2331">
        <v>14622</v>
      </c>
      <c r="C2331" s="1" t="s">
        <v>2364</v>
      </c>
      <c r="D2331">
        <v>3</v>
      </c>
      <c r="E2331">
        <v>3</v>
      </c>
      <c r="F2331">
        <v>0</v>
      </c>
      <c r="H2331"/>
      <c r="I2331">
        <v>0</v>
      </c>
    </row>
    <row r="2332" spans="1:9" hidden="1" x14ac:dyDescent="0.25">
      <c r="A2332" s="1" t="s">
        <v>27</v>
      </c>
      <c r="B2332">
        <v>14624</v>
      </c>
      <c r="C2332" s="1" t="s">
        <v>2365</v>
      </c>
      <c r="D2332">
        <v>5</v>
      </c>
      <c r="E2332">
        <v>5</v>
      </c>
      <c r="F2332">
        <v>0</v>
      </c>
      <c r="H2332"/>
      <c r="I2332">
        <v>0</v>
      </c>
    </row>
    <row r="2333" spans="1:9" hidden="1" x14ac:dyDescent="0.25">
      <c r="A2333" s="1" t="s">
        <v>27</v>
      </c>
      <c r="B2333">
        <v>14625</v>
      </c>
      <c r="C2333" s="1" t="s">
        <v>2366</v>
      </c>
      <c r="D2333">
        <v>4</v>
      </c>
      <c r="E2333">
        <v>4</v>
      </c>
      <c r="F2333">
        <v>0</v>
      </c>
      <c r="H2333"/>
      <c r="I2333">
        <v>0</v>
      </c>
    </row>
    <row r="2334" spans="1:9" hidden="1" x14ac:dyDescent="0.25">
      <c r="A2334" s="1" t="s">
        <v>27</v>
      </c>
      <c r="B2334">
        <v>14627</v>
      </c>
      <c r="C2334" s="1" t="s">
        <v>2367</v>
      </c>
      <c r="D2334">
        <v>9</v>
      </c>
      <c r="E2334">
        <v>9</v>
      </c>
      <c r="F2334">
        <v>0</v>
      </c>
      <c r="H2334"/>
      <c r="I2334">
        <v>0</v>
      </c>
    </row>
    <row r="2335" spans="1:9" hidden="1" x14ac:dyDescent="0.25">
      <c r="A2335" s="1" t="s">
        <v>27</v>
      </c>
      <c r="B2335">
        <v>14628</v>
      </c>
      <c r="C2335" s="1" t="s">
        <v>2368</v>
      </c>
      <c r="D2335">
        <v>6</v>
      </c>
      <c r="E2335">
        <v>6</v>
      </c>
      <c r="F2335">
        <v>6</v>
      </c>
      <c r="H2335"/>
      <c r="I2335">
        <v>0</v>
      </c>
    </row>
    <row r="2336" spans="1:9" hidden="1" x14ac:dyDescent="0.25">
      <c r="A2336" s="1" t="s">
        <v>27</v>
      </c>
      <c r="B2336">
        <v>14630</v>
      </c>
      <c r="C2336" s="1" t="s">
        <v>2369</v>
      </c>
      <c r="D2336">
        <v>5</v>
      </c>
      <c r="E2336">
        <v>5</v>
      </c>
      <c r="F2336">
        <v>0</v>
      </c>
      <c r="H2336"/>
      <c r="I2336">
        <v>0</v>
      </c>
    </row>
    <row r="2337" spans="1:9" hidden="1" x14ac:dyDescent="0.25">
      <c r="A2337" s="1" t="s">
        <v>27</v>
      </c>
      <c r="B2337">
        <v>14631</v>
      </c>
      <c r="C2337" s="1" t="s">
        <v>2370</v>
      </c>
      <c r="D2337">
        <v>6</v>
      </c>
      <c r="E2337">
        <v>6</v>
      </c>
      <c r="F2337">
        <v>6</v>
      </c>
      <c r="H2337"/>
      <c r="I2337">
        <v>0</v>
      </c>
    </row>
    <row r="2338" spans="1:9" hidden="1" x14ac:dyDescent="0.25">
      <c r="A2338" s="1" t="s">
        <v>27</v>
      </c>
      <c r="B2338">
        <v>14632</v>
      </c>
      <c r="C2338" s="1" t="s">
        <v>2371</v>
      </c>
      <c r="D2338">
        <v>5</v>
      </c>
      <c r="E2338">
        <v>5</v>
      </c>
      <c r="F2338">
        <v>0</v>
      </c>
      <c r="H2338"/>
      <c r="I2338">
        <v>0</v>
      </c>
    </row>
    <row r="2339" spans="1:9" hidden="1" x14ac:dyDescent="0.25">
      <c r="A2339" s="1" t="s">
        <v>27</v>
      </c>
      <c r="B2339">
        <v>14633</v>
      </c>
      <c r="C2339" s="1" t="s">
        <v>2372</v>
      </c>
      <c r="D2339">
        <v>4</v>
      </c>
      <c r="E2339">
        <v>4</v>
      </c>
      <c r="F2339">
        <v>0</v>
      </c>
      <c r="H2339"/>
      <c r="I2339">
        <v>0</v>
      </c>
    </row>
    <row r="2340" spans="1:9" hidden="1" x14ac:dyDescent="0.25">
      <c r="A2340" s="1" t="s">
        <v>27</v>
      </c>
      <c r="B2340">
        <v>14634</v>
      </c>
      <c r="C2340" s="1" t="s">
        <v>2373</v>
      </c>
      <c r="D2340">
        <v>6</v>
      </c>
      <c r="E2340">
        <v>6</v>
      </c>
      <c r="F2340">
        <v>6</v>
      </c>
      <c r="H2340"/>
      <c r="I2340">
        <v>0</v>
      </c>
    </row>
    <row r="2341" spans="1:9" hidden="1" x14ac:dyDescent="0.25">
      <c r="A2341" s="1" t="s">
        <v>27</v>
      </c>
      <c r="B2341">
        <v>14635</v>
      </c>
      <c r="C2341" s="1" t="s">
        <v>2374</v>
      </c>
      <c r="D2341">
        <v>6</v>
      </c>
      <c r="E2341">
        <v>6</v>
      </c>
      <c r="F2341">
        <v>6</v>
      </c>
      <c r="H2341"/>
      <c r="I2341">
        <v>0</v>
      </c>
    </row>
    <row r="2342" spans="1:9" hidden="1" x14ac:dyDescent="0.25">
      <c r="A2342" s="1" t="s">
        <v>27</v>
      </c>
      <c r="B2342">
        <v>14636</v>
      </c>
      <c r="C2342" s="1" t="s">
        <v>2375</v>
      </c>
      <c r="D2342">
        <v>5</v>
      </c>
      <c r="E2342">
        <v>5</v>
      </c>
      <c r="F2342">
        <v>6</v>
      </c>
      <c r="H2342"/>
      <c r="I2342">
        <v>0</v>
      </c>
    </row>
    <row r="2343" spans="1:9" hidden="1" x14ac:dyDescent="0.25">
      <c r="A2343" s="1" t="s">
        <v>27</v>
      </c>
      <c r="B2343">
        <v>14638</v>
      </c>
      <c r="C2343" s="1" t="s">
        <v>2376</v>
      </c>
      <c r="D2343">
        <v>10</v>
      </c>
      <c r="E2343">
        <v>10</v>
      </c>
      <c r="F2343">
        <v>0</v>
      </c>
      <c r="H2343"/>
      <c r="I2343">
        <v>0</v>
      </c>
    </row>
    <row r="2344" spans="1:9" hidden="1" x14ac:dyDescent="0.25">
      <c r="A2344" s="1" t="s">
        <v>27</v>
      </c>
      <c r="B2344">
        <v>14639</v>
      </c>
      <c r="C2344" s="1" t="s">
        <v>2377</v>
      </c>
      <c r="D2344">
        <v>4</v>
      </c>
      <c r="E2344">
        <v>4</v>
      </c>
      <c r="F2344">
        <v>0</v>
      </c>
      <c r="H2344"/>
      <c r="I2344">
        <v>0</v>
      </c>
    </row>
    <row r="2345" spans="1:9" hidden="1" x14ac:dyDescent="0.25">
      <c r="A2345" s="1" t="s">
        <v>27</v>
      </c>
      <c r="B2345">
        <v>14641</v>
      </c>
      <c r="C2345" s="1" t="s">
        <v>2378</v>
      </c>
      <c r="D2345">
        <v>3</v>
      </c>
      <c r="E2345">
        <v>3</v>
      </c>
      <c r="F2345">
        <v>0</v>
      </c>
      <c r="H2345"/>
      <c r="I2345">
        <v>0</v>
      </c>
    </row>
    <row r="2346" spans="1:9" hidden="1" x14ac:dyDescent="0.25">
      <c r="A2346" s="1" t="s">
        <v>27</v>
      </c>
      <c r="B2346">
        <v>14642</v>
      </c>
      <c r="C2346" s="1" t="s">
        <v>2379</v>
      </c>
      <c r="D2346">
        <v>7</v>
      </c>
      <c r="E2346">
        <v>7</v>
      </c>
      <c r="F2346">
        <v>0</v>
      </c>
      <c r="H2346"/>
      <c r="I2346">
        <v>0</v>
      </c>
    </row>
    <row r="2347" spans="1:9" hidden="1" x14ac:dyDescent="0.25">
      <c r="A2347" s="1" t="s">
        <v>27</v>
      </c>
      <c r="B2347">
        <v>14643</v>
      </c>
      <c r="C2347" s="1" t="s">
        <v>2380</v>
      </c>
      <c r="D2347">
        <v>5</v>
      </c>
      <c r="E2347">
        <v>5</v>
      </c>
      <c r="F2347">
        <v>0</v>
      </c>
      <c r="H2347"/>
      <c r="I2347">
        <v>0</v>
      </c>
    </row>
    <row r="2348" spans="1:9" hidden="1" x14ac:dyDescent="0.25">
      <c r="A2348" s="1" t="s">
        <v>27</v>
      </c>
      <c r="B2348">
        <v>14644</v>
      </c>
      <c r="C2348" s="1" t="s">
        <v>2381</v>
      </c>
      <c r="D2348">
        <v>2</v>
      </c>
      <c r="E2348">
        <v>2</v>
      </c>
      <c r="F2348">
        <v>0</v>
      </c>
      <c r="H2348"/>
      <c r="I2348">
        <v>0</v>
      </c>
    </row>
    <row r="2349" spans="1:9" hidden="1" x14ac:dyDescent="0.25">
      <c r="A2349" s="1" t="s">
        <v>27</v>
      </c>
      <c r="B2349">
        <v>14645</v>
      </c>
      <c r="C2349" s="1" t="s">
        <v>2382</v>
      </c>
      <c r="D2349">
        <v>5</v>
      </c>
      <c r="E2349">
        <v>5</v>
      </c>
      <c r="F2349">
        <v>20</v>
      </c>
      <c r="H2349"/>
      <c r="I2349">
        <v>0</v>
      </c>
    </row>
    <row r="2350" spans="1:9" hidden="1" x14ac:dyDescent="0.25">
      <c r="A2350" s="1" t="s">
        <v>27</v>
      </c>
      <c r="B2350">
        <v>14646</v>
      </c>
      <c r="C2350" s="1" t="s">
        <v>2383</v>
      </c>
      <c r="D2350">
        <v>2</v>
      </c>
      <c r="E2350">
        <v>2</v>
      </c>
      <c r="F2350">
        <v>20</v>
      </c>
      <c r="H2350"/>
      <c r="I2350">
        <v>0</v>
      </c>
    </row>
    <row r="2351" spans="1:9" hidden="1" x14ac:dyDescent="0.25">
      <c r="A2351" s="1" t="s">
        <v>27</v>
      </c>
      <c r="B2351">
        <v>14902</v>
      </c>
      <c r="C2351" s="1" t="s">
        <v>2384</v>
      </c>
      <c r="D2351">
        <v>1</v>
      </c>
      <c r="E2351">
        <v>1</v>
      </c>
      <c r="F2351">
        <v>0</v>
      </c>
      <c r="H2351"/>
      <c r="I2351">
        <v>0</v>
      </c>
    </row>
    <row r="2352" spans="1:9" hidden="1" x14ac:dyDescent="0.25">
      <c r="A2352" s="1" t="s">
        <v>27</v>
      </c>
      <c r="B2352">
        <v>14903</v>
      </c>
      <c r="C2352" s="1" t="s">
        <v>2385</v>
      </c>
      <c r="D2352">
        <v>35</v>
      </c>
      <c r="E2352">
        <v>35</v>
      </c>
      <c r="F2352">
        <v>0</v>
      </c>
      <c r="H2352"/>
      <c r="I2352">
        <v>0</v>
      </c>
    </row>
    <row r="2353" spans="1:9" hidden="1" x14ac:dyDescent="0.25">
      <c r="A2353" s="1" t="s">
        <v>27</v>
      </c>
      <c r="B2353">
        <v>14904</v>
      </c>
      <c r="C2353" s="1" t="s">
        <v>2386</v>
      </c>
      <c r="D2353">
        <v>16</v>
      </c>
      <c r="E2353">
        <v>16</v>
      </c>
      <c r="F2353">
        <v>12</v>
      </c>
      <c r="H2353"/>
      <c r="I2353">
        <v>0</v>
      </c>
    </row>
    <row r="2354" spans="1:9" hidden="1" x14ac:dyDescent="0.25">
      <c r="A2354" s="1" t="s">
        <v>27</v>
      </c>
      <c r="B2354">
        <v>14988</v>
      </c>
      <c r="C2354" s="1" t="s">
        <v>2387</v>
      </c>
      <c r="D2354">
        <v>28</v>
      </c>
      <c r="E2354">
        <v>28</v>
      </c>
      <c r="F2354">
        <v>108</v>
      </c>
      <c r="H2354"/>
      <c r="I2354">
        <v>0</v>
      </c>
    </row>
    <row r="2355" spans="1:9" hidden="1" x14ac:dyDescent="0.25">
      <c r="A2355" s="1" t="s">
        <v>27</v>
      </c>
      <c r="B2355">
        <v>15151</v>
      </c>
      <c r="C2355" s="1" t="s">
        <v>2388</v>
      </c>
      <c r="D2355">
        <v>4</v>
      </c>
      <c r="E2355">
        <v>4</v>
      </c>
      <c r="F2355">
        <v>0</v>
      </c>
      <c r="H2355"/>
      <c r="I2355">
        <v>0</v>
      </c>
    </row>
    <row r="2356" spans="1:9" hidden="1" x14ac:dyDescent="0.25">
      <c r="A2356" s="1" t="s">
        <v>27</v>
      </c>
      <c r="B2356">
        <v>15204</v>
      </c>
      <c r="C2356" s="1" t="s">
        <v>2389</v>
      </c>
      <c r="D2356">
        <v>6</v>
      </c>
      <c r="E2356">
        <v>6</v>
      </c>
      <c r="F2356">
        <v>0</v>
      </c>
      <c r="H2356"/>
      <c r="I2356">
        <v>0</v>
      </c>
    </row>
    <row r="2357" spans="1:9" hidden="1" x14ac:dyDescent="0.25">
      <c r="A2357" s="1" t="s">
        <v>27</v>
      </c>
      <c r="B2357">
        <v>15203</v>
      </c>
      <c r="C2357" s="1" t="s">
        <v>2390</v>
      </c>
      <c r="D2357">
        <v>7</v>
      </c>
      <c r="E2357">
        <v>7</v>
      </c>
      <c r="F2357">
        <v>0</v>
      </c>
      <c r="H2357"/>
      <c r="I2357">
        <v>0</v>
      </c>
    </row>
    <row r="2358" spans="1:9" hidden="1" x14ac:dyDescent="0.25">
      <c r="A2358" s="1" t="s">
        <v>27</v>
      </c>
      <c r="B2358">
        <v>15201</v>
      </c>
      <c r="C2358" s="1" t="s">
        <v>2391</v>
      </c>
      <c r="D2358">
        <v>13</v>
      </c>
      <c r="E2358">
        <v>13</v>
      </c>
      <c r="F2358">
        <v>20</v>
      </c>
      <c r="H2358"/>
      <c r="I2358">
        <v>0</v>
      </c>
    </row>
    <row r="2359" spans="1:9" hidden="1" x14ac:dyDescent="0.25">
      <c r="A2359" s="1" t="s">
        <v>27</v>
      </c>
      <c r="B2359">
        <v>15694</v>
      </c>
      <c r="C2359" s="1" t="s">
        <v>2392</v>
      </c>
      <c r="D2359">
        <v>1</v>
      </c>
      <c r="E2359">
        <v>1</v>
      </c>
      <c r="F2359">
        <v>0</v>
      </c>
      <c r="H2359"/>
      <c r="I2359">
        <v>0</v>
      </c>
    </row>
    <row r="2360" spans="1:9" hidden="1" x14ac:dyDescent="0.25">
      <c r="A2360" s="1" t="s">
        <v>27</v>
      </c>
      <c r="B2360">
        <v>15698</v>
      </c>
      <c r="C2360" s="1" t="s">
        <v>2393</v>
      </c>
      <c r="D2360">
        <v>1</v>
      </c>
      <c r="E2360">
        <v>1</v>
      </c>
      <c r="F2360">
        <v>0</v>
      </c>
      <c r="H2360"/>
      <c r="I2360">
        <v>0</v>
      </c>
    </row>
    <row r="2361" spans="1:9" hidden="1" x14ac:dyDescent="0.25">
      <c r="A2361" s="1" t="s">
        <v>27</v>
      </c>
      <c r="B2361">
        <v>126</v>
      </c>
      <c r="C2361" s="1" t="s">
        <v>2394</v>
      </c>
      <c r="D2361">
        <v>4</v>
      </c>
      <c r="E2361">
        <v>4</v>
      </c>
      <c r="F2361">
        <v>0</v>
      </c>
      <c r="H2361"/>
      <c r="I2361">
        <v>0</v>
      </c>
    </row>
    <row r="2362" spans="1:9" hidden="1" x14ac:dyDescent="0.25">
      <c r="A2362" s="1" t="s">
        <v>27</v>
      </c>
      <c r="B2362">
        <v>21392</v>
      </c>
      <c r="C2362" s="1" t="s">
        <v>2395</v>
      </c>
      <c r="D2362">
        <v>8</v>
      </c>
      <c r="E2362">
        <v>8</v>
      </c>
      <c r="F2362">
        <v>0</v>
      </c>
      <c r="H2362"/>
      <c r="I2362">
        <v>0</v>
      </c>
    </row>
    <row r="2363" spans="1:9" hidden="1" x14ac:dyDescent="0.25">
      <c r="A2363" s="1" t="s">
        <v>27</v>
      </c>
      <c r="B2363">
        <v>21393</v>
      </c>
      <c r="C2363" s="1" t="s">
        <v>2396</v>
      </c>
      <c r="D2363">
        <v>10</v>
      </c>
      <c r="E2363">
        <v>10</v>
      </c>
      <c r="F2363">
        <v>0</v>
      </c>
      <c r="H2363"/>
      <c r="I2363">
        <v>0</v>
      </c>
    </row>
    <row r="2364" spans="1:9" hidden="1" x14ac:dyDescent="0.25">
      <c r="A2364" s="1" t="s">
        <v>27</v>
      </c>
      <c r="B2364">
        <v>21394</v>
      </c>
      <c r="C2364" s="1" t="s">
        <v>2397</v>
      </c>
      <c r="D2364">
        <v>7</v>
      </c>
      <c r="E2364">
        <v>7</v>
      </c>
      <c r="F2364">
        <v>0</v>
      </c>
      <c r="H2364"/>
      <c r="I2364">
        <v>0</v>
      </c>
    </row>
    <row r="2365" spans="1:9" hidden="1" x14ac:dyDescent="0.25">
      <c r="A2365" s="1" t="s">
        <v>27</v>
      </c>
      <c r="B2365">
        <v>21395</v>
      </c>
      <c r="C2365" s="1" t="s">
        <v>2398</v>
      </c>
      <c r="D2365">
        <v>23</v>
      </c>
      <c r="E2365">
        <v>23</v>
      </c>
      <c r="F2365">
        <v>0</v>
      </c>
      <c r="H2365"/>
      <c r="I2365">
        <v>0</v>
      </c>
    </row>
    <row r="2366" spans="1:9" hidden="1" x14ac:dyDescent="0.25">
      <c r="A2366" s="1" t="s">
        <v>27</v>
      </c>
      <c r="B2366">
        <v>21399</v>
      </c>
      <c r="C2366" s="1" t="s">
        <v>2399</v>
      </c>
      <c r="D2366">
        <v>12</v>
      </c>
      <c r="E2366">
        <v>12</v>
      </c>
      <c r="F2366">
        <v>0</v>
      </c>
      <c r="H2366"/>
      <c r="I2366">
        <v>0</v>
      </c>
    </row>
    <row r="2367" spans="1:9" hidden="1" x14ac:dyDescent="0.25">
      <c r="A2367" s="1" t="s">
        <v>27</v>
      </c>
      <c r="B2367">
        <v>21401</v>
      </c>
      <c r="C2367" s="1" t="s">
        <v>2400</v>
      </c>
      <c r="D2367">
        <v>9</v>
      </c>
      <c r="E2367">
        <v>9</v>
      </c>
      <c r="F2367">
        <v>0</v>
      </c>
      <c r="H2367"/>
      <c r="I2367">
        <v>0</v>
      </c>
    </row>
    <row r="2368" spans="1:9" hidden="1" x14ac:dyDescent="0.25">
      <c r="A2368" s="1" t="s">
        <v>27</v>
      </c>
      <c r="B2368">
        <v>21396</v>
      </c>
      <c r="C2368" s="1" t="s">
        <v>2401</v>
      </c>
      <c r="D2368">
        <v>10</v>
      </c>
      <c r="E2368">
        <v>10</v>
      </c>
      <c r="F2368">
        <v>0</v>
      </c>
      <c r="H2368"/>
      <c r="I2368">
        <v>0</v>
      </c>
    </row>
    <row r="2369" spans="1:9" hidden="1" x14ac:dyDescent="0.25">
      <c r="A2369" s="1" t="s">
        <v>27</v>
      </c>
      <c r="B2369">
        <v>21397</v>
      </c>
      <c r="C2369" s="1" t="s">
        <v>2402</v>
      </c>
      <c r="D2369">
        <v>7</v>
      </c>
      <c r="E2369">
        <v>7</v>
      </c>
      <c r="F2369">
        <v>0</v>
      </c>
      <c r="H2369"/>
      <c r="I2369">
        <v>0</v>
      </c>
    </row>
    <row r="2370" spans="1:9" hidden="1" x14ac:dyDescent="0.25">
      <c r="A2370" s="1" t="s">
        <v>27</v>
      </c>
      <c r="B2370">
        <v>21398</v>
      </c>
      <c r="C2370" s="1" t="s">
        <v>2403</v>
      </c>
      <c r="D2370">
        <v>12</v>
      </c>
      <c r="E2370">
        <v>12</v>
      </c>
      <c r="F2370">
        <v>0</v>
      </c>
      <c r="H2370"/>
      <c r="I2370">
        <v>0</v>
      </c>
    </row>
    <row r="2371" spans="1:9" hidden="1" x14ac:dyDescent="0.25">
      <c r="A2371" s="1" t="s">
        <v>27</v>
      </c>
      <c r="B2371">
        <v>21402</v>
      </c>
      <c r="C2371" s="1" t="s">
        <v>2404</v>
      </c>
      <c r="D2371">
        <v>6</v>
      </c>
      <c r="E2371">
        <v>6</v>
      </c>
      <c r="F2371">
        <v>0</v>
      </c>
      <c r="H2371"/>
      <c r="I2371">
        <v>0</v>
      </c>
    </row>
    <row r="2372" spans="1:9" hidden="1" x14ac:dyDescent="0.25">
      <c r="A2372" s="1" t="s">
        <v>27</v>
      </c>
      <c r="B2372">
        <v>21400</v>
      </c>
      <c r="C2372" s="1" t="s">
        <v>2405</v>
      </c>
      <c r="D2372">
        <v>3</v>
      </c>
      <c r="E2372">
        <v>3</v>
      </c>
      <c r="F2372">
        <v>0</v>
      </c>
      <c r="H2372"/>
      <c r="I2372">
        <v>0</v>
      </c>
    </row>
    <row r="2373" spans="1:9" hidden="1" x14ac:dyDescent="0.25">
      <c r="A2373" s="1" t="s">
        <v>27</v>
      </c>
      <c r="B2373">
        <v>21405</v>
      </c>
      <c r="C2373" s="1" t="s">
        <v>2406</v>
      </c>
      <c r="D2373">
        <v>14</v>
      </c>
      <c r="E2373">
        <v>14</v>
      </c>
      <c r="F2373">
        <v>0</v>
      </c>
      <c r="H2373"/>
      <c r="I2373">
        <v>0</v>
      </c>
    </row>
    <row r="2374" spans="1:9" hidden="1" x14ac:dyDescent="0.25">
      <c r="A2374" s="1" t="s">
        <v>27</v>
      </c>
      <c r="B2374">
        <v>21407</v>
      </c>
      <c r="C2374" s="1" t="s">
        <v>2407</v>
      </c>
      <c r="D2374">
        <v>9</v>
      </c>
      <c r="E2374">
        <v>9</v>
      </c>
      <c r="F2374">
        <v>0</v>
      </c>
      <c r="H2374"/>
      <c r="I2374">
        <v>0</v>
      </c>
    </row>
    <row r="2375" spans="1:9" hidden="1" x14ac:dyDescent="0.25">
      <c r="A2375" s="1" t="s">
        <v>27</v>
      </c>
      <c r="B2375">
        <v>21445</v>
      </c>
      <c r="C2375" s="1" t="s">
        <v>2408</v>
      </c>
      <c r="D2375">
        <v>443</v>
      </c>
      <c r="E2375">
        <v>443</v>
      </c>
      <c r="F2375">
        <v>0</v>
      </c>
      <c r="H2375"/>
      <c r="I2375">
        <v>0</v>
      </c>
    </row>
    <row r="2376" spans="1:9" hidden="1" x14ac:dyDescent="0.25">
      <c r="A2376" s="1" t="s">
        <v>27</v>
      </c>
      <c r="B2376">
        <v>21149</v>
      </c>
      <c r="C2376" s="1" t="s">
        <v>2409</v>
      </c>
      <c r="D2376">
        <v>11</v>
      </c>
      <c r="E2376">
        <v>11</v>
      </c>
      <c r="F2376">
        <v>0</v>
      </c>
      <c r="H2376"/>
      <c r="I2376">
        <v>0</v>
      </c>
    </row>
    <row r="2377" spans="1:9" hidden="1" x14ac:dyDescent="0.25">
      <c r="A2377" s="1" t="s">
        <v>27</v>
      </c>
      <c r="B2377">
        <v>20951</v>
      </c>
      <c r="C2377" s="1" t="s">
        <v>2410</v>
      </c>
      <c r="D2377">
        <v>9</v>
      </c>
      <c r="E2377">
        <v>9</v>
      </c>
      <c r="F2377">
        <v>0</v>
      </c>
      <c r="H2377"/>
      <c r="I2377">
        <v>0</v>
      </c>
    </row>
    <row r="2378" spans="1:9" hidden="1" x14ac:dyDescent="0.25">
      <c r="A2378" s="1" t="s">
        <v>27</v>
      </c>
      <c r="B2378">
        <v>21319</v>
      </c>
      <c r="C2378" s="1" t="s">
        <v>2411</v>
      </c>
      <c r="D2378">
        <v>12</v>
      </c>
      <c r="E2378">
        <v>12</v>
      </c>
      <c r="F2378">
        <v>0</v>
      </c>
      <c r="H2378"/>
      <c r="I2378">
        <v>0</v>
      </c>
    </row>
    <row r="2379" spans="1:9" hidden="1" x14ac:dyDescent="0.25">
      <c r="A2379" s="1" t="s">
        <v>27</v>
      </c>
      <c r="B2379">
        <v>19645</v>
      </c>
      <c r="C2379" s="1" t="s">
        <v>2412</v>
      </c>
      <c r="D2379">
        <v>8</v>
      </c>
      <c r="E2379">
        <v>8</v>
      </c>
      <c r="F2379">
        <v>0</v>
      </c>
      <c r="H2379"/>
      <c r="I2379">
        <v>0</v>
      </c>
    </row>
    <row r="2380" spans="1:9" hidden="1" x14ac:dyDescent="0.25">
      <c r="A2380" s="1" t="s">
        <v>27</v>
      </c>
      <c r="B2380">
        <v>21320</v>
      </c>
      <c r="C2380" s="1" t="s">
        <v>2413</v>
      </c>
      <c r="D2380">
        <v>6</v>
      </c>
      <c r="E2380">
        <v>6</v>
      </c>
      <c r="F2380">
        <v>0</v>
      </c>
      <c r="H2380"/>
      <c r="I2380">
        <v>0</v>
      </c>
    </row>
    <row r="2381" spans="1:9" hidden="1" x14ac:dyDescent="0.25">
      <c r="A2381" s="1" t="s">
        <v>27</v>
      </c>
      <c r="B2381">
        <v>21321</v>
      </c>
      <c r="C2381" s="1" t="s">
        <v>2414</v>
      </c>
      <c r="D2381">
        <v>6</v>
      </c>
      <c r="E2381">
        <v>6</v>
      </c>
      <c r="F2381">
        <v>0</v>
      </c>
      <c r="H2381"/>
      <c r="I2381">
        <v>0</v>
      </c>
    </row>
    <row r="2382" spans="1:9" hidden="1" x14ac:dyDescent="0.25">
      <c r="A2382" s="1" t="s">
        <v>27</v>
      </c>
      <c r="B2382">
        <v>21322</v>
      </c>
      <c r="C2382" s="1" t="s">
        <v>2415</v>
      </c>
      <c r="D2382">
        <v>6</v>
      </c>
      <c r="E2382">
        <v>6</v>
      </c>
      <c r="F2382">
        <v>0</v>
      </c>
      <c r="H2382"/>
      <c r="I2382">
        <v>0</v>
      </c>
    </row>
    <row r="2383" spans="1:9" hidden="1" x14ac:dyDescent="0.25">
      <c r="A2383" s="1" t="s">
        <v>27</v>
      </c>
      <c r="B2383">
        <v>21680</v>
      </c>
      <c r="C2383" s="1" t="s">
        <v>2416</v>
      </c>
      <c r="D2383">
        <v>4</v>
      </c>
      <c r="E2383">
        <v>4</v>
      </c>
      <c r="F2383">
        <v>0</v>
      </c>
      <c r="H2383"/>
      <c r="I2383">
        <v>0</v>
      </c>
    </row>
    <row r="2384" spans="1:9" hidden="1" x14ac:dyDescent="0.25">
      <c r="A2384" s="1" t="s">
        <v>27</v>
      </c>
      <c r="B2384">
        <v>21697</v>
      </c>
      <c r="C2384" s="1" t="s">
        <v>2417</v>
      </c>
      <c r="D2384">
        <v>70</v>
      </c>
      <c r="E2384">
        <v>70</v>
      </c>
      <c r="F2384">
        <v>0</v>
      </c>
      <c r="H2384"/>
      <c r="I2384">
        <v>0</v>
      </c>
    </row>
    <row r="2385" spans="1:9" hidden="1" x14ac:dyDescent="0.25">
      <c r="A2385" s="1" t="s">
        <v>27</v>
      </c>
      <c r="B2385">
        <v>21731</v>
      </c>
      <c r="C2385" s="1" t="s">
        <v>2418</v>
      </c>
      <c r="D2385">
        <v>32</v>
      </c>
      <c r="E2385">
        <v>32</v>
      </c>
      <c r="F2385">
        <v>0</v>
      </c>
      <c r="H2385"/>
      <c r="I2385">
        <v>0</v>
      </c>
    </row>
    <row r="2386" spans="1:9" hidden="1" x14ac:dyDescent="0.25">
      <c r="A2386" s="1" t="s">
        <v>27</v>
      </c>
      <c r="B2386">
        <v>21732</v>
      </c>
      <c r="C2386" s="1" t="s">
        <v>2419</v>
      </c>
      <c r="D2386">
        <v>7</v>
      </c>
      <c r="E2386">
        <v>7</v>
      </c>
      <c r="F2386">
        <v>0</v>
      </c>
      <c r="H2386"/>
      <c r="I2386">
        <v>0</v>
      </c>
    </row>
    <row r="2387" spans="1:9" hidden="1" x14ac:dyDescent="0.25">
      <c r="A2387" s="1" t="s">
        <v>27</v>
      </c>
      <c r="B2387">
        <v>21730</v>
      </c>
      <c r="C2387" s="1" t="s">
        <v>2420</v>
      </c>
      <c r="D2387">
        <v>3</v>
      </c>
      <c r="E2387">
        <v>3</v>
      </c>
      <c r="F2387">
        <v>0</v>
      </c>
      <c r="H2387"/>
      <c r="I2387">
        <v>0</v>
      </c>
    </row>
    <row r="2388" spans="1:9" hidden="1" x14ac:dyDescent="0.25">
      <c r="A2388" s="1" t="s">
        <v>27</v>
      </c>
      <c r="B2388">
        <v>21831</v>
      </c>
      <c r="C2388" s="1" t="s">
        <v>2421</v>
      </c>
      <c r="D2388">
        <v>6</v>
      </c>
      <c r="E2388">
        <v>6</v>
      </c>
      <c r="F2388">
        <v>0</v>
      </c>
      <c r="H2388"/>
      <c r="I2388">
        <v>0</v>
      </c>
    </row>
    <row r="2389" spans="1:9" hidden="1" x14ac:dyDescent="0.25">
      <c r="A2389" s="1" t="s">
        <v>27</v>
      </c>
      <c r="B2389">
        <v>21832</v>
      </c>
      <c r="C2389" s="1" t="s">
        <v>2422</v>
      </c>
      <c r="D2389">
        <v>6</v>
      </c>
      <c r="E2389">
        <v>6</v>
      </c>
      <c r="F2389">
        <v>0</v>
      </c>
      <c r="H2389"/>
      <c r="I2389">
        <v>0</v>
      </c>
    </row>
    <row r="2390" spans="1:9" hidden="1" x14ac:dyDescent="0.25">
      <c r="A2390" s="1" t="s">
        <v>27</v>
      </c>
      <c r="B2390">
        <v>21835</v>
      </c>
      <c r="C2390" s="1" t="s">
        <v>2423</v>
      </c>
      <c r="D2390">
        <v>36</v>
      </c>
      <c r="E2390">
        <v>36</v>
      </c>
      <c r="F2390">
        <v>0</v>
      </c>
      <c r="H2390"/>
      <c r="I2390">
        <v>0</v>
      </c>
    </row>
    <row r="2391" spans="1:9" hidden="1" x14ac:dyDescent="0.25">
      <c r="A2391" s="1" t="s">
        <v>27</v>
      </c>
      <c r="B2391">
        <v>21838</v>
      </c>
      <c r="C2391" s="1" t="s">
        <v>2424</v>
      </c>
      <c r="D2391">
        <v>3</v>
      </c>
      <c r="E2391">
        <v>3</v>
      </c>
      <c r="F2391">
        <v>0</v>
      </c>
      <c r="H2391"/>
      <c r="I2391">
        <v>0</v>
      </c>
    </row>
    <row r="2392" spans="1:9" hidden="1" x14ac:dyDescent="0.25">
      <c r="A2392" s="1" t="s">
        <v>27</v>
      </c>
      <c r="B2392">
        <v>21833</v>
      </c>
      <c r="C2392" s="1" t="s">
        <v>2425</v>
      </c>
      <c r="D2392">
        <v>10</v>
      </c>
      <c r="E2392">
        <v>10</v>
      </c>
      <c r="F2392">
        <v>0</v>
      </c>
      <c r="H2392"/>
      <c r="I2392">
        <v>0</v>
      </c>
    </row>
    <row r="2393" spans="1:9" hidden="1" x14ac:dyDescent="0.25">
      <c r="A2393" s="1" t="s">
        <v>27</v>
      </c>
      <c r="B2393">
        <v>21834</v>
      </c>
      <c r="C2393" s="1" t="s">
        <v>2426</v>
      </c>
      <c r="D2393">
        <v>3</v>
      </c>
      <c r="E2393">
        <v>3</v>
      </c>
      <c r="F2393">
        <v>0</v>
      </c>
      <c r="H2393"/>
      <c r="I2393">
        <v>0</v>
      </c>
    </row>
    <row r="2394" spans="1:9" hidden="1" x14ac:dyDescent="0.25">
      <c r="A2394" s="1" t="s">
        <v>27</v>
      </c>
      <c r="B2394">
        <v>21837</v>
      </c>
      <c r="C2394" s="1" t="s">
        <v>2427</v>
      </c>
      <c r="D2394">
        <v>6</v>
      </c>
      <c r="E2394">
        <v>6</v>
      </c>
      <c r="F2394">
        <v>0</v>
      </c>
      <c r="H2394"/>
      <c r="I2394">
        <v>0</v>
      </c>
    </row>
    <row r="2395" spans="1:9" hidden="1" x14ac:dyDescent="0.25">
      <c r="A2395" s="1" t="s">
        <v>27</v>
      </c>
      <c r="B2395">
        <v>21836</v>
      </c>
      <c r="C2395" s="1" t="s">
        <v>2428</v>
      </c>
      <c r="D2395">
        <v>2</v>
      </c>
      <c r="E2395">
        <v>2</v>
      </c>
      <c r="F2395">
        <v>0</v>
      </c>
      <c r="H2395"/>
      <c r="I2395">
        <v>0</v>
      </c>
    </row>
    <row r="2396" spans="1:9" hidden="1" x14ac:dyDescent="0.25">
      <c r="A2396" s="1" t="s">
        <v>27</v>
      </c>
      <c r="B2396">
        <v>21827</v>
      </c>
      <c r="C2396" s="1" t="s">
        <v>2429</v>
      </c>
      <c r="D2396">
        <v>28</v>
      </c>
      <c r="E2396">
        <v>28</v>
      </c>
      <c r="F2396">
        <v>0</v>
      </c>
      <c r="H2396"/>
      <c r="I2396">
        <v>0</v>
      </c>
    </row>
    <row r="2397" spans="1:9" hidden="1" x14ac:dyDescent="0.25">
      <c r="A2397" s="1" t="s">
        <v>27</v>
      </c>
      <c r="B2397">
        <v>21829</v>
      </c>
      <c r="C2397" s="1" t="s">
        <v>2430</v>
      </c>
      <c r="D2397">
        <v>8</v>
      </c>
      <c r="E2397">
        <v>8</v>
      </c>
      <c r="F2397">
        <v>0</v>
      </c>
      <c r="H2397"/>
      <c r="I2397">
        <v>0</v>
      </c>
    </row>
    <row r="2398" spans="1:9" hidden="1" x14ac:dyDescent="0.25">
      <c r="A2398" s="1" t="s">
        <v>27</v>
      </c>
      <c r="B2398">
        <v>21828</v>
      </c>
      <c r="C2398" s="1" t="s">
        <v>2431</v>
      </c>
      <c r="D2398">
        <v>26</v>
      </c>
      <c r="E2398">
        <v>26</v>
      </c>
      <c r="F2398">
        <v>0</v>
      </c>
      <c r="H2398"/>
      <c r="I2398">
        <v>0</v>
      </c>
    </row>
    <row r="2399" spans="1:9" hidden="1" x14ac:dyDescent="0.25">
      <c r="A2399" s="1" t="s">
        <v>27</v>
      </c>
      <c r="B2399">
        <v>21981</v>
      </c>
      <c r="C2399" s="1" t="s">
        <v>2432</v>
      </c>
      <c r="D2399">
        <v>4</v>
      </c>
      <c r="E2399">
        <v>4</v>
      </c>
      <c r="F2399">
        <v>0</v>
      </c>
      <c r="H2399"/>
      <c r="I2399">
        <v>0</v>
      </c>
    </row>
    <row r="2400" spans="1:9" hidden="1" x14ac:dyDescent="0.25">
      <c r="A2400" s="1" t="s">
        <v>27</v>
      </c>
      <c r="B2400">
        <v>21982</v>
      </c>
      <c r="C2400" s="1" t="s">
        <v>2433</v>
      </c>
      <c r="D2400">
        <v>5</v>
      </c>
      <c r="E2400">
        <v>5</v>
      </c>
      <c r="F2400">
        <v>0</v>
      </c>
      <c r="H2400"/>
      <c r="I2400">
        <v>0</v>
      </c>
    </row>
    <row r="2401" spans="1:9" hidden="1" x14ac:dyDescent="0.25">
      <c r="A2401" s="1" t="s">
        <v>27</v>
      </c>
      <c r="B2401">
        <v>21976</v>
      </c>
      <c r="C2401" s="1" t="s">
        <v>2434</v>
      </c>
      <c r="D2401">
        <v>5</v>
      </c>
      <c r="E2401">
        <v>5</v>
      </c>
      <c r="F2401">
        <v>0</v>
      </c>
      <c r="H2401"/>
      <c r="I2401">
        <v>0</v>
      </c>
    </row>
    <row r="2402" spans="1:9" hidden="1" x14ac:dyDescent="0.25">
      <c r="A2402" s="1" t="s">
        <v>27</v>
      </c>
      <c r="B2402">
        <v>21977</v>
      </c>
      <c r="C2402" s="1" t="s">
        <v>2435</v>
      </c>
      <c r="D2402">
        <v>5</v>
      </c>
      <c r="E2402">
        <v>5</v>
      </c>
      <c r="F2402">
        <v>0</v>
      </c>
      <c r="H2402"/>
      <c r="I2402">
        <v>0</v>
      </c>
    </row>
    <row r="2403" spans="1:9" hidden="1" x14ac:dyDescent="0.25">
      <c r="A2403" s="1" t="s">
        <v>27</v>
      </c>
      <c r="B2403">
        <v>21978</v>
      </c>
      <c r="C2403" s="1" t="s">
        <v>2436</v>
      </c>
      <c r="D2403">
        <v>5</v>
      </c>
      <c r="E2403">
        <v>5</v>
      </c>
      <c r="F2403">
        <v>0</v>
      </c>
      <c r="H2403"/>
      <c r="I2403">
        <v>0</v>
      </c>
    </row>
    <row r="2404" spans="1:9" hidden="1" x14ac:dyDescent="0.25">
      <c r="A2404" s="1" t="s">
        <v>27</v>
      </c>
      <c r="B2404">
        <v>21983</v>
      </c>
      <c r="C2404" s="1" t="s">
        <v>2437</v>
      </c>
      <c r="D2404">
        <v>6</v>
      </c>
      <c r="E2404">
        <v>6</v>
      </c>
      <c r="F2404">
        <v>0</v>
      </c>
      <c r="H2404"/>
      <c r="I2404">
        <v>0</v>
      </c>
    </row>
    <row r="2405" spans="1:9" hidden="1" x14ac:dyDescent="0.25">
      <c r="A2405" s="1" t="s">
        <v>27</v>
      </c>
      <c r="B2405">
        <v>21979</v>
      </c>
      <c r="C2405" s="1" t="s">
        <v>2438</v>
      </c>
      <c r="D2405">
        <v>4</v>
      </c>
      <c r="E2405">
        <v>4</v>
      </c>
      <c r="F2405">
        <v>0</v>
      </c>
      <c r="H2405"/>
      <c r="I2405">
        <v>0</v>
      </c>
    </row>
    <row r="2406" spans="1:9" hidden="1" x14ac:dyDescent="0.25">
      <c r="A2406" s="1" t="s">
        <v>27</v>
      </c>
      <c r="B2406">
        <v>22224</v>
      </c>
      <c r="C2406" s="1" t="s">
        <v>2439</v>
      </c>
      <c r="D2406">
        <v>7</v>
      </c>
      <c r="E2406">
        <v>7</v>
      </c>
      <c r="F2406">
        <v>0</v>
      </c>
      <c r="H2406"/>
      <c r="I2406">
        <v>0</v>
      </c>
    </row>
    <row r="2407" spans="1:9" hidden="1" x14ac:dyDescent="0.25">
      <c r="A2407" s="1" t="s">
        <v>27</v>
      </c>
      <c r="B2407">
        <v>22217</v>
      </c>
      <c r="C2407" s="1" t="s">
        <v>2440</v>
      </c>
      <c r="D2407">
        <v>2</v>
      </c>
      <c r="E2407">
        <v>2</v>
      </c>
      <c r="F2407">
        <v>0</v>
      </c>
      <c r="H2407"/>
      <c r="I2407">
        <v>0</v>
      </c>
    </row>
    <row r="2408" spans="1:9" hidden="1" x14ac:dyDescent="0.25">
      <c r="A2408" s="1" t="s">
        <v>27</v>
      </c>
      <c r="B2408">
        <v>22218</v>
      </c>
      <c r="C2408" s="1" t="s">
        <v>2441</v>
      </c>
      <c r="D2408">
        <v>18</v>
      </c>
      <c r="E2408">
        <v>18</v>
      </c>
      <c r="F2408">
        <v>0</v>
      </c>
      <c r="H2408"/>
      <c r="I2408">
        <v>0</v>
      </c>
    </row>
    <row r="2409" spans="1:9" hidden="1" x14ac:dyDescent="0.25">
      <c r="A2409" s="1" t="s">
        <v>27</v>
      </c>
      <c r="B2409">
        <v>22220</v>
      </c>
      <c r="C2409" s="1" t="s">
        <v>2442</v>
      </c>
      <c r="D2409">
        <v>6</v>
      </c>
      <c r="E2409">
        <v>6</v>
      </c>
      <c r="F2409">
        <v>0</v>
      </c>
      <c r="H2409"/>
      <c r="I2409">
        <v>0</v>
      </c>
    </row>
    <row r="2410" spans="1:9" hidden="1" x14ac:dyDescent="0.25">
      <c r="A2410" s="1" t="s">
        <v>27</v>
      </c>
      <c r="B2410">
        <v>22223</v>
      </c>
      <c r="C2410" s="1" t="s">
        <v>2443</v>
      </c>
      <c r="D2410">
        <v>4</v>
      </c>
      <c r="E2410">
        <v>4</v>
      </c>
      <c r="F2410">
        <v>0</v>
      </c>
      <c r="H2410"/>
      <c r="I2410">
        <v>0</v>
      </c>
    </row>
    <row r="2411" spans="1:9" hidden="1" x14ac:dyDescent="0.25">
      <c r="A2411" s="1" t="s">
        <v>27</v>
      </c>
      <c r="B2411">
        <v>22221</v>
      </c>
      <c r="C2411" s="1" t="s">
        <v>2444</v>
      </c>
      <c r="D2411">
        <v>1</v>
      </c>
      <c r="E2411">
        <v>1</v>
      </c>
      <c r="F2411">
        <v>0</v>
      </c>
      <c r="H2411"/>
      <c r="I2411">
        <v>0</v>
      </c>
    </row>
    <row r="2412" spans="1:9" hidden="1" x14ac:dyDescent="0.25">
      <c r="A2412" s="1" t="s">
        <v>27</v>
      </c>
      <c r="B2412">
        <v>22219</v>
      </c>
      <c r="C2412" s="1" t="s">
        <v>2445</v>
      </c>
      <c r="D2412">
        <v>1</v>
      </c>
      <c r="E2412">
        <v>1</v>
      </c>
      <c r="F2412">
        <v>0</v>
      </c>
      <c r="H2412"/>
      <c r="I2412">
        <v>0</v>
      </c>
    </row>
    <row r="2413" spans="1:9" hidden="1" x14ac:dyDescent="0.25">
      <c r="A2413" s="1" t="s">
        <v>27</v>
      </c>
      <c r="B2413">
        <v>22222</v>
      </c>
      <c r="C2413" s="1" t="s">
        <v>2446</v>
      </c>
      <c r="D2413">
        <v>9</v>
      </c>
      <c r="E2413">
        <v>9</v>
      </c>
      <c r="F2413">
        <v>0</v>
      </c>
      <c r="H2413"/>
      <c r="I2413">
        <v>0</v>
      </c>
    </row>
    <row r="2414" spans="1:9" hidden="1" x14ac:dyDescent="0.25">
      <c r="A2414" s="1" t="s">
        <v>27</v>
      </c>
      <c r="B2414">
        <v>22216</v>
      </c>
      <c r="C2414" s="1" t="s">
        <v>2447</v>
      </c>
      <c r="D2414">
        <v>11</v>
      </c>
      <c r="E2414">
        <v>11</v>
      </c>
      <c r="F2414">
        <v>0</v>
      </c>
      <c r="H2414"/>
      <c r="I2414">
        <v>0</v>
      </c>
    </row>
    <row r="2415" spans="1:9" hidden="1" x14ac:dyDescent="0.25">
      <c r="A2415" s="1" t="s">
        <v>27</v>
      </c>
      <c r="B2415">
        <v>22213</v>
      </c>
      <c r="C2415" s="1" t="s">
        <v>2448</v>
      </c>
      <c r="D2415">
        <v>2</v>
      </c>
      <c r="E2415">
        <v>2</v>
      </c>
      <c r="F2415">
        <v>0</v>
      </c>
      <c r="H2415"/>
      <c r="I2415">
        <v>0</v>
      </c>
    </row>
    <row r="2416" spans="1:9" hidden="1" x14ac:dyDescent="0.25">
      <c r="A2416" s="1" t="s">
        <v>27</v>
      </c>
      <c r="B2416">
        <v>21484</v>
      </c>
      <c r="C2416" s="1" t="s">
        <v>2449</v>
      </c>
      <c r="D2416">
        <v>8</v>
      </c>
      <c r="E2416">
        <v>8</v>
      </c>
      <c r="F2416">
        <v>0</v>
      </c>
      <c r="H2416"/>
      <c r="I2416">
        <v>0</v>
      </c>
    </row>
    <row r="2417" spans="1:9" hidden="1" x14ac:dyDescent="0.25">
      <c r="A2417" s="1" t="s">
        <v>27</v>
      </c>
      <c r="B2417">
        <v>21489</v>
      </c>
      <c r="C2417" s="1" t="s">
        <v>2450</v>
      </c>
      <c r="D2417">
        <v>5</v>
      </c>
      <c r="E2417">
        <v>5</v>
      </c>
      <c r="F2417">
        <v>0</v>
      </c>
      <c r="H2417"/>
      <c r="I2417">
        <v>0</v>
      </c>
    </row>
    <row r="2418" spans="1:9" hidden="1" x14ac:dyDescent="0.25">
      <c r="A2418" s="1" t="s">
        <v>27</v>
      </c>
      <c r="B2418">
        <v>21485</v>
      </c>
      <c r="C2418" s="1" t="s">
        <v>2451</v>
      </c>
      <c r="D2418">
        <v>2</v>
      </c>
      <c r="E2418">
        <v>2</v>
      </c>
      <c r="F2418">
        <v>0</v>
      </c>
      <c r="H2418"/>
      <c r="I2418">
        <v>0</v>
      </c>
    </row>
    <row r="2419" spans="1:9" hidden="1" x14ac:dyDescent="0.25">
      <c r="A2419" s="1" t="s">
        <v>27</v>
      </c>
      <c r="B2419">
        <v>22442</v>
      </c>
      <c r="C2419" s="1" t="s">
        <v>2452</v>
      </c>
      <c r="D2419">
        <v>140</v>
      </c>
      <c r="E2419">
        <v>140</v>
      </c>
      <c r="F2419">
        <v>0</v>
      </c>
      <c r="H2419"/>
      <c r="I2419">
        <v>0</v>
      </c>
    </row>
    <row r="2420" spans="1:9" hidden="1" x14ac:dyDescent="0.25">
      <c r="A2420" s="1" t="s">
        <v>27</v>
      </c>
      <c r="B2420">
        <v>14797</v>
      </c>
      <c r="C2420" s="1" t="s">
        <v>2453</v>
      </c>
      <c r="D2420">
        <v>23</v>
      </c>
      <c r="E2420">
        <v>23</v>
      </c>
      <c r="F2420">
        <v>108</v>
      </c>
      <c r="H2420"/>
      <c r="I2420">
        <v>0</v>
      </c>
    </row>
    <row r="2421" spans="1:9" hidden="1" x14ac:dyDescent="0.25">
      <c r="A2421" s="1" t="s">
        <v>27</v>
      </c>
      <c r="B2421">
        <v>10273</v>
      </c>
      <c r="C2421" s="1" t="s">
        <v>2454</v>
      </c>
      <c r="D2421">
        <v>2</v>
      </c>
      <c r="E2421">
        <v>2</v>
      </c>
      <c r="F2421">
        <v>0</v>
      </c>
      <c r="H2421"/>
      <c r="I2421">
        <v>0</v>
      </c>
    </row>
    <row r="2422" spans="1:9" hidden="1" x14ac:dyDescent="0.25">
      <c r="A2422" s="1" t="s">
        <v>27</v>
      </c>
      <c r="B2422">
        <v>14981</v>
      </c>
      <c r="C2422" s="1" t="s">
        <v>2455</v>
      </c>
      <c r="D2422">
        <v>3</v>
      </c>
      <c r="E2422">
        <v>3</v>
      </c>
      <c r="F2422">
        <v>0</v>
      </c>
      <c r="H2422"/>
      <c r="I2422">
        <v>0</v>
      </c>
    </row>
    <row r="2423" spans="1:9" hidden="1" x14ac:dyDescent="0.25">
      <c r="A2423" s="1" t="s">
        <v>27</v>
      </c>
      <c r="B2423">
        <v>14982</v>
      </c>
      <c r="C2423" s="1" t="s">
        <v>2456</v>
      </c>
      <c r="D2423">
        <v>2</v>
      </c>
      <c r="E2423">
        <v>2</v>
      </c>
      <c r="F2423">
        <v>0</v>
      </c>
      <c r="H2423"/>
      <c r="I2423">
        <v>0</v>
      </c>
    </row>
    <row r="2424" spans="1:9" hidden="1" x14ac:dyDescent="0.25">
      <c r="A2424" s="1" t="s">
        <v>27</v>
      </c>
      <c r="B2424">
        <v>14979</v>
      </c>
      <c r="C2424" s="1" t="s">
        <v>2457</v>
      </c>
      <c r="D2424">
        <v>16</v>
      </c>
      <c r="E2424">
        <v>16</v>
      </c>
      <c r="F2424">
        <v>20</v>
      </c>
      <c r="H2424"/>
      <c r="I2424">
        <v>0</v>
      </c>
    </row>
    <row r="2425" spans="1:9" hidden="1" x14ac:dyDescent="0.25">
      <c r="A2425" s="1" t="s">
        <v>27</v>
      </c>
      <c r="B2425">
        <v>14516</v>
      </c>
      <c r="C2425" s="1" t="s">
        <v>2458</v>
      </c>
      <c r="D2425">
        <v>2</v>
      </c>
      <c r="E2425">
        <v>2</v>
      </c>
      <c r="F2425">
        <v>0</v>
      </c>
      <c r="H2425"/>
      <c r="I2425">
        <v>0</v>
      </c>
    </row>
    <row r="2426" spans="1:9" hidden="1" x14ac:dyDescent="0.25">
      <c r="A2426" s="1" t="s">
        <v>27</v>
      </c>
      <c r="B2426">
        <v>14517</v>
      </c>
      <c r="C2426" s="1" t="s">
        <v>2459</v>
      </c>
      <c r="D2426">
        <v>1</v>
      </c>
      <c r="E2426">
        <v>1</v>
      </c>
      <c r="F2426">
        <v>0</v>
      </c>
      <c r="H2426"/>
      <c r="I2426">
        <v>0</v>
      </c>
    </row>
    <row r="2427" spans="1:9" hidden="1" x14ac:dyDescent="0.25">
      <c r="A2427" s="1" t="s">
        <v>27</v>
      </c>
      <c r="B2427">
        <v>14957</v>
      </c>
      <c r="C2427" s="1" t="s">
        <v>2460</v>
      </c>
      <c r="D2427">
        <v>1</v>
      </c>
      <c r="E2427">
        <v>1</v>
      </c>
      <c r="F2427">
        <v>6</v>
      </c>
      <c r="H2427"/>
      <c r="I2427">
        <v>0</v>
      </c>
    </row>
    <row r="2428" spans="1:9" hidden="1" x14ac:dyDescent="0.25">
      <c r="A2428" s="1" t="s">
        <v>27</v>
      </c>
      <c r="B2428">
        <v>14970</v>
      </c>
      <c r="C2428" s="1" t="s">
        <v>2461</v>
      </c>
      <c r="D2428">
        <v>4</v>
      </c>
      <c r="E2428">
        <v>4</v>
      </c>
      <c r="F2428">
        <v>0</v>
      </c>
      <c r="H2428"/>
      <c r="I2428">
        <v>0</v>
      </c>
    </row>
    <row r="2429" spans="1:9" hidden="1" x14ac:dyDescent="0.25">
      <c r="A2429" s="1" t="s">
        <v>27</v>
      </c>
      <c r="B2429">
        <v>14976</v>
      </c>
      <c r="C2429" s="1" t="s">
        <v>2462</v>
      </c>
      <c r="D2429">
        <v>6</v>
      </c>
      <c r="E2429">
        <v>6</v>
      </c>
      <c r="F2429">
        <v>6</v>
      </c>
      <c r="H2429"/>
      <c r="I2429">
        <v>0</v>
      </c>
    </row>
    <row r="2430" spans="1:9" hidden="1" x14ac:dyDescent="0.25">
      <c r="A2430" s="1" t="s">
        <v>27</v>
      </c>
      <c r="B2430">
        <v>14974</v>
      </c>
      <c r="C2430" s="1" t="s">
        <v>2463</v>
      </c>
      <c r="D2430">
        <v>6</v>
      </c>
      <c r="E2430">
        <v>6</v>
      </c>
      <c r="F2430">
        <v>6</v>
      </c>
      <c r="H2430"/>
      <c r="I2430">
        <v>0</v>
      </c>
    </row>
    <row r="2431" spans="1:9" hidden="1" x14ac:dyDescent="0.25">
      <c r="A2431" s="1" t="s">
        <v>27</v>
      </c>
      <c r="B2431">
        <v>14973</v>
      </c>
      <c r="C2431" s="1" t="s">
        <v>2464</v>
      </c>
      <c r="D2431">
        <v>8</v>
      </c>
      <c r="E2431">
        <v>8</v>
      </c>
      <c r="F2431">
        <v>6</v>
      </c>
      <c r="H2431"/>
      <c r="I2431">
        <v>0</v>
      </c>
    </row>
    <row r="2432" spans="1:9" hidden="1" x14ac:dyDescent="0.25">
      <c r="A2432" s="1" t="s">
        <v>27</v>
      </c>
      <c r="B2432">
        <v>14977</v>
      </c>
      <c r="C2432" s="1" t="s">
        <v>2465</v>
      </c>
      <c r="D2432">
        <v>6</v>
      </c>
      <c r="E2432">
        <v>6</v>
      </c>
      <c r="F2432">
        <v>6</v>
      </c>
      <c r="H2432"/>
      <c r="I2432">
        <v>0</v>
      </c>
    </row>
    <row r="2433" spans="1:9" hidden="1" x14ac:dyDescent="0.25">
      <c r="A2433" s="1" t="s">
        <v>27</v>
      </c>
      <c r="B2433">
        <v>14972</v>
      </c>
      <c r="C2433" s="1" t="s">
        <v>2466</v>
      </c>
      <c r="D2433">
        <v>5</v>
      </c>
      <c r="E2433">
        <v>5</v>
      </c>
      <c r="F2433">
        <v>0</v>
      </c>
      <c r="H2433"/>
      <c r="I2433">
        <v>0</v>
      </c>
    </row>
    <row r="2434" spans="1:9" hidden="1" x14ac:dyDescent="0.25">
      <c r="A2434" s="1" t="s">
        <v>27</v>
      </c>
      <c r="B2434">
        <v>14978</v>
      </c>
      <c r="C2434" s="1" t="s">
        <v>2467</v>
      </c>
      <c r="D2434">
        <v>3</v>
      </c>
      <c r="E2434">
        <v>3</v>
      </c>
      <c r="F2434">
        <v>0</v>
      </c>
      <c r="H2434"/>
      <c r="I2434">
        <v>0</v>
      </c>
    </row>
    <row r="2435" spans="1:9" hidden="1" x14ac:dyDescent="0.25">
      <c r="A2435" s="1" t="s">
        <v>27</v>
      </c>
      <c r="B2435">
        <v>14984</v>
      </c>
      <c r="C2435" s="1" t="s">
        <v>2468</v>
      </c>
      <c r="D2435">
        <v>5</v>
      </c>
      <c r="E2435">
        <v>5</v>
      </c>
      <c r="F2435">
        <v>0</v>
      </c>
      <c r="H2435"/>
      <c r="I2435">
        <v>0</v>
      </c>
    </row>
    <row r="2436" spans="1:9" hidden="1" x14ac:dyDescent="0.25">
      <c r="A2436" s="1" t="s">
        <v>27</v>
      </c>
      <c r="B2436">
        <v>14983</v>
      </c>
      <c r="C2436" s="1" t="s">
        <v>2469</v>
      </c>
      <c r="D2436">
        <v>2</v>
      </c>
      <c r="E2436">
        <v>2</v>
      </c>
      <c r="F2436">
        <v>0</v>
      </c>
      <c r="H2436"/>
      <c r="I2436">
        <v>0</v>
      </c>
    </row>
    <row r="2437" spans="1:9" hidden="1" x14ac:dyDescent="0.25">
      <c r="A2437" s="1" t="s">
        <v>27</v>
      </c>
      <c r="B2437">
        <v>14656</v>
      </c>
      <c r="C2437" s="1" t="s">
        <v>2470</v>
      </c>
      <c r="D2437">
        <v>43</v>
      </c>
      <c r="E2437">
        <v>43</v>
      </c>
      <c r="F2437">
        <v>0</v>
      </c>
      <c r="H2437"/>
      <c r="I2437">
        <v>0</v>
      </c>
    </row>
    <row r="2438" spans="1:9" hidden="1" x14ac:dyDescent="0.25">
      <c r="A2438" s="1" t="s">
        <v>27</v>
      </c>
      <c r="B2438">
        <v>14654</v>
      </c>
      <c r="C2438" s="1" t="s">
        <v>2471</v>
      </c>
      <c r="D2438">
        <v>1</v>
      </c>
      <c r="E2438">
        <v>1</v>
      </c>
      <c r="F2438">
        <v>0</v>
      </c>
      <c r="H2438"/>
      <c r="I2438">
        <v>0</v>
      </c>
    </row>
    <row r="2439" spans="1:9" hidden="1" x14ac:dyDescent="0.25">
      <c r="A2439" s="1" t="s">
        <v>27</v>
      </c>
      <c r="B2439">
        <v>14655</v>
      </c>
      <c r="C2439" s="1" t="s">
        <v>2472</v>
      </c>
      <c r="D2439">
        <v>33</v>
      </c>
      <c r="E2439">
        <v>33</v>
      </c>
      <c r="F2439">
        <v>0</v>
      </c>
      <c r="H2439"/>
      <c r="I2439">
        <v>0</v>
      </c>
    </row>
    <row r="2440" spans="1:9" hidden="1" x14ac:dyDescent="0.25">
      <c r="A2440" s="1" t="s">
        <v>27</v>
      </c>
      <c r="B2440">
        <v>14658</v>
      </c>
      <c r="C2440" s="1" t="s">
        <v>2473</v>
      </c>
      <c r="D2440">
        <v>1</v>
      </c>
      <c r="E2440">
        <v>1</v>
      </c>
      <c r="F2440">
        <v>0</v>
      </c>
      <c r="H2440"/>
      <c r="I2440">
        <v>0</v>
      </c>
    </row>
    <row r="2441" spans="1:9" hidden="1" x14ac:dyDescent="0.25">
      <c r="A2441" s="1" t="s">
        <v>27</v>
      </c>
      <c r="B2441">
        <v>14659</v>
      </c>
      <c r="C2441" s="1" t="s">
        <v>2474</v>
      </c>
      <c r="D2441">
        <v>107</v>
      </c>
      <c r="E2441">
        <v>107</v>
      </c>
      <c r="F2441">
        <v>72</v>
      </c>
      <c r="H2441"/>
      <c r="I2441">
        <v>0</v>
      </c>
    </row>
    <row r="2442" spans="1:9" hidden="1" x14ac:dyDescent="0.25">
      <c r="A2442" s="1" t="s">
        <v>27</v>
      </c>
      <c r="B2442">
        <v>15022</v>
      </c>
      <c r="C2442" s="1" t="s">
        <v>2475</v>
      </c>
      <c r="D2442">
        <v>1</v>
      </c>
      <c r="E2442">
        <v>1</v>
      </c>
      <c r="F2442">
        <v>0</v>
      </c>
      <c r="H2442"/>
      <c r="I2442">
        <v>0</v>
      </c>
    </row>
    <row r="2443" spans="1:9" hidden="1" x14ac:dyDescent="0.25">
      <c r="A2443" s="1" t="s">
        <v>27</v>
      </c>
      <c r="B2443">
        <v>15020</v>
      </c>
      <c r="C2443" s="1" t="s">
        <v>2476</v>
      </c>
      <c r="D2443">
        <v>4</v>
      </c>
      <c r="E2443">
        <v>4</v>
      </c>
      <c r="F2443">
        <v>0</v>
      </c>
      <c r="H2443"/>
      <c r="I2443">
        <v>0</v>
      </c>
    </row>
    <row r="2444" spans="1:9" hidden="1" x14ac:dyDescent="0.25">
      <c r="A2444" s="1" t="s">
        <v>27</v>
      </c>
      <c r="B2444">
        <v>15021</v>
      </c>
      <c r="C2444" s="1" t="s">
        <v>2477</v>
      </c>
      <c r="D2444">
        <v>4</v>
      </c>
      <c r="E2444">
        <v>4</v>
      </c>
      <c r="F2444">
        <v>0</v>
      </c>
      <c r="H2444"/>
      <c r="I2444">
        <v>0</v>
      </c>
    </row>
    <row r="2445" spans="1:9" hidden="1" x14ac:dyDescent="0.25">
      <c r="A2445" s="1" t="s">
        <v>27</v>
      </c>
      <c r="B2445">
        <v>15039</v>
      </c>
      <c r="C2445" s="1" t="s">
        <v>2478</v>
      </c>
      <c r="D2445">
        <v>12</v>
      </c>
      <c r="E2445">
        <v>12</v>
      </c>
      <c r="F2445">
        <v>0</v>
      </c>
      <c r="H2445"/>
      <c r="I2445">
        <v>0</v>
      </c>
    </row>
    <row r="2446" spans="1:9" hidden="1" x14ac:dyDescent="0.25">
      <c r="A2446" s="1" t="s">
        <v>27</v>
      </c>
      <c r="B2446">
        <v>15029</v>
      </c>
      <c r="C2446" s="1" t="s">
        <v>2479</v>
      </c>
      <c r="D2446">
        <v>3</v>
      </c>
      <c r="E2446">
        <v>3</v>
      </c>
      <c r="F2446">
        <v>0</v>
      </c>
      <c r="H2446"/>
      <c r="I2446">
        <v>0</v>
      </c>
    </row>
    <row r="2447" spans="1:9" hidden="1" x14ac:dyDescent="0.25">
      <c r="A2447" s="1" t="s">
        <v>27</v>
      </c>
      <c r="B2447">
        <v>15031</v>
      </c>
      <c r="C2447" s="1" t="s">
        <v>2480</v>
      </c>
      <c r="D2447">
        <v>5</v>
      </c>
      <c r="E2447">
        <v>5</v>
      </c>
      <c r="F2447">
        <v>0</v>
      </c>
      <c r="H2447"/>
      <c r="I2447">
        <v>0</v>
      </c>
    </row>
    <row r="2448" spans="1:9" hidden="1" x14ac:dyDescent="0.25">
      <c r="A2448" s="1" t="s">
        <v>27</v>
      </c>
      <c r="B2448">
        <v>15034</v>
      </c>
      <c r="C2448" s="1" t="s">
        <v>2481</v>
      </c>
      <c r="D2448">
        <v>1</v>
      </c>
      <c r="E2448">
        <v>1</v>
      </c>
      <c r="F2448">
        <v>0</v>
      </c>
      <c r="H2448"/>
      <c r="I2448">
        <v>0</v>
      </c>
    </row>
    <row r="2449" spans="1:9" hidden="1" x14ac:dyDescent="0.25">
      <c r="A2449" s="1" t="s">
        <v>27</v>
      </c>
      <c r="B2449">
        <v>15041</v>
      </c>
      <c r="C2449" s="1" t="s">
        <v>2482</v>
      </c>
      <c r="D2449">
        <v>4</v>
      </c>
      <c r="E2449">
        <v>4</v>
      </c>
      <c r="F2449">
        <v>0</v>
      </c>
      <c r="H2449"/>
      <c r="I2449">
        <v>0</v>
      </c>
    </row>
    <row r="2450" spans="1:9" hidden="1" x14ac:dyDescent="0.25">
      <c r="A2450" s="1" t="s">
        <v>27</v>
      </c>
      <c r="B2450">
        <v>15042</v>
      </c>
      <c r="C2450" s="1" t="s">
        <v>2483</v>
      </c>
      <c r="D2450">
        <v>4</v>
      </c>
      <c r="E2450">
        <v>4</v>
      </c>
      <c r="F2450">
        <v>0</v>
      </c>
      <c r="H2450"/>
      <c r="I2450">
        <v>0</v>
      </c>
    </row>
    <row r="2451" spans="1:9" hidden="1" x14ac:dyDescent="0.25">
      <c r="A2451" s="1" t="s">
        <v>27</v>
      </c>
      <c r="B2451">
        <v>15040</v>
      </c>
      <c r="C2451" s="1" t="s">
        <v>2484</v>
      </c>
      <c r="D2451">
        <v>5</v>
      </c>
      <c r="E2451">
        <v>5</v>
      </c>
      <c r="F2451">
        <v>0</v>
      </c>
      <c r="H2451"/>
      <c r="I2451">
        <v>0</v>
      </c>
    </row>
    <row r="2452" spans="1:9" hidden="1" x14ac:dyDescent="0.25">
      <c r="A2452" s="1" t="s">
        <v>27</v>
      </c>
      <c r="B2452">
        <v>15043</v>
      </c>
      <c r="C2452" s="1" t="s">
        <v>2485</v>
      </c>
      <c r="D2452">
        <v>5</v>
      </c>
      <c r="E2452">
        <v>5</v>
      </c>
      <c r="F2452">
        <v>0</v>
      </c>
      <c r="H2452"/>
      <c r="I2452">
        <v>0</v>
      </c>
    </row>
    <row r="2453" spans="1:9" hidden="1" x14ac:dyDescent="0.25">
      <c r="A2453" s="1" t="s">
        <v>27</v>
      </c>
      <c r="B2453">
        <v>15195</v>
      </c>
      <c r="C2453" s="1" t="s">
        <v>2486</v>
      </c>
      <c r="D2453">
        <v>4</v>
      </c>
      <c r="E2453">
        <v>4</v>
      </c>
      <c r="F2453">
        <v>12</v>
      </c>
      <c r="H2453"/>
      <c r="I2453">
        <v>0</v>
      </c>
    </row>
    <row r="2454" spans="1:9" hidden="1" x14ac:dyDescent="0.25">
      <c r="A2454" s="1" t="s">
        <v>27</v>
      </c>
      <c r="B2454">
        <v>15205</v>
      </c>
      <c r="C2454" s="1" t="s">
        <v>2487</v>
      </c>
      <c r="D2454">
        <v>26</v>
      </c>
      <c r="E2454">
        <v>26</v>
      </c>
      <c r="F2454">
        <v>12</v>
      </c>
      <c r="H2454"/>
      <c r="I2454">
        <v>0</v>
      </c>
    </row>
    <row r="2455" spans="1:9" hidden="1" x14ac:dyDescent="0.25">
      <c r="A2455" s="1" t="s">
        <v>27</v>
      </c>
      <c r="B2455">
        <v>15202</v>
      </c>
      <c r="C2455" s="1" t="s">
        <v>2488</v>
      </c>
      <c r="D2455">
        <v>3</v>
      </c>
      <c r="E2455">
        <v>3</v>
      </c>
      <c r="F2455">
        <v>0</v>
      </c>
      <c r="H2455"/>
      <c r="I2455">
        <v>0</v>
      </c>
    </row>
    <row r="2456" spans="1:9" hidden="1" x14ac:dyDescent="0.25">
      <c r="A2456" s="1" t="s">
        <v>27</v>
      </c>
      <c r="B2456">
        <v>14205</v>
      </c>
      <c r="C2456" s="1" t="s">
        <v>2489</v>
      </c>
      <c r="D2456">
        <v>26</v>
      </c>
      <c r="E2456">
        <v>26</v>
      </c>
      <c r="F2456">
        <v>12</v>
      </c>
      <c r="H2456"/>
      <c r="I2456">
        <v>0</v>
      </c>
    </row>
    <row r="2457" spans="1:9" hidden="1" x14ac:dyDescent="0.25">
      <c r="A2457" s="1" t="s">
        <v>27</v>
      </c>
      <c r="B2457">
        <v>14206</v>
      </c>
      <c r="C2457" s="1" t="s">
        <v>2490</v>
      </c>
      <c r="D2457">
        <v>15</v>
      </c>
      <c r="E2457">
        <v>15</v>
      </c>
      <c r="F2457">
        <v>0</v>
      </c>
      <c r="H2457"/>
      <c r="I2457">
        <v>0</v>
      </c>
    </row>
    <row r="2458" spans="1:9" hidden="1" x14ac:dyDescent="0.25">
      <c r="A2458" s="1" t="s">
        <v>27</v>
      </c>
      <c r="B2458">
        <v>14272</v>
      </c>
      <c r="C2458" s="1" t="s">
        <v>2491</v>
      </c>
      <c r="D2458">
        <v>8</v>
      </c>
      <c r="E2458">
        <v>8</v>
      </c>
      <c r="F2458">
        <v>0</v>
      </c>
      <c r="H2458"/>
      <c r="I2458">
        <v>0</v>
      </c>
    </row>
    <row r="2459" spans="1:9" hidden="1" x14ac:dyDescent="0.25">
      <c r="A2459" s="1" t="s">
        <v>27</v>
      </c>
      <c r="B2459">
        <v>14452</v>
      </c>
      <c r="C2459" s="1" t="s">
        <v>2492</v>
      </c>
      <c r="D2459">
        <v>3</v>
      </c>
      <c r="E2459">
        <v>3</v>
      </c>
      <c r="F2459">
        <v>0</v>
      </c>
      <c r="H2459"/>
      <c r="I2459">
        <v>0</v>
      </c>
    </row>
    <row r="2460" spans="1:9" hidden="1" x14ac:dyDescent="0.25">
      <c r="A2460" s="1" t="s">
        <v>27</v>
      </c>
      <c r="B2460">
        <v>13410</v>
      </c>
      <c r="C2460" s="1" t="s">
        <v>2493</v>
      </c>
      <c r="D2460">
        <v>7</v>
      </c>
      <c r="E2460">
        <v>7</v>
      </c>
      <c r="F2460">
        <v>0</v>
      </c>
      <c r="H2460"/>
      <c r="I2460">
        <v>0</v>
      </c>
    </row>
    <row r="2461" spans="1:9" hidden="1" x14ac:dyDescent="0.25">
      <c r="A2461" s="1" t="s">
        <v>27</v>
      </c>
      <c r="B2461">
        <v>14123</v>
      </c>
      <c r="C2461" s="1" t="s">
        <v>2494</v>
      </c>
      <c r="D2461">
        <v>16</v>
      </c>
      <c r="E2461">
        <v>16</v>
      </c>
      <c r="F2461">
        <v>12</v>
      </c>
      <c r="H2461"/>
      <c r="I2461">
        <v>0</v>
      </c>
    </row>
    <row r="2462" spans="1:9" hidden="1" x14ac:dyDescent="0.25">
      <c r="A2462" s="1" t="s">
        <v>27</v>
      </c>
      <c r="B2462">
        <v>14124</v>
      </c>
      <c r="C2462" s="1" t="s">
        <v>2495</v>
      </c>
      <c r="D2462">
        <v>1</v>
      </c>
      <c r="E2462">
        <v>1</v>
      </c>
      <c r="F2462">
        <v>12</v>
      </c>
      <c r="H2462"/>
      <c r="I2462">
        <v>0</v>
      </c>
    </row>
    <row r="2463" spans="1:9" hidden="1" x14ac:dyDescent="0.25">
      <c r="A2463" s="1" t="s">
        <v>27</v>
      </c>
      <c r="B2463">
        <v>14268</v>
      </c>
      <c r="C2463" s="1" t="s">
        <v>2496</v>
      </c>
      <c r="D2463">
        <v>53</v>
      </c>
      <c r="E2463">
        <v>53</v>
      </c>
      <c r="F2463">
        <v>0</v>
      </c>
      <c r="H2463"/>
      <c r="I2463">
        <v>0</v>
      </c>
    </row>
    <row r="2464" spans="1:9" hidden="1" x14ac:dyDescent="0.25">
      <c r="A2464" s="1" t="s">
        <v>27</v>
      </c>
      <c r="B2464">
        <v>14269</v>
      </c>
      <c r="C2464" s="1" t="s">
        <v>2497</v>
      </c>
      <c r="D2464">
        <v>34</v>
      </c>
      <c r="E2464">
        <v>34</v>
      </c>
      <c r="F2464">
        <v>0</v>
      </c>
      <c r="H2464"/>
      <c r="I2464">
        <v>0</v>
      </c>
    </row>
    <row r="2465" spans="1:9" hidden="1" x14ac:dyDescent="0.25">
      <c r="A2465" s="1" t="s">
        <v>27</v>
      </c>
      <c r="B2465">
        <v>13257</v>
      </c>
      <c r="C2465" s="1" t="s">
        <v>2498</v>
      </c>
      <c r="D2465">
        <v>10</v>
      </c>
      <c r="E2465">
        <v>10</v>
      </c>
      <c r="F2465">
        <v>108</v>
      </c>
      <c r="H2465"/>
      <c r="I2465">
        <v>0</v>
      </c>
    </row>
    <row r="2466" spans="1:9" hidden="1" x14ac:dyDescent="0.25">
      <c r="A2466" s="1" t="s">
        <v>27</v>
      </c>
      <c r="B2466">
        <v>13247</v>
      </c>
      <c r="C2466" s="1" t="s">
        <v>2499</v>
      </c>
      <c r="D2466">
        <v>1</v>
      </c>
      <c r="E2466">
        <v>1</v>
      </c>
      <c r="F2466">
        <v>0</v>
      </c>
      <c r="H2466"/>
      <c r="I2466">
        <v>0</v>
      </c>
    </row>
    <row r="2467" spans="1:9" hidden="1" x14ac:dyDescent="0.25">
      <c r="A2467" s="1" t="s">
        <v>27</v>
      </c>
      <c r="B2467">
        <v>13680</v>
      </c>
      <c r="C2467" s="1" t="s">
        <v>2500</v>
      </c>
      <c r="D2467">
        <v>48</v>
      </c>
      <c r="E2467">
        <v>48</v>
      </c>
      <c r="F2467">
        <v>0</v>
      </c>
      <c r="H2467"/>
      <c r="I2467">
        <v>0</v>
      </c>
    </row>
    <row r="2468" spans="1:9" hidden="1" x14ac:dyDescent="0.25">
      <c r="A2468" s="1" t="s">
        <v>27</v>
      </c>
      <c r="B2468">
        <v>13757</v>
      </c>
      <c r="C2468" s="1" t="s">
        <v>2501</v>
      </c>
      <c r="D2468">
        <v>42</v>
      </c>
      <c r="E2468">
        <v>42</v>
      </c>
      <c r="F2468">
        <v>0</v>
      </c>
      <c r="H2468"/>
      <c r="I2468">
        <v>0</v>
      </c>
    </row>
    <row r="2469" spans="1:9" hidden="1" x14ac:dyDescent="0.25">
      <c r="A2469" s="1" t="s">
        <v>27</v>
      </c>
      <c r="B2469">
        <v>13758</v>
      </c>
      <c r="C2469" s="1" t="s">
        <v>2502</v>
      </c>
      <c r="D2469">
        <v>54</v>
      </c>
      <c r="E2469">
        <v>54</v>
      </c>
      <c r="F2469">
        <v>0</v>
      </c>
      <c r="H2469"/>
      <c r="I2469">
        <v>0</v>
      </c>
    </row>
    <row r="2470" spans="1:9" hidden="1" x14ac:dyDescent="0.25">
      <c r="A2470" s="1" t="s">
        <v>27</v>
      </c>
      <c r="B2470">
        <v>13655</v>
      </c>
      <c r="C2470" s="1" t="s">
        <v>2503</v>
      </c>
      <c r="D2470">
        <v>13</v>
      </c>
      <c r="E2470">
        <v>13</v>
      </c>
      <c r="F2470">
        <v>0</v>
      </c>
      <c r="H2470"/>
      <c r="I2470">
        <v>0</v>
      </c>
    </row>
    <row r="2471" spans="1:9" hidden="1" x14ac:dyDescent="0.25">
      <c r="A2471" s="1" t="s">
        <v>27</v>
      </c>
      <c r="B2471">
        <v>13654</v>
      </c>
      <c r="C2471" s="1" t="s">
        <v>2504</v>
      </c>
      <c r="D2471">
        <v>114</v>
      </c>
      <c r="E2471">
        <v>114</v>
      </c>
      <c r="F2471">
        <v>0</v>
      </c>
      <c r="H2471"/>
      <c r="I2471">
        <v>0</v>
      </c>
    </row>
    <row r="2472" spans="1:9" hidden="1" x14ac:dyDescent="0.25">
      <c r="A2472" s="1" t="s">
        <v>27</v>
      </c>
      <c r="B2472">
        <v>13623</v>
      </c>
      <c r="C2472" s="1" t="s">
        <v>2505</v>
      </c>
      <c r="D2472">
        <v>1</v>
      </c>
      <c r="E2472">
        <v>1</v>
      </c>
      <c r="F2472">
        <v>0</v>
      </c>
      <c r="H2472"/>
      <c r="I2472">
        <v>0</v>
      </c>
    </row>
    <row r="2473" spans="1:9" hidden="1" x14ac:dyDescent="0.25">
      <c r="A2473" s="1" t="s">
        <v>27</v>
      </c>
      <c r="B2473">
        <v>13621</v>
      </c>
      <c r="C2473" s="1" t="s">
        <v>2506</v>
      </c>
      <c r="D2473">
        <v>1</v>
      </c>
      <c r="E2473">
        <v>1</v>
      </c>
      <c r="F2473">
        <v>0</v>
      </c>
      <c r="H2473"/>
      <c r="I2473">
        <v>0</v>
      </c>
    </row>
    <row r="2474" spans="1:9" hidden="1" x14ac:dyDescent="0.25">
      <c r="A2474" s="1" t="s">
        <v>27</v>
      </c>
      <c r="B2474">
        <v>13627</v>
      </c>
      <c r="C2474" s="1" t="s">
        <v>2507</v>
      </c>
      <c r="D2474">
        <v>1</v>
      </c>
      <c r="E2474">
        <v>1</v>
      </c>
      <c r="F2474">
        <v>0</v>
      </c>
      <c r="H2474"/>
      <c r="I2474">
        <v>0</v>
      </c>
    </row>
    <row r="2475" spans="1:9" hidden="1" x14ac:dyDescent="0.25">
      <c r="A2475" s="1" t="s">
        <v>27</v>
      </c>
      <c r="B2475">
        <v>14243</v>
      </c>
      <c r="C2475" s="1" t="s">
        <v>2508</v>
      </c>
      <c r="D2475">
        <v>12</v>
      </c>
      <c r="E2475">
        <v>12</v>
      </c>
      <c r="F2475">
        <v>0</v>
      </c>
      <c r="H2475"/>
      <c r="I2475">
        <v>0</v>
      </c>
    </row>
    <row r="2476" spans="1:9" hidden="1" x14ac:dyDescent="0.25">
      <c r="A2476" s="1" t="s">
        <v>27</v>
      </c>
      <c r="B2476">
        <v>14270</v>
      </c>
      <c r="C2476" s="1" t="s">
        <v>2509</v>
      </c>
      <c r="D2476">
        <v>31</v>
      </c>
      <c r="E2476">
        <v>31</v>
      </c>
      <c r="F2476">
        <v>0</v>
      </c>
      <c r="H2476"/>
      <c r="I2476">
        <v>0</v>
      </c>
    </row>
    <row r="2477" spans="1:9" hidden="1" x14ac:dyDescent="0.25">
      <c r="A2477" s="1" t="s">
        <v>27</v>
      </c>
      <c r="B2477">
        <v>10723</v>
      </c>
      <c r="C2477" s="1" t="s">
        <v>2510</v>
      </c>
      <c r="D2477">
        <v>2</v>
      </c>
      <c r="E2477">
        <v>2</v>
      </c>
      <c r="F2477">
        <v>48</v>
      </c>
      <c r="H2477"/>
      <c r="I2477">
        <v>0</v>
      </c>
    </row>
    <row r="2478" spans="1:9" hidden="1" x14ac:dyDescent="0.25">
      <c r="A2478" s="1" t="s">
        <v>27</v>
      </c>
      <c r="B2478">
        <v>10724</v>
      </c>
      <c r="C2478" s="1" t="s">
        <v>2511</v>
      </c>
      <c r="D2478">
        <v>33</v>
      </c>
      <c r="E2478">
        <v>33</v>
      </c>
      <c r="F2478">
        <v>48</v>
      </c>
      <c r="H2478"/>
      <c r="I2478">
        <v>0</v>
      </c>
    </row>
    <row r="2479" spans="1:9" hidden="1" x14ac:dyDescent="0.25">
      <c r="A2479" s="1" t="s">
        <v>27</v>
      </c>
      <c r="B2479">
        <v>13578</v>
      </c>
      <c r="C2479" s="1" t="s">
        <v>2512</v>
      </c>
      <c r="D2479">
        <v>277</v>
      </c>
      <c r="E2479">
        <v>277</v>
      </c>
      <c r="F2479">
        <v>0</v>
      </c>
      <c r="H2479"/>
      <c r="I2479">
        <v>0</v>
      </c>
    </row>
    <row r="2480" spans="1:9" hidden="1" x14ac:dyDescent="0.25">
      <c r="A2480" s="1" t="s">
        <v>27</v>
      </c>
      <c r="B2480">
        <v>13577</v>
      </c>
      <c r="C2480" s="1" t="s">
        <v>2513</v>
      </c>
      <c r="D2480">
        <v>95</v>
      </c>
      <c r="E2480">
        <v>95</v>
      </c>
      <c r="F2480">
        <v>0</v>
      </c>
      <c r="H2480"/>
      <c r="I2480">
        <v>0</v>
      </c>
    </row>
    <row r="2481" spans="1:9" hidden="1" x14ac:dyDescent="0.25">
      <c r="A2481" s="1" t="s">
        <v>27</v>
      </c>
      <c r="B2481">
        <v>13898</v>
      </c>
      <c r="C2481" s="1" t="s">
        <v>2514</v>
      </c>
      <c r="D2481">
        <v>2</v>
      </c>
      <c r="E2481">
        <v>2</v>
      </c>
      <c r="F2481">
        <v>0</v>
      </c>
      <c r="H2481"/>
      <c r="I2481">
        <v>0</v>
      </c>
    </row>
    <row r="2482" spans="1:9" hidden="1" x14ac:dyDescent="0.25">
      <c r="A2482" s="1" t="s">
        <v>27</v>
      </c>
      <c r="B2482">
        <v>13899</v>
      </c>
      <c r="C2482" s="1" t="s">
        <v>2515</v>
      </c>
      <c r="D2482">
        <v>3</v>
      </c>
      <c r="E2482">
        <v>3</v>
      </c>
      <c r="F2482">
        <v>0</v>
      </c>
      <c r="H2482"/>
      <c r="I2482">
        <v>0</v>
      </c>
    </row>
    <row r="2483" spans="1:9" hidden="1" x14ac:dyDescent="0.25">
      <c r="A2483" s="1" t="s">
        <v>27</v>
      </c>
      <c r="B2483">
        <v>14267</v>
      </c>
      <c r="C2483" s="1" t="s">
        <v>2516</v>
      </c>
      <c r="D2483">
        <v>13</v>
      </c>
      <c r="E2483">
        <v>13</v>
      </c>
      <c r="F2483">
        <v>0</v>
      </c>
      <c r="H2483"/>
      <c r="I2483">
        <v>0</v>
      </c>
    </row>
    <row r="2484" spans="1:9" hidden="1" x14ac:dyDescent="0.25">
      <c r="A2484" s="1" t="s">
        <v>27</v>
      </c>
      <c r="B2484">
        <v>14320</v>
      </c>
      <c r="C2484" s="1" t="s">
        <v>2517</v>
      </c>
      <c r="D2484">
        <v>44</v>
      </c>
      <c r="E2484">
        <v>44</v>
      </c>
      <c r="F2484">
        <v>0</v>
      </c>
      <c r="H2484"/>
      <c r="I2484">
        <v>0</v>
      </c>
    </row>
    <row r="2485" spans="1:9" hidden="1" x14ac:dyDescent="0.25">
      <c r="A2485" s="1" t="s">
        <v>27</v>
      </c>
      <c r="B2485">
        <v>14321</v>
      </c>
      <c r="C2485" s="1" t="s">
        <v>2518</v>
      </c>
      <c r="D2485">
        <v>36</v>
      </c>
      <c r="E2485">
        <v>36</v>
      </c>
      <c r="F2485">
        <v>0</v>
      </c>
      <c r="H2485"/>
      <c r="I2485">
        <v>0</v>
      </c>
    </row>
    <row r="2486" spans="1:9" hidden="1" x14ac:dyDescent="0.25">
      <c r="A2486" s="1" t="s">
        <v>27</v>
      </c>
      <c r="B2486">
        <v>14322</v>
      </c>
      <c r="C2486" s="1" t="s">
        <v>2519</v>
      </c>
      <c r="D2486">
        <v>16</v>
      </c>
      <c r="E2486">
        <v>16</v>
      </c>
      <c r="F2486">
        <v>0</v>
      </c>
      <c r="H2486"/>
      <c r="I2486">
        <v>0</v>
      </c>
    </row>
    <row r="2487" spans="1:9" hidden="1" x14ac:dyDescent="0.25">
      <c r="A2487" s="1" t="s">
        <v>27</v>
      </c>
      <c r="B2487">
        <v>14403</v>
      </c>
      <c r="C2487" s="1" t="s">
        <v>2520</v>
      </c>
      <c r="D2487">
        <v>95</v>
      </c>
      <c r="E2487">
        <v>95</v>
      </c>
      <c r="F2487">
        <v>0</v>
      </c>
      <c r="H2487"/>
      <c r="I2487">
        <v>0</v>
      </c>
    </row>
    <row r="2488" spans="1:9" hidden="1" x14ac:dyDescent="0.25">
      <c r="A2488" s="1" t="s">
        <v>27</v>
      </c>
      <c r="B2488">
        <v>13482</v>
      </c>
      <c r="C2488" s="1" t="s">
        <v>2521</v>
      </c>
      <c r="D2488">
        <v>3</v>
      </c>
      <c r="E2488">
        <v>3</v>
      </c>
      <c r="F2488">
        <v>0</v>
      </c>
      <c r="H2488"/>
      <c r="I2488">
        <v>0</v>
      </c>
    </row>
    <row r="2489" spans="1:9" hidden="1" x14ac:dyDescent="0.25">
      <c r="A2489" s="1" t="s">
        <v>27</v>
      </c>
      <c r="B2489">
        <v>13483</v>
      </c>
      <c r="C2489" s="1" t="s">
        <v>2522</v>
      </c>
      <c r="D2489">
        <v>4</v>
      </c>
      <c r="E2489">
        <v>4</v>
      </c>
      <c r="F2489">
        <v>0</v>
      </c>
      <c r="H2489"/>
      <c r="I2489">
        <v>0</v>
      </c>
    </row>
    <row r="2490" spans="1:9" hidden="1" x14ac:dyDescent="0.25">
      <c r="A2490" s="1" t="s">
        <v>27</v>
      </c>
      <c r="B2490">
        <v>13485</v>
      </c>
      <c r="C2490" s="1" t="s">
        <v>2523</v>
      </c>
      <c r="D2490">
        <v>6</v>
      </c>
      <c r="E2490">
        <v>6</v>
      </c>
      <c r="F2490">
        <v>0</v>
      </c>
      <c r="H2490"/>
      <c r="I2490">
        <v>0</v>
      </c>
    </row>
    <row r="2491" spans="1:9" hidden="1" x14ac:dyDescent="0.25">
      <c r="A2491" s="1" t="s">
        <v>27</v>
      </c>
      <c r="B2491">
        <v>13486</v>
      </c>
      <c r="C2491" s="1" t="s">
        <v>2524</v>
      </c>
      <c r="D2491">
        <v>6</v>
      </c>
      <c r="E2491">
        <v>6</v>
      </c>
      <c r="F2491">
        <v>0</v>
      </c>
      <c r="H2491"/>
      <c r="I2491">
        <v>0</v>
      </c>
    </row>
    <row r="2492" spans="1:9" hidden="1" x14ac:dyDescent="0.25">
      <c r="A2492" s="1" t="s">
        <v>27</v>
      </c>
      <c r="B2492">
        <v>13487</v>
      </c>
      <c r="C2492" s="1" t="s">
        <v>2525</v>
      </c>
      <c r="D2492">
        <v>18</v>
      </c>
      <c r="E2492">
        <v>18</v>
      </c>
      <c r="F2492">
        <v>0</v>
      </c>
      <c r="H2492"/>
      <c r="I2492">
        <v>0</v>
      </c>
    </row>
    <row r="2493" spans="1:9" hidden="1" x14ac:dyDescent="0.25">
      <c r="A2493" s="1" t="s">
        <v>27</v>
      </c>
      <c r="B2493">
        <v>13488</v>
      </c>
      <c r="C2493" s="1" t="s">
        <v>2526</v>
      </c>
      <c r="D2493">
        <v>1</v>
      </c>
      <c r="E2493">
        <v>1</v>
      </c>
      <c r="F2493">
        <v>0</v>
      </c>
      <c r="H2493"/>
      <c r="I2493">
        <v>0</v>
      </c>
    </row>
    <row r="2494" spans="1:9" hidden="1" x14ac:dyDescent="0.25">
      <c r="A2494" s="1" t="s">
        <v>27</v>
      </c>
      <c r="B2494">
        <v>13489</v>
      </c>
      <c r="C2494" s="1" t="s">
        <v>2527</v>
      </c>
      <c r="D2494">
        <v>1</v>
      </c>
      <c r="E2494">
        <v>1</v>
      </c>
      <c r="F2494">
        <v>0</v>
      </c>
      <c r="H2494"/>
      <c r="I2494">
        <v>0</v>
      </c>
    </row>
    <row r="2495" spans="1:9" hidden="1" x14ac:dyDescent="0.25">
      <c r="A2495" s="1" t="s">
        <v>27</v>
      </c>
      <c r="B2495">
        <v>13490</v>
      </c>
      <c r="C2495" s="1" t="s">
        <v>2528</v>
      </c>
      <c r="D2495">
        <v>1</v>
      </c>
      <c r="E2495">
        <v>1</v>
      </c>
      <c r="F2495">
        <v>0</v>
      </c>
      <c r="H2495"/>
      <c r="I2495">
        <v>0</v>
      </c>
    </row>
    <row r="2496" spans="1:9" hidden="1" x14ac:dyDescent="0.25">
      <c r="A2496" s="1" t="s">
        <v>27</v>
      </c>
      <c r="B2496">
        <v>13492</v>
      </c>
      <c r="C2496" s="1" t="s">
        <v>2529</v>
      </c>
      <c r="D2496">
        <v>2</v>
      </c>
      <c r="E2496">
        <v>2</v>
      </c>
      <c r="F2496">
        <v>0</v>
      </c>
      <c r="H2496"/>
      <c r="I2496">
        <v>0</v>
      </c>
    </row>
    <row r="2497" spans="1:9" hidden="1" x14ac:dyDescent="0.25">
      <c r="A2497" s="1" t="s">
        <v>27</v>
      </c>
      <c r="B2497">
        <v>13498</v>
      </c>
      <c r="C2497" s="1" t="s">
        <v>2530</v>
      </c>
      <c r="D2497">
        <v>2</v>
      </c>
      <c r="E2497">
        <v>2</v>
      </c>
      <c r="F2497">
        <v>6</v>
      </c>
      <c r="H2497"/>
      <c r="I2497">
        <v>0</v>
      </c>
    </row>
    <row r="2498" spans="1:9" hidden="1" x14ac:dyDescent="0.25">
      <c r="A2498" s="1" t="s">
        <v>27</v>
      </c>
      <c r="B2498">
        <v>13499</v>
      </c>
      <c r="C2498" s="1" t="s">
        <v>2531</v>
      </c>
      <c r="D2498">
        <v>1</v>
      </c>
      <c r="E2498">
        <v>1</v>
      </c>
      <c r="F2498">
        <v>6</v>
      </c>
      <c r="H2498"/>
      <c r="I2498">
        <v>0</v>
      </c>
    </row>
    <row r="2499" spans="1:9" hidden="1" x14ac:dyDescent="0.25">
      <c r="A2499" s="1" t="s">
        <v>27</v>
      </c>
      <c r="B2499">
        <v>13504</v>
      </c>
      <c r="C2499" s="1" t="s">
        <v>2532</v>
      </c>
      <c r="D2499">
        <v>1</v>
      </c>
      <c r="E2499">
        <v>1</v>
      </c>
      <c r="F2499">
        <v>6</v>
      </c>
      <c r="H2499"/>
      <c r="I2499">
        <v>0</v>
      </c>
    </row>
    <row r="2500" spans="1:9" hidden="1" x14ac:dyDescent="0.25">
      <c r="A2500" s="1" t="s">
        <v>27</v>
      </c>
      <c r="B2500">
        <v>13508</v>
      </c>
      <c r="C2500" s="1" t="s">
        <v>2533</v>
      </c>
      <c r="D2500">
        <v>1</v>
      </c>
      <c r="E2500">
        <v>1</v>
      </c>
      <c r="F2500">
        <v>6</v>
      </c>
      <c r="H2500"/>
      <c r="I2500">
        <v>0</v>
      </c>
    </row>
    <row r="2501" spans="1:9" hidden="1" x14ac:dyDescent="0.25">
      <c r="A2501" s="1" t="s">
        <v>27</v>
      </c>
      <c r="B2501">
        <v>14121</v>
      </c>
      <c r="C2501" s="1" t="s">
        <v>2534</v>
      </c>
      <c r="D2501">
        <v>8</v>
      </c>
      <c r="E2501">
        <v>8</v>
      </c>
      <c r="F2501">
        <v>36</v>
      </c>
      <c r="H2501"/>
      <c r="I2501">
        <v>0</v>
      </c>
    </row>
    <row r="2502" spans="1:9" hidden="1" x14ac:dyDescent="0.25">
      <c r="A2502" s="1" t="s">
        <v>27</v>
      </c>
      <c r="B2502">
        <v>12937</v>
      </c>
      <c r="C2502" s="1" t="s">
        <v>2535</v>
      </c>
      <c r="D2502">
        <v>5</v>
      </c>
      <c r="E2502">
        <v>5</v>
      </c>
      <c r="F2502">
        <v>0</v>
      </c>
      <c r="H2502"/>
      <c r="I2502">
        <v>0</v>
      </c>
    </row>
    <row r="2503" spans="1:9" hidden="1" x14ac:dyDescent="0.25">
      <c r="A2503" s="1" t="s">
        <v>27</v>
      </c>
      <c r="B2503">
        <v>14416</v>
      </c>
      <c r="C2503" s="1" t="s">
        <v>2536</v>
      </c>
      <c r="D2503">
        <v>19</v>
      </c>
      <c r="E2503">
        <v>19</v>
      </c>
      <c r="F2503">
        <v>24</v>
      </c>
      <c r="H2503"/>
      <c r="I2503">
        <v>0</v>
      </c>
    </row>
    <row r="2504" spans="1:9" hidden="1" x14ac:dyDescent="0.25">
      <c r="A2504" s="1" t="s">
        <v>27</v>
      </c>
      <c r="B2504">
        <v>15348</v>
      </c>
      <c r="C2504" s="1" t="s">
        <v>2537</v>
      </c>
      <c r="D2504">
        <v>2</v>
      </c>
      <c r="E2504">
        <v>2</v>
      </c>
      <c r="F2504">
        <v>0</v>
      </c>
      <c r="H2504"/>
      <c r="I2504">
        <v>0</v>
      </c>
    </row>
    <row r="2505" spans="1:9" hidden="1" x14ac:dyDescent="0.25">
      <c r="A2505" s="1" t="s">
        <v>27</v>
      </c>
      <c r="B2505">
        <v>15368</v>
      </c>
      <c r="C2505" s="1" t="s">
        <v>2538</v>
      </c>
      <c r="D2505">
        <v>1</v>
      </c>
      <c r="E2505">
        <v>1</v>
      </c>
      <c r="F2505">
        <v>0</v>
      </c>
      <c r="H2505"/>
      <c r="I2505">
        <v>0</v>
      </c>
    </row>
    <row r="2506" spans="1:9" hidden="1" x14ac:dyDescent="0.25">
      <c r="A2506" s="1" t="s">
        <v>27</v>
      </c>
      <c r="B2506">
        <v>15358</v>
      </c>
      <c r="C2506" s="1" t="s">
        <v>2539</v>
      </c>
      <c r="D2506">
        <v>1</v>
      </c>
      <c r="E2506">
        <v>1</v>
      </c>
      <c r="F2506">
        <v>9</v>
      </c>
      <c r="H2506"/>
      <c r="I2506">
        <v>0</v>
      </c>
    </row>
    <row r="2507" spans="1:9" hidden="1" x14ac:dyDescent="0.25">
      <c r="A2507" s="1" t="s">
        <v>27</v>
      </c>
      <c r="B2507">
        <v>15375</v>
      </c>
      <c r="C2507" s="1" t="s">
        <v>2540</v>
      </c>
      <c r="D2507">
        <v>27</v>
      </c>
      <c r="E2507">
        <v>27</v>
      </c>
      <c r="F2507">
        <v>36</v>
      </c>
      <c r="H2507"/>
      <c r="I2507">
        <v>0</v>
      </c>
    </row>
    <row r="2508" spans="1:9" hidden="1" x14ac:dyDescent="0.25">
      <c r="A2508" s="1" t="s">
        <v>27</v>
      </c>
      <c r="B2508">
        <v>15376</v>
      </c>
      <c r="C2508" s="1" t="s">
        <v>2541</v>
      </c>
      <c r="D2508">
        <v>14</v>
      </c>
      <c r="E2508">
        <v>14</v>
      </c>
      <c r="F2508">
        <v>24</v>
      </c>
      <c r="H2508"/>
      <c r="I2508">
        <v>0</v>
      </c>
    </row>
    <row r="2509" spans="1:9" hidden="1" x14ac:dyDescent="0.25">
      <c r="A2509" s="1" t="s">
        <v>27</v>
      </c>
      <c r="B2509">
        <v>15378</v>
      </c>
      <c r="C2509" s="1" t="s">
        <v>2542</v>
      </c>
      <c r="D2509">
        <v>36</v>
      </c>
      <c r="E2509">
        <v>36</v>
      </c>
      <c r="F2509">
        <v>24</v>
      </c>
      <c r="H2509"/>
      <c r="I2509">
        <v>0</v>
      </c>
    </row>
    <row r="2510" spans="1:9" hidden="1" x14ac:dyDescent="0.25">
      <c r="A2510" s="1" t="s">
        <v>27</v>
      </c>
      <c r="B2510">
        <v>15377</v>
      </c>
      <c r="C2510" s="1" t="s">
        <v>2543</v>
      </c>
      <c r="D2510">
        <v>3</v>
      </c>
      <c r="E2510">
        <v>3</v>
      </c>
      <c r="F2510">
        <v>0</v>
      </c>
      <c r="H2510"/>
      <c r="I2510">
        <v>0</v>
      </c>
    </row>
    <row r="2511" spans="1:9" hidden="1" x14ac:dyDescent="0.25">
      <c r="A2511" s="1" t="s">
        <v>27</v>
      </c>
      <c r="B2511">
        <v>15178</v>
      </c>
      <c r="C2511" s="1" t="s">
        <v>2544</v>
      </c>
      <c r="D2511">
        <v>24</v>
      </c>
      <c r="E2511">
        <v>24</v>
      </c>
      <c r="F2511">
        <v>0</v>
      </c>
      <c r="H2511"/>
      <c r="I2511">
        <v>0</v>
      </c>
    </row>
    <row r="2512" spans="1:9" hidden="1" x14ac:dyDescent="0.25">
      <c r="A2512" s="1" t="s">
        <v>27</v>
      </c>
      <c r="B2512">
        <v>15179</v>
      </c>
      <c r="C2512" s="1" t="s">
        <v>2545</v>
      </c>
      <c r="D2512">
        <v>4</v>
      </c>
      <c r="E2512">
        <v>4</v>
      </c>
      <c r="F2512">
        <v>0</v>
      </c>
      <c r="H2512"/>
      <c r="I2512">
        <v>0</v>
      </c>
    </row>
    <row r="2513" spans="1:9" hidden="1" x14ac:dyDescent="0.25">
      <c r="A2513" s="1" t="s">
        <v>27</v>
      </c>
      <c r="B2513">
        <v>15180</v>
      </c>
      <c r="C2513" s="1" t="s">
        <v>2546</v>
      </c>
      <c r="D2513">
        <v>12</v>
      </c>
      <c r="E2513">
        <v>12</v>
      </c>
      <c r="F2513">
        <v>0</v>
      </c>
      <c r="H2513"/>
      <c r="I2513">
        <v>0</v>
      </c>
    </row>
    <row r="2514" spans="1:9" hidden="1" x14ac:dyDescent="0.25">
      <c r="A2514" s="1" t="s">
        <v>27</v>
      </c>
      <c r="B2514">
        <v>15457</v>
      </c>
      <c r="C2514" s="1" t="s">
        <v>2547</v>
      </c>
      <c r="D2514">
        <v>2</v>
      </c>
      <c r="E2514">
        <v>2</v>
      </c>
      <c r="F2514">
        <v>0</v>
      </c>
      <c r="H2514"/>
      <c r="I2514">
        <v>0</v>
      </c>
    </row>
    <row r="2515" spans="1:9" hidden="1" x14ac:dyDescent="0.25">
      <c r="A2515" s="1" t="s">
        <v>27</v>
      </c>
      <c r="B2515">
        <v>15351</v>
      </c>
      <c r="C2515" s="1" t="s">
        <v>2548</v>
      </c>
      <c r="D2515">
        <v>9</v>
      </c>
      <c r="E2515">
        <v>9</v>
      </c>
      <c r="F2515">
        <v>0</v>
      </c>
      <c r="H2515"/>
      <c r="I2515">
        <v>0</v>
      </c>
    </row>
    <row r="2516" spans="1:9" hidden="1" x14ac:dyDescent="0.25">
      <c r="A2516" s="1" t="s">
        <v>27</v>
      </c>
      <c r="B2516">
        <v>16125</v>
      </c>
      <c r="C2516" s="1" t="s">
        <v>2549</v>
      </c>
      <c r="D2516">
        <v>4</v>
      </c>
      <c r="E2516">
        <v>4</v>
      </c>
      <c r="F2516">
        <v>0</v>
      </c>
      <c r="H2516"/>
      <c r="I2516">
        <v>0</v>
      </c>
    </row>
    <row r="2517" spans="1:9" hidden="1" x14ac:dyDescent="0.25">
      <c r="A2517" s="1" t="s">
        <v>27</v>
      </c>
      <c r="B2517">
        <v>16226</v>
      </c>
      <c r="C2517" s="1" t="s">
        <v>2550</v>
      </c>
      <c r="D2517">
        <v>23</v>
      </c>
      <c r="E2517">
        <v>23</v>
      </c>
      <c r="F2517">
        <v>0</v>
      </c>
      <c r="H2517"/>
      <c r="I2517">
        <v>0</v>
      </c>
    </row>
    <row r="2518" spans="1:9" hidden="1" x14ac:dyDescent="0.25">
      <c r="A2518" s="1" t="s">
        <v>27</v>
      </c>
      <c r="B2518">
        <v>16269</v>
      </c>
      <c r="C2518" s="1" t="s">
        <v>2551</v>
      </c>
      <c r="D2518">
        <v>12</v>
      </c>
      <c r="E2518">
        <v>12</v>
      </c>
      <c r="F2518">
        <v>0</v>
      </c>
      <c r="H2518"/>
      <c r="I2518">
        <v>0</v>
      </c>
    </row>
    <row r="2519" spans="1:9" hidden="1" x14ac:dyDescent="0.25">
      <c r="A2519" s="1" t="s">
        <v>27</v>
      </c>
      <c r="B2519">
        <v>16222</v>
      </c>
      <c r="C2519" s="1" t="s">
        <v>2552</v>
      </c>
      <c r="D2519">
        <v>11</v>
      </c>
      <c r="E2519">
        <v>11</v>
      </c>
      <c r="F2519">
        <v>0</v>
      </c>
      <c r="H2519"/>
      <c r="I2519">
        <v>0</v>
      </c>
    </row>
    <row r="2520" spans="1:9" hidden="1" x14ac:dyDescent="0.25">
      <c r="A2520" s="1" t="s">
        <v>27</v>
      </c>
      <c r="B2520">
        <v>16221</v>
      </c>
      <c r="C2520" s="1" t="s">
        <v>2553</v>
      </c>
      <c r="D2520">
        <v>33</v>
      </c>
      <c r="E2520">
        <v>33</v>
      </c>
      <c r="F2520">
        <v>24</v>
      </c>
      <c r="H2520"/>
      <c r="I2520">
        <v>0</v>
      </c>
    </row>
    <row r="2521" spans="1:9" hidden="1" x14ac:dyDescent="0.25">
      <c r="A2521" s="1" t="s">
        <v>27</v>
      </c>
      <c r="B2521">
        <v>16218</v>
      </c>
      <c r="C2521" s="1" t="s">
        <v>2554</v>
      </c>
      <c r="D2521">
        <v>5</v>
      </c>
      <c r="E2521">
        <v>5</v>
      </c>
      <c r="F2521">
        <v>0</v>
      </c>
      <c r="H2521"/>
      <c r="I2521">
        <v>0</v>
      </c>
    </row>
    <row r="2522" spans="1:9" hidden="1" x14ac:dyDescent="0.25">
      <c r="A2522" s="1" t="s">
        <v>27</v>
      </c>
      <c r="B2522">
        <v>16272</v>
      </c>
      <c r="C2522" s="1" t="s">
        <v>2555</v>
      </c>
      <c r="D2522">
        <v>1</v>
      </c>
      <c r="E2522">
        <v>1</v>
      </c>
      <c r="F2522">
        <v>0</v>
      </c>
      <c r="H2522"/>
      <c r="I2522">
        <v>0</v>
      </c>
    </row>
    <row r="2523" spans="1:9" hidden="1" x14ac:dyDescent="0.25">
      <c r="A2523" s="1" t="s">
        <v>27</v>
      </c>
      <c r="B2523">
        <v>16183</v>
      </c>
      <c r="C2523" s="1" t="s">
        <v>2556</v>
      </c>
      <c r="D2523">
        <v>24</v>
      </c>
      <c r="E2523">
        <v>24</v>
      </c>
      <c r="F2523">
        <v>0</v>
      </c>
      <c r="H2523"/>
      <c r="I2523">
        <v>0</v>
      </c>
    </row>
    <row r="2524" spans="1:9" hidden="1" x14ac:dyDescent="0.25">
      <c r="A2524" s="1" t="s">
        <v>27</v>
      </c>
      <c r="B2524">
        <v>16182</v>
      </c>
      <c r="C2524" s="1" t="s">
        <v>2557</v>
      </c>
      <c r="D2524">
        <v>5</v>
      </c>
      <c r="E2524">
        <v>5</v>
      </c>
      <c r="F2524">
        <v>0</v>
      </c>
      <c r="H2524"/>
      <c r="I2524">
        <v>0</v>
      </c>
    </row>
    <row r="2525" spans="1:9" hidden="1" x14ac:dyDescent="0.25">
      <c r="A2525" s="1" t="s">
        <v>27</v>
      </c>
      <c r="B2525">
        <v>16757</v>
      </c>
      <c r="C2525" s="1" t="s">
        <v>2558</v>
      </c>
      <c r="D2525">
        <v>2</v>
      </c>
      <c r="E2525">
        <v>2</v>
      </c>
      <c r="F2525">
        <v>0</v>
      </c>
      <c r="H2525"/>
      <c r="I2525">
        <v>0</v>
      </c>
    </row>
    <row r="2526" spans="1:9" hidden="1" x14ac:dyDescent="0.25">
      <c r="A2526" s="1" t="s">
        <v>27</v>
      </c>
      <c r="B2526">
        <v>16298</v>
      </c>
      <c r="C2526" s="1" t="s">
        <v>2559</v>
      </c>
      <c r="D2526">
        <v>3</v>
      </c>
      <c r="E2526">
        <v>3</v>
      </c>
      <c r="F2526">
        <v>0</v>
      </c>
      <c r="H2526"/>
      <c r="I2526">
        <v>0</v>
      </c>
    </row>
    <row r="2527" spans="1:9" hidden="1" x14ac:dyDescent="0.25">
      <c r="A2527" s="1" t="s">
        <v>27</v>
      </c>
      <c r="B2527">
        <v>16300</v>
      </c>
      <c r="C2527" s="1" t="s">
        <v>2560</v>
      </c>
      <c r="D2527">
        <v>1</v>
      </c>
      <c r="E2527">
        <v>1</v>
      </c>
      <c r="F2527">
        <v>0</v>
      </c>
      <c r="H2527"/>
      <c r="I2527">
        <v>0</v>
      </c>
    </row>
    <row r="2528" spans="1:9" hidden="1" x14ac:dyDescent="0.25">
      <c r="A2528" s="1" t="s">
        <v>27</v>
      </c>
      <c r="B2528">
        <v>16304</v>
      </c>
      <c r="C2528" s="1" t="s">
        <v>2561</v>
      </c>
      <c r="D2528">
        <v>4</v>
      </c>
      <c r="E2528">
        <v>4</v>
      </c>
      <c r="F2528">
        <v>0</v>
      </c>
      <c r="H2528"/>
      <c r="I2528">
        <v>0</v>
      </c>
    </row>
    <row r="2529" spans="1:9" hidden="1" x14ac:dyDescent="0.25">
      <c r="A2529" s="1" t="s">
        <v>27</v>
      </c>
      <c r="B2529">
        <v>16306</v>
      </c>
      <c r="C2529" s="1" t="s">
        <v>2562</v>
      </c>
      <c r="D2529">
        <v>3</v>
      </c>
      <c r="E2529">
        <v>3</v>
      </c>
      <c r="F2529">
        <v>0</v>
      </c>
      <c r="H2529"/>
      <c r="I2529">
        <v>0</v>
      </c>
    </row>
    <row r="2530" spans="1:9" hidden="1" x14ac:dyDescent="0.25">
      <c r="A2530" s="1" t="s">
        <v>27</v>
      </c>
      <c r="B2530">
        <v>16307</v>
      </c>
      <c r="C2530" s="1" t="s">
        <v>2563</v>
      </c>
      <c r="D2530">
        <v>2</v>
      </c>
      <c r="E2530">
        <v>2</v>
      </c>
      <c r="F2530">
        <v>0</v>
      </c>
      <c r="H2530"/>
      <c r="I2530">
        <v>0</v>
      </c>
    </row>
    <row r="2531" spans="1:9" hidden="1" x14ac:dyDescent="0.25">
      <c r="A2531" s="1" t="s">
        <v>27</v>
      </c>
      <c r="B2531">
        <v>16308</v>
      </c>
      <c r="C2531" s="1" t="s">
        <v>2564</v>
      </c>
      <c r="D2531">
        <v>6</v>
      </c>
      <c r="E2531">
        <v>6</v>
      </c>
      <c r="F2531">
        <v>0</v>
      </c>
      <c r="H2531"/>
      <c r="I2531">
        <v>0</v>
      </c>
    </row>
    <row r="2532" spans="1:9" hidden="1" x14ac:dyDescent="0.25">
      <c r="A2532" s="1" t="s">
        <v>27</v>
      </c>
      <c r="B2532">
        <v>17009</v>
      </c>
      <c r="C2532" s="1" t="s">
        <v>2565</v>
      </c>
      <c r="D2532">
        <v>6</v>
      </c>
      <c r="E2532">
        <v>6</v>
      </c>
      <c r="F2532">
        <v>0</v>
      </c>
      <c r="H2532"/>
      <c r="I2532">
        <v>0</v>
      </c>
    </row>
    <row r="2533" spans="1:9" hidden="1" x14ac:dyDescent="0.25">
      <c r="A2533" s="1" t="s">
        <v>27</v>
      </c>
      <c r="B2533">
        <v>17004</v>
      </c>
      <c r="C2533" s="1" t="s">
        <v>2566</v>
      </c>
      <c r="D2533">
        <v>1</v>
      </c>
      <c r="E2533">
        <v>1</v>
      </c>
      <c r="F2533">
        <v>0</v>
      </c>
      <c r="H2533"/>
      <c r="I2533">
        <v>0</v>
      </c>
    </row>
    <row r="2534" spans="1:9" hidden="1" x14ac:dyDescent="0.25">
      <c r="A2534" s="1" t="s">
        <v>27</v>
      </c>
      <c r="B2534">
        <v>17005</v>
      </c>
      <c r="C2534" s="1" t="s">
        <v>2567</v>
      </c>
      <c r="D2534">
        <v>5</v>
      </c>
      <c r="E2534">
        <v>5</v>
      </c>
      <c r="F2534">
        <v>0</v>
      </c>
      <c r="H2534"/>
      <c r="I2534">
        <v>0</v>
      </c>
    </row>
    <row r="2535" spans="1:9" hidden="1" x14ac:dyDescent="0.25">
      <c r="A2535" s="1" t="s">
        <v>27</v>
      </c>
      <c r="B2535">
        <v>17300</v>
      </c>
      <c r="C2535" s="1" t="s">
        <v>2568</v>
      </c>
      <c r="D2535">
        <v>9</v>
      </c>
      <c r="E2535">
        <v>9</v>
      </c>
      <c r="F2535">
        <v>0</v>
      </c>
      <c r="H2535"/>
      <c r="I2535">
        <v>0</v>
      </c>
    </row>
    <row r="2536" spans="1:9" hidden="1" x14ac:dyDescent="0.25">
      <c r="A2536" s="1" t="s">
        <v>27</v>
      </c>
      <c r="B2536">
        <v>17306</v>
      </c>
      <c r="C2536" s="1" t="s">
        <v>2569</v>
      </c>
      <c r="D2536">
        <v>6</v>
      </c>
      <c r="E2536">
        <v>6</v>
      </c>
      <c r="F2536">
        <v>0</v>
      </c>
      <c r="H2536"/>
      <c r="I2536">
        <v>0</v>
      </c>
    </row>
    <row r="2537" spans="1:9" hidden="1" x14ac:dyDescent="0.25">
      <c r="A2537" s="1" t="s">
        <v>27</v>
      </c>
      <c r="B2537">
        <v>17291</v>
      </c>
      <c r="C2537" s="1" t="s">
        <v>2570</v>
      </c>
      <c r="D2537">
        <v>7</v>
      </c>
      <c r="E2537">
        <v>7</v>
      </c>
      <c r="F2537">
        <v>0</v>
      </c>
      <c r="H2537"/>
      <c r="I2537">
        <v>0</v>
      </c>
    </row>
    <row r="2538" spans="1:9" hidden="1" x14ac:dyDescent="0.25">
      <c r="A2538" s="1" t="s">
        <v>27</v>
      </c>
      <c r="B2538">
        <v>17284</v>
      </c>
      <c r="C2538" s="1" t="s">
        <v>2571</v>
      </c>
      <c r="D2538">
        <v>4</v>
      </c>
      <c r="E2538">
        <v>4</v>
      </c>
      <c r="F2538">
        <v>0</v>
      </c>
      <c r="H2538"/>
      <c r="I2538">
        <v>0</v>
      </c>
    </row>
    <row r="2539" spans="1:9" hidden="1" x14ac:dyDescent="0.25">
      <c r="A2539" s="1" t="s">
        <v>27</v>
      </c>
      <c r="B2539">
        <v>16367</v>
      </c>
      <c r="C2539" s="1" t="s">
        <v>2572</v>
      </c>
      <c r="D2539">
        <v>1</v>
      </c>
      <c r="E2539">
        <v>1</v>
      </c>
      <c r="F2539">
        <v>0</v>
      </c>
      <c r="H2539"/>
      <c r="I2539">
        <v>0</v>
      </c>
    </row>
    <row r="2540" spans="1:9" hidden="1" x14ac:dyDescent="0.25">
      <c r="A2540" s="1" t="s">
        <v>27</v>
      </c>
      <c r="B2540">
        <v>16363</v>
      </c>
      <c r="C2540" s="1" t="s">
        <v>2573</v>
      </c>
      <c r="D2540">
        <v>3</v>
      </c>
      <c r="E2540">
        <v>3</v>
      </c>
      <c r="F2540">
        <v>0</v>
      </c>
      <c r="H2540"/>
      <c r="I2540">
        <v>0</v>
      </c>
    </row>
    <row r="2541" spans="1:9" hidden="1" x14ac:dyDescent="0.25">
      <c r="A2541" s="1" t="s">
        <v>27</v>
      </c>
      <c r="B2541">
        <v>16359</v>
      </c>
      <c r="C2541" s="1" t="s">
        <v>2574</v>
      </c>
      <c r="D2541">
        <v>5</v>
      </c>
      <c r="E2541">
        <v>5</v>
      </c>
      <c r="F2541">
        <v>0</v>
      </c>
      <c r="H2541"/>
      <c r="I2541">
        <v>0</v>
      </c>
    </row>
    <row r="2542" spans="1:9" hidden="1" x14ac:dyDescent="0.25">
      <c r="A2542" s="1" t="s">
        <v>27</v>
      </c>
      <c r="B2542">
        <v>16358</v>
      </c>
      <c r="C2542" s="1" t="s">
        <v>2575</v>
      </c>
      <c r="D2542">
        <v>1</v>
      </c>
      <c r="E2542">
        <v>1</v>
      </c>
      <c r="F2542">
        <v>0</v>
      </c>
      <c r="H2542"/>
      <c r="I2542">
        <v>0</v>
      </c>
    </row>
    <row r="2543" spans="1:9" hidden="1" x14ac:dyDescent="0.25">
      <c r="A2543" s="1" t="s">
        <v>27</v>
      </c>
      <c r="B2543">
        <v>16364</v>
      </c>
      <c r="C2543" s="1" t="s">
        <v>2576</v>
      </c>
      <c r="D2543">
        <v>4</v>
      </c>
      <c r="E2543">
        <v>4</v>
      </c>
      <c r="F2543">
        <v>0</v>
      </c>
      <c r="H2543"/>
      <c r="I2543">
        <v>0</v>
      </c>
    </row>
    <row r="2544" spans="1:9" hidden="1" x14ac:dyDescent="0.25">
      <c r="A2544" s="1" t="s">
        <v>27</v>
      </c>
      <c r="B2544">
        <v>16365</v>
      </c>
      <c r="C2544" s="1" t="s">
        <v>2577</v>
      </c>
      <c r="D2544">
        <v>5</v>
      </c>
      <c r="E2544">
        <v>5</v>
      </c>
      <c r="F2544">
        <v>0</v>
      </c>
      <c r="H2544"/>
      <c r="I2544">
        <v>0</v>
      </c>
    </row>
    <row r="2545" spans="1:9" hidden="1" x14ac:dyDescent="0.25">
      <c r="A2545" s="1" t="s">
        <v>27</v>
      </c>
      <c r="B2545">
        <v>16362</v>
      </c>
      <c r="C2545" s="1" t="s">
        <v>2578</v>
      </c>
      <c r="D2545">
        <v>3</v>
      </c>
      <c r="E2545">
        <v>3</v>
      </c>
      <c r="F2545">
        <v>0</v>
      </c>
      <c r="H2545"/>
      <c r="I2545">
        <v>0</v>
      </c>
    </row>
    <row r="2546" spans="1:9" hidden="1" x14ac:dyDescent="0.25">
      <c r="A2546" s="1" t="s">
        <v>27</v>
      </c>
      <c r="B2546">
        <v>16620</v>
      </c>
      <c r="C2546" s="1" t="s">
        <v>2579</v>
      </c>
      <c r="D2546">
        <v>1</v>
      </c>
      <c r="E2546">
        <v>1</v>
      </c>
      <c r="F2546">
        <v>0</v>
      </c>
      <c r="H2546"/>
      <c r="I2546">
        <v>0</v>
      </c>
    </row>
    <row r="2547" spans="1:9" hidden="1" x14ac:dyDescent="0.25">
      <c r="A2547" s="1" t="s">
        <v>27</v>
      </c>
      <c r="B2547">
        <v>16361</v>
      </c>
      <c r="C2547" s="1" t="s">
        <v>2580</v>
      </c>
      <c r="D2547">
        <v>5</v>
      </c>
      <c r="E2547">
        <v>5</v>
      </c>
      <c r="F2547">
        <v>0</v>
      </c>
      <c r="H2547"/>
      <c r="I2547">
        <v>0</v>
      </c>
    </row>
    <row r="2548" spans="1:9" hidden="1" x14ac:dyDescent="0.25">
      <c r="A2548" s="1" t="s">
        <v>27</v>
      </c>
      <c r="B2548">
        <v>16360</v>
      </c>
      <c r="C2548" s="1" t="s">
        <v>2581</v>
      </c>
      <c r="D2548">
        <v>4</v>
      </c>
      <c r="E2548">
        <v>4</v>
      </c>
      <c r="F2548">
        <v>0</v>
      </c>
      <c r="H2548"/>
      <c r="I2548">
        <v>0</v>
      </c>
    </row>
    <row r="2549" spans="1:9" hidden="1" x14ac:dyDescent="0.25">
      <c r="A2549" s="1" t="s">
        <v>27</v>
      </c>
      <c r="B2549">
        <v>16369</v>
      </c>
      <c r="C2549" s="1" t="s">
        <v>2582</v>
      </c>
      <c r="D2549">
        <v>16</v>
      </c>
      <c r="E2549">
        <v>16</v>
      </c>
      <c r="F2549">
        <v>0</v>
      </c>
      <c r="H2549"/>
      <c r="I2549">
        <v>0</v>
      </c>
    </row>
    <row r="2550" spans="1:9" hidden="1" x14ac:dyDescent="0.25">
      <c r="A2550" s="1" t="s">
        <v>27</v>
      </c>
      <c r="B2550">
        <v>16621</v>
      </c>
      <c r="C2550" s="1" t="s">
        <v>2583</v>
      </c>
      <c r="D2550">
        <v>23</v>
      </c>
      <c r="E2550">
        <v>23</v>
      </c>
      <c r="F2550">
        <v>0</v>
      </c>
      <c r="H2550"/>
      <c r="I2550">
        <v>0</v>
      </c>
    </row>
    <row r="2551" spans="1:9" hidden="1" x14ac:dyDescent="0.25">
      <c r="A2551" s="1" t="s">
        <v>27</v>
      </c>
      <c r="B2551">
        <v>16704</v>
      </c>
      <c r="C2551" s="1" t="s">
        <v>2584</v>
      </c>
      <c r="D2551">
        <v>40</v>
      </c>
      <c r="E2551">
        <v>40</v>
      </c>
      <c r="F2551">
        <v>0</v>
      </c>
      <c r="H2551"/>
      <c r="I2551">
        <v>0</v>
      </c>
    </row>
    <row r="2552" spans="1:9" hidden="1" x14ac:dyDescent="0.25">
      <c r="A2552" s="1" t="s">
        <v>27</v>
      </c>
      <c r="B2552">
        <v>16707</v>
      </c>
      <c r="C2552" s="1" t="s">
        <v>2585</v>
      </c>
      <c r="D2552">
        <v>30</v>
      </c>
      <c r="E2552">
        <v>30</v>
      </c>
      <c r="F2552">
        <v>0</v>
      </c>
      <c r="H2552"/>
      <c r="I2552">
        <v>0</v>
      </c>
    </row>
    <row r="2553" spans="1:9" hidden="1" x14ac:dyDescent="0.25">
      <c r="A2553" s="1" t="s">
        <v>27</v>
      </c>
      <c r="B2553">
        <v>16711</v>
      </c>
      <c r="C2553" s="1" t="s">
        <v>2586</v>
      </c>
      <c r="D2553">
        <v>20</v>
      </c>
      <c r="E2553">
        <v>20</v>
      </c>
      <c r="F2553">
        <v>0</v>
      </c>
      <c r="H2553"/>
      <c r="I2553">
        <v>0</v>
      </c>
    </row>
    <row r="2554" spans="1:9" hidden="1" x14ac:dyDescent="0.25">
      <c r="A2554" s="1" t="s">
        <v>27</v>
      </c>
      <c r="B2554">
        <v>16710</v>
      </c>
      <c r="C2554" s="1" t="s">
        <v>2587</v>
      </c>
      <c r="D2554">
        <v>63</v>
      </c>
      <c r="E2554">
        <v>63</v>
      </c>
      <c r="F2554">
        <v>0</v>
      </c>
      <c r="H2554"/>
      <c r="I2554">
        <v>0</v>
      </c>
    </row>
    <row r="2555" spans="1:9" hidden="1" x14ac:dyDescent="0.25">
      <c r="A2555" s="1" t="s">
        <v>27</v>
      </c>
      <c r="B2555">
        <v>17297</v>
      </c>
      <c r="C2555" s="1" t="s">
        <v>2588</v>
      </c>
      <c r="D2555">
        <v>2</v>
      </c>
      <c r="E2555">
        <v>2</v>
      </c>
      <c r="F2555">
        <v>0</v>
      </c>
      <c r="H2555"/>
      <c r="I2555">
        <v>0</v>
      </c>
    </row>
    <row r="2556" spans="1:9" hidden="1" x14ac:dyDescent="0.25">
      <c r="A2556" s="1" t="s">
        <v>27</v>
      </c>
      <c r="B2556">
        <v>17270</v>
      </c>
      <c r="C2556" s="1" t="s">
        <v>2589</v>
      </c>
      <c r="D2556">
        <v>5</v>
      </c>
      <c r="E2556">
        <v>5</v>
      </c>
      <c r="F2556">
        <v>0</v>
      </c>
      <c r="H2556"/>
      <c r="I2556">
        <v>0</v>
      </c>
    </row>
    <row r="2557" spans="1:9" hidden="1" x14ac:dyDescent="0.25">
      <c r="A2557" s="1" t="s">
        <v>27</v>
      </c>
      <c r="B2557">
        <v>17254</v>
      </c>
      <c r="C2557" s="1" t="s">
        <v>2590</v>
      </c>
      <c r="D2557">
        <v>9</v>
      </c>
      <c r="E2557">
        <v>9</v>
      </c>
      <c r="F2557">
        <v>0</v>
      </c>
      <c r="H2557"/>
      <c r="I2557">
        <v>0</v>
      </c>
    </row>
    <row r="2558" spans="1:9" hidden="1" x14ac:dyDescent="0.25">
      <c r="A2558" s="1" t="s">
        <v>27</v>
      </c>
      <c r="B2558">
        <v>16325</v>
      </c>
      <c r="C2558" s="1" t="s">
        <v>2591</v>
      </c>
      <c r="D2558">
        <v>20</v>
      </c>
      <c r="E2558">
        <v>20</v>
      </c>
      <c r="F2558">
        <v>6</v>
      </c>
      <c r="H2558"/>
      <c r="I2558">
        <v>0</v>
      </c>
    </row>
    <row r="2559" spans="1:9" hidden="1" x14ac:dyDescent="0.25">
      <c r="A2559" s="1" t="s">
        <v>27</v>
      </c>
      <c r="B2559">
        <v>16326</v>
      </c>
      <c r="C2559" s="1" t="s">
        <v>2592</v>
      </c>
      <c r="D2559">
        <v>20</v>
      </c>
      <c r="E2559">
        <v>20</v>
      </c>
      <c r="F2559">
        <v>12</v>
      </c>
      <c r="H2559"/>
      <c r="I2559">
        <v>0</v>
      </c>
    </row>
    <row r="2560" spans="1:9" hidden="1" x14ac:dyDescent="0.25">
      <c r="A2560" s="1" t="s">
        <v>27</v>
      </c>
      <c r="B2560">
        <v>17760</v>
      </c>
      <c r="C2560" s="1" t="s">
        <v>2593</v>
      </c>
      <c r="D2560">
        <v>1</v>
      </c>
      <c r="E2560">
        <v>1</v>
      </c>
      <c r="F2560">
        <v>0</v>
      </c>
      <c r="H2560"/>
      <c r="I2560">
        <v>0</v>
      </c>
    </row>
    <row r="2561" spans="1:9" hidden="1" x14ac:dyDescent="0.25">
      <c r="A2561" s="1" t="s">
        <v>27</v>
      </c>
      <c r="B2561">
        <v>17953</v>
      </c>
      <c r="C2561" s="1" t="s">
        <v>2594</v>
      </c>
      <c r="D2561">
        <v>6</v>
      </c>
      <c r="E2561">
        <v>6</v>
      </c>
      <c r="F2561">
        <v>0</v>
      </c>
      <c r="H2561"/>
      <c r="I2561">
        <v>0</v>
      </c>
    </row>
    <row r="2562" spans="1:9" hidden="1" x14ac:dyDescent="0.25">
      <c r="A2562" s="1" t="s">
        <v>27</v>
      </c>
      <c r="B2562">
        <v>18202</v>
      </c>
      <c r="C2562" s="1" t="s">
        <v>2595</v>
      </c>
      <c r="D2562">
        <v>18</v>
      </c>
      <c r="E2562">
        <v>18</v>
      </c>
      <c r="F2562">
        <v>24</v>
      </c>
      <c r="H2562"/>
      <c r="I2562">
        <v>0</v>
      </c>
    </row>
    <row r="2563" spans="1:9" hidden="1" x14ac:dyDescent="0.25">
      <c r="A2563" s="1" t="s">
        <v>27</v>
      </c>
      <c r="B2563">
        <v>18201</v>
      </c>
      <c r="C2563" s="1" t="s">
        <v>2596</v>
      </c>
      <c r="D2563">
        <v>42</v>
      </c>
      <c r="E2563">
        <v>42</v>
      </c>
      <c r="F2563">
        <v>12</v>
      </c>
      <c r="H2563"/>
      <c r="I2563">
        <v>0</v>
      </c>
    </row>
    <row r="2564" spans="1:9" hidden="1" x14ac:dyDescent="0.25">
      <c r="A2564" s="1" t="s">
        <v>27</v>
      </c>
      <c r="B2564">
        <v>18637</v>
      </c>
      <c r="C2564" s="1" t="s">
        <v>2597</v>
      </c>
      <c r="D2564">
        <v>4</v>
      </c>
      <c r="E2564">
        <v>4</v>
      </c>
      <c r="F2564">
        <v>6</v>
      </c>
      <c r="H2564"/>
      <c r="I2564">
        <v>0</v>
      </c>
    </row>
    <row r="2565" spans="1:9" hidden="1" x14ac:dyDescent="0.25">
      <c r="A2565" s="1" t="s">
        <v>27</v>
      </c>
      <c r="B2565">
        <v>19539</v>
      </c>
      <c r="C2565" s="1" t="s">
        <v>2598</v>
      </c>
      <c r="D2565">
        <v>4</v>
      </c>
      <c r="E2565">
        <v>4</v>
      </c>
      <c r="F2565">
        <v>6</v>
      </c>
      <c r="H2565"/>
      <c r="I2565">
        <v>0</v>
      </c>
    </row>
    <row r="2566" spans="1:9" hidden="1" x14ac:dyDescent="0.25">
      <c r="A2566" s="1" t="s">
        <v>27</v>
      </c>
      <c r="B2566">
        <v>19542</v>
      </c>
      <c r="C2566" s="1" t="s">
        <v>2599</v>
      </c>
      <c r="D2566">
        <v>5</v>
      </c>
      <c r="E2566">
        <v>5</v>
      </c>
      <c r="F2566">
        <v>6</v>
      </c>
      <c r="H2566"/>
      <c r="I2566">
        <v>0</v>
      </c>
    </row>
    <row r="2567" spans="1:9" hidden="1" x14ac:dyDescent="0.25">
      <c r="A2567" s="1" t="s">
        <v>27</v>
      </c>
      <c r="B2567">
        <v>19543</v>
      </c>
      <c r="C2567" s="1" t="s">
        <v>2600</v>
      </c>
      <c r="D2567">
        <v>4</v>
      </c>
      <c r="E2567">
        <v>4</v>
      </c>
      <c r="F2567">
        <v>0</v>
      </c>
      <c r="H2567"/>
      <c r="I2567">
        <v>0</v>
      </c>
    </row>
    <row r="2568" spans="1:9" hidden="1" x14ac:dyDescent="0.25">
      <c r="A2568" s="1" t="s">
        <v>27</v>
      </c>
      <c r="B2568">
        <v>19545</v>
      </c>
      <c r="C2568" s="1" t="s">
        <v>2601</v>
      </c>
      <c r="D2568">
        <v>5</v>
      </c>
      <c r="E2568">
        <v>5</v>
      </c>
      <c r="F2568">
        <v>6</v>
      </c>
      <c r="H2568"/>
      <c r="I2568">
        <v>0</v>
      </c>
    </row>
    <row r="2569" spans="1:9" hidden="1" x14ac:dyDescent="0.25">
      <c r="A2569" s="1" t="s">
        <v>27</v>
      </c>
      <c r="B2569">
        <v>19546</v>
      </c>
      <c r="C2569" s="1" t="s">
        <v>2602</v>
      </c>
      <c r="D2569">
        <v>7</v>
      </c>
      <c r="E2569">
        <v>7</v>
      </c>
      <c r="F2569">
        <v>4</v>
      </c>
      <c r="H2569"/>
      <c r="I2569">
        <v>0</v>
      </c>
    </row>
    <row r="2570" spans="1:9" hidden="1" x14ac:dyDescent="0.25">
      <c r="A2570" s="1" t="s">
        <v>27</v>
      </c>
      <c r="B2570">
        <v>19547</v>
      </c>
      <c r="C2570" s="1" t="s">
        <v>2603</v>
      </c>
      <c r="D2570">
        <v>6</v>
      </c>
      <c r="E2570">
        <v>6</v>
      </c>
      <c r="F2570">
        <v>4</v>
      </c>
      <c r="H2570"/>
      <c r="I2570">
        <v>0</v>
      </c>
    </row>
    <row r="2571" spans="1:9" hidden="1" x14ac:dyDescent="0.25">
      <c r="A2571" s="1" t="s">
        <v>27</v>
      </c>
      <c r="B2571">
        <v>19548</v>
      </c>
      <c r="C2571" s="1" t="s">
        <v>2604</v>
      </c>
      <c r="D2571">
        <v>4</v>
      </c>
      <c r="E2571">
        <v>4</v>
      </c>
      <c r="F2571">
        <v>4</v>
      </c>
      <c r="H2571"/>
      <c r="I2571">
        <v>0</v>
      </c>
    </row>
    <row r="2572" spans="1:9" hidden="1" x14ac:dyDescent="0.25">
      <c r="A2572" s="1" t="s">
        <v>27</v>
      </c>
      <c r="B2572">
        <v>19549</v>
      </c>
      <c r="C2572" s="1" t="s">
        <v>2605</v>
      </c>
      <c r="D2572">
        <v>24</v>
      </c>
      <c r="E2572">
        <v>24</v>
      </c>
      <c r="F2572">
        <v>12</v>
      </c>
      <c r="H2572"/>
      <c r="I2572">
        <v>0</v>
      </c>
    </row>
    <row r="2573" spans="1:9" hidden="1" x14ac:dyDescent="0.25">
      <c r="A2573" s="1" t="s">
        <v>27</v>
      </c>
      <c r="B2573">
        <v>19550</v>
      </c>
      <c r="C2573" s="1" t="s">
        <v>2606</v>
      </c>
      <c r="D2573">
        <v>20</v>
      </c>
      <c r="E2573">
        <v>20</v>
      </c>
      <c r="F2573">
        <v>12</v>
      </c>
      <c r="H2573"/>
      <c r="I2573">
        <v>0</v>
      </c>
    </row>
    <row r="2574" spans="1:9" hidden="1" x14ac:dyDescent="0.25">
      <c r="A2574" s="1" t="s">
        <v>27</v>
      </c>
      <c r="B2574">
        <v>15459</v>
      </c>
      <c r="C2574" s="1" t="s">
        <v>2607</v>
      </c>
      <c r="D2574">
        <v>9</v>
      </c>
      <c r="E2574">
        <v>9</v>
      </c>
      <c r="F2574">
        <v>0</v>
      </c>
      <c r="H2574"/>
      <c r="I2574">
        <v>0</v>
      </c>
    </row>
    <row r="2575" spans="1:9" hidden="1" x14ac:dyDescent="0.25">
      <c r="A2575" s="1" t="s">
        <v>27</v>
      </c>
      <c r="B2575">
        <v>15458</v>
      </c>
      <c r="C2575" s="1" t="s">
        <v>2608</v>
      </c>
      <c r="D2575">
        <v>10</v>
      </c>
      <c r="E2575">
        <v>10</v>
      </c>
      <c r="F2575">
        <v>12</v>
      </c>
      <c r="H2575"/>
      <c r="I2575">
        <v>0</v>
      </c>
    </row>
    <row r="2576" spans="1:9" hidden="1" x14ac:dyDescent="0.25">
      <c r="A2576" s="1" t="s">
        <v>27</v>
      </c>
      <c r="B2576">
        <v>15460</v>
      </c>
      <c r="C2576" s="1" t="s">
        <v>2609</v>
      </c>
      <c r="D2576">
        <v>24</v>
      </c>
      <c r="E2576">
        <v>24</v>
      </c>
      <c r="F2576">
        <v>12</v>
      </c>
      <c r="H2576"/>
      <c r="I2576">
        <v>0</v>
      </c>
    </row>
    <row r="2577" spans="1:9" hidden="1" x14ac:dyDescent="0.25">
      <c r="A2577" s="1" t="s">
        <v>27</v>
      </c>
      <c r="B2577">
        <v>15461</v>
      </c>
      <c r="C2577" s="1" t="s">
        <v>2610</v>
      </c>
      <c r="D2577">
        <v>28</v>
      </c>
      <c r="E2577">
        <v>28</v>
      </c>
      <c r="F2577">
        <v>12</v>
      </c>
      <c r="H2577"/>
      <c r="I2577">
        <v>0</v>
      </c>
    </row>
    <row r="2578" spans="1:9" hidden="1" x14ac:dyDescent="0.25">
      <c r="A2578" s="1" t="s">
        <v>27</v>
      </c>
      <c r="B2578">
        <v>15471</v>
      </c>
      <c r="C2578" s="1" t="s">
        <v>2611</v>
      </c>
      <c r="D2578">
        <v>22</v>
      </c>
      <c r="E2578">
        <v>22</v>
      </c>
      <c r="F2578">
        <v>0</v>
      </c>
      <c r="H2578"/>
      <c r="I2578">
        <v>0</v>
      </c>
    </row>
    <row r="2579" spans="1:9" hidden="1" x14ac:dyDescent="0.25">
      <c r="A2579" s="1" t="s">
        <v>27</v>
      </c>
      <c r="B2579">
        <v>15466</v>
      </c>
      <c r="C2579" s="1" t="s">
        <v>2612</v>
      </c>
      <c r="D2579">
        <v>152</v>
      </c>
      <c r="E2579">
        <v>152</v>
      </c>
      <c r="F2579">
        <v>48</v>
      </c>
      <c r="H2579"/>
      <c r="I2579">
        <v>0</v>
      </c>
    </row>
    <row r="2580" spans="1:9" hidden="1" x14ac:dyDescent="0.25">
      <c r="A2580" s="1" t="s">
        <v>27</v>
      </c>
      <c r="B2580">
        <v>15467</v>
      </c>
      <c r="C2580" s="1" t="s">
        <v>2613</v>
      </c>
      <c r="D2580">
        <v>156</v>
      </c>
      <c r="E2580">
        <v>156</v>
      </c>
      <c r="F2580">
        <v>48</v>
      </c>
      <c r="H2580"/>
      <c r="I2580">
        <v>0</v>
      </c>
    </row>
    <row r="2581" spans="1:9" hidden="1" x14ac:dyDescent="0.25">
      <c r="A2581" s="1" t="s">
        <v>27</v>
      </c>
      <c r="B2581">
        <v>15477</v>
      </c>
      <c r="C2581" s="1" t="s">
        <v>2614</v>
      </c>
      <c r="D2581">
        <v>139</v>
      </c>
      <c r="E2581">
        <v>139</v>
      </c>
      <c r="F2581">
        <v>240</v>
      </c>
      <c r="H2581"/>
      <c r="I2581">
        <v>0</v>
      </c>
    </row>
    <row r="2582" spans="1:9" hidden="1" x14ac:dyDescent="0.25">
      <c r="A2582" s="1" t="s">
        <v>27</v>
      </c>
      <c r="B2582">
        <v>15464</v>
      </c>
      <c r="C2582" s="1" t="s">
        <v>2615</v>
      </c>
      <c r="D2582">
        <v>5</v>
      </c>
      <c r="E2582">
        <v>5</v>
      </c>
      <c r="F2582">
        <v>12</v>
      </c>
      <c r="H2582"/>
      <c r="I2582">
        <v>0</v>
      </c>
    </row>
    <row r="2583" spans="1:9" hidden="1" x14ac:dyDescent="0.25">
      <c r="A2583" s="1" t="s">
        <v>27</v>
      </c>
      <c r="B2583">
        <v>15463</v>
      </c>
      <c r="C2583" s="1" t="s">
        <v>2616</v>
      </c>
      <c r="D2583">
        <v>5</v>
      </c>
      <c r="E2583">
        <v>5</v>
      </c>
      <c r="F2583">
        <v>12</v>
      </c>
      <c r="H2583"/>
      <c r="I2583">
        <v>0</v>
      </c>
    </row>
    <row r="2584" spans="1:9" hidden="1" x14ac:dyDescent="0.25">
      <c r="A2584" s="1" t="s">
        <v>27</v>
      </c>
      <c r="B2584">
        <v>11596</v>
      </c>
      <c r="C2584" s="1" t="s">
        <v>2617</v>
      </c>
      <c r="D2584">
        <v>6</v>
      </c>
      <c r="E2584">
        <v>6</v>
      </c>
      <c r="F2584">
        <v>12</v>
      </c>
      <c r="H2584"/>
      <c r="I2584">
        <v>0</v>
      </c>
    </row>
    <row r="2585" spans="1:9" hidden="1" x14ac:dyDescent="0.25">
      <c r="A2585" s="1" t="s">
        <v>27</v>
      </c>
      <c r="B2585">
        <v>15462</v>
      </c>
      <c r="C2585" s="1" t="s">
        <v>2618</v>
      </c>
      <c r="D2585">
        <v>2</v>
      </c>
      <c r="E2585">
        <v>2</v>
      </c>
      <c r="F2585">
        <v>12</v>
      </c>
      <c r="H2585"/>
      <c r="I2585">
        <v>0</v>
      </c>
    </row>
    <row r="2586" spans="1:9" hidden="1" x14ac:dyDescent="0.25">
      <c r="A2586" s="1" t="s">
        <v>27</v>
      </c>
      <c r="B2586">
        <v>15465</v>
      </c>
      <c r="C2586" s="1" t="s">
        <v>2619</v>
      </c>
      <c r="D2586">
        <v>6</v>
      </c>
      <c r="E2586">
        <v>6</v>
      </c>
      <c r="F2586">
        <v>12</v>
      </c>
      <c r="H2586"/>
      <c r="I2586">
        <v>0</v>
      </c>
    </row>
    <row r="2587" spans="1:9" hidden="1" x14ac:dyDescent="0.25">
      <c r="A2587" s="1" t="s">
        <v>27</v>
      </c>
      <c r="B2587">
        <v>15524</v>
      </c>
      <c r="C2587" s="1" t="s">
        <v>2620</v>
      </c>
      <c r="D2587">
        <v>18</v>
      </c>
      <c r="E2587">
        <v>18</v>
      </c>
      <c r="F2587">
        <v>18</v>
      </c>
      <c r="H2587"/>
      <c r="I2587">
        <v>0</v>
      </c>
    </row>
    <row r="2588" spans="1:9" hidden="1" x14ac:dyDescent="0.25">
      <c r="A2588" s="1" t="s">
        <v>27</v>
      </c>
      <c r="B2588">
        <v>15563</v>
      </c>
      <c r="C2588" s="1" t="s">
        <v>2621</v>
      </c>
      <c r="D2588">
        <v>5</v>
      </c>
      <c r="E2588">
        <v>5</v>
      </c>
      <c r="F2588">
        <v>0</v>
      </c>
      <c r="H2588"/>
      <c r="I2588">
        <v>0</v>
      </c>
    </row>
    <row r="2589" spans="1:9" hidden="1" x14ac:dyDescent="0.25">
      <c r="A2589" s="1" t="s">
        <v>27</v>
      </c>
      <c r="B2589">
        <v>15561</v>
      </c>
      <c r="C2589" s="1" t="s">
        <v>2622</v>
      </c>
      <c r="D2589">
        <v>4</v>
      </c>
      <c r="E2589">
        <v>4</v>
      </c>
      <c r="F2589">
        <v>0</v>
      </c>
      <c r="H2589"/>
      <c r="I2589">
        <v>0</v>
      </c>
    </row>
    <row r="2590" spans="1:9" hidden="1" x14ac:dyDescent="0.25">
      <c r="A2590" s="1" t="s">
        <v>27</v>
      </c>
      <c r="B2590">
        <v>15567</v>
      </c>
      <c r="C2590" s="1" t="s">
        <v>2623</v>
      </c>
      <c r="D2590">
        <v>2</v>
      </c>
      <c r="E2590">
        <v>2</v>
      </c>
      <c r="F2590">
        <v>0</v>
      </c>
      <c r="H2590"/>
      <c r="I2590">
        <v>0</v>
      </c>
    </row>
    <row r="2591" spans="1:9" hidden="1" x14ac:dyDescent="0.25">
      <c r="A2591" s="1" t="s">
        <v>27</v>
      </c>
      <c r="B2591">
        <v>15573</v>
      </c>
      <c r="C2591" s="1" t="s">
        <v>2624</v>
      </c>
      <c r="D2591">
        <v>4</v>
      </c>
      <c r="E2591">
        <v>4</v>
      </c>
      <c r="F2591">
        <v>0</v>
      </c>
      <c r="H2591"/>
      <c r="I2591">
        <v>0</v>
      </c>
    </row>
    <row r="2592" spans="1:9" hidden="1" x14ac:dyDescent="0.25">
      <c r="A2592" s="1" t="s">
        <v>27</v>
      </c>
      <c r="B2592">
        <v>15574</v>
      </c>
      <c r="C2592" s="1" t="s">
        <v>2625</v>
      </c>
      <c r="D2592">
        <v>4</v>
      </c>
      <c r="E2592">
        <v>4</v>
      </c>
      <c r="F2592">
        <v>0</v>
      </c>
      <c r="H2592"/>
      <c r="I2592">
        <v>0</v>
      </c>
    </row>
    <row r="2593" spans="1:9" hidden="1" x14ac:dyDescent="0.25">
      <c r="A2593" s="1" t="s">
        <v>27</v>
      </c>
      <c r="B2593">
        <v>15572</v>
      </c>
      <c r="C2593" s="1" t="s">
        <v>2626</v>
      </c>
      <c r="D2593">
        <v>2</v>
      </c>
      <c r="E2593">
        <v>2</v>
      </c>
      <c r="F2593">
        <v>0</v>
      </c>
      <c r="H2593"/>
      <c r="I2593">
        <v>0</v>
      </c>
    </row>
    <row r="2594" spans="1:9" hidden="1" x14ac:dyDescent="0.25">
      <c r="A2594" s="1" t="s">
        <v>27</v>
      </c>
      <c r="B2594">
        <v>15576</v>
      </c>
      <c r="C2594" s="1" t="s">
        <v>2627</v>
      </c>
      <c r="D2594">
        <v>6</v>
      </c>
      <c r="E2594">
        <v>6</v>
      </c>
      <c r="F2594">
        <v>0</v>
      </c>
      <c r="H2594"/>
      <c r="I2594">
        <v>0</v>
      </c>
    </row>
    <row r="2595" spans="1:9" hidden="1" x14ac:dyDescent="0.25">
      <c r="A2595" s="1" t="s">
        <v>27</v>
      </c>
      <c r="B2595">
        <v>15577</v>
      </c>
      <c r="C2595" s="1" t="s">
        <v>2628</v>
      </c>
      <c r="D2595">
        <v>9</v>
      </c>
      <c r="E2595">
        <v>9</v>
      </c>
      <c r="F2595">
        <v>0</v>
      </c>
      <c r="H2595"/>
      <c r="I2595">
        <v>0</v>
      </c>
    </row>
    <row r="2596" spans="1:9" hidden="1" x14ac:dyDescent="0.25">
      <c r="A2596" s="1" t="s">
        <v>27</v>
      </c>
      <c r="B2596">
        <v>15578</v>
      </c>
      <c r="C2596" s="1" t="s">
        <v>2629</v>
      </c>
      <c r="D2596">
        <v>5</v>
      </c>
      <c r="E2596">
        <v>5</v>
      </c>
      <c r="F2596">
        <v>0</v>
      </c>
      <c r="H2596"/>
      <c r="I2596">
        <v>0</v>
      </c>
    </row>
    <row r="2597" spans="1:9" hidden="1" x14ac:dyDescent="0.25">
      <c r="A2597" s="1" t="s">
        <v>27</v>
      </c>
      <c r="B2597">
        <v>15579</v>
      </c>
      <c r="C2597" s="1" t="s">
        <v>2630</v>
      </c>
      <c r="D2597">
        <v>1</v>
      </c>
      <c r="E2597">
        <v>1</v>
      </c>
      <c r="F2597">
        <v>0</v>
      </c>
      <c r="H2597"/>
      <c r="I2597">
        <v>0</v>
      </c>
    </row>
    <row r="2598" spans="1:9" hidden="1" x14ac:dyDescent="0.25">
      <c r="A2598" s="1" t="s">
        <v>27</v>
      </c>
      <c r="B2598">
        <v>15582</v>
      </c>
      <c r="C2598" s="1" t="s">
        <v>2631</v>
      </c>
      <c r="D2598">
        <v>66</v>
      </c>
      <c r="E2598">
        <v>66</v>
      </c>
      <c r="F2598">
        <v>36</v>
      </c>
      <c r="H2598"/>
      <c r="I2598">
        <v>0</v>
      </c>
    </row>
    <row r="2599" spans="1:9" hidden="1" x14ac:dyDescent="0.25">
      <c r="A2599" s="1" t="s">
        <v>27</v>
      </c>
      <c r="B2599">
        <v>15569</v>
      </c>
      <c r="C2599" s="1" t="s">
        <v>2632</v>
      </c>
      <c r="D2599">
        <v>3</v>
      </c>
      <c r="E2599">
        <v>3</v>
      </c>
      <c r="F2599">
        <v>0</v>
      </c>
      <c r="H2599"/>
      <c r="I2599">
        <v>0</v>
      </c>
    </row>
    <row r="2600" spans="1:9" hidden="1" x14ac:dyDescent="0.25">
      <c r="A2600" s="1" t="s">
        <v>27</v>
      </c>
      <c r="B2600">
        <v>15570</v>
      </c>
      <c r="C2600" s="1" t="s">
        <v>2633</v>
      </c>
      <c r="D2600">
        <v>6</v>
      </c>
      <c r="E2600">
        <v>6</v>
      </c>
      <c r="F2600">
        <v>0</v>
      </c>
      <c r="H2600"/>
      <c r="I2600">
        <v>0</v>
      </c>
    </row>
    <row r="2601" spans="1:9" hidden="1" x14ac:dyDescent="0.25">
      <c r="A2601" s="1" t="s">
        <v>27</v>
      </c>
      <c r="B2601">
        <v>15571</v>
      </c>
      <c r="C2601" s="1" t="s">
        <v>2634</v>
      </c>
      <c r="D2601">
        <v>9</v>
      </c>
      <c r="E2601">
        <v>9</v>
      </c>
      <c r="F2601">
        <v>0</v>
      </c>
      <c r="H2601"/>
      <c r="I2601">
        <v>0</v>
      </c>
    </row>
    <row r="2602" spans="1:9" hidden="1" x14ac:dyDescent="0.25">
      <c r="A2602" s="1" t="s">
        <v>27</v>
      </c>
      <c r="B2602">
        <v>15568</v>
      </c>
      <c r="C2602" s="1" t="s">
        <v>2635</v>
      </c>
      <c r="D2602">
        <v>5</v>
      </c>
      <c r="E2602">
        <v>5</v>
      </c>
      <c r="F2602">
        <v>0</v>
      </c>
      <c r="H2602"/>
      <c r="I2602">
        <v>0</v>
      </c>
    </row>
    <row r="2603" spans="1:9" hidden="1" x14ac:dyDescent="0.25">
      <c r="A2603" s="1" t="s">
        <v>27</v>
      </c>
      <c r="B2603">
        <v>15558</v>
      </c>
      <c r="C2603" s="1" t="s">
        <v>2636</v>
      </c>
      <c r="D2603">
        <v>11</v>
      </c>
      <c r="E2603">
        <v>11</v>
      </c>
      <c r="F2603">
        <v>0</v>
      </c>
      <c r="H2603"/>
      <c r="I2603">
        <v>0</v>
      </c>
    </row>
    <row r="2604" spans="1:9" hidden="1" x14ac:dyDescent="0.25">
      <c r="A2604" s="1" t="s">
        <v>27</v>
      </c>
      <c r="B2604">
        <v>15564</v>
      </c>
      <c r="C2604" s="1" t="s">
        <v>2637</v>
      </c>
      <c r="D2604">
        <v>9</v>
      </c>
      <c r="E2604">
        <v>9</v>
      </c>
      <c r="F2604">
        <v>0</v>
      </c>
      <c r="H2604"/>
      <c r="I2604">
        <v>0</v>
      </c>
    </row>
    <row r="2605" spans="1:9" hidden="1" x14ac:dyDescent="0.25">
      <c r="A2605" s="1" t="s">
        <v>27</v>
      </c>
      <c r="B2605">
        <v>15566</v>
      </c>
      <c r="C2605" s="1" t="s">
        <v>2638</v>
      </c>
      <c r="D2605">
        <v>3</v>
      </c>
      <c r="E2605">
        <v>3</v>
      </c>
      <c r="F2605">
        <v>0</v>
      </c>
      <c r="H2605"/>
      <c r="I2605">
        <v>0</v>
      </c>
    </row>
    <row r="2606" spans="1:9" hidden="1" x14ac:dyDescent="0.25">
      <c r="A2606" s="1" t="s">
        <v>27</v>
      </c>
      <c r="B2606">
        <v>15565</v>
      </c>
      <c r="C2606" s="1" t="s">
        <v>2639</v>
      </c>
      <c r="D2606">
        <v>15</v>
      </c>
      <c r="E2606">
        <v>15</v>
      </c>
      <c r="F2606">
        <v>0</v>
      </c>
      <c r="H2606"/>
      <c r="I2606">
        <v>0</v>
      </c>
    </row>
    <row r="2607" spans="1:9" hidden="1" x14ac:dyDescent="0.25">
      <c r="A2607" s="1" t="s">
        <v>27</v>
      </c>
      <c r="B2607">
        <v>15560</v>
      </c>
      <c r="C2607" s="1" t="s">
        <v>2640</v>
      </c>
      <c r="D2607">
        <v>5</v>
      </c>
      <c r="E2607">
        <v>5</v>
      </c>
      <c r="F2607">
        <v>0</v>
      </c>
      <c r="H2607"/>
      <c r="I2607">
        <v>0</v>
      </c>
    </row>
    <row r="2608" spans="1:9" hidden="1" x14ac:dyDescent="0.25">
      <c r="A2608" s="1" t="s">
        <v>27</v>
      </c>
      <c r="B2608">
        <v>15559</v>
      </c>
      <c r="C2608" s="1" t="s">
        <v>2641</v>
      </c>
      <c r="D2608">
        <v>12</v>
      </c>
      <c r="E2608">
        <v>12</v>
      </c>
      <c r="F2608">
        <v>0</v>
      </c>
      <c r="H2608"/>
      <c r="I2608">
        <v>0</v>
      </c>
    </row>
    <row r="2609" spans="1:9" hidden="1" x14ac:dyDescent="0.25">
      <c r="A2609" s="1" t="s">
        <v>27</v>
      </c>
      <c r="B2609">
        <v>15557</v>
      </c>
      <c r="C2609" s="1" t="s">
        <v>2642</v>
      </c>
      <c r="D2609">
        <v>1</v>
      </c>
      <c r="E2609">
        <v>1</v>
      </c>
      <c r="F2609">
        <v>0</v>
      </c>
      <c r="H2609"/>
      <c r="I2609">
        <v>0</v>
      </c>
    </row>
    <row r="2610" spans="1:9" hidden="1" x14ac:dyDescent="0.25">
      <c r="A2610" s="1" t="s">
        <v>27</v>
      </c>
      <c r="B2610">
        <v>15776</v>
      </c>
      <c r="C2610" s="1" t="s">
        <v>2643</v>
      </c>
      <c r="D2610">
        <v>35</v>
      </c>
      <c r="E2610">
        <v>35</v>
      </c>
      <c r="F2610">
        <v>0</v>
      </c>
      <c r="H2610"/>
      <c r="I2610">
        <v>0</v>
      </c>
    </row>
    <row r="2611" spans="1:9" hidden="1" x14ac:dyDescent="0.25">
      <c r="A2611" s="1" t="s">
        <v>27</v>
      </c>
      <c r="B2611">
        <v>14815</v>
      </c>
      <c r="C2611" s="1" t="s">
        <v>2644</v>
      </c>
      <c r="D2611">
        <v>34</v>
      </c>
      <c r="E2611">
        <v>34</v>
      </c>
      <c r="F2611">
        <v>0</v>
      </c>
      <c r="H2611"/>
      <c r="I2611">
        <v>0</v>
      </c>
    </row>
    <row r="2612" spans="1:9" hidden="1" x14ac:dyDescent="0.25">
      <c r="A2612" s="1" t="s">
        <v>27</v>
      </c>
      <c r="B2612">
        <v>15777</v>
      </c>
      <c r="C2612" s="1" t="s">
        <v>2645</v>
      </c>
      <c r="D2612">
        <v>35</v>
      </c>
      <c r="E2612">
        <v>35</v>
      </c>
      <c r="F2612">
        <v>0</v>
      </c>
      <c r="H2612"/>
      <c r="I2612">
        <v>0</v>
      </c>
    </row>
    <row r="2613" spans="1:9" hidden="1" x14ac:dyDescent="0.25">
      <c r="A2613" s="1" t="s">
        <v>27</v>
      </c>
      <c r="B2613">
        <v>14814</v>
      </c>
      <c r="C2613" s="1" t="s">
        <v>2646</v>
      </c>
      <c r="D2613">
        <v>45</v>
      </c>
      <c r="E2613">
        <v>45</v>
      </c>
      <c r="F2613">
        <v>0</v>
      </c>
      <c r="H2613"/>
      <c r="I2613">
        <v>0</v>
      </c>
    </row>
    <row r="2614" spans="1:9" hidden="1" x14ac:dyDescent="0.25">
      <c r="A2614" s="1" t="s">
        <v>27</v>
      </c>
      <c r="B2614">
        <v>15814</v>
      </c>
      <c r="C2614" s="1" t="s">
        <v>2647</v>
      </c>
      <c r="D2614">
        <v>1</v>
      </c>
      <c r="E2614">
        <v>1</v>
      </c>
      <c r="F2614">
        <v>12</v>
      </c>
      <c r="H2614"/>
      <c r="I2614">
        <v>0</v>
      </c>
    </row>
    <row r="2615" spans="1:9" hidden="1" x14ac:dyDescent="0.25">
      <c r="A2615" s="1" t="s">
        <v>27</v>
      </c>
      <c r="B2615">
        <v>15815</v>
      </c>
      <c r="C2615" s="1" t="s">
        <v>2648</v>
      </c>
      <c r="D2615">
        <v>22</v>
      </c>
      <c r="E2615">
        <v>22</v>
      </c>
      <c r="F2615">
        <v>12</v>
      </c>
      <c r="H2615"/>
      <c r="I2615">
        <v>0</v>
      </c>
    </row>
    <row r="2616" spans="1:9" hidden="1" x14ac:dyDescent="0.25">
      <c r="A2616" s="1" t="s">
        <v>27</v>
      </c>
      <c r="B2616">
        <v>15742</v>
      </c>
      <c r="C2616" s="1" t="s">
        <v>2649</v>
      </c>
      <c r="D2616">
        <v>5</v>
      </c>
      <c r="E2616">
        <v>5</v>
      </c>
      <c r="F2616">
        <v>0</v>
      </c>
      <c r="H2616"/>
      <c r="I2616">
        <v>0</v>
      </c>
    </row>
    <row r="2617" spans="1:9" hidden="1" x14ac:dyDescent="0.25">
      <c r="A2617" s="1" t="s">
        <v>27</v>
      </c>
      <c r="B2617">
        <v>15743</v>
      </c>
      <c r="C2617" s="1" t="s">
        <v>2650</v>
      </c>
      <c r="D2617">
        <v>4</v>
      </c>
      <c r="E2617">
        <v>4</v>
      </c>
      <c r="F2617">
        <v>0</v>
      </c>
      <c r="H2617"/>
      <c r="I2617">
        <v>0</v>
      </c>
    </row>
    <row r="2618" spans="1:9" hidden="1" x14ac:dyDescent="0.25">
      <c r="A2618" s="1" t="s">
        <v>27</v>
      </c>
      <c r="B2618">
        <v>15741</v>
      </c>
      <c r="C2618" s="1" t="s">
        <v>2651</v>
      </c>
      <c r="D2618">
        <v>5</v>
      </c>
      <c r="E2618">
        <v>5</v>
      </c>
      <c r="F2618">
        <v>10</v>
      </c>
      <c r="H2618"/>
      <c r="I2618">
        <v>0</v>
      </c>
    </row>
    <row r="2619" spans="1:9" hidden="1" x14ac:dyDescent="0.25">
      <c r="A2619" s="1" t="s">
        <v>27</v>
      </c>
      <c r="B2619">
        <v>15754</v>
      </c>
      <c r="C2619" s="1" t="s">
        <v>2652</v>
      </c>
      <c r="D2619">
        <v>270</v>
      </c>
      <c r="E2619">
        <v>270</v>
      </c>
      <c r="F2619">
        <v>336</v>
      </c>
      <c r="H2619"/>
      <c r="I2619">
        <v>0</v>
      </c>
    </row>
    <row r="2620" spans="1:9" hidden="1" x14ac:dyDescent="0.25">
      <c r="A2620" s="1" t="s">
        <v>27</v>
      </c>
      <c r="B2620">
        <v>15762</v>
      </c>
      <c r="C2620" s="1" t="s">
        <v>2653</v>
      </c>
      <c r="D2620">
        <v>4</v>
      </c>
      <c r="E2620">
        <v>4</v>
      </c>
      <c r="F2620">
        <v>16</v>
      </c>
      <c r="H2620"/>
      <c r="I2620">
        <v>0</v>
      </c>
    </row>
    <row r="2621" spans="1:9" hidden="1" x14ac:dyDescent="0.25">
      <c r="A2621" s="1" t="s">
        <v>27</v>
      </c>
      <c r="B2621">
        <v>15755</v>
      </c>
      <c r="C2621" s="1" t="s">
        <v>2654</v>
      </c>
      <c r="D2621">
        <v>15</v>
      </c>
      <c r="E2621">
        <v>15</v>
      </c>
      <c r="F2621">
        <v>96</v>
      </c>
      <c r="H2621"/>
      <c r="I2621">
        <v>0</v>
      </c>
    </row>
    <row r="2622" spans="1:9" hidden="1" x14ac:dyDescent="0.25">
      <c r="A2622" s="1" t="s">
        <v>27</v>
      </c>
      <c r="B2622">
        <v>15761</v>
      </c>
      <c r="C2622" s="1" t="s">
        <v>2655</v>
      </c>
      <c r="D2622">
        <v>8</v>
      </c>
      <c r="E2622">
        <v>8</v>
      </c>
      <c r="F2622">
        <v>16</v>
      </c>
      <c r="H2622"/>
      <c r="I2622">
        <v>0</v>
      </c>
    </row>
    <row r="2623" spans="1:9" hidden="1" x14ac:dyDescent="0.25">
      <c r="A2623" s="1" t="s">
        <v>27</v>
      </c>
      <c r="B2623">
        <v>15760</v>
      </c>
      <c r="C2623" s="1" t="s">
        <v>2656</v>
      </c>
      <c r="D2623">
        <v>5</v>
      </c>
      <c r="E2623">
        <v>5</v>
      </c>
      <c r="F2623">
        <v>16</v>
      </c>
      <c r="H2623"/>
      <c r="I2623">
        <v>0</v>
      </c>
    </row>
    <row r="2624" spans="1:9" hidden="1" x14ac:dyDescent="0.25">
      <c r="A2624" s="1" t="s">
        <v>27</v>
      </c>
      <c r="B2624">
        <v>15764</v>
      </c>
      <c r="C2624" s="1" t="s">
        <v>2657</v>
      </c>
      <c r="D2624">
        <v>2</v>
      </c>
      <c r="E2624">
        <v>2</v>
      </c>
      <c r="F2624">
        <v>14</v>
      </c>
      <c r="H2624"/>
      <c r="I2624">
        <v>0</v>
      </c>
    </row>
    <row r="2625" spans="1:9" hidden="1" x14ac:dyDescent="0.25">
      <c r="A2625" s="1" t="s">
        <v>27</v>
      </c>
      <c r="B2625">
        <v>15763</v>
      </c>
      <c r="C2625" s="1" t="s">
        <v>2658</v>
      </c>
      <c r="D2625">
        <v>10</v>
      </c>
      <c r="E2625">
        <v>10</v>
      </c>
      <c r="F2625">
        <v>14</v>
      </c>
      <c r="H2625"/>
      <c r="I2625">
        <v>0</v>
      </c>
    </row>
    <row r="2626" spans="1:9" hidden="1" x14ac:dyDescent="0.25">
      <c r="A2626" s="1" t="s">
        <v>27</v>
      </c>
      <c r="B2626">
        <v>15834</v>
      </c>
      <c r="C2626" s="1" t="s">
        <v>2659</v>
      </c>
      <c r="D2626">
        <v>7</v>
      </c>
      <c r="E2626">
        <v>7</v>
      </c>
      <c r="F2626">
        <v>0</v>
      </c>
      <c r="H2626"/>
      <c r="I2626">
        <v>0</v>
      </c>
    </row>
    <row r="2627" spans="1:9" hidden="1" x14ac:dyDescent="0.25">
      <c r="A2627" s="1" t="s">
        <v>27</v>
      </c>
      <c r="B2627">
        <v>15830</v>
      </c>
      <c r="C2627" s="1" t="s">
        <v>2660</v>
      </c>
      <c r="D2627">
        <v>8</v>
      </c>
      <c r="E2627">
        <v>8</v>
      </c>
      <c r="F2627">
        <v>0</v>
      </c>
      <c r="H2627"/>
      <c r="I2627">
        <v>0</v>
      </c>
    </row>
    <row r="2628" spans="1:9" hidden="1" x14ac:dyDescent="0.25">
      <c r="A2628" s="1" t="s">
        <v>27</v>
      </c>
      <c r="B2628">
        <v>15837</v>
      </c>
      <c r="C2628" s="1" t="s">
        <v>2661</v>
      </c>
      <c r="D2628">
        <v>11</v>
      </c>
      <c r="E2628">
        <v>11</v>
      </c>
      <c r="F2628">
        <v>0</v>
      </c>
      <c r="H2628"/>
      <c r="I2628">
        <v>0</v>
      </c>
    </row>
    <row r="2629" spans="1:9" hidden="1" x14ac:dyDescent="0.25">
      <c r="A2629" s="1" t="s">
        <v>27</v>
      </c>
      <c r="B2629">
        <v>15821</v>
      </c>
      <c r="C2629" s="1" t="s">
        <v>2662</v>
      </c>
      <c r="D2629">
        <v>6</v>
      </c>
      <c r="E2629">
        <v>6</v>
      </c>
      <c r="F2629">
        <v>6</v>
      </c>
      <c r="H2629"/>
      <c r="I2629">
        <v>0</v>
      </c>
    </row>
    <row r="2630" spans="1:9" hidden="1" x14ac:dyDescent="0.25">
      <c r="A2630" s="1" t="s">
        <v>27</v>
      </c>
      <c r="B2630">
        <v>15825</v>
      </c>
      <c r="C2630" s="1" t="s">
        <v>2663</v>
      </c>
      <c r="D2630">
        <v>8</v>
      </c>
      <c r="E2630">
        <v>8</v>
      </c>
      <c r="F2630">
        <v>0</v>
      </c>
      <c r="H2630"/>
      <c r="I2630">
        <v>0</v>
      </c>
    </row>
    <row r="2631" spans="1:9" hidden="1" x14ac:dyDescent="0.25">
      <c r="A2631" s="1" t="s">
        <v>27</v>
      </c>
      <c r="B2631">
        <v>15835</v>
      </c>
      <c r="C2631" s="1" t="s">
        <v>2664</v>
      </c>
      <c r="D2631">
        <v>8</v>
      </c>
      <c r="E2631">
        <v>8</v>
      </c>
      <c r="F2631">
        <v>0</v>
      </c>
      <c r="H2631"/>
      <c r="I2631">
        <v>0</v>
      </c>
    </row>
    <row r="2632" spans="1:9" hidden="1" x14ac:dyDescent="0.25">
      <c r="A2632" s="1" t="s">
        <v>27</v>
      </c>
      <c r="B2632">
        <v>15822</v>
      </c>
      <c r="C2632" s="1" t="s">
        <v>2665</v>
      </c>
      <c r="D2632">
        <v>8</v>
      </c>
      <c r="E2632">
        <v>8</v>
      </c>
      <c r="F2632">
        <v>6</v>
      </c>
      <c r="H2632"/>
      <c r="I2632">
        <v>0</v>
      </c>
    </row>
    <row r="2633" spans="1:9" hidden="1" x14ac:dyDescent="0.25">
      <c r="A2633" s="1" t="s">
        <v>27</v>
      </c>
      <c r="B2633">
        <v>15829</v>
      </c>
      <c r="C2633" s="1" t="s">
        <v>2666</v>
      </c>
      <c r="D2633">
        <v>17</v>
      </c>
      <c r="E2633">
        <v>17</v>
      </c>
      <c r="F2633">
        <v>0</v>
      </c>
      <c r="H2633"/>
      <c r="I2633">
        <v>0</v>
      </c>
    </row>
    <row r="2634" spans="1:9" hidden="1" x14ac:dyDescent="0.25">
      <c r="A2634" s="1" t="s">
        <v>27</v>
      </c>
      <c r="B2634">
        <v>15833</v>
      </c>
      <c r="C2634" s="1" t="s">
        <v>2667</v>
      </c>
      <c r="D2634">
        <v>5</v>
      </c>
      <c r="E2634">
        <v>5</v>
      </c>
      <c r="F2634">
        <v>0</v>
      </c>
      <c r="H2634"/>
      <c r="I2634">
        <v>0</v>
      </c>
    </row>
    <row r="2635" spans="1:9" hidden="1" x14ac:dyDescent="0.25">
      <c r="A2635" s="1" t="s">
        <v>27</v>
      </c>
      <c r="B2635">
        <v>15823</v>
      </c>
      <c r="C2635" s="1" t="s">
        <v>2668</v>
      </c>
      <c r="D2635">
        <v>7</v>
      </c>
      <c r="E2635">
        <v>7</v>
      </c>
      <c r="F2635">
        <v>0</v>
      </c>
      <c r="H2635"/>
      <c r="I2635">
        <v>0</v>
      </c>
    </row>
    <row r="2636" spans="1:9" hidden="1" x14ac:dyDescent="0.25">
      <c r="A2636" s="1" t="s">
        <v>27</v>
      </c>
      <c r="B2636">
        <v>15836</v>
      </c>
      <c r="C2636" s="1" t="s">
        <v>2669</v>
      </c>
      <c r="D2636">
        <v>3</v>
      </c>
      <c r="E2636">
        <v>3</v>
      </c>
      <c r="F2636">
        <v>0</v>
      </c>
      <c r="H2636"/>
      <c r="I2636">
        <v>0</v>
      </c>
    </row>
    <row r="2637" spans="1:9" hidden="1" x14ac:dyDescent="0.25">
      <c r="A2637" s="1" t="s">
        <v>27</v>
      </c>
      <c r="B2637">
        <v>15824</v>
      </c>
      <c r="C2637" s="1" t="s">
        <v>2670</v>
      </c>
      <c r="D2637">
        <v>1</v>
      </c>
      <c r="E2637">
        <v>1</v>
      </c>
      <c r="F2637">
        <v>0</v>
      </c>
      <c r="H2637"/>
      <c r="I2637">
        <v>0</v>
      </c>
    </row>
    <row r="2638" spans="1:9" hidden="1" x14ac:dyDescent="0.25">
      <c r="A2638" s="1" t="s">
        <v>27</v>
      </c>
      <c r="B2638">
        <v>15739</v>
      </c>
      <c r="C2638" s="1" t="s">
        <v>2671</v>
      </c>
      <c r="D2638">
        <v>219</v>
      </c>
      <c r="E2638">
        <v>219</v>
      </c>
      <c r="F2638">
        <v>0</v>
      </c>
      <c r="H2638"/>
      <c r="I2638">
        <v>0</v>
      </c>
    </row>
    <row r="2639" spans="1:9" hidden="1" x14ac:dyDescent="0.25">
      <c r="A2639" s="1" t="s">
        <v>27</v>
      </c>
      <c r="B2639">
        <v>15863</v>
      </c>
      <c r="C2639" s="1" t="s">
        <v>2672</v>
      </c>
      <c r="D2639">
        <v>26</v>
      </c>
      <c r="E2639">
        <v>26</v>
      </c>
      <c r="F2639">
        <v>0</v>
      </c>
      <c r="H2639"/>
      <c r="I2639">
        <v>0</v>
      </c>
    </row>
    <row r="2640" spans="1:9" hidden="1" x14ac:dyDescent="0.25">
      <c r="A2640" s="1" t="s">
        <v>27</v>
      </c>
      <c r="B2640">
        <v>15865</v>
      </c>
      <c r="C2640" s="1" t="s">
        <v>2673</v>
      </c>
      <c r="D2640">
        <v>30</v>
      </c>
      <c r="E2640">
        <v>30</v>
      </c>
      <c r="F2640">
        <v>12</v>
      </c>
      <c r="H2640"/>
      <c r="I2640">
        <v>0</v>
      </c>
    </row>
    <row r="2641" spans="1:9" hidden="1" x14ac:dyDescent="0.25">
      <c r="A2641" s="1" t="s">
        <v>27</v>
      </c>
      <c r="B2641">
        <v>19266</v>
      </c>
      <c r="C2641" s="1" t="s">
        <v>2674</v>
      </c>
      <c r="D2641">
        <v>6</v>
      </c>
      <c r="E2641">
        <v>6</v>
      </c>
      <c r="F2641">
        <v>0</v>
      </c>
      <c r="H2641"/>
      <c r="I2641">
        <v>0</v>
      </c>
    </row>
    <row r="2642" spans="1:9" hidden="1" x14ac:dyDescent="0.25">
      <c r="A2642" s="1" t="s">
        <v>27</v>
      </c>
      <c r="B2642">
        <v>19267</v>
      </c>
      <c r="C2642" s="1" t="s">
        <v>2675</v>
      </c>
      <c r="D2642">
        <v>1</v>
      </c>
      <c r="E2642">
        <v>1</v>
      </c>
      <c r="F2642">
        <v>0</v>
      </c>
      <c r="H2642"/>
      <c r="I2642">
        <v>0</v>
      </c>
    </row>
    <row r="2643" spans="1:9" hidden="1" x14ac:dyDescent="0.25">
      <c r="A2643" s="1" t="s">
        <v>27</v>
      </c>
      <c r="B2643">
        <v>19268</v>
      </c>
      <c r="C2643" s="1" t="s">
        <v>2676</v>
      </c>
      <c r="D2643">
        <v>1</v>
      </c>
      <c r="E2643">
        <v>1</v>
      </c>
      <c r="F2643">
        <v>0</v>
      </c>
      <c r="H2643"/>
      <c r="I2643">
        <v>0</v>
      </c>
    </row>
    <row r="2644" spans="1:9" hidden="1" x14ac:dyDescent="0.25">
      <c r="A2644" s="1" t="s">
        <v>27</v>
      </c>
      <c r="B2644">
        <v>19270</v>
      </c>
      <c r="C2644" s="1" t="s">
        <v>2677</v>
      </c>
      <c r="D2644">
        <v>1</v>
      </c>
      <c r="E2644">
        <v>1</v>
      </c>
      <c r="F2644">
        <v>6</v>
      </c>
      <c r="H2644"/>
      <c r="I2644">
        <v>0</v>
      </c>
    </row>
    <row r="2645" spans="1:9" hidden="1" x14ac:dyDescent="0.25">
      <c r="A2645" s="1" t="s">
        <v>27</v>
      </c>
      <c r="B2645">
        <v>19271</v>
      </c>
      <c r="C2645" s="1" t="s">
        <v>2678</v>
      </c>
      <c r="D2645">
        <v>4</v>
      </c>
      <c r="E2645">
        <v>4</v>
      </c>
      <c r="F2645">
        <v>0</v>
      </c>
      <c r="H2645"/>
      <c r="I2645">
        <v>0</v>
      </c>
    </row>
    <row r="2646" spans="1:9" hidden="1" x14ac:dyDescent="0.25">
      <c r="A2646" s="1" t="s">
        <v>27</v>
      </c>
      <c r="B2646">
        <v>19274</v>
      </c>
      <c r="C2646" s="1" t="s">
        <v>2679</v>
      </c>
      <c r="D2646">
        <v>3</v>
      </c>
      <c r="E2646">
        <v>3</v>
      </c>
      <c r="F2646">
        <v>0</v>
      </c>
      <c r="H2646"/>
      <c r="I2646">
        <v>0</v>
      </c>
    </row>
    <row r="2647" spans="1:9" hidden="1" x14ac:dyDescent="0.25">
      <c r="A2647" s="1" t="s">
        <v>27</v>
      </c>
      <c r="B2647">
        <v>19275</v>
      </c>
      <c r="C2647" s="1" t="s">
        <v>2680</v>
      </c>
      <c r="D2647">
        <v>7</v>
      </c>
      <c r="E2647">
        <v>7</v>
      </c>
      <c r="F2647">
        <v>0</v>
      </c>
      <c r="H2647"/>
      <c r="I2647">
        <v>0</v>
      </c>
    </row>
    <row r="2648" spans="1:9" hidden="1" x14ac:dyDescent="0.25">
      <c r="A2648" s="1" t="s">
        <v>27</v>
      </c>
      <c r="B2648">
        <v>19276</v>
      </c>
      <c r="C2648" s="1" t="s">
        <v>2681</v>
      </c>
      <c r="D2648">
        <v>4</v>
      </c>
      <c r="E2648">
        <v>4</v>
      </c>
      <c r="F2648">
        <v>0</v>
      </c>
      <c r="H2648"/>
      <c r="I2648">
        <v>0</v>
      </c>
    </row>
    <row r="2649" spans="1:9" hidden="1" x14ac:dyDescent="0.25">
      <c r="A2649" s="1" t="s">
        <v>27</v>
      </c>
      <c r="B2649">
        <v>19282</v>
      </c>
      <c r="C2649" s="1" t="s">
        <v>2682</v>
      </c>
      <c r="D2649">
        <v>21</v>
      </c>
      <c r="E2649">
        <v>21</v>
      </c>
      <c r="F2649">
        <v>0</v>
      </c>
      <c r="H2649"/>
      <c r="I2649">
        <v>0</v>
      </c>
    </row>
    <row r="2650" spans="1:9" hidden="1" x14ac:dyDescent="0.25">
      <c r="A2650" s="1" t="s">
        <v>27</v>
      </c>
      <c r="B2650">
        <v>19283</v>
      </c>
      <c r="C2650" s="1" t="s">
        <v>2683</v>
      </c>
      <c r="D2650">
        <v>7</v>
      </c>
      <c r="E2650">
        <v>7</v>
      </c>
      <c r="F2650">
        <v>0</v>
      </c>
      <c r="H2650"/>
      <c r="I2650">
        <v>0</v>
      </c>
    </row>
    <row r="2651" spans="1:9" hidden="1" x14ac:dyDescent="0.25">
      <c r="A2651" s="1" t="s">
        <v>27</v>
      </c>
      <c r="B2651">
        <v>19284</v>
      </c>
      <c r="C2651" s="1" t="s">
        <v>2684</v>
      </c>
      <c r="D2651">
        <v>14</v>
      </c>
      <c r="E2651">
        <v>14</v>
      </c>
      <c r="F2651">
        <v>0</v>
      </c>
      <c r="H2651"/>
      <c r="I2651">
        <v>0</v>
      </c>
    </row>
    <row r="2652" spans="1:9" hidden="1" x14ac:dyDescent="0.25">
      <c r="A2652" s="1" t="s">
        <v>27</v>
      </c>
      <c r="B2652">
        <v>19285</v>
      </c>
      <c r="C2652" s="1" t="s">
        <v>2685</v>
      </c>
      <c r="D2652">
        <v>36</v>
      </c>
      <c r="E2652">
        <v>36</v>
      </c>
      <c r="F2652">
        <v>12</v>
      </c>
      <c r="H2652"/>
      <c r="I2652">
        <v>0</v>
      </c>
    </row>
    <row r="2653" spans="1:9" hidden="1" x14ac:dyDescent="0.25">
      <c r="A2653" s="1" t="s">
        <v>27</v>
      </c>
      <c r="B2653">
        <v>19286</v>
      </c>
      <c r="C2653" s="1" t="s">
        <v>2686</v>
      </c>
      <c r="D2653">
        <v>36</v>
      </c>
      <c r="E2653">
        <v>36</v>
      </c>
      <c r="F2653">
        <v>12</v>
      </c>
      <c r="H2653"/>
      <c r="I2653">
        <v>0</v>
      </c>
    </row>
    <row r="2654" spans="1:9" hidden="1" x14ac:dyDescent="0.25">
      <c r="A2654" s="1" t="s">
        <v>27</v>
      </c>
      <c r="B2654">
        <v>19287</v>
      </c>
      <c r="C2654" s="1" t="s">
        <v>2687</v>
      </c>
      <c r="D2654">
        <v>1</v>
      </c>
      <c r="E2654">
        <v>1</v>
      </c>
      <c r="F2654">
        <v>0</v>
      </c>
      <c r="H2654"/>
      <c r="I2654">
        <v>0</v>
      </c>
    </row>
    <row r="2655" spans="1:9" hidden="1" x14ac:dyDescent="0.25">
      <c r="A2655" s="1" t="s">
        <v>27</v>
      </c>
      <c r="B2655">
        <v>18796</v>
      </c>
      <c r="C2655" s="1" t="s">
        <v>2688</v>
      </c>
      <c r="D2655">
        <v>16</v>
      </c>
      <c r="E2655">
        <v>16</v>
      </c>
      <c r="F2655">
        <v>0</v>
      </c>
      <c r="H2655"/>
      <c r="I2655">
        <v>0</v>
      </c>
    </row>
    <row r="2656" spans="1:9" hidden="1" x14ac:dyDescent="0.25">
      <c r="A2656" s="1" t="s">
        <v>27</v>
      </c>
      <c r="B2656">
        <v>18799</v>
      </c>
      <c r="C2656" s="1" t="s">
        <v>2689</v>
      </c>
      <c r="D2656">
        <v>29</v>
      </c>
      <c r="E2656">
        <v>29</v>
      </c>
      <c r="F2656">
        <v>0</v>
      </c>
      <c r="H2656"/>
      <c r="I2656">
        <v>0</v>
      </c>
    </row>
    <row r="2657" spans="1:9" hidden="1" x14ac:dyDescent="0.25">
      <c r="A2657" s="1" t="s">
        <v>27</v>
      </c>
      <c r="B2657">
        <v>18800</v>
      </c>
      <c r="C2657" s="1" t="s">
        <v>2690</v>
      </c>
      <c r="D2657">
        <v>13</v>
      </c>
      <c r="E2657">
        <v>13</v>
      </c>
      <c r="F2657">
        <v>0</v>
      </c>
      <c r="H2657"/>
      <c r="I2657">
        <v>0</v>
      </c>
    </row>
    <row r="2658" spans="1:9" hidden="1" x14ac:dyDescent="0.25">
      <c r="A2658" s="1" t="s">
        <v>27</v>
      </c>
      <c r="B2658">
        <v>18804</v>
      </c>
      <c r="C2658" s="1" t="s">
        <v>2691</v>
      </c>
      <c r="D2658">
        <v>32</v>
      </c>
      <c r="E2658">
        <v>32</v>
      </c>
      <c r="F2658">
        <v>0</v>
      </c>
      <c r="H2658"/>
      <c r="I2658">
        <v>0</v>
      </c>
    </row>
    <row r="2659" spans="1:9" hidden="1" x14ac:dyDescent="0.25">
      <c r="A2659" s="1" t="s">
        <v>27</v>
      </c>
      <c r="B2659">
        <v>18806</v>
      </c>
      <c r="C2659" s="1" t="s">
        <v>2692</v>
      </c>
      <c r="D2659">
        <v>46</v>
      </c>
      <c r="E2659">
        <v>46</v>
      </c>
      <c r="F2659">
        <v>0</v>
      </c>
      <c r="H2659"/>
      <c r="I2659">
        <v>0</v>
      </c>
    </row>
    <row r="2660" spans="1:9" hidden="1" x14ac:dyDescent="0.25">
      <c r="A2660" s="1" t="s">
        <v>27</v>
      </c>
      <c r="B2660">
        <v>18999</v>
      </c>
      <c r="C2660" s="1" t="s">
        <v>2693</v>
      </c>
      <c r="D2660">
        <v>29</v>
      </c>
      <c r="E2660">
        <v>29</v>
      </c>
      <c r="F2660">
        <v>12</v>
      </c>
      <c r="H2660"/>
      <c r="I2660">
        <v>0</v>
      </c>
    </row>
    <row r="2661" spans="1:9" hidden="1" x14ac:dyDescent="0.25">
      <c r="A2661" s="1" t="s">
        <v>27</v>
      </c>
      <c r="B2661">
        <v>19001</v>
      </c>
      <c r="C2661" s="1" t="s">
        <v>2694</v>
      </c>
      <c r="D2661">
        <v>1</v>
      </c>
      <c r="E2661">
        <v>1</v>
      </c>
      <c r="F2661">
        <v>0</v>
      </c>
      <c r="H2661"/>
      <c r="I2661">
        <v>0</v>
      </c>
    </row>
    <row r="2662" spans="1:9" hidden="1" x14ac:dyDescent="0.25">
      <c r="A2662" s="1" t="s">
        <v>27</v>
      </c>
      <c r="B2662">
        <v>19002</v>
      </c>
      <c r="C2662" s="1" t="s">
        <v>2695</v>
      </c>
      <c r="D2662">
        <v>3</v>
      </c>
      <c r="E2662">
        <v>3</v>
      </c>
      <c r="F2662">
        <v>0</v>
      </c>
      <c r="H2662"/>
      <c r="I2662">
        <v>0</v>
      </c>
    </row>
    <row r="2663" spans="1:9" hidden="1" x14ac:dyDescent="0.25">
      <c r="A2663" s="1" t="s">
        <v>27</v>
      </c>
      <c r="B2663">
        <v>19003</v>
      </c>
      <c r="C2663" s="1" t="s">
        <v>2696</v>
      </c>
      <c r="D2663">
        <v>5</v>
      </c>
      <c r="E2663">
        <v>5</v>
      </c>
      <c r="F2663">
        <v>0</v>
      </c>
      <c r="H2663"/>
      <c r="I2663">
        <v>0</v>
      </c>
    </row>
    <row r="2664" spans="1:9" hidden="1" x14ac:dyDescent="0.25">
      <c r="A2664" s="1" t="s">
        <v>27</v>
      </c>
      <c r="B2664">
        <v>19004</v>
      </c>
      <c r="C2664" s="1" t="s">
        <v>2697</v>
      </c>
      <c r="D2664">
        <v>6</v>
      </c>
      <c r="E2664">
        <v>6</v>
      </c>
      <c r="F2664">
        <v>0</v>
      </c>
      <c r="H2664"/>
      <c r="I2664">
        <v>0</v>
      </c>
    </row>
    <row r="2665" spans="1:9" hidden="1" x14ac:dyDescent="0.25">
      <c r="A2665" s="1" t="s">
        <v>27</v>
      </c>
      <c r="B2665">
        <v>19005</v>
      </c>
      <c r="C2665" s="1" t="s">
        <v>2698</v>
      </c>
      <c r="D2665">
        <v>6</v>
      </c>
      <c r="E2665">
        <v>6</v>
      </c>
      <c r="F2665">
        <v>0</v>
      </c>
      <c r="H2665"/>
      <c r="I2665">
        <v>0</v>
      </c>
    </row>
    <row r="2666" spans="1:9" hidden="1" x14ac:dyDescent="0.25">
      <c r="A2666" s="1" t="s">
        <v>27</v>
      </c>
      <c r="B2666">
        <v>19006</v>
      </c>
      <c r="C2666" s="1" t="s">
        <v>2699</v>
      </c>
      <c r="D2666">
        <v>3</v>
      </c>
      <c r="E2666">
        <v>3</v>
      </c>
      <c r="F2666">
        <v>0</v>
      </c>
      <c r="H2666"/>
      <c r="I2666">
        <v>0</v>
      </c>
    </row>
    <row r="2667" spans="1:9" hidden="1" x14ac:dyDescent="0.25">
      <c r="A2667" s="1" t="s">
        <v>27</v>
      </c>
      <c r="B2667">
        <v>19007</v>
      </c>
      <c r="C2667" s="1" t="s">
        <v>2700</v>
      </c>
      <c r="D2667">
        <v>19</v>
      </c>
      <c r="E2667">
        <v>19</v>
      </c>
      <c r="F2667">
        <v>0</v>
      </c>
      <c r="H2667"/>
      <c r="I2667">
        <v>0</v>
      </c>
    </row>
    <row r="2668" spans="1:9" hidden="1" x14ac:dyDescent="0.25">
      <c r="A2668" s="1" t="s">
        <v>27</v>
      </c>
      <c r="B2668">
        <v>19008</v>
      </c>
      <c r="C2668" s="1" t="s">
        <v>2701</v>
      </c>
      <c r="D2668">
        <v>7</v>
      </c>
      <c r="E2668">
        <v>7</v>
      </c>
      <c r="F2668">
        <v>0</v>
      </c>
      <c r="H2668"/>
      <c r="I2668">
        <v>0</v>
      </c>
    </row>
    <row r="2669" spans="1:9" hidden="1" x14ac:dyDescent="0.25">
      <c r="A2669" s="1" t="s">
        <v>27</v>
      </c>
      <c r="B2669">
        <v>10370</v>
      </c>
      <c r="C2669" s="1" t="s">
        <v>2702</v>
      </c>
      <c r="D2669">
        <v>2</v>
      </c>
      <c r="E2669">
        <v>2</v>
      </c>
      <c r="F2669">
        <v>24</v>
      </c>
      <c r="H2669"/>
      <c r="I2669">
        <v>0</v>
      </c>
    </row>
    <row r="2670" spans="1:9" hidden="1" x14ac:dyDescent="0.25">
      <c r="A2670" s="1" t="s">
        <v>27</v>
      </c>
      <c r="B2670">
        <v>20719</v>
      </c>
      <c r="C2670" s="1" t="s">
        <v>2703</v>
      </c>
      <c r="D2670">
        <v>36</v>
      </c>
      <c r="E2670">
        <v>36</v>
      </c>
      <c r="F2670">
        <v>72</v>
      </c>
      <c r="H2670"/>
      <c r="I2670">
        <v>0</v>
      </c>
    </row>
    <row r="2671" spans="1:9" hidden="1" x14ac:dyDescent="0.25">
      <c r="A2671" s="1" t="s">
        <v>27</v>
      </c>
      <c r="B2671">
        <v>21003</v>
      </c>
      <c r="C2671" s="1" t="s">
        <v>2704</v>
      </c>
      <c r="D2671">
        <v>3</v>
      </c>
      <c r="E2671">
        <v>3</v>
      </c>
      <c r="F2671">
        <v>0</v>
      </c>
      <c r="H2671"/>
      <c r="I2671">
        <v>0</v>
      </c>
    </row>
    <row r="2672" spans="1:9" hidden="1" x14ac:dyDescent="0.25">
      <c r="A2672" s="1" t="s">
        <v>27</v>
      </c>
      <c r="B2672">
        <v>21004</v>
      </c>
      <c r="C2672" s="1" t="s">
        <v>2705</v>
      </c>
      <c r="D2672">
        <v>3</v>
      </c>
      <c r="E2672">
        <v>3</v>
      </c>
      <c r="F2672">
        <v>8</v>
      </c>
      <c r="H2672"/>
      <c r="I2672">
        <v>0</v>
      </c>
    </row>
    <row r="2673" spans="1:9" hidden="1" x14ac:dyDescent="0.25">
      <c r="A2673" s="1" t="s">
        <v>27</v>
      </c>
      <c r="B2673">
        <v>21006</v>
      </c>
      <c r="C2673" s="1" t="s">
        <v>2706</v>
      </c>
      <c r="D2673">
        <v>3</v>
      </c>
      <c r="E2673">
        <v>3</v>
      </c>
      <c r="F2673">
        <v>8</v>
      </c>
      <c r="H2673"/>
      <c r="I2673">
        <v>0</v>
      </c>
    </row>
    <row r="2674" spans="1:9" hidden="1" x14ac:dyDescent="0.25">
      <c r="A2674" s="1" t="s">
        <v>27</v>
      </c>
      <c r="B2674">
        <v>21009</v>
      </c>
      <c r="C2674" s="1" t="s">
        <v>2707</v>
      </c>
      <c r="D2674">
        <v>6</v>
      </c>
      <c r="E2674">
        <v>6</v>
      </c>
      <c r="F2674">
        <v>12</v>
      </c>
      <c r="H2674"/>
      <c r="I2674">
        <v>0</v>
      </c>
    </row>
    <row r="2675" spans="1:9" hidden="1" x14ac:dyDescent="0.25">
      <c r="A2675" s="1" t="s">
        <v>27</v>
      </c>
      <c r="B2675">
        <v>21012</v>
      </c>
      <c r="C2675" s="1" t="s">
        <v>2708</v>
      </c>
      <c r="D2675">
        <v>3</v>
      </c>
      <c r="E2675">
        <v>3</v>
      </c>
      <c r="F2675">
        <v>24</v>
      </c>
      <c r="H2675"/>
      <c r="I2675">
        <v>0</v>
      </c>
    </row>
    <row r="2676" spans="1:9" hidden="1" x14ac:dyDescent="0.25">
      <c r="A2676" s="1" t="s">
        <v>27</v>
      </c>
      <c r="B2676">
        <v>21032</v>
      </c>
      <c r="C2676" s="1" t="s">
        <v>2709</v>
      </c>
      <c r="D2676">
        <v>248</v>
      </c>
      <c r="E2676">
        <v>248</v>
      </c>
      <c r="F2676">
        <v>0</v>
      </c>
      <c r="H2676"/>
      <c r="I2676">
        <v>0</v>
      </c>
    </row>
    <row r="2677" spans="1:9" hidden="1" x14ac:dyDescent="0.25">
      <c r="A2677" s="1" t="s">
        <v>27</v>
      </c>
      <c r="B2677">
        <v>21026</v>
      </c>
      <c r="C2677" s="1" t="s">
        <v>2710</v>
      </c>
      <c r="D2677">
        <v>2</v>
      </c>
      <c r="E2677">
        <v>2</v>
      </c>
      <c r="F2677">
        <v>0</v>
      </c>
      <c r="H2677"/>
      <c r="I2677">
        <v>0</v>
      </c>
    </row>
    <row r="2678" spans="1:9" hidden="1" x14ac:dyDescent="0.25">
      <c r="A2678" s="1" t="s">
        <v>27</v>
      </c>
      <c r="B2678">
        <v>21023</v>
      </c>
      <c r="C2678" s="1" t="s">
        <v>2711</v>
      </c>
      <c r="D2678">
        <v>45</v>
      </c>
      <c r="E2678">
        <v>45</v>
      </c>
      <c r="F2678">
        <v>0</v>
      </c>
      <c r="H2678"/>
      <c r="I2678">
        <v>0</v>
      </c>
    </row>
    <row r="2679" spans="1:9" hidden="1" x14ac:dyDescent="0.25">
      <c r="A2679" s="1" t="s">
        <v>27</v>
      </c>
      <c r="B2679">
        <v>21029</v>
      </c>
      <c r="C2679" s="1" t="s">
        <v>2712</v>
      </c>
      <c r="D2679">
        <v>255</v>
      </c>
      <c r="E2679">
        <v>255</v>
      </c>
      <c r="F2679">
        <v>0</v>
      </c>
      <c r="H2679"/>
      <c r="I2679">
        <v>0</v>
      </c>
    </row>
    <row r="2680" spans="1:9" hidden="1" x14ac:dyDescent="0.25">
      <c r="A2680" s="1" t="s">
        <v>27</v>
      </c>
      <c r="B2680">
        <v>21030</v>
      </c>
      <c r="C2680" s="1" t="s">
        <v>2713</v>
      </c>
      <c r="D2680">
        <v>324</v>
      </c>
      <c r="E2680">
        <v>324</v>
      </c>
      <c r="F2680">
        <v>0</v>
      </c>
      <c r="H2680"/>
      <c r="I2680">
        <v>0</v>
      </c>
    </row>
    <row r="2681" spans="1:9" hidden="1" x14ac:dyDescent="0.25">
      <c r="A2681" s="1" t="s">
        <v>27</v>
      </c>
      <c r="B2681">
        <v>21025</v>
      </c>
      <c r="C2681" s="1" t="s">
        <v>2714</v>
      </c>
      <c r="D2681">
        <v>7</v>
      </c>
      <c r="E2681">
        <v>7</v>
      </c>
      <c r="F2681">
        <v>0</v>
      </c>
      <c r="H2681"/>
      <c r="I2681">
        <v>0</v>
      </c>
    </row>
    <row r="2682" spans="1:9" hidden="1" x14ac:dyDescent="0.25">
      <c r="A2682" s="1" t="s">
        <v>27</v>
      </c>
      <c r="B2682">
        <v>21142</v>
      </c>
      <c r="C2682" s="1" t="s">
        <v>2715</v>
      </c>
      <c r="D2682">
        <v>8</v>
      </c>
      <c r="E2682">
        <v>8</v>
      </c>
      <c r="F2682">
        <v>0</v>
      </c>
      <c r="H2682"/>
      <c r="I2682">
        <v>0</v>
      </c>
    </row>
    <row r="2683" spans="1:9" hidden="1" x14ac:dyDescent="0.25">
      <c r="A2683" s="1" t="s">
        <v>27</v>
      </c>
      <c r="B2683">
        <v>21143</v>
      </c>
      <c r="C2683" s="1" t="s">
        <v>2716</v>
      </c>
      <c r="D2683">
        <v>182</v>
      </c>
      <c r="E2683">
        <v>182</v>
      </c>
      <c r="F2683">
        <v>0</v>
      </c>
      <c r="H2683"/>
      <c r="I2683">
        <v>0</v>
      </c>
    </row>
    <row r="2684" spans="1:9" hidden="1" x14ac:dyDescent="0.25">
      <c r="A2684" s="1" t="s">
        <v>27</v>
      </c>
      <c r="B2684">
        <v>21147</v>
      </c>
      <c r="C2684" s="1" t="s">
        <v>2717</v>
      </c>
      <c r="D2684">
        <v>148</v>
      </c>
      <c r="E2684">
        <v>148</v>
      </c>
      <c r="F2684">
        <v>0</v>
      </c>
      <c r="H2684"/>
      <c r="I2684">
        <v>0</v>
      </c>
    </row>
    <row r="2685" spans="1:9" hidden="1" x14ac:dyDescent="0.25">
      <c r="A2685" s="1" t="s">
        <v>27</v>
      </c>
      <c r="B2685">
        <v>21420</v>
      </c>
      <c r="C2685" s="1" t="s">
        <v>2718</v>
      </c>
      <c r="D2685">
        <v>10</v>
      </c>
      <c r="E2685">
        <v>10</v>
      </c>
      <c r="F2685">
        <v>12</v>
      </c>
      <c r="H2685"/>
      <c r="I2685">
        <v>0</v>
      </c>
    </row>
    <row r="2686" spans="1:9" hidden="1" x14ac:dyDescent="0.25">
      <c r="A2686" s="1" t="s">
        <v>27</v>
      </c>
      <c r="B2686">
        <v>21419</v>
      </c>
      <c r="C2686" s="1" t="s">
        <v>2719</v>
      </c>
      <c r="D2686">
        <v>8</v>
      </c>
      <c r="E2686">
        <v>8</v>
      </c>
      <c r="F2686">
        <v>12</v>
      </c>
      <c r="H2686"/>
      <c r="I2686">
        <v>0</v>
      </c>
    </row>
    <row r="2687" spans="1:9" hidden="1" x14ac:dyDescent="0.25">
      <c r="A2687" s="1" t="s">
        <v>27</v>
      </c>
      <c r="B2687">
        <v>21416</v>
      </c>
      <c r="C2687" s="1" t="s">
        <v>2720</v>
      </c>
      <c r="D2687">
        <v>1</v>
      </c>
      <c r="E2687">
        <v>1</v>
      </c>
      <c r="F2687">
        <v>6</v>
      </c>
      <c r="H2687"/>
      <c r="I2687">
        <v>0</v>
      </c>
    </row>
    <row r="2688" spans="1:9" hidden="1" x14ac:dyDescent="0.25">
      <c r="A2688" s="1" t="s">
        <v>27</v>
      </c>
      <c r="B2688">
        <v>21418</v>
      </c>
      <c r="C2688" s="1" t="s">
        <v>2721</v>
      </c>
      <c r="D2688">
        <v>3</v>
      </c>
      <c r="E2688">
        <v>3</v>
      </c>
      <c r="F2688">
        <v>6</v>
      </c>
      <c r="H2688"/>
      <c r="I2688">
        <v>0</v>
      </c>
    </row>
    <row r="2689" spans="1:9" hidden="1" x14ac:dyDescent="0.25">
      <c r="A2689" s="1" t="s">
        <v>27</v>
      </c>
      <c r="B2689">
        <v>21421</v>
      </c>
      <c r="C2689" s="1" t="s">
        <v>2722</v>
      </c>
      <c r="D2689">
        <v>4</v>
      </c>
      <c r="E2689">
        <v>4</v>
      </c>
      <c r="F2689">
        <v>6</v>
      </c>
      <c r="H2689"/>
      <c r="I2689">
        <v>0</v>
      </c>
    </row>
    <row r="2690" spans="1:9" hidden="1" x14ac:dyDescent="0.25">
      <c r="A2690" s="1" t="s">
        <v>27</v>
      </c>
      <c r="B2690">
        <v>21422</v>
      </c>
      <c r="C2690" s="1" t="s">
        <v>2723</v>
      </c>
      <c r="D2690">
        <v>4</v>
      </c>
      <c r="E2690">
        <v>4</v>
      </c>
      <c r="F2690">
        <v>6</v>
      </c>
      <c r="H2690"/>
      <c r="I2690">
        <v>0</v>
      </c>
    </row>
    <row r="2691" spans="1:9" hidden="1" x14ac:dyDescent="0.25">
      <c r="A2691" s="1" t="s">
        <v>27</v>
      </c>
      <c r="B2691">
        <v>21423</v>
      </c>
      <c r="C2691" s="1" t="s">
        <v>2724</v>
      </c>
      <c r="D2691">
        <v>3</v>
      </c>
      <c r="E2691">
        <v>3</v>
      </c>
      <c r="F2691">
        <v>6</v>
      </c>
      <c r="H2691"/>
      <c r="I2691">
        <v>0</v>
      </c>
    </row>
    <row r="2692" spans="1:9" hidden="1" x14ac:dyDescent="0.25">
      <c r="A2692" s="1" t="s">
        <v>27</v>
      </c>
      <c r="B2692">
        <v>21841</v>
      </c>
      <c r="C2692" s="1" t="s">
        <v>2725</v>
      </c>
      <c r="D2692">
        <v>5</v>
      </c>
      <c r="E2692">
        <v>5</v>
      </c>
      <c r="F2692">
        <v>0</v>
      </c>
      <c r="H2692"/>
      <c r="I2692">
        <v>0</v>
      </c>
    </row>
    <row r="2693" spans="1:9" hidden="1" x14ac:dyDescent="0.25">
      <c r="A2693" s="1" t="s">
        <v>27</v>
      </c>
      <c r="B2693">
        <v>20294</v>
      </c>
      <c r="C2693" s="1" t="s">
        <v>2726</v>
      </c>
      <c r="D2693">
        <v>2</v>
      </c>
      <c r="E2693">
        <v>2</v>
      </c>
      <c r="F2693">
        <v>0</v>
      </c>
      <c r="H2693"/>
      <c r="I2693">
        <v>0</v>
      </c>
    </row>
    <row r="2694" spans="1:9" hidden="1" x14ac:dyDescent="0.25">
      <c r="A2694" s="1" t="s">
        <v>27</v>
      </c>
      <c r="B2694">
        <v>17868</v>
      </c>
      <c r="C2694" s="1" t="s">
        <v>2727</v>
      </c>
      <c r="D2694">
        <v>3</v>
      </c>
      <c r="E2694">
        <v>3</v>
      </c>
      <c r="F2694">
        <v>0</v>
      </c>
      <c r="H2694"/>
      <c r="I2694">
        <v>0</v>
      </c>
    </row>
    <row r="2695" spans="1:9" hidden="1" x14ac:dyDescent="0.25">
      <c r="A2695" s="1" t="s">
        <v>27</v>
      </c>
      <c r="B2695">
        <v>20652</v>
      </c>
      <c r="C2695" s="1" t="s">
        <v>2728</v>
      </c>
      <c r="D2695">
        <v>9</v>
      </c>
      <c r="E2695">
        <v>9</v>
      </c>
      <c r="F2695">
        <v>0</v>
      </c>
      <c r="H2695"/>
      <c r="I2695">
        <v>0</v>
      </c>
    </row>
    <row r="2696" spans="1:9" hidden="1" x14ac:dyDescent="0.25">
      <c r="A2696" s="1" t="s">
        <v>27</v>
      </c>
      <c r="B2696">
        <v>20651</v>
      </c>
      <c r="C2696" s="1" t="s">
        <v>2729</v>
      </c>
      <c r="D2696">
        <v>10</v>
      </c>
      <c r="E2696">
        <v>10</v>
      </c>
      <c r="F2696">
        <v>0</v>
      </c>
      <c r="H2696"/>
      <c r="I2696">
        <v>0</v>
      </c>
    </row>
    <row r="2697" spans="1:9" hidden="1" x14ac:dyDescent="0.25">
      <c r="A2697" s="1" t="s">
        <v>27</v>
      </c>
      <c r="B2697">
        <v>20650</v>
      </c>
      <c r="C2697" s="1" t="s">
        <v>2730</v>
      </c>
      <c r="D2697">
        <v>12</v>
      </c>
      <c r="E2697">
        <v>12</v>
      </c>
      <c r="F2697">
        <v>0</v>
      </c>
      <c r="H2697"/>
      <c r="I2697">
        <v>0</v>
      </c>
    </row>
    <row r="2698" spans="1:9" hidden="1" x14ac:dyDescent="0.25">
      <c r="A2698" s="1" t="s">
        <v>27</v>
      </c>
      <c r="B2698">
        <v>20660</v>
      </c>
      <c r="C2698" s="1" t="s">
        <v>2731</v>
      </c>
      <c r="D2698">
        <v>2</v>
      </c>
      <c r="E2698">
        <v>2</v>
      </c>
      <c r="F2698">
        <v>0</v>
      </c>
      <c r="H2698"/>
      <c r="I2698">
        <v>0</v>
      </c>
    </row>
    <row r="2699" spans="1:9" hidden="1" x14ac:dyDescent="0.25">
      <c r="A2699" s="1" t="s">
        <v>27</v>
      </c>
      <c r="B2699">
        <v>20785</v>
      </c>
      <c r="C2699" s="1" t="s">
        <v>2732</v>
      </c>
      <c r="D2699">
        <v>29</v>
      </c>
      <c r="E2699">
        <v>29</v>
      </c>
      <c r="F2699">
        <v>0</v>
      </c>
      <c r="H2699"/>
      <c r="I2699">
        <v>0</v>
      </c>
    </row>
    <row r="2700" spans="1:9" hidden="1" x14ac:dyDescent="0.25">
      <c r="A2700" s="1" t="s">
        <v>27</v>
      </c>
      <c r="B2700">
        <v>20788</v>
      </c>
      <c r="C2700" s="1" t="s">
        <v>2733</v>
      </c>
      <c r="D2700">
        <v>24</v>
      </c>
      <c r="E2700">
        <v>24</v>
      </c>
      <c r="F2700">
        <v>0</v>
      </c>
      <c r="H2700"/>
      <c r="I2700">
        <v>0</v>
      </c>
    </row>
    <row r="2701" spans="1:9" hidden="1" x14ac:dyDescent="0.25">
      <c r="A2701" s="1" t="s">
        <v>27</v>
      </c>
      <c r="B2701">
        <v>20786</v>
      </c>
      <c r="C2701" s="1" t="s">
        <v>2734</v>
      </c>
      <c r="D2701">
        <v>25</v>
      </c>
      <c r="E2701">
        <v>25</v>
      </c>
      <c r="F2701">
        <v>0</v>
      </c>
      <c r="H2701"/>
      <c r="I2701">
        <v>0</v>
      </c>
    </row>
    <row r="2702" spans="1:9" hidden="1" x14ac:dyDescent="0.25">
      <c r="A2702" s="1" t="s">
        <v>27</v>
      </c>
      <c r="B2702">
        <v>20717</v>
      </c>
      <c r="C2702" s="1" t="s">
        <v>2735</v>
      </c>
      <c r="D2702">
        <v>10</v>
      </c>
      <c r="E2702">
        <v>10</v>
      </c>
      <c r="F2702">
        <v>12</v>
      </c>
      <c r="H2702"/>
      <c r="I2702">
        <v>0</v>
      </c>
    </row>
    <row r="2703" spans="1:9" hidden="1" x14ac:dyDescent="0.25">
      <c r="A2703" s="1" t="s">
        <v>27</v>
      </c>
      <c r="B2703">
        <v>20813</v>
      </c>
      <c r="C2703" s="1" t="s">
        <v>2736</v>
      </c>
      <c r="D2703">
        <v>8</v>
      </c>
      <c r="E2703">
        <v>8</v>
      </c>
      <c r="F2703">
        <v>12</v>
      </c>
      <c r="H2703"/>
      <c r="I2703">
        <v>0</v>
      </c>
    </row>
    <row r="2704" spans="1:9" hidden="1" x14ac:dyDescent="0.25">
      <c r="A2704" s="1" t="s">
        <v>27</v>
      </c>
      <c r="B2704">
        <v>20300</v>
      </c>
      <c r="C2704" s="1" t="s">
        <v>2737</v>
      </c>
      <c r="D2704">
        <v>9</v>
      </c>
      <c r="E2704">
        <v>9</v>
      </c>
      <c r="F2704">
        <v>4</v>
      </c>
      <c r="H2704"/>
      <c r="I2704">
        <v>0</v>
      </c>
    </row>
    <row r="2705" spans="1:9" hidden="1" x14ac:dyDescent="0.25">
      <c r="A2705" s="1" t="s">
        <v>27</v>
      </c>
      <c r="B2705">
        <v>20306</v>
      </c>
      <c r="C2705" s="1" t="s">
        <v>2738</v>
      </c>
      <c r="D2705">
        <v>2</v>
      </c>
      <c r="E2705">
        <v>2</v>
      </c>
      <c r="F2705">
        <v>4</v>
      </c>
      <c r="H2705"/>
      <c r="I2705">
        <v>0</v>
      </c>
    </row>
    <row r="2706" spans="1:9" hidden="1" x14ac:dyDescent="0.25">
      <c r="A2706" s="1" t="s">
        <v>27</v>
      </c>
      <c r="B2706">
        <v>16632</v>
      </c>
      <c r="C2706" s="1" t="s">
        <v>2739</v>
      </c>
      <c r="D2706">
        <v>4</v>
      </c>
      <c r="E2706">
        <v>4</v>
      </c>
      <c r="F2706">
        <v>12</v>
      </c>
      <c r="H2706"/>
      <c r="I2706">
        <v>0</v>
      </c>
    </row>
    <row r="2707" spans="1:9" hidden="1" x14ac:dyDescent="0.25">
      <c r="A2707" s="1" t="s">
        <v>27</v>
      </c>
      <c r="B2707">
        <v>16520</v>
      </c>
      <c r="C2707" s="1" t="s">
        <v>2740</v>
      </c>
      <c r="D2707">
        <v>2</v>
      </c>
      <c r="E2707">
        <v>2</v>
      </c>
      <c r="F2707">
        <v>12</v>
      </c>
      <c r="H2707"/>
      <c r="I2707">
        <v>0</v>
      </c>
    </row>
    <row r="2708" spans="1:9" hidden="1" x14ac:dyDescent="0.25">
      <c r="A2708" s="1" t="s">
        <v>27</v>
      </c>
      <c r="B2708">
        <v>16634</v>
      </c>
      <c r="C2708" s="1" t="s">
        <v>2741</v>
      </c>
      <c r="D2708">
        <v>4</v>
      </c>
      <c r="E2708">
        <v>4</v>
      </c>
      <c r="F2708">
        <v>12</v>
      </c>
      <c r="H2708"/>
      <c r="I2708">
        <v>0</v>
      </c>
    </row>
    <row r="2709" spans="1:9" hidden="1" x14ac:dyDescent="0.25">
      <c r="A2709" s="1" t="s">
        <v>27</v>
      </c>
      <c r="B2709">
        <v>21431</v>
      </c>
      <c r="C2709" s="1" t="s">
        <v>2742</v>
      </c>
      <c r="D2709">
        <v>36</v>
      </c>
      <c r="E2709">
        <v>36</v>
      </c>
      <c r="F2709">
        <v>0</v>
      </c>
      <c r="H2709"/>
      <c r="I2709">
        <v>0</v>
      </c>
    </row>
    <row r="2710" spans="1:9" hidden="1" x14ac:dyDescent="0.25">
      <c r="A2710" s="1" t="s">
        <v>27</v>
      </c>
      <c r="B2710">
        <v>20791</v>
      </c>
      <c r="C2710" s="1" t="s">
        <v>2743</v>
      </c>
      <c r="D2710">
        <v>39</v>
      </c>
      <c r="E2710">
        <v>39</v>
      </c>
      <c r="F2710">
        <v>0</v>
      </c>
      <c r="H2710"/>
      <c r="I2710">
        <v>0</v>
      </c>
    </row>
    <row r="2711" spans="1:9" hidden="1" x14ac:dyDescent="0.25">
      <c r="A2711" s="1" t="s">
        <v>27</v>
      </c>
      <c r="B2711">
        <v>20792</v>
      </c>
      <c r="C2711" s="1" t="s">
        <v>2744</v>
      </c>
      <c r="D2711">
        <v>52</v>
      </c>
      <c r="E2711">
        <v>52</v>
      </c>
      <c r="F2711">
        <v>0</v>
      </c>
      <c r="H2711"/>
      <c r="I2711">
        <v>0</v>
      </c>
    </row>
    <row r="2712" spans="1:9" hidden="1" x14ac:dyDescent="0.25">
      <c r="A2712" s="1" t="s">
        <v>27</v>
      </c>
      <c r="B2712">
        <v>20769</v>
      </c>
      <c r="C2712" s="1" t="s">
        <v>2745</v>
      </c>
      <c r="D2712">
        <v>15</v>
      </c>
      <c r="E2712">
        <v>15</v>
      </c>
      <c r="F2712">
        <v>12</v>
      </c>
      <c r="H2712"/>
      <c r="I2712">
        <v>0</v>
      </c>
    </row>
    <row r="2713" spans="1:9" hidden="1" x14ac:dyDescent="0.25">
      <c r="A2713" s="1" t="s">
        <v>27</v>
      </c>
      <c r="B2713">
        <v>20766</v>
      </c>
      <c r="C2713" s="1" t="s">
        <v>2746</v>
      </c>
      <c r="D2713">
        <v>5</v>
      </c>
      <c r="E2713">
        <v>5</v>
      </c>
      <c r="F2713">
        <v>12</v>
      </c>
      <c r="H2713"/>
      <c r="I2713">
        <v>0</v>
      </c>
    </row>
    <row r="2714" spans="1:9" hidden="1" x14ac:dyDescent="0.25">
      <c r="A2714" s="1" t="s">
        <v>27</v>
      </c>
      <c r="B2714">
        <v>20767</v>
      </c>
      <c r="C2714" s="1" t="s">
        <v>2747</v>
      </c>
      <c r="D2714">
        <v>10</v>
      </c>
      <c r="E2714">
        <v>10</v>
      </c>
      <c r="F2714">
        <v>0</v>
      </c>
      <c r="H2714"/>
      <c r="I2714">
        <v>0</v>
      </c>
    </row>
    <row r="2715" spans="1:9" hidden="1" x14ac:dyDescent="0.25">
      <c r="A2715" s="1" t="s">
        <v>27</v>
      </c>
      <c r="B2715">
        <v>20768</v>
      </c>
      <c r="C2715" s="1" t="s">
        <v>2748</v>
      </c>
      <c r="D2715">
        <v>6</v>
      </c>
      <c r="E2715">
        <v>6</v>
      </c>
      <c r="F2715">
        <v>0</v>
      </c>
      <c r="H2715"/>
      <c r="I2715">
        <v>0</v>
      </c>
    </row>
    <row r="2716" spans="1:9" hidden="1" x14ac:dyDescent="0.25">
      <c r="A2716" s="1" t="s">
        <v>27</v>
      </c>
      <c r="B2716">
        <v>20979</v>
      </c>
      <c r="C2716" s="1" t="s">
        <v>2749</v>
      </c>
      <c r="D2716">
        <v>6</v>
      </c>
      <c r="E2716">
        <v>6</v>
      </c>
      <c r="F2716">
        <v>0</v>
      </c>
      <c r="H2716"/>
      <c r="I2716">
        <v>0</v>
      </c>
    </row>
    <row r="2717" spans="1:9" hidden="1" x14ac:dyDescent="0.25">
      <c r="A2717" s="1" t="s">
        <v>27</v>
      </c>
      <c r="B2717">
        <v>20984</v>
      </c>
      <c r="C2717" s="1" t="s">
        <v>2750</v>
      </c>
      <c r="D2717">
        <v>97</v>
      </c>
      <c r="E2717">
        <v>97</v>
      </c>
      <c r="F2717">
        <v>0</v>
      </c>
      <c r="H2717"/>
      <c r="I2717">
        <v>0</v>
      </c>
    </row>
    <row r="2718" spans="1:9" hidden="1" x14ac:dyDescent="0.25">
      <c r="A2718" s="1" t="s">
        <v>27</v>
      </c>
      <c r="B2718">
        <v>20903</v>
      </c>
      <c r="C2718" s="1" t="s">
        <v>2751</v>
      </c>
      <c r="D2718">
        <v>31</v>
      </c>
      <c r="E2718">
        <v>31</v>
      </c>
      <c r="F2718">
        <v>0</v>
      </c>
      <c r="H2718"/>
      <c r="I2718">
        <v>0</v>
      </c>
    </row>
    <row r="2719" spans="1:9" hidden="1" x14ac:dyDescent="0.25">
      <c r="A2719" s="1" t="s">
        <v>27</v>
      </c>
      <c r="B2719">
        <v>19461</v>
      </c>
      <c r="C2719" s="1" t="s">
        <v>2752</v>
      </c>
      <c r="D2719">
        <v>1</v>
      </c>
      <c r="E2719">
        <v>1</v>
      </c>
      <c r="F2719">
        <v>0</v>
      </c>
      <c r="H2719"/>
      <c r="I2719">
        <v>0</v>
      </c>
    </row>
    <row r="2720" spans="1:9" hidden="1" x14ac:dyDescent="0.25">
      <c r="A2720" s="1" t="s">
        <v>27</v>
      </c>
      <c r="B2720">
        <v>20716</v>
      </c>
      <c r="C2720" s="1" t="s">
        <v>2753</v>
      </c>
      <c r="D2720">
        <v>1</v>
      </c>
      <c r="E2720">
        <v>1</v>
      </c>
      <c r="F2720">
        <v>0</v>
      </c>
      <c r="H2720"/>
      <c r="I2720">
        <v>0</v>
      </c>
    </row>
    <row r="2721" spans="1:9" hidden="1" x14ac:dyDescent="0.25">
      <c r="A2721" s="1" t="s">
        <v>27</v>
      </c>
      <c r="B2721">
        <v>18123</v>
      </c>
      <c r="C2721" s="1" t="s">
        <v>2754</v>
      </c>
      <c r="D2721">
        <v>11</v>
      </c>
      <c r="E2721">
        <v>11</v>
      </c>
      <c r="F2721">
        <v>0</v>
      </c>
      <c r="H2721"/>
      <c r="I2721">
        <v>0</v>
      </c>
    </row>
    <row r="2722" spans="1:9" hidden="1" x14ac:dyDescent="0.25">
      <c r="A2722" s="1" t="s">
        <v>27</v>
      </c>
      <c r="B2722">
        <v>20998</v>
      </c>
      <c r="C2722" s="1" t="s">
        <v>2755</v>
      </c>
      <c r="D2722">
        <v>16</v>
      </c>
      <c r="E2722">
        <v>16</v>
      </c>
      <c r="F2722">
        <v>0</v>
      </c>
      <c r="H2722"/>
      <c r="I2722">
        <v>0</v>
      </c>
    </row>
    <row r="2723" spans="1:9" hidden="1" x14ac:dyDescent="0.25">
      <c r="A2723" s="1" t="s">
        <v>27</v>
      </c>
      <c r="B2723">
        <v>21022</v>
      </c>
      <c r="C2723" s="1" t="s">
        <v>2756</v>
      </c>
      <c r="D2723">
        <v>2</v>
      </c>
      <c r="E2723">
        <v>2</v>
      </c>
      <c r="F2723">
        <v>0</v>
      </c>
      <c r="H2723"/>
      <c r="I2723">
        <v>0</v>
      </c>
    </row>
    <row r="2724" spans="1:9" hidden="1" x14ac:dyDescent="0.25">
      <c r="A2724" s="1" t="s">
        <v>27</v>
      </c>
      <c r="B2724">
        <v>21021</v>
      </c>
      <c r="C2724" s="1" t="s">
        <v>2757</v>
      </c>
      <c r="D2724">
        <v>2</v>
      </c>
      <c r="E2724">
        <v>2</v>
      </c>
      <c r="F2724">
        <v>0</v>
      </c>
      <c r="H2724"/>
      <c r="I2724">
        <v>0</v>
      </c>
    </row>
    <row r="2725" spans="1:9" hidden="1" x14ac:dyDescent="0.25">
      <c r="A2725" s="1" t="s">
        <v>27</v>
      </c>
      <c r="B2725">
        <v>21324</v>
      </c>
      <c r="C2725" s="1" t="s">
        <v>2758</v>
      </c>
      <c r="D2725">
        <v>1</v>
      </c>
      <c r="E2725">
        <v>1</v>
      </c>
      <c r="F2725">
        <v>0</v>
      </c>
      <c r="H2725"/>
      <c r="I2725">
        <v>0</v>
      </c>
    </row>
    <row r="2726" spans="1:9" hidden="1" x14ac:dyDescent="0.25">
      <c r="A2726" s="1" t="s">
        <v>27</v>
      </c>
      <c r="B2726">
        <v>21325</v>
      </c>
      <c r="C2726" s="1" t="s">
        <v>2759</v>
      </c>
      <c r="D2726">
        <v>8</v>
      </c>
      <c r="E2726">
        <v>8</v>
      </c>
      <c r="F2726">
        <v>0</v>
      </c>
      <c r="H2726"/>
      <c r="I2726">
        <v>0</v>
      </c>
    </row>
    <row r="2727" spans="1:9" hidden="1" x14ac:dyDescent="0.25">
      <c r="A2727" s="1" t="s">
        <v>27</v>
      </c>
      <c r="B2727">
        <v>21326</v>
      </c>
      <c r="C2727" s="1" t="s">
        <v>2760</v>
      </c>
      <c r="D2727">
        <v>8</v>
      </c>
      <c r="E2727">
        <v>8</v>
      </c>
      <c r="F2727">
        <v>0</v>
      </c>
      <c r="H2727"/>
      <c r="I2727">
        <v>0</v>
      </c>
    </row>
    <row r="2728" spans="1:9" hidden="1" x14ac:dyDescent="0.25">
      <c r="A2728" s="1" t="s">
        <v>27</v>
      </c>
      <c r="B2728">
        <v>21148</v>
      </c>
      <c r="C2728" s="1" t="s">
        <v>2761</v>
      </c>
      <c r="D2728">
        <v>2</v>
      </c>
      <c r="E2728">
        <v>2</v>
      </c>
      <c r="F2728">
        <v>0</v>
      </c>
      <c r="H2728"/>
      <c r="I2728">
        <v>0</v>
      </c>
    </row>
    <row r="2729" spans="1:9" hidden="1" x14ac:dyDescent="0.25">
      <c r="A2729" s="1" t="s">
        <v>27</v>
      </c>
      <c r="B2729">
        <v>21327</v>
      </c>
      <c r="C2729" s="1" t="s">
        <v>2762</v>
      </c>
      <c r="D2729">
        <v>8</v>
      </c>
      <c r="E2729">
        <v>8</v>
      </c>
      <c r="F2729">
        <v>0</v>
      </c>
      <c r="H2729"/>
      <c r="I2729">
        <v>0</v>
      </c>
    </row>
    <row r="2730" spans="1:9" hidden="1" x14ac:dyDescent="0.25">
      <c r="A2730" s="1" t="s">
        <v>27</v>
      </c>
      <c r="B2730">
        <v>21328</v>
      </c>
      <c r="C2730" s="1" t="s">
        <v>2763</v>
      </c>
      <c r="D2730">
        <v>12</v>
      </c>
      <c r="E2730">
        <v>12</v>
      </c>
      <c r="F2730">
        <v>0</v>
      </c>
      <c r="H2730"/>
      <c r="I2730">
        <v>0</v>
      </c>
    </row>
    <row r="2731" spans="1:9" hidden="1" x14ac:dyDescent="0.25">
      <c r="A2731" s="1" t="s">
        <v>27</v>
      </c>
      <c r="B2731">
        <v>18180</v>
      </c>
      <c r="C2731" s="1" t="s">
        <v>2764</v>
      </c>
      <c r="D2731">
        <v>6</v>
      </c>
      <c r="E2731">
        <v>6</v>
      </c>
      <c r="F2731">
        <v>0</v>
      </c>
      <c r="H2731"/>
      <c r="I2731">
        <v>0</v>
      </c>
    </row>
    <row r="2732" spans="1:9" hidden="1" x14ac:dyDescent="0.25">
      <c r="A2732" s="1" t="s">
        <v>27</v>
      </c>
      <c r="B2732">
        <v>13600</v>
      </c>
      <c r="C2732" s="1" t="s">
        <v>2765</v>
      </c>
      <c r="D2732">
        <v>16</v>
      </c>
      <c r="E2732">
        <v>16</v>
      </c>
      <c r="F2732">
        <v>0</v>
      </c>
      <c r="H2732"/>
      <c r="I2732">
        <v>0</v>
      </c>
    </row>
    <row r="2733" spans="1:9" hidden="1" x14ac:dyDescent="0.25">
      <c r="A2733" s="1" t="s">
        <v>27</v>
      </c>
      <c r="B2733">
        <v>16518</v>
      </c>
      <c r="C2733" s="1" t="s">
        <v>2766</v>
      </c>
      <c r="D2733">
        <v>22</v>
      </c>
      <c r="E2733">
        <v>22</v>
      </c>
      <c r="F2733">
        <v>0</v>
      </c>
      <c r="H2733"/>
      <c r="I2733">
        <v>0</v>
      </c>
    </row>
    <row r="2734" spans="1:9" hidden="1" x14ac:dyDescent="0.25">
      <c r="A2734" s="1" t="s">
        <v>27</v>
      </c>
      <c r="B2734">
        <v>15486</v>
      </c>
      <c r="C2734" s="1" t="s">
        <v>2767</v>
      </c>
      <c r="D2734">
        <v>9</v>
      </c>
      <c r="E2734">
        <v>9</v>
      </c>
      <c r="F2734">
        <v>0</v>
      </c>
      <c r="H2734"/>
      <c r="I2734">
        <v>0</v>
      </c>
    </row>
    <row r="2735" spans="1:9" hidden="1" x14ac:dyDescent="0.25">
      <c r="A2735" s="1" t="s">
        <v>27</v>
      </c>
      <c r="B2735">
        <v>15487</v>
      </c>
      <c r="C2735" s="1" t="s">
        <v>2768</v>
      </c>
      <c r="D2735">
        <v>4</v>
      </c>
      <c r="E2735">
        <v>4</v>
      </c>
      <c r="F2735">
        <v>0</v>
      </c>
      <c r="H2735"/>
      <c r="I2735">
        <v>0</v>
      </c>
    </row>
    <row r="2736" spans="1:9" hidden="1" x14ac:dyDescent="0.25">
      <c r="A2736" s="1" t="s">
        <v>27</v>
      </c>
      <c r="B2736">
        <v>14799</v>
      </c>
      <c r="C2736" s="1" t="s">
        <v>2769</v>
      </c>
      <c r="D2736">
        <v>3</v>
      </c>
      <c r="E2736">
        <v>3</v>
      </c>
      <c r="F2736">
        <v>0</v>
      </c>
      <c r="H2736"/>
      <c r="I2736">
        <v>0</v>
      </c>
    </row>
    <row r="2737" spans="1:9" hidden="1" x14ac:dyDescent="0.25">
      <c r="A2737" s="1" t="s">
        <v>27</v>
      </c>
      <c r="B2737">
        <v>16519</v>
      </c>
      <c r="C2737" s="1" t="s">
        <v>2770</v>
      </c>
      <c r="D2737">
        <v>2</v>
      </c>
      <c r="E2737">
        <v>2</v>
      </c>
      <c r="F2737">
        <v>0</v>
      </c>
      <c r="H2737"/>
      <c r="I2737">
        <v>0</v>
      </c>
    </row>
    <row r="2738" spans="1:9" hidden="1" x14ac:dyDescent="0.25">
      <c r="A2738" s="1" t="s">
        <v>27</v>
      </c>
      <c r="B2738">
        <v>21169</v>
      </c>
      <c r="C2738" s="1" t="s">
        <v>2771</v>
      </c>
      <c r="D2738">
        <v>5</v>
      </c>
      <c r="E2738">
        <v>5</v>
      </c>
      <c r="F2738">
        <v>0</v>
      </c>
      <c r="H2738"/>
      <c r="I2738">
        <v>0</v>
      </c>
    </row>
    <row r="2739" spans="1:9" hidden="1" x14ac:dyDescent="0.25">
      <c r="A2739" s="1" t="s">
        <v>27</v>
      </c>
      <c r="B2739">
        <v>21224</v>
      </c>
      <c r="C2739" s="1" t="s">
        <v>2772</v>
      </c>
      <c r="D2739">
        <v>17</v>
      </c>
      <c r="E2739">
        <v>17</v>
      </c>
      <c r="F2739">
        <v>30</v>
      </c>
      <c r="H2739"/>
      <c r="I2739">
        <v>0</v>
      </c>
    </row>
    <row r="2740" spans="1:9" hidden="1" x14ac:dyDescent="0.25">
      <c r="A2740" s="1" t="s">
        <v>27</v>
      </c>
      <c r="B2740">
        <v>21225</v>
      </c>
      <c r="C2740" s="1" t="s">
        <v>2773</v>
      </c>
      <c r="D2740">
        <v>2</v>
      </c>
      <c r="E2740">
        <v>2</v>
      </c>
      <c r="F2740">
        <v>30</v>
      </c>
      <c r="H2740"/>
      <c r="I2740">
        <v>0</v>
      </c>
    </row>
    <row r="2741" spans="1:9" hidden="1" x14ac:dyDescent="0.25">
      <c r="A2741" s="1" t="s">
        <v>27</v>
      </c>
      <c r="B2741">
        <v>21226</v>
      </c>
      <c r="C2741" s="1" t="s">
        <v>2774</v>
      </c>
      <c r="D2741">
        <v>25</v>
      </c>
      <c r="E2741">
        <v>25</v>
      </c>
      <c r="F2741">
        <v>30</v>
      </c>
      <c r="H2741"/>
      <c r="I2741">
        <v>0</v>
      </c>
    </row>
    <row r="2742" spans="1:9" hidden="1" x14ac:dyDescent="0.25">
      <c r="A2742" s="1" t="s">
        <v>27</v>
      </c>
      <c r="B2742">
        <v>21227</v>
      </c>
      <c r="C2742" s="1" t="s">
        <v>2775</v>
      </c>
      <c r="D2742">
        <v>17</v>
      </c>
      <c r="E2742">
        <v>17</v>
      </c>
      <c r="F2742">
        <v>30</v>
      </c>
      <c r="H2742"/>
      <c r="I2742">
        <v>0</v>
      </c>
    </row>
    <row r="2743" spans="1:9" hidden="1" x14ac:dyDescent="0.25">
      <c r="A2743" s="1" t="s">
        <v>27</v>
      </c>
      <c r="B2743">
        <v>21228</v>
      </c>
      <c r="C2743" s="1" t="s">
        <v>2776</v>
      </c>
      <c r="D2743">
        <v>22</v>
      </c>
      <c r="E2743">
        <v>22</v>
      </c>
      <c r="F2743">
        <v>30</v>
      </c>
      <c r="H2743"/>
      <c r="I2743">
        <v>0</v>
      </c>
    </row>
    <row r="2744" spans="1:9" hidden="1" x14ac:dyDescent="0.25">
      <c r="A2744" s="1" t="s">
        <v>27</v>
      </c>
      <c r="B2744">
        <v>21229</v>
      </c>
      <c r="C2744" s="1" t="s">
        <v>2777</v>
      </c>
      <c r="D2744">
        <v>9</v>
      </c>
      <c r="E2744">
        <v>9</v>
      </c>
      <c r="F2744">
        <v>30</v>
      </c>
      <c r="H2744"/>
      <c r="I2744">
        <v>0</v>
      </c>
    </row>
    <row r="2745" spans="1:9" hidden="1" x14ac:dyDescent="0.25">
      <c r="A2745" s="1" t="s">
        <v>27</v>
      </c>
      <c r="B2745">
        <v>16623</v>
      </c>
      <c r="C2745" s="1" t="s">
        <v>2778</v>
      </c>
      <c r="D2745">
        <v>7</v>
      </c>
      <c r="E2745">
        <v>7</v>
      </c>
      <c r="F2745">
        <v>0</v>
      </c>
      <c r="H2745"/>
      <c r="I2745">
        <v>0</v>
      </c>
    </row>
    <row r="2746" spans="1:9" hidden="1" x14ac:dyDescent="0.25">
      <c r="A2746" s="1" t="s">
        <v>27</v>
      </c>
      <c r="B2746">
        <v>18124</v>
      </c>
      <c r="C2746" s="1" t="s">
        <v>2779</v>
      </c>
      <c r="D2746">
        <v>4</v>
      </c>
      <c r="E2746">
        <v>4</v>
      </c>
      <c r="F2746">
        <v>0</v>
      </c>
      <c r="H2746"/>
      <c r="I2746">
        <v>0</v>
      </c>
    </row>
    <row r="2747" spans="1:9" hidden="1" x14ac:dyDescent="0.25">
      <c r="A2747" s="1" t="s">
        <v>27</v>
      </c>
      <c r="B2747">
        <v>13598</v>
      </c>
      <c r="C2747" s="1" t="s">
        <v>2780</v>
      </c>
      <c r="D2747">
        <v>12</v>
      </c>
      <c r="E2747">
        <v>12</v>
      </c>
      <c r="F2747">
        <v>0</v>
      </c>
      <c r="H2747"/>
      <c r="I2747">
        <v>0</v>
      </c>
    </row>
    <row r="2748" spans="1:9" hidden="1" x14ac:dyDescent="0.25">
      <c r="A2748" s="1" t="s">
        <v>27</v>
      </c>
      <c r="B2748">
        <v>21354</v>
      </c>
      <c r="C2748" s="1" t="s">
        <v>2781</v>
      </c>
      <c r="D2748">
        <v>24</v>
      </c>
      <c r="E2748">
        <v>24</v>
      </c>
      <c r="F2748">
        <v>0</v>
      </c>
      <c r="H2748"/>
      <c r="I2748">
        <v>0</v>
      </c>
    </row>
    <row r="2749" spans="1:9" hidden="1" x14ac:dyDescent="0.25">
      <c r="A2749" s="1" t="s">
        <v>27</v>
      </c>
      <c r="B2749">
        <v>21586</v>
      </c>
      <c r="C2749" s="1" t="s">
        <v>2782</v>
      </c>
      <c r="D2749">
        <v>6</v>
      </c>
      <c r="E2749">
        <v>6</v>
      </c>
      <c r="F2749">
        <v>0</v>
      </c>
      <c r="H2749"/>
      <c r="I2749">
        <v>0</v>
      </c>
    </row>
    <row r="2750" spans="1:9" hidden="1" x14ac:dyDescent="0.25">
      <c r="A2750" s="1" t="s">
        <v>27</v>
      </c>
      <c r="B2750">
        <v>20920</v>
      </c>
      <c r="C2750" s="1" t="s">
        <v>2783</v>
      </c>
      <c r="D2750">
        <v>8</v>
      </c>
      <c r="E2750">
        <v>8</v>
      </c>
      <c r="F2750">
        <v>0</v>
      </c>
      <c r="H2750"/>
      <c r="I2750">
        <v>0</v>
      </c>
    </row>
    <row r="2751" spans="1:9" hidden="1" x14ac:dyDescent="0.25">
      <c r="A2751" s="1" t="s">
        <v>27</v>
      </c>
      <c r="B2751">
        <v>21639</v>
      </c>
      <c r="C2751" s="1" t="s">
        <v>2784</v>
      </c>
      <c r="D2751">
        <v>13</v>
      </c>
      <c r="E2751">
        <v>13</v>
      </c>
      <c r="F2751">
        <v>0</v>
      </c>
      <c r="H2751"/>
      <c r="I2751">
        <v>0</v>
      </c>
    </row>
    <row r="2752" spans="1:9" hidden="1" x14ac:dyDescent="0.25">
      <c r="A2752" s="1" t="s">
        <v>27</v>
      </c>
      <c r="B2752">
        <v>21638</v>
      </c>
      <c r="C2752" s="1" t="s">
        <v>2785</v>
      </c>
      <c r="D2752">
        <v>1</v>
      </c>
      <c r="E2752">
        <v>1</v>
      </c>
      <c r="F2752">
        <v>0</v>
      </c>
      <c r="H2752"/>
      <c r="I2752">
        <v>0</v>
      </c>
    </row>
    <row r="2753" spans="1:9" hidden="1" x14ac:dyDescent="0.25">
      <c r="A2753" s="1" t="s">
        <v>27</v>
      </c>
      <c r="B2753">
        <v>21467</v>
      </c>
      <c r="C2753" s="1" t="s">
        <v>2786</v>
      </c>
      <c r="D2753">
        <v>73</v>
      </c>
      <c r="E2753">
        <v>73</v>
      </c>
      <c r="F2753">
        <v>0</v>
      </c>
      <c r="H2753"/>
      <c r="I2753">
        <v>0</v>
      </c>
    </row>
    <row r="2754" spans="1:9" hidden="1" x14ac:dyDescent="0.25">
      <c r="A2754" s="1" t="s">
        <v>27</v>
      </c>
      <c r="B2754">
        <v>21574</v>
      </c>
      <c r="C2754" s="1" t="s">
        <v>2787</v>
      </c>
      <c r="D2754">
        <v>10</v>
      </c>
      <c r="E2754">
        <v>10</v>
      </c>
      <c r="F2754">
        <v>0</v>
      </c>
      <c r="H2754"/>
      <c r="I2754">
        <v>0</v>
      </c>
    </row>
    <row r="2755" spans="1:9" hidden="1" x14ac:dyDescent="0.25">
      <c r="A2755" s="1" t="s">
        <v>27</v>
      </c>
      <c r="B2755">
        <v>21582</v>
      </c>
      <c r="C2755" s="1" t="s">
        <v>2788</v>
      </c>
      <c r="D2755">
        <v>27</v>
      </c>
      <c r="E2755">
        <v>27</v>
      </c>
      <c r="F2755">
        <v>0</v>
      </c>
      <c r="H2755"/>
      <c r="I2755">
        <v>0</v>
      </c>
    </row>
    <row r="2756" spans="1:9" hidden="1" x14ac:dyDescent="0.25">
      <c r="A2756" s="1" t="s">
        <v>27</v>
      </c>
      <c r="B2756">
        <v>21741</v>
      </c>
      <c r="C2756" s="1" t="s">
        <v>2789</v>
      </c>
      <c r="D2756">
        <v>155</v>
      </c>
      <c r="E2756">
        <v>155</v>
      </c>
      <c r="F2756">
        <v>0</v>
      </c>
      <c r="H2756"/>
      <c r="I2756">
        <v>0</v>
      </c>
    </row>
    <row r="2757" spans="1:9" hidden="1" x14ac:dyDescent="0.25">
      <c r="A2757" s="1" t="s">
        <v>27</v>
      </c>
      <c r="B2757">
        <v>21739</v>
      </c>
      <c r="C2757" s="1" t="s">
        <v>2790</v>
      </c>
      <c r="D2757">
        <v>159</v>
      </c>
      <c r="E2757">
        <v>159</v>
      </c>
      <c r="F2757">
        <v>0</v>
      </c>
      <c r="H2757"/>
      <c r="I2757">
        <v>0</v>
      </c>
    </row>
    <row r="2758" spans="1:9" hidden="1" x14ac:dyDescent="0.25">
      <c r="A2758" s="1" t="s">
        <v>27</v>
      </c>
      <c r="B2758">
        <v>21740</v>
      </c>
      <c r="C2758" s="1" t="s">
        <v>2791</v>
      </c>
      <c r="D2758">
        <v>155</v>
      </c>
      <c r="E2758">
        <v>155</v>
      </c>
      <c r="F2758">
        <v>0</v>
      </c>
      <c r="H2758"/>
      <c r="I2758">
        <v>0</v>
      </c>
    </row>
    <row r="2759" spans="1:9" hidden="1" x14ac:dyDescent="0.25">
      <c r="A2759" s="1" t="s">
        <v>27</v>
      </c>
      <c r="B2759">
        <v>21360</v>
      </c>
      <c r="C2759" s="1" t="s">
        <v>2792</v>
      </c>
      <c r="D2759">
        <v>16</v>
      </c>
      <c r="E2759">
        <v>16</v>
      </c>
      <c r="F2759">
        <v>0</v>
      </c>
      <c r="H2759"/>
      <c r="I2759">
        <v>0</v>
      </c>
    </row>
    <row r="2760" spans="1:9" hidden="1" x14ac:dyDescent="0.25">
      <c r="A2760" s="1" t="s">
        <v>27</v>
      </c>
      <c r="B2760">
        <v>21361</v>
      </c>
      <c r="C2760" s="1" t="s">
        <v>2793</v>
      </c>
      <c r="D2760">
        <v>6</v>
      </c>
      <c r="E2760">
        <v>6</v>
      </c>
      <c r="F2760">
        <v>0</v>
      </c>
      <c r="H2760"/>
      <c r="I2760">
        <v>0</v>
      </c>
    </row>
    <row r="2761" spans="1:9" hidden="1" x14ac:dyDescent="0.25">
      <c r="A2761" s="1" t="s">
        <v>27</v>
      </c>
      <c r="B2761">
        <v>13637</v>
      </c>
      <c r="C2761" s="1" t="s">
        <v>2794</v>
      </c>
      <c r="D2761">
        <v>14</v>
      </c>
      <c r="E2761">
        <v>14</v>
      </c>
      <c r="F2761">
        <v>0</v>
      </c>
      <c r="H2761"/>
      <c r="I2761">
        <v>0</v>
      </c>
    </row>
    <row r="2762" spans="1:9" hidden="1" x14ac:dyDescent="0.25">
      <c r="A2762" s="1" t="s">
        <v>27</v>
      </c>
      <c r="B2762">
        <v>20821</v>
      </c>
      <c r="C2762" s="1" t="s">
        <v>2795</v>
      </c>
      <c r="D2762">
        <v>23</v>
      </c>
      <c r="E2762">
        <v>23</v>
      </c>
      <c r="F2762">
        <v>144</v>
      </c>
      <c r="H2762"/>
      <c r="I2762">
        <v>0</v>
      </c>
    </row>
    <row r="2763" spans="1:9" hidden="1" x14ac:dyDescent="0.25">
      <c r="A2763" s="1" t="s">
        <v>27</v>
      </c>
      <c r="B2763">
        <v>20714</v>
      </c>
      <c r="C2763" s="1" t="s">
        <v>2796</v>
      </c>
      <c r="D2763">
        <v>48</v>
      </c>
      <c r="E2763">
        <v>48</v>
      </c>
      <c r="F2763">
        <v>24</v>
      </c>
      <c r="H2763"/>
      <c r="I2763">
        <v>0</v>
      </c>
    </row>
    <row r="2764" spans="1:9" hidden="1" x14ac:dyDescent="0.25">
      <c r="A2764" s="1" t="s">
        <v>27</v>
      </c>
      <c r="B2764">
        <v>21842</v>
      </c>
      <c r="C2764" s="1" t="s">
        <v>2797</v>
      </c>
      <c r="D2764">
        <v>13</v>
      </c>
      <c r="E2764">
        <v>13</v>
      </c>
      <c r="F2764">
        <v>0</v>
      </c>
      <c r="H2764"/>
      <c r="I2764">
        <v>0</v>
      </c>
    </row>
    <row r="2765" spans="1:9" hidden="1" x14ac:dyDescent="0.25">
      <c r="A2765" s="1" t="s">
        <v>27</v>
      </c>
      <c r="B2765">
        <v>21856</v>
      </c>
      <c r="C2765" s="1" t="s">
        <v>2798</v>
      </c>
      <c r="D2765">
        <v>4</v>
      </c>
      <c r="E2765">
        <v>4</v>
      </c>
      <c r="F2765">
        <v>0</v>
      </c>
      <c r="H2765"/>
      <c r="I2765">
        <v>0</v>
      </c>
    </row>
    <row r="2766" spans="1:9" hidden="1" x14ac:dyDescent="0.25">
      <c r="A2766" s="1" t="s">
        <v>27</v>
      </c>
      <c r="B2766">
        <v>21857</v>
      </c>
      <c r="C2766" s="1" t="s">
        <v>2799</v>
      </c>
      <c r="D2766">
        <v>5</v>
      </c>
      <c r="E2766">
        <v>5</v>
      </c>
      <c r="F2766">
        <v>0</v>
      </c>
      <c r="H2766"/>
      <c r="I2766">
        <v>0</v>
      </c>
    </row>
    <row r="2767" spans="1:9" hidden="1" x14ac:dyDescent="0.25">
      <c r="A2767" s="1" t="s">
        <v>27</v>
      </c>
      <c r="B2767">
        <v>21858</v>
      </c>
      <c r="C2767" s="1" t="s">
        <v>2800</v>
      </c>
      <c r="D2767">
        <v>11</v>
      </c>
      <c r="E2767">
        <v>11</v>
      </c>
      <c r="F2767">
        <v>0</v>
      </c>
      <c r="H2767"/>
      <c r="I2767">
        <v>0</v>
      </c>
    </row>
    <row r="2768" spans="1:9" hidden="1" x14ac:dyDescent="0.25">
      <c r="A2768" s="1" t="s">
        <v>27</v>
      </c>
      <c r="B2768">
        <v>21948</v>
      </c>
      <c r="C2768" s="1" t="s">
        <v>2801</v>
      </c>
      <c r="D2768">
        <v>34</v>
      </c>
      <c r="E2768">
        <v>34</v>
      </c>
      <c r="F2768">
        <v>0</v>
      </c>
      <c r="H2768"/>
      <c r="I2768">
        <v>0</v>
      </c>
    </row>
    <row r="2769" spans="1:9" hidden="1" x14ac:dyDescent="0.25">
      <c r="A2769" s="1" t="s">
        <v>27</v>
      </c>
      <c r="B2769">
        <v>21949</v>
      </c>
      <c r="C2769" s="1" t="s">
        <v>2802</v>
      </c>
      <c r="D2769">
        <v>24</v>
      </c>
      <c r="E2769">
        <v>24</v>
      </c>
      <c r="F2769">
        <v>0</v>
      </c>
      <c r="H2769"/>
      <c r="I2769">
        <v>0</v>
      </c>
    </row>
    <row r="2770" spans="1:9" hidden="1" x14ac:dyDescent="0.25">
      <c r="A2770" s="1" t="s">
        <v>27</v>
      </c>
      <c r="B2770">
        <v>21950</v>
      </c>
      <c r="C2770" s="1" t="s">
        <v>2803</v>
      </c>
      <c r="D2770">
        <v>27</v>
      </c>
      <c r="E2770">
        <v>27</v>
      </c>
      <c r="F2770">
        <v>0</v>
      </c>
      <c r="H2770"/>
      <c r="I2770">
        <v>0</v>
      </c>
    </row>
    <row r="2771" spans="1:9" hidden="1" x14ac:dyDescent="0.25">
      <c r="A2771" s="1" t="s">
        <v>27</v>
      </c>
      <c r="B2771">
        <v>21951</v>
      </c>
      <c r="C2771" s="1" t="s">
        <v>2804</v>
      </c>
      <c r="D2771">
        <v>280</v>
      </c>
      <c r="E2771">
        <v>280</v>
      </c>
      <c r="F2771">
        <v>0</v>
      </c>
      <c r="H2771"/>
      <c r="I2771">
        <v>0</v>
      </c>
    </row>
    <row r="2772" spans="1:9" hidden="1" x14ac:dyDescent="0.25">
      <c r="A2772" s="1" t="s">
        <v>27</v>
      </c>
      <c r="B2772">
        <v>21952</v>
      </c>
      <c r="C2772" s="1" t="s">
        <v>2805</v>
      </c>
      <c r="D2772">
        <v>57</v>
      </c>
      <c r="E2772">
        <v>57</v>
      </c>
      <c r="F2772">
        <v>0</v>
      </c>
      <c r="H2772"/>
      <c r="I2772">
        <v>0</v>
      </c>
    </row>
    <row r="2773" spans="1:9" hidden="1" x14ac:dyDescent="0.25">
      <c r="A2773" s="1" t="s">
        <v>27</v>
      </c>
      <c r="B2773">
        <v>21959</v>
      </c>
      <c r="C2773" s="1" t="s">
        <v>2806</v>
      </c>
      <c r="D2773">
        <v>81</v>
      </c>
      <c r="E2773">
        <v>81</v>
      </c>
      <c r="F2773">
        <v>0</v>
      </c>
      <c r="H2773"/>
      <c r="I2773">
        <v>0</v>
      </c>
    </row>
    <row r="2774" spans="1:9" hidden="1" x14ac:dyDescent="0.25">
      <c r="A2774" s="1" t="s">
        <v>27</v>
      </c>
      <c r="B2774">
        <v>21958</v>
      </c>
      <c r="C2774" s="1" t="s">
        <v>2807</v>
      </c>
      <c r="D2774">
        <v>92</v>
      </c>
      <c r="E2774">
        <v>92</v>
      </c>
      <c r="F2774">
        <v>0</v>
      </c>
      <c r="H2774"/>
      <c r="I2774">
        <v>0</v>
      </c>
    </row>
    <row r="2775" spans="1:9" hidden="1" x14ac:dyDescent="0.25">
      <c r="A2775" s="1" t="s">
        <v>27</v>
      </c>
      <c r="B2775">
        <v>21957</v>
      </c>
      <c r="C2775" s="1" t="s">
        <v>2808</v>
      </c>
      <c r="D2775">
        <v>99</v>
      </c>
      <c r="E2775">
        <v>99</v>
      </c>
      <c r="F2775">
        <v>0</v>
      </c>
      <c r="H2775"/>
      <c r="I2775">
        <v>0</v>
      </c>
    </row>
    <row r="2776" spans="1:9" hidden="1" x14ac:dyDescent="0.25">
      <c r="A2776" s="1" t="s">
        <v>27</v>
      </c>
      <c r="B2776">
        <v>21954</v>
      </c>
      <c r="C2776" s="1" t="s">
        <v>2809</v>
      </c>
      <c r="D2776">
        <v>16</v>
      </c>
      <c r="E2776">
        <v>16</v>
      </c>
      <c r="F2776">
        <v>0</v>
      </c>
      <c r="H2776"/>
      <c r="I2776">
        <v>0</v>
      </c>
    </row>
    <row r="2777" spans="1:9" hidden="1" x14ac:dyDescent="0.25">
      <c r="A2777" s="1" t="s">
        <v>27</v>
      </c>
      <c r="B2777">
        <v>21955</v>
      </c>
      <c r="C2777" s="1" t="s">
        <v>2810</v>
      </c>
      <c r="D2777">
        <v>11</v>
      </c>
      <c r="E2777">
        <v>11</v>
      </c>
      <c r="F2777">
        <v>0</v>
      </c>
      <c r="H2777"/>
      <c r="I2777">
        <v>0</v>
      </c>
    </row>
    <row r="2778" spans="1:9" hidden="1" x14ac:dyDescent="0.25">
      <c r="A2778" s="1" t="s">
        <v>27</v>
      </c>
      <c r="B2778">
        <v>21956</v>
      </c>
      <c r="C2778" s="1" t="s">
        <v>2811</v>
      </c>
      <c r="D2778">
        <v>7</v>
      </c>
      <c r="E2778">
        <v>7</v>
      </c>
      <c r="F2778">
        <v>0</v>
      </c>
      <c r="H2778"/>
      <c r="I2778">
        <v>0</v>
      </c>
    </row>
    <row r="2779" spans="1:9" hidden="1" x14ac:dyDescent="0.25">
      <c r="A2779" s="1" t="s">
        <v>27</v>
      </c>
      <c r="B2779">
        <v>21986</v>
      </c>
      <c r="C2779" s="1" t="s">
        <v>2812</v>
      </c>
      <c r="D2779">
        <v>6</v>
      </c>
      <c r="E2779">
        <v>6</v>
      </c>
      <c r="F2779">
        <v>0</v>
      </c>
      <c r="H2779"/>
      <c r="I2779">
        <v>0</v>
      </c>
    </row>
    <row r="2780" spans="1:9" hidden="1" x14ac:dyDescent="0.25">
      <c r="A2780" s="1" t="s">
        <v>27</v>
      </c>
      <c r="B2780">
        <v>21990</v>
      </c>
      <c r="C2780" s="1" t="s">
        <v>2813</v>
      </c>
      <c r="D2780">
        <v>3</v>
      </c>
      <c r="E2780">
        <v>3</v>
      </c>
      <c r="F2780">
        <v>0</v>
      </c>
      <c r="H2780"/>
      <c r="I2780">
        <v>0</v>
      </c>
    </row>
    <row r="2781" spans="1:9" hidden="1" x14ac:dyDescent="0.25">
      <c r="A2781" s="1" t="s">
        <v>27</v>
      </c>
      <c r="B2781">
        <v>21989</v>
      </c>
      <c r="C2781" s="1" t="s">
        <v>2814</v>
      </c>
      <c r="D2781">
        <v>3</v>
      </c>
      <c r="E2781">
        <v>3</v>
      </c>
      <c r="F2781">
        <v>0</v>
      </c>
      <c r="H2781"/>
      <c r="I2781">
        <v>0</v>
      </c>
    </row>
    <row r="2782" spans="1:9" hidden="1" x14ac:dyDescent="0.25">
      <c r="A2782" s="1" t="s">
        <v>27</v>
      </c>
      <c r="B2782">
        <v>21985</v>
      </c>
      <c r="C2782" s="1" t="s">
        <v>2815</v>
      </c>
      <c r="D2782">
        <v>3</v>
      </c>
      <c r="E2782">
        <v>3</v>
      </c>
      <c r="F2782">
        <v>0</v>
      </c>
      <c r="H2782"/>
      <c r="I2782">
        <v>0</v>
      </c>
    </row>
    <row r="2783" spans="1:9" hidden="1" x14ac:dyDescent="0.25">
      <c r="A2783" s="1" t="s">
        <v>27</v>
      </c>
      <c r="B2783">
        <v>21988</v>
      </c>
      <c r="C2783" s="1" t="s">
        <v>2816</v>
      </c>
      <c r="D2783">
        <v>3</v>
      </c>
      <c r="E2783">
        <v>3</v>
      </c>
      <c r="F2783">
        <v>0</v>
      </c>
      <c r="H2783"/>
      <c r="I2783">
        <v>0</v>
      </c>
    </row>
    <row r="2784" spans="1:9" hidden="1" x14ac:dyDescent="0.25">
      <c r="A2784" s="1" t="s">
        <v>27</v>
      </c>
      <c r="B2784">
        <v>21984</v>
      </c>
      <c r="C2784" s="1" t="s">
        <v>2817</v>
      </c>
      <c r="D2784">
        <v>3</v>
      </c>
      <c r="E2784">
        <v>3</v>
      </c>
      <c r="F2784">
        <v>0</v>
      </c>
      <c r="H2784"/>
      <c r="I2784">
        <v>0</v>
      </c>
    </row>
    <row r="2785" spans="1:9" hidden="1" x14ac:dyDescent="0.25">
      <c r="A2785" s="1" t="s">
        <v>27</v>
      </c>
      <c r="B2785">
        <v>21980</v>
      </c>
      <c r="C2785" s="1" t="s">
        <v>2818</v>
      </c>
      <c r="D2785">
        <v>3</v>
      </c>
      <c r="E2785">
        <v>3</v>
      </c>
      <c r="F2785">
        <v>0</v>
      </c>
      <c r="H2785"/>
      <c r="I2785">
        <v>0</v>
      </c>
    </row>
    <row r="2786" spans="1:9" hidden="1" x14ac:dyDescent="0.25">
      <c r="A2786" s="1" t="s">
        <v>27</v>
      </c>
      <c r="B2786">
        <v>21987</v>
      </c>
      <c r="C2786" s="1" t="s">
        <v>2819</v>
      </c>
      <c r="D2786">
        <v>4</v>
      </c>
      <c r="E2786">
        <v>4</v>
      </c>
      <c r="F2786">
        <v>0</v>
      </c>
      <c r="H2786"/>
      <c r="I2786">
        <v>0</v>
      </c>
    </row>
    <row r="2787" spans="1:9" hidden="1" x14ac:dyDescent="0.25">
      <c r="A2787" s="1" t="s">
        <v>27</v>
      </c>
      <c r="B2787">
        <v>22273</v>
      </c>
      <c r="C2787" s="1" t="s">
        <v>2820</v>
      </c>
      <c r="D2787">
        <v>1</v>
      </c>
      <c r="E2787">
        <v>1</v>
      </c>
      <c r="F2787">
        <v>0</v>
      </c>
      <c r="H2787"/>
      <c r="I2787">
        <v>0</v>
      </c>
    </row>
    <row r="2788" spans="1:9" hidden="1" x14ac:dyDescent="0.25">
      <c r="A2788" s="1" t="s">
        <v>27</v>
      </c>
      <c r="B2788">
        <v>22271</v>
      </c>
      <c r="C2788" s="1" t="s">
        <v>2821</v>
      </c>
      <c r="D2788">
        <v>1</v>
      </c>
      <c r="E2788">
        <v>1</v>
      </c>
      <c r="F2788">
        <v>0</v>
      </c>
      <c r="H2788"/>
      <c r="I2788">
        <v>0</v>
      </c>
    </row>
    <row r="2789" spans="1:9" hidden="1" x14ac:dyDescent="0.25">
      <c r="A2789" s="1" t="s">
        <v>27</v>
      </c>
      <c r="B2789">
        <v>22274</v>
      </c>
      <c r="C2789" s="1" t="s">
        <v>2822</v>
      </c>
      <c r="D2789">
        <v>18</v>
      </c>
      <c r="E2789">
        <v>18</v>
      </c>
      <c r="F2789">
        <v>0</v>
      </c>
      <c r="H2789"/>
      <c r="I2789">
        <v>0</v>
      </c>
    </row>
    <row r="2790" spans="1:9" hidden="1" x14ac:dyDescent="0.25">
      <c r="A2790" s="1" t="s">
        <v>27</v>
      </c>
      <c r="B2790">
        <v>21696</v>
      </c>
      <c r="C2790" s="1" t="s">
        <v>2823</v>
      </c>
      <c r="D2790">
        <v>32</v>
      </c>
      <c r="E2790">
        <v>32</v>
      </c>
      <c r="F2790">
        <v>0</v>
      </c>
      <c r="H2790"/>
      <c r="I2790">
        <v>0</v>
      </c>
    </row>
    <row r="2791" spans="1:9" hidden="1" x14ac:dyDescent="0.25">
      <c r="A2791" s="1" t="s">
        <v>27</v>
      </c>
      <c r="B2791">
        <v>22287</v>
      </c>
      <c r="C2791" s="1" t="s">
        <v>2824</v>
      </c>
      <c r="D2791">
        <v>15</v>
      </c>
      <c r="E2791">
        <v>15</v>
      </c>
      <c r="F2791">
        <v>0</v>
      </c>
      <c r="H2791"/>
      <c r="I2791">
        <v>0</v>
      </c>
    </row>
    <row r="2792" spans="1:9" hidden="1" x14ac:dyDescent="0.25">
      <c r="A2792" s="1" t="s">
        <v>27</v>
      </c>
      <c r="B2792">
        <v>22282</v>
      </c>
      <c r="C2792" s="1" t="s">
        <v>2825</v>
      </c>
      <c r="D2792">
        <v>124</v>
      </c>
      <c r="E2792">
        <v>124</v>
      </c>
      <c r="F2792">
        <v>0</v>
      </c>
      <c r="H2792"/>
      <c r="I2792">
        <v>0</v>
      </c>
    </row>
    <row r="2793" spans="1:9" hidden="1" x14ac:dyDescent="0.25">
      <c r="A2793" s="1" t="s">
        <v>27</v>
      </c>
      <c r="B2793">
        <v>22384</v>
      </c>
      <c r="C2793" s="1" t="s">
        <v>2826</v>
      </c>
      <c r="D2793">
        <v>840</v>
      </c>
      <c r="E2793">
        <v>840</v>
      </c>
      <c r="F2793">
        <v>0</v>
      </c>
      <c r="H2793"/>
      <c r="I2793">
        <v>0</v>
      </c>
    </row>
    <row r="2794" spans="1:9" hidden="1" x14ac:dyDescent="0.25">
      <c r="A2794" s="1" t="s">
        <v>27</v>
      </c>
      <c r="B2794">
        <v>22385</v>
      </c>
      <c r="C2794" s="1" t="s">
        <v>2827</v>
      </c>
      <c r="D2794">
        <v>376</v>
      </c>
      <c r="E2794">
        <v>376</v>
      </c>
      <c r="F2794">
        <v>0</v>
      </c>
      <c r="H2794"/>
      <c r="I2794">
        <v>0</v>
      </c>
    </row>
    <row r="2795" spans="1:9" hidden="1" x14ac:dyDescent="0.25">
      <c r="A2795" s="1" t="s">
        <v>27</v>
      </c>
      <c r="B2795">
        <v>13599</v>
      </c>
      <c r="C2795" s="1" t="s">
        <v>2828</v>
      </c>
      <c r="D2795">
        <v>4</v>
      </c>
      <c r="E2795">
        <v>4</v>
      </c>
      <c r="F2795">
        <v>0</v>
      </c>
      <c r="H2795"/>
      <c r="I2795">
        <v>0</v>
      </c>
    </row>
    <row r="2796" spans="1:9" hidden="1" x14ac:dyDescent="0.25">
      <c r="A2796" s="1" t="s">
        <v>27</v>
      </c>
      <c r="B2796">
        <v>14060</v>
      </c>
      <c r="C2796" s="1" t="s">
        <v>2829</v>
      </c>
      <c r="D2796">
        <v>2</v>
      </c>
      <c r="E2796">
        <v>2</v>
      </c>
      <c r="F2796">
        <v>0</v>
      </c>
      <c r="H2796"/>
      <c r="I2796">
        <v>0</v>
      </c>
    </row>
    <row r="2797" spans="1:9" hidden="1" x14ac:dyDescent="0.25">
      <c r="A2797" s="1" t="s">
        <v>27</v>
      </c>
      <c r="B2797">
        <v>22440</v>
      </c>
      <c r="C2797" s="1" t="s">
        <v>2830</v>
      </c>
      <c r="D2797">
        <v>7</v>
      </c>
      <c r="E2797">
        <v>7</v>
      </c>
      <c r="F2797">
        <v>0</v>
      </c>
      <c r="H2797"/>
      <c r="I2797">
        <v>0</v>
      </c>
    </row>
    <row r="2798" spans="1:9" hidden="1" x14ac:dyDescent="0.25">
      <c r="A2798" s="1" t="s">
        <v>27</v>
      </c>
      <c r="B2798">
        <v>22439</v>
      </c>
      <c r="C2798" s="1" t="s">
        <v>2831</v>
      </c>
      <c r="D2798">
        <v>13</v>
      </c>
      <c r="E2798">
        <v>13</v>
      </c>
      <c r="F2798">
        <v>0</v>
      </c>
      <c r="H2798"/>
      <c r="I2798">
        <v>0</v>
      </c>
    </row>
    <row r="2799" spans="1:9" hidden="1" x14ac:dyDescent="0.25">
      <c r="A2799" s="1" t="s">
        <v>27</v>
      </c>
      <c r="B2799">
        <v>22319</v>
      </c>
      <c r="C2799" s="1" t="s">
        <v>2832</v>
      </c>
      <c r="D2799">
        <v>22</v>
      </c>
      <c r="E2799">
        <v>22</v>
      </c>
      <c r="F2799">
        <v>32</v>
      </c>
      <c r="H2799"/>
      <c r="I2799">
        <v>0</v>
      </c>
    </row>
    <row r="2800" spans="1:9" hidden="1" x14ac:dyDescent="0.25">
      <c r="A2800" s="1" t="s">
        <v>27</v>
      </c>
      <c r="B2800">
        <v>22318</v>
      </c>
      <c r="C2800" s="1" t="s">
        <v>2833</v>
      </c>
      <c r="D2800">
        <v>26</v>
      </c>
      <c r="E2800">
        <v>26</v>
      </c>
      <c r="F2800">
        <v>36</v>
      </c>
      <c r="H2800"/>
      <c r="I2800">
        <v>0</v>
      </c>
    </row>
    <row r="2801" spans="1:9" hidden="1" x14ac:dyDescent="0.25">
      <c r="A2801" s="1" t="s">
        <v>27</v>
      </c>
      <c r="B2801">
        <v>22354</v>
      </c>
      <c r="C2801" s="1" t="s">
        <v>2834</v>
      </c>
      <c r="D2801">
        <v>4</v>
      </c>
      <c r="E2801">
        <v>4</v>
      </c>
      <c r="F2801">
        <v>0</v>
      </c>
      <c r="H2801"/>
      <c r="I2801">
        <v>0</v>
      </c>
    </row>
    <row r="2802" spans="1:9" hidden="1" x14ac:dyDescent="0.25">
      <c r="A2802" s="1" t="s">
        <v>27</v>
      </c>
      <c r="B2802">
        <v>22353</v>
      </c>
      <c r="C2802" s="1" t="s">
        <v>2835</v>
      </c>
      <c r="D2802">
        <v>3</v>
      </c>
      <c r="E2802">
        <v>3</v>
      </c>
      <c r="F2802">
        <v>0</v>
      </c>
      <c r="H2802"/>
      <c r="I2802">
        <v>0</v>
      </c>
    </row>
    <row r="2803" spans="1:9" hidden="1" x14ac:dyDescent="0.25">
      <c r="A2803" s="1" t="s">
        <v>27</v>
      </c>
      <c r="B2803">
        <v>22351</v>
      </c>
      <c r="C2803" s="1" t="s">
        <v>2836</v>
      </c>
      <c r="D2803">
        <v>3</v>
      </c>
      <c r="E2803">
        <v>3</v>
      </c>
      <c r="F2803">
        <v>0</v>
      </c>
      <c r="H2803"/>
      <c r="I2803">
        <v>0</v>
      </c>
    </row>
    <row r="2804" spans="1:9" hidden="1" x14ac:dyDescent="0.25">
      <c r="A2804" s="1" t="s">
        <v>27</v>
      </c>
      <c r="B2804">
        <v>22355</v>
      </c>
      <c r="C2804" s="1" t="s">
        <v>2837</v>
      </c>
      <c r="D2804">
        <v>8</v>
      </c>
      <c r="E2804">
        <v>8</v>
      </c>
      <c r="F2804">
        <v>0</v>
      </c>
      <c r="H2804"/>
      <c r="I2804">
        <v>0</v>
      </c>
    </row>
    <row r="2805" spans="1:9" hidden="1" x14ac:dyDescent="0.25">
      <c r="A2805" s="1" t="s">
        <v>27</v>
      </c>
      <c r="B2805">
        <v>14061</v>
      </c>
      <c r="C2805" s="1" t="s">
        <v>2838</v>
      </c>
      <c r="D2805">
        <v>10</v>
      </c>
      <c r="E2805">
        <v>10</v>
      </c>
      <c r="F2805">
        <v>0</v>
      </c>
      <c r="H2805"/>
      <c r="I2805">
        <v>0</v>
      </c>
    </row>
    <row r="2806" spans="1:9" hidden="1" x14ac:dyDescent="0.25">
      <c r="A2806" s="1" t="s">
        <v>27</v>
      </c>
      <c r="B2806">
        <v>11073</v>
      </c>
      <c r="C2806" s="1" t="s">
        <v>2839</v>
      </c>
      <c r="D2806">
        <v>10</v>
      </c>
      <c r="E2806">
        <v>10</v>
      </c>
      <c r="F2806">
        <v>0</v>
      </c>
      <c r="H2806"/>
      <c r="I2806">
        <v>0</v>
      </c>
    </row>
    <row r="2807" spans="1:9" hidden="1" x14ac:dyDescent="0.25">
      <c r="A2807" s="1" t="s">
        <v>27</v>
      </c>
      <c r="B2807">
        <v>21813</v>
      </c>
      <c r="C2807" s="1" t="s">
        <v>2840</v>
      </c>
      <c r="D2807">
        <v>85</v>
      </c>
      <c r="E2807">
        <v>85</v>
      </c>
      <c r="F2807">
        <v>144</v>
      </c>
      <c r="H2807"/>
      <c r="I2807">
        <v>0</v>
      </c>
    </row>
    <row r="2808" spans="1:9" hidden="1" x14ac:dyDescent="0.25">
      <c r="A2808" s="1" t="s">
        <v>27</v>
      </c>
      <c r="B2808">
        <v>22363</v>
      </c>
      <c r="C2808" s="1" t="s">
        <v>2841</v>
      </c>
      <c r="D2808">
        <v>9</v>
      </c>
      <c r="E2808">
        <v>9</v>
      </c>
      <c r="F2808">
        <v>12</v>
      </c>
      <c r="H2808"/>
      <c r="I2808">
        <v>0</v>
      </c>
    </row>
    <row r="2809" spans="1:9" hidden="1" x14ac:dyDescent="0.25">
      <c r="A2809" s="1" t="s">
        <v>28</v>
      </c>
      <c r="B2809">
        <v>4132</v>
      </c>
      <c r="C2809" s="1" t="s">
        <v>2842</v>
      </c>
      <c r="D2809">
        <v>115</v>
      </c>
      <c r="E2809">
        <v>115</v>
      </c>
      <c r="F2809">
        <v>0</v>
      </c>
      <c r="H2809"/>
      <c r="I2809">
        <v>0</v>
      </c>
    </row>
    <row r="2810" spans="1:9" hidden="1" x14ac:dyDescent="0.25">
      <c r="A2810" s="1" t="s">
        <v>28</v>
      </c>
      <c r="B2810">
        <v>1966</v>
      </c>
      <c r="C2810" s="1" t="s">
        <v>2843</v>
      </c>
      <c r="D2810">
        <v>0.86499999999999999</v>
      </c>
      <c r="E2810">
        <v>0.86499999999999999</v>
      </c>
      <c r="F2810">
        <v>0</v>
      </c>
      <c r="H2810"/>
      <c r="I2810">
        <v>0</v>
      </c>
    </row>
    <row r="2811" spans="1:9" hidden="1" x14ac:dyDescent="0.25">
      <c r="A2811" s="1" t="s">
        <v>28</v>
      </c>
      <c r="B2811">
        <v>4121</v>
      </c>
      <c r="C2811" s="1" t="s">
        <v>2844</v>
      </c>
      <c r="D2811">
        <v>100</v>
      </c>
      <c r="E2811">
        <v>100</v>
      </c>
      <c r="F2811">
        <v>0</v>
      </c>
      <c r="H2811"/>
      <c r="I2811">
        <v>0</v>
      </c>
    </row>
    <row r="2812" spans="1:9" hidden="1" x14ac:dyDescent="0.25">
      <c r="A2812" s="1" t="s">
        <v>28</v>
      </c>
      <c r="B2812">
        <v>4151</v>
      </c>
      <c r="C2812" s="1" t="s">
        <v>2845</v>
      </c>
      <c r="D2812">
        <v>100</v>
      </c>
      <c r="E2812">
        <v>100</v>
      </c>
      <c r="F2812">
        <v>0</v>
      </c>
      <c r="H2812"/>
      <c r="I2812">
        <v>0</v>
      </c>
    </row>
    <row r="2813" spans="1:9" hidden="1" x14ac:dyDescent="0.25">
      <c r="A2813" s="1" t="s">
        <v>28</v>
      </c>
      <c r="B2813">
        <v>4129</v>
      </c>
      <c r="C2813" s="1" t="s">
        <v>2846</v>
      </c>
      <c r="D2813">
        <v>100</v>
      </c>
      <c r="E2813">
        <v>100</v>
      </c>
      <c r="F2813">
        <v>0</v>
      </c>
      <c r="H2813"/>
      <c r="I2813">
        <v>0</v>
      </c>
    </row>
    <row r="2814" spans="1:9" hidden="1" x14ac:dyDescent="0.25">
      <c r="A2814" s="1" t="s">
        <v>28</v>
      </c>
      <c r="B2814">
        <v>4130</v>
      </c>
      <c r="C2814" s="1" t="s">
        <v>2847</v>
      </c>
      <c r="D2814">
        <v>100</v>
      </c>
      <c r="E2814">
        <v>100</v>
      </c>
      <c r="F2814">
        <v>0</v>
      </c>
      <c r="H2814"/>
      <c r="I2814">
        <v>0</v>
      </c>
    </row>
    <row r="2815" spans="1:9" hidden="1" x14ac:dyDescent="0.25">
      <c r="A2815" s="1" t="s">
        <v>28</v>
      </c>
      <c r="B2815">
        <v>4131</v>
      </c>
      <c r="C2815" s="1" t="s">
        <v>2848</v>
      </c>
      <c r="D2815">
        <v>100</v>
      </c>
      <c r="E2815">
        <v>100</v>
      </c>
      <c r="F2815">
        <v>0</v>
      </c>
      <c r="H2815"/>
      <c r="I2815">
        <v>0</v>
      </c>
    </row>
    <row r="2816" spans="1:9" hidden="1" x14ac:dyDescent="0.25">
      <c r="A2816" s="1" t="s">
        <v>28</v>
      </c>
      <c r="B2816">
        <v>11471</v>
      </c>
      <c r="C2816" s="1" t="s">
        <v>2849</v>
      </c>
      <c r="D2816">
        <v>81</v>
      </c>
      <c r="E2816">
        <v>81</v>
      </c>
      <c r="F2816">
        <v>0</v>
      </c>
      <c r="H2816"/>
      <c r="I2816">
        <v>0</v>
      </c>
    </row>
    <row r="2817" spans="1:9" hidden="1" x14ac:dyDescent="0.25">
      <c r="A2817" s="1" t="s">
        <v>28</v>
      </c>
      <c r="B2817">
        <v>7156</v>
      </c>
      <c r="C2817" s="1" t="s">
        <v>2850</v>
      </c>
      <c r="D2817">
        <v>118</v>
      </c>
      <c r="E2817">
        <v>118</v>
      </c>
      <c r="F2817">
        <v>0</v>
      </c>
      <c r="H2817"/>
      <c r="I2817">
        <v>0</v>
      </c>
    </row>
    <row r="2818" spans="1:9" hidden="1" x14ac:dyDescent="0.25">
      <c r="A2818" s="1" t="s">
        <v>28</v>
      </c>
      <c r="B2818">
        <v>4120</v>
      </c>
      <c r="C2818" s="1" t="s">
        <v>2851</v>
      </c>
      <c r="D2818">
        <v>100</v>
      </c>
      <c r="E2818">
        <v>100</v>
      </c>
      <c r="F2818">
        <v>0</v>
      </c>
      <c r="H2818"/>
      <c r="I2818">
        <v>0</v>
      </c>
    </row>
    <row r="2819" spans="1:9" hidden="1" x14ac:dyDescent="0.25">
      <c r="A2819" s="1" t="s">
        <v>28</v>
      </c>
      <c r="B2819">
        <v>4122</v>
      </c>
      <c r="C2819" s="1" t="s">
        <v>2852</v>
      </c>
      <c r="D2819">
        <v>100</v>
      </c>
      <c r="E2819">
        <v>100</v>
      </c>
      <c r="F2819">
        <v>0</v>
      </c>
      <c r="H2819"/>
      <c r="I2819">
        <v>0</v>
      </c>
    </row>
    <row r="2820" spans="1:9" hidden="1" x14ac:dyDescent="0.25">
      <c r="A2820" s="1" t="s">
        <v>28</v>
      </c>
      <c r="B2820">
        <v>14620</v>
      </c>
      <c r="C2820" s="1" t="s">
        <v>2853</v>
      </c>
      <c r="D2820">
        <v>120</v>
      </c>
      <c r="E2820">
        <v>120</v>
      </c>
      <c r="F2820">
        <v>0</v>
      </c>
      <c r="H2820"/>
      <c r="I2820">
        <v>0</v>
      </c>
    </row>
    <row r="2821" spans="1:9" hidden="1" x14ac:dyDescent="0.25">
      <c r="A2821" s="1" t="s">
        <v>28</v>
      </c>
      <c r="B2821">
        <v>14621</v>
      </c>
      <c r="C2821" s="1" t="s">
        <v>2854</v>
      </c>
      <c r="D2821">
        <v>24</v>
      </c>
      <c r="E2821">
        <v>24</v>
      </c>
      <c r="F2821">
        <v>0</v>
      </c>
      <c r="H2821"/>
      <c r="I2821">
        <v>0</v>
      </c>
    </row>
    <row r="2822" spans="1:9" hidden="1" x14ac:dyDescent="0.25">
      <c r="A2822" s="1" t="s">
        <v>28</v>
      </c>
      <c r="B2822">
        <v>11397</v>
      </c>
      <c r="C2822" s="1" t="s">
        <v>2855</v>
      </c>
      <c r="D2822">
        <v>27</v>
      </c>
      <c r="E2822">
        <v>27</v>
      </c>
      <c r="F2822">
        <v>0</v>
      </c>
      <c r="H2822"/>
      <c r="I2822">
        <v>0</v>
      </c>
    </row>
    <row r="2823" spans="1:9" hidden="1" x14ac:dyDescent="0.25">
      <c r="A2823" s="1" t="s">
        <v>28</v>
      </c>
      <c r="B2823">
        <v>4142</v>
      </c>
      <c r="C2823" s="1" t="s">
        <v>2856</v>
      </c>
      <c r="D2823">
        <v>50</v>
      </c>
      <c r="E2823">
        <v>50</v>
      </c>
      <c r="F2823">
        <v>0</v>
      </c>
      <c r="H2823"/>
      <c r="I2823">
        <v>0</v>
      </c>
    </row>
    <row r="2824" spans="1:9" hidden="1" x14ac:dyDescent="0.25">
      <c r="A2824" s="1" t="s">
        <v>28</v>
      </c>
      <c r="B2824">
        <v>4143</v>
      </c>
      <c r="C2824" s="1" t="s">
        <v>2857</v>
      </c>
      <c r="D2824">
        <v>50</v>
      </c>
      <c r="E2824">
        <v>50</v>
      </c>
      <c r="F2824">
        <v>0</v>
      </c>
      <c r="H2824"/>
      <c r="I2824">
        <v>0</v>
      </c>
    </row>
    <row r="2825" spans="1:9" hidden="1" x14ac:dyDescent="0.25">
      <c r="A2825" s="1" t="s">
        <v>28</v>
      </c>
      <c r="B2825">
        <v>4144</v>
      </c>
      <c r="C2825" s="1" t="s">
        <v>2858</v>
      </c>
      <c r="D2825">
        <v>50</v>
      </c>
      <c r="E2825">
        <v>50</v>
      </c>
      <c r="F2825">
        <v>0</v>
      </c>
      <c r="H2825"/>
      <c r="I2825">
        <v>0</v>
      </c>
    </row>
    <row r="2826" spans="1:9" hidden="1" x14ac:dyDescent="0.25">
      <c r="A2826" s="1" t="s">
        <v>28</v>
      </c>
      <c r="B2826">
        <v>14619</v>
      </c>
      <c r="C2826" s="1" t="s">
        <v>2859</v>
      </c>
      <c r="D2826">
        <v>100</v>
      </c>
      <c r="E2826">
        <v>100</v>
      </c>
      <c r="F2826">
        <v>0</v>
      </c>
      <c r="H2826"/>
      <c r="I2826">
        <v>0</v>
      </c>
    </row>
    <row r="2827" spans="1:9" hidden="1" x14ac:dyDescent="0.25">
      <c r="A2827" s="1" t="s">
        <v>28</v>
      </c>
      <c r="B2827">
        <v>4156</v>
      </c>
      <c r="C2827" s="1" t="s">
        <v>2860</v>
      </c>
      <c r="D2827">
        <v>100</v>
      </c>
      <c r="E2827">
        <v>100</v>
      </c>
      <c r="F2827">
        <v>0</v>
      </c>
      <c r="H2827"/>
      <c r="I2827">
        <v>0</v>
      </c>
    </row>
    <row r="2828" spans="1:9" hidden="1" x14ac:dyDescent="0.25">
      <c r="A2828" s="1" t="s">
        <v>28</v>
      </c>
      <c r="B2828">
        <v>4717</v>
      </c>
      <c r="C2828" s="1" t="s">
        <v>2861</v>
      </c>
      <c r="D2828">
        <v>100</v>
      </c>
      <c r="E2828">
        <v>100</v>
      </c>
      <c r="F2828">
        <v>0</v>
      </c>
      <c r="H2828"/>
      <c r="I2828">
        <v>0</v>
      </c>
    </row>
    <row r="2829" spans="1:9" hidden="1" x14ac:dyDescent="0.25">
      <c r="A2829" s="1" t="s">
        <v>28</v>
      </c>
      <c r="B2829">
        <v>13642</v>
      </c>
      <c r="C2829" s="1" t="s">
        <v>2862</v>
      </c>
      <c r="D2829">
        <v>100</v>
      </c>
      <c r="E2829">
        <v>100</v>
      </c>
      <c r="F2829">
        <v>0</v>
      </c>
      <c r="H2829"/>
      <c r="I2829">
        <v>0</v>
      </c>
    </row>
    <row r="2830" spans="1:9" hidden="1" x14ac:dyDescent="0.25">
      <c r="A2830" s="1" t="s">
        <v>28</v>
      </c>
      <c r="B2830">
        <v>13635</v>
      </c>
      <c r="C2830" s="1" t="s">
        <v>2863</v>
      </c>
      <c r="D2830">
        <v>50</v>
      </c>
      <c r="E2830">
        <v>50</v>
      </c>
      <c r="F2830">
        <v>0</v>
      </c>
      <c r="H2830"/>
      <c r="I2830">
        <v>0</v>
      </c>
    </row>
    <row r="2831" spans="1:9" hidden="1" x14ac:dyDescent="0.25">
      <c r="A2831" s="1" t="s">
        <v>28</v>
      </c>
      <c r="B2831">
        <v>14538</v>
      </c>
      <c r="C2831" s="1" t="s">
        <v>2864</v>
      </c>
      <c r="D2831">
        <v>2</v>
      </c>
      <c r="E2831">
        <v>2</v>
      </c>
      <c r="F2831">
        <v>0</v>
      </c>
      <c r="H2831"/>
      <c r="I2831">
        <v>0</v>
      </c>
    </row>
    <row r="2832" spans="1:9" hidden="1" x14ac:dyDescent="0.25">
      <c r="A2832" s="1" t="s">
        <v>28</v>
      </c>
      <c r="B2832">
        <v>4977</v>
      </c>
      <c r="C2832" s="1" t="s">
        <v>2865</v>
      </c>
      <c r="D2832">
        <v>50</v>
      </c>
      <c r="E2832">
        <v>50</v>
      </c>
      <c r="F2832">
        <v>0</v>
      </c>
      <c r="H2832"/>
      <c r="I2832">
        <v>0</v>
      </c>
    </row>
    <row r="2833" spans="1:9" hidden="1" x14ac:dyDescent="0.25">
      <c r="A2833" s="1" t="s">
        <v>29</v>
      </c>
      <c r="B2833">
        <v>400</v>
      </c>
      <c r="C2833" s="1" t="s">
        <v>2866</v>
      </c>
      <c r="D2833">
        <v>30</v>
      </c>
      <c r="E2833">
        <v>30</v>
      </c>
      <c r="F2833">
        <v>12</v>
      </c>
      <c r="H2833"/>
      <c r="I2833">
        <v>0</v>
      </c>
    </row>
    <row r="2834" spans="1:9" hidden="1" x14ac:dyDescent="0.25">
      <c r="A2834" s="1" t="s">
        <v>29</v>
      </c>
      <c r="B2834">
        <v>2908</v>
      </c>
      <c r="C2834" s="1" t="s">
        <v>2867</v>
      </c>
      <c r="D2834">
        <v>84</v>
      </c>
      <c r="E2834">
        <v>84</v>
      </c>
      <c r="F2834">
        <v>0</v>
      </c>
      <c r="H2834"/>
      <c r="I2834">
        <v>0</v>
      </c>
    </row>
    <row r="2835" spans="1:9" hidden="1" x14ac:dyDescent="0.25">
      <c r="A2835" s="1" t="s">
        <v>29</v>
      </c>
      <c r="B2835">
        <v>1113</v>
      </c>
      <c r="C2835" s="1" t="s">
        <v>2868</v>
      </c>
      <c r="D2835">
        <v>17</v>
      </c>
      <c r="E2835">
        <v>17</v>
      </c>
      <c r="F2835">
        <v>12</v>
      </c>
      <c r="H2835"/>
      <c r="I2835">
        <v>0</v>
      </c>
    </row>
    <row r="2836" spans="1:9" hidden="1" x14ac:dyDescent="0.25">
      <c r="A2836" s="1" t="s">
        <v>29</v>
      </c>
      <c r="B2836">
        <v>1134</v>
      </c>
      <c r="C2836" s="1" t="s">
        <v>2869</v>
      </c>
      <c r="D2836">
        <v>60</v>
      </c>
      <c r="E2836">
        <v>60</v>
      </c>
      <c r="F2836">
        <v>0</v>
      </c>
      <c r="H2836"/>
      <c r="I2836">
        <v>0</v>
      </c>
    </row>
    <row r="2837" spans="1:9" hidden="1" x14ac:dyDescent="0.25">
      <c r="A2837" s="1" t="s">
        <v>29</v>
      </c>
      <c r="B2837">
        <v>705</v>
      </c>
      <c r="C2837" s="1" t="s">
        <v>2870</v>
      </c>
      <c r="D2837">
        <v>1</v>
      </c>
      <c r="E2837">
        <v>1</v>
      </c>
      <c r="F2837">
        <v>18</v>
      </c>
      <c r="H2837"/>
      <c r="I2837">
        <v>0</v>
      </c>
    </row>
    <row r="2838" spans="1:9" hidden="1" x14ac:dyDescent="0.25">
      <c r="A2838" s="1" t="s">
        <v>29</v>
      </c>
      <c r="B2838">
        <v>396</v>
      </c>
      <c r="C2838" s="1" t="s">
        <v>2871</v>
      </c>
      <c r="D2838">
        <v>22</v>
      </c>
      <c r="E2838">
        <v>22</v>
      </c>
      <c r="F2838">
        <v>60</v>
      </c>
      <c r="H2838"/>
      <c r="I2838">
        <v>0</v>
      </c>
    </row>
    <row r="2839" spans="1:9" hidden="1" x14ac:dyDescent="0.25">
      <c r="A2839" s="1" t="s">
        <v>29</v>
      </c>
      <c r="B2839">
        <v>5251</v>
      </c>
      <c r="C2839" s="1" t="s">
        <v>2872</v>
      </c>
      <c r="D2839">
        <v>32</v>
      </c>
      <c r="E2839">
        <v>32</v>
      </c>
      <c r="F2839">
        <v>36</v>
      </c>
      <c r="H2839"/>
      <c r="I2839">
        <v>0</v>
      </c>
    </row>
    <row r="2840" spans="1:9" hidden="1" x14ac:dyDescent="0.25">
      <c r="A2840" s="1" t="s">
        <v>29</v>
      </c>
      <c r="B2840">
        <v>5248</v>
      </c>
      <c r="C2840" s="1" t="s">
        <v>2873</v>
      </c>
      <c r="D2840">
        <v>1</v>
      </c>
      <c r="E2840">
        <v>1</v>
      </c>
      <c r="F2840">
        <v>180</v>
      </c>
      <c r="H2840"/>
      <c r="I2840">
        <v>0</v>
      </c>
    </row>
    <row r="2841" spans="1:9" hidden="1" x14ac:dyDescent="0.25">
      <c r="A2841" s="1" t="s">
        <v>29</v>
      </c>
      <c r="B2841">
        <v>5249</v>
      </c>
      <c r="C2841" s="1" t="s">
        <v>2874</v>
      </c>
      <c r="D2841">
        <v>23</v>
      </c>
      <c r="E2841">
        <v>23</v>
      </c>
      <c r="F2841">
        <v>36</v>
      </c>
      <c r="H2841"/>
      <c r="I2841">
        <v>0</v>
      </c>
    </row>
    <row r="2842" spans="1:9" hidden="1" x14ac:dyDescent="0.25">
      <c r="A2842" s="1" t="s">
        <v>29</v>
      </c>
      <c r="B2842">
        <v>5250</v>
      </c>
      <c r="C2842" s="1" t="s">
        <v>2875</v>
      </c>
      <c r="D2842">
        <v>31</v>
      </c>
      <c r="E2842">
        <v>31</v>
      </c>
      <c r="F2842">
        <v>36</v>
      </c>
      <c r="H2842"/>
      <c r="I2842">
        <v>0</v>
      </c>
    </row>
    <row r="2843" spans="1:9" hidden="1" x14ac:dyDescent="0.25">
      <c r="A2843" s="1" t="s">
        <v>29</v>
      </c>
      <c r="B2843">
        <v>5252</v>
      </c>
      <c r="C2843" s="1" t="s">
        <v>2876</v>
      </c>
      <c r="D2843">
        <v>34</v>
      </c>
      <c r="E2843">
        <v>34</v>
      </c>
      <c r="F2843">
        <v>0</v>
      </c>
      <c r="H2843"/>
      <c r="I2843">
        <v>0</v>
      </c>
    </row>
    <row r="2844" spans="1:9" hidden="1" x14ac:dyDescent="0.25">
      <c r="A2844" s="1" t="s">
        <v>29</v>
      </c>
      <c r="B2844">
        <v>953</v>
      </c>
      <c r="C2844" s="1" t="s">
        <v>2877</v>
      </c>
      <c r="D2844">
        <v>6</v>
      </c>
      <c r="E2844">
        <v>6</v>
      </c>
      <c r="F2844">
        <v>0</v>
      </c>
      <c r="H2844"/>
      <c r="I2844">
        <v>0</v>
      </c>
    </row>
    <row r="2845" spans="1:9" hidden="1" x14ac:dyDescent="0.25">
      <c r="A2845" s="1" t="s">
        <v>29</v>
      </c>
      <c r="B2845">
        <v>3630</v>
      </c>
      <c r="C2845" s="1" t="s">
        <v>2878</v>
      </c>
      <c r="D2845">
        <v>19</v>
      </c>
      <c r="E2845">
        <v>19</v>
      </c>
      <c r="F2845">
        <v>156</v>
      </c>
      <c r="H2845"/>
      <c r="I2845">
        <v>0</v>
      </c>
    </row>
    <row r="2846" spans="1:9" hidden="1" x14ac:dyDescent="0.25">
      <c r="A2846" s="1" t="s">
        <v>29</v>
      </c>
      <c r="B2846">
        <v>3631</v>
      </c>
      <c r="C2846" s="1" t="s">
        <v>2879</v>
      </c>
      <c r="D2846">
        <v>5</v>
      </c>
      <c r="E2846">
        <v>5</v>
      </c>
      <c r="F2846">
        <v>12</v>
      </c>
      <c r="H2846"/>
      <c r="I2846">
        <v>0</v>
      </c>
    </row>
    <row r="2847" spans="1:9" hidden="1" x14ac:dyDescent="0.25">
      <c r="A2847" s="1" t="s">
        <v>29</v>
      </c>
      <c r="B2847">
        <v>6324</v>
      </c>
      <c r="C2847" s="1" t="s">
        <v>2880</v>
      </c>
      <c r="D2847">
        <v>14</v>
      </c>
      <c r="E2847">
        <v>14</v>
      </c>
      <c r="F2847">
        <v>0</v>
      </c>
      <c r="H2847"/>
      <c r="I2847">
        <v>0</v>
      </c>
    </row>
    <row r="2848" spans="1:9" hidden="1" x14ac:dyDescent="0.25">
      <c r="A2848" s="1" t="s">
        <v>29</v>
      </c>
      <c r="B2848">
        <v>408</v>
      </c>
      <c r="C2848" s="1" t="s">
        <v>2881</v>
      </c>
      <c r="D2848">
        <v>3</v>
      </c>
      <c r="E2848">
        <v>3</v>
      </c>
      <c r="F2848">
        <v>0</v>
      </c>
      <c r="H2848"/>
      <c r="I2848">
        <v>0</v>
      </c>
    </row>
    <row r="2849" spans="1:9" hidden="1" x14ac:dyDescent="0.25">
      <c r="A2849" s="1" t="s">
        <v>29</v>
      </c>
      <c r="B2849">
        <v>6419</v>
      </c>
      <c r="C2849" s="1" t="s">
        <v>2882</v>
      </c>
      <c r="D2849">
        <v>35</v>
      </c>
      <c r="E2849">
        <v>35</v>
      </c>
      <c r="F2849">
        <v>0</v>
      </c>
      <c r="H2849"/>
      <c r="I2849">
        <v>0</v>
      </c>
    </row>
    <row r="2850" spans="1:9" hidden="1" x14ac:dyDescent="0.25">
      <c r="A2850" s="1" t="s">
        <v>29</v>
      </c>
      <c r="B2850">
        <v>4279</v>
      </c>
      <c r="C2850" s="1" t="s">
        <v>2883</v>
      </c>
      <c r="D2850">
        <v>5</v>
      </c>
      <c r="E2850">
        <v>5</v>
      </c>
      <c r="F2850">
        <v>0</v>
      </c>
      <c r="H2850"/>
      <c r="I2850">
        <v>0</v>
      </c>
    </row>
    <row r="2851" spans="1:9" hidden="1" x14ac:dyDescent="0.25">
      <c r="A2851" s="1" t="s">
        <v>29</v>
      </c>
      <c r="B2851">
        <v>6816</v>
      </c>
      <c r="C2851" s="1" t="s">
        <v>2884</v>
      </c>
      <c r="D2851">
        <v>28</v>
      </c>
      <c r="E2851">
        <v>28</v>
      </c>
      <c r="F2851">
        <v>48</v>
      </c>
      <c r="H2851"/>
      <c r="I2851">
        <v>0</v>
      </c>
    </row>
    <row r="2852" spans="1:9" hidden="1" x14ac:dyDescent="0.25">
      <c r="A2852" s="1" t="s">
        <v>29</v>
      </c>
      <c r="B2852">
        <v>6715</v>
      </c>
      <c r="C2852" s="1" t="s">
        <v>2885</v>
      </c>
      <c r="D2852">
        <v>30</v>
      </c>
      <c r="E2852">
        <v>30</v>
      </c>
      <c r="F2852">
        <v>0</v>
      </c>
      <c r="H2852"/>
      <c r="I2852">
        <v>0</v>
      </c>
    </row>
    <row r="2853" spans="1:9" hidden="1" x14ac:dyDescent="0.25">
      <c r="A2853" s="1" t="s">
        <v>29</v>
      </c>
      <c r="B2853">
        <v>6948</v>
      </c>
      <c r="C2853" s="1" t="s">
        <v>2886</v>
      </c>
      <c r="D2853">
        <v>104</v>
      </c>
      <c r="E2853">
        <v>104</v>
      </c>
      <c r="F2853">
        <v>0</v>
      </c>
      <c r="H2853"/>
      <c r="I2853">
        <v>0</v>
      </c>
    </row>
    <row r="2854" spans="1:9" hidden="1" x14ac:dyDescent="0.25">
      <c r="A2854" s="1" t="s">
        <v>29</v>
      </c>
      <c r="B2854">
        <v>4411</v>
      </c>
      <c r="C2854" s="1" t="s">
        <v>2887</v>
      </c>
      <c r="D2854">
        <v>4</v>
      </c>
      <c r="E2854">
        <v>4</v>
      </c>
      <c r="F2854">
        <v>12</v>
      </c>
      <c r="H2854"/>
      <c r="I2854">
        <v>0</v>
      </c>
    </row>
    <row r="2855" spans="1:9" hidden="1" x14ac:dyDescent="0.25">
      <c r="A2855" s="1" t="s">
        <v>29</v>
      </c>
      <c r="B2855">
        <v>5780</v>
      </c>
      <c r="C2855" s="1" t="s">
        <v>2888</v>
      </c>
      <c r="D2855">
        <v>18</v>
      </c>
      <c r="E2855">
        <v>18</v>
      </c>
      <c r="F2855">
        <v>132</v>
      </c>
      <c r="H2855"/>
      <c r="I2855">
        <v>0</v>
      </c>
    </row>
    <row r="2856" spans="1:9" hidden="1" x14ac:dyDescent="0.25">
      <c r="A2856" s="1" t="s">
        <v>29</v>
      </c>
      <c r="B2856">
        <v>5784</v>
      </c>
      <c r="C2856" s="1" t="s">
        <v>2889</v>
      </c>
      <c r="D2856">
        <v>28</v>
      </c>
      <c r="E2856">
        <v>28</v>
      </c>
      <c r="F2856">
        <v>0</v>
      </c>
      <c r="H2856"/>
      <c r="I2856">
        <v>0</v>
      </c>
    </row>
    <row r="2857" spans="1:9" hidden="1" x14ac:dyDescent="0.25">
      <c r="A2857" s="1" t="s">
        <v>29</v>
      </c>
      <c r="B2857">
        <v>7476</v>
      </c>
      <c r="C2857" s="1" t="s">
        <v>2890</v>
      </c>
      <c r="D2857">
        <v>9</v>
      </c>
      <c r="E2857">
        <v>9</v>
      </c>
      <c r="F2857">
        <v>120</v>
      </c>
      <c r="H2857"/>
      <c r="I2857">
        <v>0</v>
      </c>
    </row>
    <row r="2858" spans="1:9" hidden="1" x14ac:dyDescent="0.25">
      <c r="A2858" s="1" t="s">
        <v>29</v>
      </c>
      <c r="B2858">
        <v>7478</v>
      </c>
      <c r="C2858" s="1" t="s">
        <v>2891</v>
      </c>
      <c r="D2858">
        <v>59</v>
      </c>
      <c r="E2858">
        <v>59</v>
      </c>
      <c r="F2858">
        <v>0</v>
      </c>
      <c r="H2858"/>
      <c r="I2858">
        <v>0</v>
      </c>
    </row>
    <row r="2859" spans="1:9" hidden="1" x14ac:dyDescent="0.25">
      <c r="A2859" s="1" t="s">
        <v>29</v>
      </c>
      <c r="B2859">
        <v>7480</v>
      </c>
      <c r="C2859" s="1" t="s">
        <v>2892</v>
      </c>
      <c r="D2859">
        <v>1</v>
      </c>
      <c r="E2859">
        <v>1</v>
      </c>
      <c r="F2859">
        <v>180</v>
      </c>
      <c r="H2859"/>
      <c r="I2859">
        <v>0</v>
      </c>
    </row>
    <row r="2860" spans="1:9" hidden="1" x14ac:dyDescent="0.25">
      <c r="A2860" s="1" t="s">
        <v>29</v>
      </c>
      <c r="B2860">
        <v>6114</v>
      </c>
      <c r="C2860" s="1" t="s">
        <v>2893</v>
      </c>
      <c r="D2860">
        <v>42</v>
      </c>
      <c r="E2860">
        <v>42</v>
      </c>
      <c r="F2860">
        <v>73</v>
      </c>
      <c r="H2860"/>
      <c r="I2860">
        <v>0</v>
      </c>
    </row>
    <row r="2861" spans="1:9" hidden="1" x14ac:dyDescent="0.25">
      <c r="A2861" s="1" t="s">
        <v>29</v>
      </c>
      <c r="B2861">
        <v>6115</v>
      </c>
      <c r="C2861" s="1" t="s">
        <v>2894</v>
      </c>
      <c r="D2861">
        <v>23</v>
      </c>
      <c r="E2861">
        <v>23</v>
      </c>
      <c r="F2861">
        <v>72</v>
      </c>
      <c r="H2861"/>
      <c r="I2861">
        <v>0</v>
      </c>
    </row>
    <row r="2862" spans="1:9" hidden="1" x14ac:dyDescent="0.25">
      <c r="A2862" s="1" t="s">
        <v>29</v>
      </c>
      <c r="B2862">
        <v>6116</v>
      </c>
      <c r="C2862" s="1" t="s">
        <v>2895</v>
      </c>
      <c r="D2862">
        <v>24</v>
      </c>
      <c r="E2862">
        <v>24</v>
      </c>
      <c r="F2862">
        <v>0</v>
      </c>
      <c r="H2862"/>
      <c r="I2862">
        <v>0</v>
      </c>
    </row>
    <row r="2863" spans="1:9" hidden="1" x14ac:dyDescent="0.25">
      <c r="A2863" s="1" t="s">
        <v>29</v>
      </c>
      <c r="B2863">
        <v>6235</v>
      </c>
      <c r="C2863" s="1" t="s">
        <v>2896</v>
      </c>
      <c r="D2863">
        <v>43</v>
      </c>
      <c r="E2863">
        <v>43</v>
      </c>
      <c r="F2863">
        <v>60</v>
      </c>
      <c r="H2863"/>
      <c r="I2863">
        <v>0</v>
      </c>
    </row>
    <row r="2864" spans="1:9" hidden="1" x14ac:dyDescent="0.25">
      <c r="A2864" s="1" t="s">
        <v>29</v>
      </c>
      <c r="B2864">
        <v>7822</v>
      </c>
      <c r="C2864" s="1" t="s">
        <v>2897</v>
      </c>
      <c r="D2864">
        <v>3</v>
      </c>
      <c r="E2864">
        <v>3</v>
      </c>
      <c r="F2864">
        <v>0</v>
      </c>
      <c r="H2864"/>
      <c r="I2864">
        <v>0</v>
      </c>
    </row>
    <row r="2865" spans="1:9" hidden="1" x14ac:dyDescent="0.25">
      <c r="A2865" s="1" t="s">
        <v>29</v>
      </c>
      <c r="B2865">
        <v>8104</v>
      </c>
      <c r="C2865" s="1" t="s">
        <v>2898</v>
      </c>
      <c r="D2865">
        <v>7</v>
      </c>
      <c r="E2865">
        <v>7</v>
      </c>
      <c r="F2865">
        <v>216</v>
      </c>
      <c r="H2865"/>
      <c r="I2865">
        <v>0</v>
      </c>
    </row>
    <row r="2866" spans="1:9" hidden="1" x14ac:dyDescent="0.25">
      <c r="A2866" s="1" t="s">
        <v>29</v>
      </c>
      <c r="B2866">
        <v>7801</v>
      </c>
      <c r="C2866" s="1" t="s">
        <v>2899</v>
      </c>
      <c r="D2866">
        <v>1</v>
      </c>
      <c r="E2866">
        <v>1</v>
      </c>
      <c r="F2866">
        <v>120</v>
      </c>
      <c r="H2866"/>
      <c r="I2866">
        <v>0</v>
      </c>
    </row>
    <row r="2867" spans="1:9" hidden="1" x14ac:dyDescent="0.25">
      <c r="A2867" s="1" t="s">
        <v>29</v>
      </c>
      <c r="B2867">
        <v>8387</v>
      </c>
      <c r="C2867" s="1" t="s">
        <v>2900</v>
      </c>
      <c r="D2867">
        <v>191</v>
      </c>
      <c r="E2867">
        <v>191</v>
      </c>
      <c r="F2867">
        <v>228</v>
      </c>
      <c r="H2867"/>
      <c r="I2867">
        <v>0</v>
      </c>
    </row>
    <row r="2868" spans="1:9" hidden="1" x14ac:dyDescent="0.25">
      <c r="A2868" s="1" t="s">
        <v>29</v>
      </c>
      <c r="B2868">
        <v>8388</v>
      </c>
      <c r="C2868" s="1" t="s">
        <v>2901</v>
      </c>
      <c r="D2868">
        <v>9</v>
      </c>
      <c r="E2868">
        <v>9</v>
      </c>
      <c r="F2868">
        <v>0</v>
      </c>
      <c r="H2868"/>
      <c r="I2868">
        <v>0</v>
      </c>
    </row>
    <row r="2869" spans="1:9" hidden="1" x14ac:dyDescent="0.25">
      <c r="A2869" s="1" t="s">
        <v>29</v>
      </c>
      <c r="B2869">
        <v>8121</v>
      </c>
      <c r="C2869" s="1" t="s">
        <v>2902</v>
      </c>
      <c r="D2869">
        <v>35</v>
      </c>
      <c r="E2869">
        <v>35</v>
      </c>
      <c r="F2869">
        <v>12</v>
      </c>
      <c r="H2869"/>
      <c r="I2869">
        <v>0</v>
      </c>
    </row>
    <row r="2870" spans="1:9" hidden="1" x14ac:dyDescent="0.25">
      <c r="A2870" s="1" t="s">
        <v>29</v>
      </c>
      <c r="B2870">
        <v>8132</v>
      </c>
      <c r="C2870" s="1" t="s">
        <v>2903</v>
      </c>
      <c r="D2870">
        <v>36</v>
      </c>
      <c r="E2870">
        <v>36</v>
      </c>
      <c r="F2870">
        <v>24</v>
      </c>
      <c r="H2870"/>
      <c r="I2870">
        <v>0</v>
      </c>
    </row>
    <row r="2871" spans="1:9" hidden="1" x14ac:dyDescent="0.25">
      <c r="A2871" s="1" t="s">
        <v>29</v>
      </c>
      <c r="B2871">
        <v>8131</v>
      </c>
      <c r="C2871" s="1" t="s">
        <v>2904</v>
      </c>
      <c r="D2871">
        <v>34</v>
      </c>
      <c r="E2871">
        <v>34</v>
      </c>
      <c r="F2871">
        <v>0</v>
      </c>
      <c r="H2871"/>
      <c r="I2871">
        <v>0</v>
      </c>
    </row>
    <row r="2872" spans="1:9" hidden="1" x14ac:dyDescent="0.25">
      <c r="A2872" s="1" t="s">
        <v>29</v>
      </c>
      <c r="B2872">
        <v>8442</v>
      </c>
      <c r="C2872" s="1" t="s">
        <v>2905</v>
      </c>
      <c r="D2872">
        <v>52</v>
      </c>
      <c r="E2872">
        <v>52</v>
      </c>
      <c r="F2872">
        <v>0</v>
      </c>
      <c r="H2872"/>
      <c r="I2872">
        <v>0</v>
      </c>
    </row>
    <row r="2873" spans="1:9" hidden="1" x14ac:dyDescent="0.25">
      <c r="A2873" s="1" t="s">
        <v>29</v>
      </c>
      <c r="B2873">
        <v>8443</v>
      </c>
      <c r="C2873" s="1" t="s">
        <v>2906</v>
      </c>
      <c r="D2873">
        <v>347</v>
      </c>
      <c r="E2873">
        <v>347</v>
      </c>
      <c r="F2873">
        <v>0</v>
      </c>
      <c r="H2873"/>
      <c r="I2873">
        <v>0</v>
      </c>
    </row>
    <row r="2874" spans="1:9" hidden="1" x14ac:dyDescent="0.25">
      <c r="A2874" s="1" t="s">
        <v>29</v>
      </c>
      <c r="B2874">
        <v>8444</v>
      </c>
      <c r="C2874" s="1" t="s">
        <v>2907</v>
      </c>
      <c r="D2874">
        <v>239</v>
      </c>
      <c r="E2874">
        <v>239</v>
      </c>
      <c r="F2874">
        <v>0</v>
      </c>
      <c r="H2874"/>
      <c r="I2874">
        <v>0</v>
      </c>
    </row>
    <row r="2875" spans="1:9" hidden="1" x14ac:dyDescent="0.25">
      <c r="A2875" s="1" t="s">
        <v>29</v>
      </c>
      <c r="B2875">
        <v>8445</v>
      </c>
      <c r="C2875" s="1" t="s">
        <v>2908</v>
      </c>
      <c r="D2875">
        <v>240</v>
      </c>
      <c r="E2875">
        <v>240</v>
      </c>
      <c r="F2875">
        <v>0</v>
      </c>
      <c r="H2875"/>
      <c r="I2875">
        <v>0</v>
      </c>
    </row>
    <row r="2876" spans="1:9" hidden="1" x14ac:dyDescent="0.25">
      <c r="A2876" s="1" t="s">
        <v>29</v>
      </c>
      <c r="B2876">
        <v>8446</v>
      </c>
      <c r="C2876" s="1" t="s">
        <v>2909</v>
      </c>
      <c r="D2876">
        <v>239</v>
      </c>
      <c r="E2876">
        <v>239</v>
      </c>
      <c r="F2876">
        <v>0</v>
      </c>
      <c r="H2876"/>
      <c r="I2876">
        <v>0</v>
      </c>
    </row>
    <row r="2877" spans="1:9" hidden="1" x14ac:dyDescent="0.25">
      <c r="A2877" s="1" t="s">
        <v>29</v>
      </c>
      <c r="B2877">
        <v>8447</v>
      </c>
      <c r="C2877" s="1" t="s">
        <v>2910</v>
      </c>
      <c r="D2877">
        <v>73</v>
      </c>
      <c r="E2877">
        <v>73</v>
      </c>
      <c r="F2877">
        <v>0</v>
      </c>
      <c r="H2877"/>
      <c r="I2877">
        <v>0</v>
      </c>
    </row>
    <row r="2878" spans="1:9" hidden="1" x14ac:dyDescent="0.25">
      <c r="A2878" s="1" t="s">
        <v>29</v>
      </c>
      <c r="B2878">
        <v>8448</v>
      </c>
      <c r="C2878" s="1" t="s">
        <v>2911</v>
      </c>
      <c r="D2878">
        <v>11</v>
      </c>
      <c r="E2878">
        <v>11</v>
      </c>
      <c r="F2878">
        <v>0</v>
      </c>
      <c r="H2878"/>
      <c r="I2878">
        <v>0</v>
      </c>
    </row>
    <row r="2879" spans="1:9" hidden="1" x14ac:dyDescent="0.25">
      <c r="A2879" s="1" t="s">
        <v>29</v>
      </c>
      <c r="B2879">
        <v>8450</v>
      </c>
      <c r="C2879" s="1" t="s">
        <v>2912</v>
      </c>
      <c r="D2879">
        <v>45</v>
      </c>
      <c r="E2879">
        <v>45</v>
      </c>
      <c r="F2879">
        <v>0</v>
      </c>
      <c r="H2879"/>
      <c r="I2879">
        <v>0</v>
      </c>
    </row>
    <row r="2880" spans="1:9" hidden="1" x14ac:dyDescent="0.25">
      <c r="A2880" s="1" t="s">
        <v>29</v>
      </c>
      <c r="B2880">
        <v>8451</v>
      </c>
      <c r="C2880" s="1" t="s">
        <v>2913</v>
      </c>
      <c r="D2880">
        <v>335</v>
      </c>
      <c r="E2880">
        <v>335</v>
      </c>
      <c r="F2880">
        <v>0</v>
      </c>
      <c r="H2880"/>
      <c r="I2880">
        <v>0</v>
      </c>
    </row>
    <row r="2881" spans="1:9" hidden="1" x14ac:dyDescent="0.25">
      <c r="A2881" s="1" t="s">
        <v>29</v>
      </c>
      <c r="B2881">
        <v>9029</v>
      </c>
      <c r="C2881" s="1" t="s">
        <v>2914</v>
      </c>
      <c r="D2881">
        <v>135</v>
      </c>
      <c r="E2881">
        <v>135</v>
      </c>
      <c r="F2881">
        <v>0</v>
      </c>
      <c r="H2881"/>
      <c r="I2881">
        <v>0</v>
      </c>
    </row>
    <row r="2882" spans="1:9" hidden="1" x14ac:dyDescent="0.25">
      <c r="A2882" s="1" t="s">
        <v>29</v>
      </c>
      <c r="B2882">
        <v>8840</v>
      </c>
      <c r="C2882" s="1" t="s">
        <v>2915</v>
      </c>
      <c r="D2882">
        <v>67</v>
      </c>
      <c r="E2882">
        <v>67</v>
      </c>
      <c r="F2882">
        <v>0</v>
      </c>
      <c r="H2882"/>
      <c r="I2882">
        <v>0</v>
      </c>
    </row>
    <row r="2883" spans="1:9" hidden="1" x14ac:dyDescent="0.25">
      <c r="A2883" s="1" t="s">
        <v>29</v>
      </c>
      <c r="B2883">
        <v>8963</v>
      </c>
      <c r="C2883" s="1" t="s">
        <v>2916</v>
      </c>
      <c r="D2883">
        <v>227</v>
      </c>
      <c r="E2883">
        <v>227</v>
      </c>
      <c r="F2883">
        <v>0</v>
      </c>
      <c r="H2883"/>
      <c r="I2883">
        <v>0</v>
      </c>
    </row>
    <row r="2884" spans="1:9" hidden="1" x14ac:dyDescent="0.25">
      <c r="A2884" s="1" t="s">
        <v>29</v>
      </c>
      <c r="B2884">
        <v>9025</v>
      </c>
      <c r="C2884" s="1" t="s">
        <v>2917</v>
      </c>
      <c r="D2884">
        <v>38</v>
      </c>
      <c r="E2884">
        <v>38</v>
      </c>
      <c r="F2884">
        <v>36</v>
      </c>
      <c r="H2884"/>
      <c r="I2884">
        <v>0</v>
      </c>
    </row>
    <row r="2885" spans="1:9" hidden="1" x14ac:dyDescent="0.25">
      <c r="A2885" s="1" t="s">
        <v>29</v>
      </c>
      <c r="B2885">
        <v>9022</v>
      </c>
      <c r="C2885" s="1" t="s">
        <v>2918</v>
      </c>
      <c r="D2885">
        <v>85</v>
      </c>
      <c r="E2885">
        <v>85</v>
      </c>
      <c r="F2885">
        <v>0</v>
      </c>
      <c r="H2885"/>
      <c r="I2885">
        <v>0</v>
      </c>
    </row>
    <row r="2886" spans="1:9" hidden="1" x14ac:dyDescent="0.25">
      <c r="A2886" s="1" t="s">
        <v>29</v>
      </c>
      <c r="B2886">
        <v>9349</v>
      </c>
      <c r="C2886" s="1" t="s">
        <v>2919</v>
      </c>
      <c r="D2886">
        <v>51</v>
      </c>
      <c r="E2886">
        <v>51</v>
      </c>
      <c r="F2886">
        <v>42</v>
      </c>
      <c r="H2886"/>
      <c r="I2886">
        <v>0</v>
      </c>
    </row>
    <row r="2887" spans="1:9" hidden="1" x14ac:dyDescent="0.25">
      <c r="A2887" s="1" t="s">
        <v>29</v>
      </c>
      <c r="B2887">
        <v>9260</v>
      </c>
      <c r="C2887" s="1" t="s">
        <v>2920</v>
      </c>
      <c r="D2887">
        <v>8</v>
      </c>
      <c r="E2887">
        <v>8</v>
      </c>
      <c r="F2887">
        <v>720</v>
      </c>
      <c r="H2887"/>
      <c r="I2887">
        <v>0</v>
      </c>
    </row>
    <row r="2888" spans="1:9" hidden="1" x14ac:dyDescent="0.25">
      <c r="A2888" s="1" t="s">
        <v>29</v>
      </c>
      <c r="B2888">
        <v>9261</v>
      </c>
      <c r="C2888" s="1" t="s">
        <v>2921</v>
      </c>
      <c r="D2888">
        <v>12</v>
      </c>
      <c r="E2888">
        <v>12</v>
      </c>
      <c r="F2888">
        <v>0</v>
      </c>
      <c r="H2888"/>
      <c r="I2888">
        <v>0</v>
      </c>
    </row>
    <row r="2889" spans="1:9" hidden="1" x14ac:dyDescent="0.25">
      <c r="A2889" s="1" t="s">
        <v>29</v>
      </c>
      <c r="B2889">
        <v>9708</v>
      </c>
      <c r="C2889" s="1" t="s">
        <v>2922</v>
      </c>
      <c r="D2889">
        <v>3</v>
      </c>
      <c r="E2889">
        <v>3</v>
      </c>
      <c r="F2889">
        <v>0</v>
      </c>
      <c r="H2889"/>
      <c r="I2889">
        <v>0</v>
      </c>
    </row>
    <row r="2890" spans="1:9" hidden="1" x14ac:dyDescent="0.25">
      <c r="A2890" s="1" t="s">
        <v>29</v>
      </c>
      <c r="B2890">
        <v>9711</v>
      </c>
      <c r="C2890" s="1" t="s">
        <v>2923</v>
      </c>
      <c r="D2890">
        <v>9</v>
      </c>
      <c r="E2890">
        <v>9</v>
      </c>
      <c r="F2890">
        <v>0</v>
      </c>
      <c r="H2890"/>
      <c r="I2890">
        <v>0</v>
      </c>
    </row>
    <row r="2891" spans="1:9" hidden="1" x14ac:dyDescent="0.25">
      <c r="A2891" s="1" t="s">
        <v>29</v>
      </c>
      <c r="B2891">
        <v>9500</v>
      </c>
      <c r="C2891" s="1" t="s">
        <v>2924</v>
      </c>
      <c r="D2891">
        <v>2</v>
      </c>
      <c r="E2891">
        <v>2</v>
      </c>
      <c r="F2891">
        <v>0</v>
      </c>
      <c r="H2891"/>
      <c r="I2891">
        <v>0</v>
      </c>
    </row>
    <row r="2892" spans="1:9" hidden="1" x14ac:dyDescent="0.25">
      <c r="A2892" s="1" t="s">
        <v>29</v>
      </c>
      <c r="B2892">
        <v>9560</v>
      </c>
      <c r="C2892" s="1" t="s">
        <v>2925</v>
      </c>
      <c r="D2892">
        <v>44</v>
      </c>
      <c r="E2892">
        <v>44</v>
      </c>
      <c r="F2892">
        <v>0</v>
      </c>
      <c r="H2892"/>
      <c r="I2892">
        <v>0</v>
      </c>
    </row>
    <row r="2893" spans="1:9" hidden="1" x14ac:dyDescent="0.25">
      <c r="A2893" s="1" t="s">
        <v>29</v>
      </c>
      <c r="B2893">
        <v>9561</v>
      </c>
      <c r="C2893" s="1" t="s">
        <v>2926</v>
      </c>
      <c r="D2893">
        <v>47</v>
      </c>
      <c r="E2893">
        <v>47</v>
      </c>
      <c r="F2893">
        <v>0</v>
      </c>
      <c r="H2893"/>
      <c r="I2893">
        <v>0</v>
      </c>
    </row>
    <row r="2894" spans="1:9" hidden="1" x14ac:dyDescent="0.25">
      <c r="A2894" s="1" t="s">
        <v>29</v>
      </c>
      <c r="B2894">
        <v>9858</v>
      </c>
      <c r="C2894" s="1" t="s">
        <v>2927</v>
      </c>
      <c r="D2894">
        <v>6</v>
      </c>
      <c r="E2894">
        <v>6</v>
      </c>
      <c r="F2894">
        <v>0</v>
      </c>
      <c r="H2894"/>
      <c r="I2894">
        <v>0</v>
      </c>
    </row>
    <row r="2895" spans="1:9" hidden="1" x14ac:dyDescent="0.25">
      <c r="A2895" s="1" t="s">
        <v>29</v>
      </c>
      <c r="B2895">
        <v>9859</v>
      </c>
      <c r="C2895" s="1" t="s">
        <v>2928</v>
      </c>
      <c r="D2895">
        <v>123</v>
      </c>
      <c r="E2895">
        <v>123</v>
      </c>
      <c r="F2895">
        <v>120</v>
      </c>
      <c r="H2895"/>
      <c r="I2895">
        <v>0</v>
      </c>
    </row>
    <row r="2896" spans="1:9" hidden="1" x14ac:dyDescent="0.25">
      <c r="A2896" s="1" t="s">
        <v>29</v>
      </c>
      <c r="B2896">
        <v>9818</v>
      </c>
      <c r="C2896" s="1" t="s">
        <v>2929</v>
      </c>
      <c r="D2896">
        <v>1</v>
      </c>
      <c r="E2896">
        <v>1</v>
      </c>
      <c r="F2896">
        <v>0</v>
      </c>
      <c r="H2896"/>
      <c r="I2896">
        <v>0</v>
      </c>
    </row>
    <row r="2897" spans="1:9" hidden="1" x14ac:dyDescent="0.25">
      <c r="A2897" s="1" t="s">
        <v>29</v>
      </c>
      <c r="B2897">
        <v>10204</v>
      </c>
      <c r="C2897" s="1" t="s">
        <v>2930</v>
      </c>
      <c r="D2897">
        <v>1388</v>
      </c>
      <c r="E2897">
        <v>1388</v>
      </c>
      <c r="F2897">
        <v>0</v>
      </c>
      <c r="H2897"/>
      <c r="I2897">
        <v>0</v>
      </c>
    </row>
    <row r="2898" spans="1:9" hidden="1" x14ac:dyDescent="0.25">
      <c r="A2898" s="1" t="s">
        <v>29</v>
      </c>
      <c r="B2898">
        <v>10203</v>
      </c>
      <c r="C2898" s="1" t="s">
        <v>2931</v>
      </c>
      <c r="D2898">
        <v>383</v>
      </c>
      <c r="E2898">
        <v>383</v>
      </c>
      <c r="F2898">
        <v>0</v>
      </c>
      <c r="H2898"/>
      <c r="I2898">
        <v>0</v>
      </c>
    </row>
    <row r="2899" spans="1:9" hidden="1" x14ac:dyDescent="0.25">
      <c r="A2899" s="1" t="s">
        <v>29</v>
      </c>
      <c r="B2899">
        <v>10202</v>
      </c>
      <c r="C2899" s="1" t="s">
        <v>2932</v>
      </c>
      <c r="D2899">
        <v>197</v>
      </c>
      <c r="E2899">
        <v>197</v>
      </c>
      <c r="F2899">
        <v>0</v>
      </c>
      <c r="H2899"/>
      <c r="I2899">
        <v>0</v>
      </c>
    </row>
    <row r="2900" spans="1:9" hidden="1" x14ac:dyDescent="0.25">
      <c r="A2900" s="1" t="s">
        <v>29</v>
      </c>
      <c r="B2900">
        <v>12991</v>
      </c>
      <c r="C2900" s="1" t="s">
        <v>2933</v>
      </c>
      <c r="D2900">
        <v>20</v>
      </c>
      <c r="E2900">
        <v>20</v>
      </c>
      <c r="F2900">
        <v>20</v>
      </c>
      <c r="H2900"/>
      <c r="I2900">
        <v>0</v>
      </c>
    </row>
    <row r="2901" spans="1:9" hidden="1" x14ac:dyDescent="0.25">
      <c r="A2901" s="1" t="s">
        <v>29</v>
      </c>
      <c r="B2901">
        <v>12992</v>
      </c>
      <c r="C2901" s="1" t="s">
        <v>2934</v>
      </c>
      <c r="D2901">
        <v>30</v>
      </c>
      <c r="E2901">
        <v>30</v>
      </c>
      <c r="F2901">
        <v>0</v>
      </c>
      <c r="H2901"/>
      <c r="I2901">
        <v>0</v>
      </c>
    </row>
    <row r="2902" spans="1:9" hidden="1" x14ac:dyDescent="0.25">
      <c r="A2902" s="1" t="s">
        <v>29</v>
      </c>
      <c r="B2902">
        <v>12994</v>
      </c>
      <c r="C2902" s="1" t="s">
        <v>2935</v>
      </c>
      <c r="D2902">
        <v>66</v>
      </c>
      <c r="E2902">
        <v>66</v>
      </c>
      <c r="F2902">
        <v>40</v>
      </c>
      <c r="H2902"/>
      <c r="I2902">
        <v>0</v>
      </c>
    </row>
    <row r="2903" spans="1:9" hidden="1" x14ac:dyDescent="0.25">
      <c r="A2903" s="1" t="s">
        <v>29</v>
      </c>
      <c r="B2903">
        <v>12995</v>
      </c>
      <c r="C2903" s="1" t="s">
        <v>2936</v>
      </c>
      <c r="D2903">
        <v>58</v>
      </c>
      <c r="E2903">
        <v>58</v>
      </c>
      <c r="F2903">
        <v>60</v>
      </c>
      <c r="H2903"/>
      <c r="I2903">
        <v>0</v>
      </c>
    </row>
    <row r="2904" spans="1:9" hidden="1" x14ac:dyDescent="0.25">
      <c r="A2904" s="1" t="s">
        <v>29</v>
      </c>
      <c r="B2904">
        <v>10410</v>
      </c>
      <c r="C2904" s="1" t="s">
        <v>2937</v>
      </c>
      <c r="D2904">
        <v>37</v>
      </c>
      <c r="E2904">
        <v>37</v>
      </c>
      <c r="F2904">
        <v>72</v>
      </c>
      <c r="H2904"/>
      <c r="I2904">
        <v>0</v>
      </c>
    </row>
    <row r="2905" spans="1:9" hidden="1" x14ac:dyDescent="0.25">
      <c r="A2905" s="1" t="s">
        <v>29</v>
      </c>
      <c r="B2905">
        <v>11417</v>
      </c>
      <c r="C2905" s="1" t="s">
        <v>2938</v>
      </c>
      <c r="D2905">
        <v>19</v>
      </c>
      <c r="E2905">
        <v>19</v>
      </c>
      <c r="F2905">
        <v>0</v>
      </c>
      <c r="H2905"/>
      <c r="I2905">
        <v>0</v>
      </c>
    </row>
    <row r="2906" spans="1:9" hidden="1" x14ac:dyDescent="0.25">
      <c r="A2906" s="1" t="s">
        <v>29</v>
      </c>
      <c r="B2906">
        <v>11961</v>
      </c>
      <c r="C2906" s="1" t="s">
        <v>2939</v>
      </c>
      <c r="D2906">
        <v>92</v>
      </c>
      <c r="E2906">
        <v>92</v>
      </c>
      <c r="F2906">
        <v>0</v>
      </c>
      <c r="H2906"/>
      <c r="I2906">
        <v>0</v>
      </c>
    </row>
    <row r="2907" spans="1:9" hidden="1" x14ac:dyDescent="0.25">
      <c r="A2907" s="1" t="s">
        <v>29</v>
      </c>
      <c r="B2907">
        <v>12750</v>
      </c>
      <c r="C2907" s="1" t="s">
        <v>2940</v>
      </c>
      <c r="D2907">
        <v>4</v>
      </c>
      <c r="E2907">
        <v>4</v>
      </c>
      <c r="F2907">
        <v>0</v>
      </c>
      <c r="H2907"/>
      <c r="I2907">
        <v>0</v>
      </c>
    </row>
    <row r="2908" spans="1:9" hidden="1" x14ac:dyDescent="0.25">
      <c r="A2908" s="1" t="s">
        <v>29</v>
      </c>
      <c r="B2908">
        <v>12751</v>
      </c>
      <c r="C2908" s="1" t="s">
        <v>2941</v>
      </c>
      <c r="D2908">
        <v>12</v>
      </c>
      <c r="E2908">
        <v>12</v>
      </c>
      <c r="F2908">
        <v>0</v>
      </c>
      <c r="H2908"/>
      <c r="I2908">
        <v>0</v>
      </c>
    </row>
    <row r="2909" spans="1:9" hidden="1" x14ac:dyDescent="0.25">
      <c r="A2909" s="1" t="s">
        <v>29</v>
      </c>
      <c r="B2909">
        <v>12752</v>
      </c>
      <c r="C2909" s="1" t="s">
        <v>2942</v>
      </c>
      <c r="D2909">
        <v>72</v>
      </c>
      <c r="E2909">
        <v>72</v>
      </c>
      <c r="F2909">
        <v>96</v>
      </c>
      <c r="H2909"/>
      <c r="I2909">
        <v>0</v>
      </c>
    </row>
    <row r="2910" spans="1:9" hidden="1" x14ac:dyDescent="0.25">
      <c r="A2910" s="1" t="s">
        <v>29</v>
      </c>
      <c r="B2910">
        <v>12754</v>
      </c>
      <c r="C2910" s="1" t="s">
        <v>2943</v>
      </c>
      <c r="D2910">
        <v>30</v>
      </c>
      <c r="E2910">
        <v>30</v>
      </c>
      <c r="F2910">
        <v>0</v>
      </c>
      <c r="H2910"/>
      <c r="I2910">
        <v>0</v>
      </c>
    </row>
    <row r="2911" spans="1:9" hidden="1" x14ac:dyDescent="0.25">
      <c r="A2911" s="1" t="s">
        <v>29</v>
      </c>
      <c r="B2911">
        <v>12755</v>
      </c>
      <c r="C2911" s="1" t="s">
        <v>2944</v>
      </c>
      <c r="D2911">
        <v>6</v>
      </c>
      <c r="E2911">
        <v>6</v>
      </c>
      <c r="F2911">
        <v>84</v>
      </c>
      <c r="H2911"/>
      <c r="I2911">
        <v>0</v>
      </c>
    </row>
    <row r="2912" spans="1:9" hidden="1" x14ac:dyDescent="0.25">
      <c r="A2912" s="1" t="s">
        <v>29</v>
      </c>
      <c r="B2912">
        <v>12761</v>
      </c>
      <c r="C2912" s="1" t="s">
        <v>2945</v>
      </c>
      <c r="D2912">
        <v>5</v>
      </c>
      <c r="E2912">
        <v>5</v>
      </c>
      <c r="F2912">
        <v>24</v>
      </c>
      <c r="H2912"/>
      <c r="I2912">
        <v>0</v>
      </c>
    </row>
    <row r="2913" spans="1:9" hidden="1" x14ac:dyDescent="0.25">
      <c r="A2913" s="1" t="s">
        <v>29</v>
      </c>
      <c r="B2913">
        <v>12765</v>
      </c>
      <c r="C2913" s="1" t="s">
        <v>2946</v>
      </c>
      <c r="D2913">
        <v>28</v>
      </c>
      <c r="E2913">
        <v>28</v>
      </c>
      <c r="F2913">
        <v>60</v>
      </c>
      <c r="H2913"/>
      <c r="I2913">
        <v>0</v>
      </c>
    </row>
    <row r="2914" spans="1:9" hidden="1" x14ac:dyDescent="0.25">
      <c r="A2914" s="1" t="s">
        <v>29</v>
      </c>
      <c r="B2914">
        <v>12766</v>
      </c>
      <c r="C2914" s="1" t="s">
        <v>2947</v>
      </c>
      <c r="D2914">
        <v>6</v>
      </c>
      <c r="E2914">
        <v>6</v>
      </c>
      <c r="F2914">
        <v>60</v>
      </c>
      <c r="H2914"/>
      <c r="I2914">
        <v>0</v>
      </c>
    </row>
    <row r="2915" spans="1:9" hidden="1" x14ac:dyDescent="0.25">
      <c r="A2915" s="1" t="s">
        <v>29</v>
      </c>
      <c r="B2915">
        <v>12768</v>
      </c>
      <c r="C2915" s="1" t="s">
        <v>2948</v>
      </c>
      <c r="D2915">
        <v>2</v>
      </c>
      <c r="E2915">
        <v>2</v>
      </c>
      <c r="F2915">
        <v>60</v>
      </c>
      <c r="H2915"/>
      <c r="I2915">
        <v>0</v>
      </c>
    </row>
    <row r="2916" spans="1:9" hidden="1" x14ac:dyDescent="0.25">
      <c r="A2916" s="1" t="s">
        <v>29</v>
      </c>
      <c r="B2916">
        <v>12769</v>
      </c>
      <c r="C2916" s="1" t="s">
        <v>2949</v>
      </c>
      <c r="D2916">
        <v>72</v>
      </c>
      <c r="E2916">
        <v>72</v>
      </c>
      <c r="F2916">
        <v>48</v>
      </c>
      <c r="H2916"/>
      <c r="I2916">
        <v>0</v>
      </c>
    </row>
    <row r="2917" spans="1:9" hidden="1" x14ac:dyDescent="0.25">
      <c r="A2917" s="1" t="s">
        <v>29</v>
      </c>
      <c r="B2917">
        <v>12770</v>
      </c>
      <c r="C2917" s="1" t="s">
        <v>2950</v>
      </c>
      <c r="D2917">
        <v>96</v>
      </c>
      <c r="E2917">
        <v>96</v>
      </c>
      <c r="F2917">
        <v>48</v>
      </c>
      <c r="H2917"/>
      <c r="I2917">
        <v>0</v>
      </c>
    </row>
    <row r="2918" spans="1:9" hidden="1" x14ac:dyDescent="0.25">
      <c r="A2918" s="1" t="s">
        <v>29</v>
      </c>
      <c r="B2918">
        <v>12772</v>
      </c>
      <c r="C2918" s="1" t="s">
        <v>2951</v>
      </c>
      <c r="D2918">
        <v>191</v>
      </c>
      <c r="E2918">
        <v>191</v>
      </c>
      <c r="F2918">
        <v>48</v>
      </c>
      <c r="H2918"/>
      <c r="I2918">
        <v>0</v>
      </c>
    </row>
    <row r="2919" spans="1:9" hidden="1" x14ac:dyDescent="0.25">
      <c r="A2919" s="1" t="s">
        <v>29</v>
      </c>
      <c r="B2919">
        <v>12773</v>
      </c>
      <c r="C2919" s="1" t="s">
        <v>2952</v>
      </c>
      <c r="D2919">
        <v>143</v>
      </c>
      <c r="E2919">
        <v>143</v>
      </c>
      <c r="F2919">
        <v>48</v>
      </c>
      <c r="H2919"/>
      <c r="I2919">
        <v>0</v>
      </c>
    </row>
    <row r="2920" spans="1:9" hidden="1" x14ac:dyDescent="0.25">
      <c r="A2920" s="1" t="s">
        <v>29</v>
      </c>
      <c r="B2920">
        <v>12838</v>
      </c>
      <c r="C2920" s="1" t="s">
        <v>2953</v>
      </c>
      <c r="D2920">
        <v>35</v>
      </c>
      <c r="E2920">
        <v>35</v>
      </c>
      <c r="F2920">
        <v>24</v>
      </c>
      <c r="H2920"/>
      <c r="I2920">
        <v>0</v>
      </c>
    </row>
    <row r="2921" spans="1:9" hidden="1" x14ac:dyDescent="0.25">
      <c r="A2921" s="1" t="s">
        <v>29</v>
      </c>
      <c r="B2921">
        <v>11925</v>
      </c>
      <c r="C2921" s="1" t="s">
        <v>2954</v>
      </c>
      <c r="D2921">
        <v>12</v>
      </c>
      <c r="E2921">
        <v>12</v>
      </c>
      <c r="F2921">
        <v>24</v>
      </c>
      <c r="H2921"/>
      <c r="I2921">
        <v>0</v>
      </c>
    </row>
    <row r="2922" spans="1:9" hidden="1" x14ac:dyDescent="0.25">
      <c r="A2922" s="1" t="s">
        <v>29</v>
      </c>
      <c r="B2922">
        <v>12648</v>
      </c>
      <c r="C2922" s="1" t="s">
        <v>2955</v>
      </c>
      <c r="D2922">
        <v>30</v>
      </c>
      <c r="E2922">
        <v>30</v>
      </c>
      <c r="F2922">
        <v>120</v>
      </c>
      <c r="H2922"/>
      <c r="I2922">
        <v>0</v>
      </c>
    </row>
    <row r="2923" spans="1:9" hidden="1" x14ac:dyDescent="0.25">
      <c r="A2923" s="1" t="s">
        <v>29</v>
      </c>
      <c r="B2923">
        <v>13890</v>
      </c>
      <c r="C2923" s="1" t="s">
        <v>2956</v>
      </c>
      <c r="D2923">
        <v>5</v>
      </c>
      <c r="E2923">
        <v>5</v>
      </c>
      <c r="F2923">
        <v>0</v>
      </c>
      <c r="H2923"/>
      <c r="I2923">
        <v>0</v>
      </c>
    </row>
    <row r="2924" spans="1:9" hidden="1" x14ac:dyDescent="0.25">
      <c r="A2924" s="1" t="s">
        <v>29</v>
      </c>
      <c r="B2924">
        <v>11979</v>
      </c>
      <c r="C2924" s="1" t="s">
        <v>2957</v>
      </c>
      <c r="D2924">
        <v>21</v>
      </c>
      <c r="E2924">
        <v>21</v>
      </c>
      <c r="F2924">
        <v>24</v>
      </c>
      <c r="H2924"/>
      <c r="I2924">
        <v>0</v>
      </c>
    </row>
    <row r="2925" spans="1:9" hidden="1" x14ac:dyDescent="0.25">
      <c r="A2925" s="1" t="s">
        <v>29</v>
      </c>
      <c r="B2925">
        <v>11999</v>
      </c>
      <c r="C2925" s="1" t="s">
        <v>2958</v>
      </c>
      <c r="D2925">
        <v>1</v>
      </c>
      <c r="E2925">
        <v>1</v>
      </c>
      <c r="F2925">
        <v>24</v>
      </c>
      <c r="H2925"/>
      <c r="I2925">
        <v>0</v>
      </c>
    </row>
    <row r="2926" spans="1:9" hidden="1" x14ac:dyDescent="0.25">
      <c r="A2926" s="1" t="s">
        <v>29</v>
      </c>
      <c r="B2926">
        <v>10594</v>
      </c>
      <c r="C2926" s="1" t="s">
        <v>2959</v>
      </c>
      <c r="D2926">
        <v>10</v>
      </c>
      <c r="E2926">
        <v>10</v>
      </c>
      <c r="F2926">
        <v>0</v>
      </c>
      <c r="H2926"/>
      <c r="I2926">
        <v>0</v>
      </c>
    </row>
    <row r="2927" spans="1:9" hidden="1" x14ac:dyDescent="0.25">
      <c r="A2927" s="1" t="s">
        <v>29</v>
      </c>
      <c r="B2927">
        <v>3108</v>
      </c>
      <c r="C2927" s="1" t="s">
        <v>2960</v>
      </c>
      <c r="D2927">
        <v>1</v>
      </c>
      <c r="E2927">
        <v>1</v>
      </c>
      <c r="F2927">
        <v>0</v>
      </c>
      <c r="H2927"/>
      <c r="I2927">
        <v>0</v>
      </c>
    </row>
    <row r="2928" spans="1:9" hidden="1" x14ac:dyDescent="0.25">
      <c r="A2928" s="1" t="s">
        <v>29</v>
      </c>
      <c r="B2928">
        <v>11958</v>
      </c>
      <c r="C2928" s="1" t="s">
        <v>2961</v>
      </c>
      <c r="D2928">
        <v>67</v>
      </c>
      <c r="E2928">
        <v>67</v>
      </c>
      <c r="F2928">
        <v>0</v>
      </c>
      <c r="H2928"/>
      <c r="I2928">
        <v>0</v>
      </c>
    </row>
    <row r="2929" spans="1:9" hidden="1" x14ac:dyDescent="0.25">
      <c r="A2929" s="1" t="s">
        <v>29</v>
      </c>
      <c r="B2929">
        <v>11959</v>
      </c>
      <c r="C2929" s="1" t="s">
        <v>2962</v>
      </c>
      <c r="D2929">
        <v>56</v>
      </c>
      <c r="E2929">
        <v>56</v>
      </c>
      <c r="F2929">
        <v>0</v>
      </c>
      <c r="H2929"/>
      <c r="I2929">
        <v>0</v>
      </c>
    </row>
    <row r="2930" spans="1:9" hidden="1" x14ac:dyDescent="0.25">
      <c r="A2930" s="1" t="s">
        <v>29</v>
      </c>
      <c r="B2930">
        <v>11960</v>
      </c>
      <c r="C2930" s="1" t="s">
        <v>2963</v>
      </c>
      <c r="D2930">
        <v>51</v>
      </c>
      <c r="E2930">
        <v>51</v>
      </c>
      <c r="F2930">
        <v>0</v>
      </c>
      <c r="H2930"/>
      <c r="I2930">
        <v>0</v>
      </c>
    </row>
    <row r="2931" spans="1:9" hidden="1" x14ac:dyDescent="0.25">
      <c r="A2931" s="1" t="s">
        <v>29</v>
      </c>
      <c r="B2931">
        <v>11931</v>
      </c>
      <c r="C2931" s="1" t="s">
        <v>2964</v>
      </c>
      <c r="D2931">
        <v>43</v>
      </c>
      <c r="E2931">
        <v>43</v>
      </c>
      <c r="F2931">
        <v>132</v>
      </c>
      <c r="H2931"/>
      <c r="I2931">
        <v>0</v>
      </c>
    </row>
    <row r="2932" spans="1:9" hidden="1" x14ac:dyDescent="0.25">
      <c r="A2932" s="1" t="s">
        <v>29</v>
      </c>
      <c r="B2932">
        <v>13062</v>
      </c>
      <c r="C2932" s="1" t="s">
        <v>2965</v>
      </c>
      <c r="D2932">
        <v>39</v>
      </c>
      <c r="E2932">
        <v>39</v>
      </c>
      <c r="F2932">
        <v>0</v>
      </c>
      <c r="H2932"/>
      <c r="I2932">
        <v>0</v>
      </c>
    </row>
    <row r="2933" spans="1:9" hidden="1" x14ac:dyDescent="0.25">
      <c r="A2933" s="1" t="s">
        <v>29</v>
      </c>
      <c r="B2933">
        <v>13063</v>
      </c>
      <c r="C2933" s="1" t="s">
        <v>2966</v>
      </c>
      <c r="D2933">
        <v>14</v>
      </c>
      <c r="E2933">
        <v>14</v>
      </c>
      <c r="F2933">
        <v>0</v>
      </c>
      <c r="H2933"/>
      <c r="I2933">
        <v>0</v>
      </c>
    </row>
    <row r="2934" spans="1:9" hidden="1" x14ac:dyDescent="0.25">
      <c r="A2934" s="1" t="s">
        <v>29</v>
      </c>
      <c r="B2934">
        <v>13064</v>
      </c>
      <c r="C2934" s="1" t="s">
        <v>2967</v>
      </c>
      <c r="D2934">
        <v>17</v>
      </c>
      <c r="E2934">
        <v>17</v>
      </c>
      <c r="F2934">
        <v>0</v>
      </c>
      <c r="H2934"/>
      <c r="I2934">
        <v>0</v>
      </c>
    </row>
    <row r="2935" spans="1:9" hidden="1" x14ac:dyDescent="0.25">
      <c r="A2935" s="1" t="s">
        <v>29</v>
      </c>
      <c r="B2935">
        <v>13065</v>
      </c>
      <c r="C2935" s="1" t="s">
        <v>2968</v>
      </c>
      <c r="D2935">
        <v>6</v>
      </c>
      <c r="E2935">
        <v>6</v>
      </c>
      <c r="F2935">
        <v>0</v>
      </c>
      <c r="H2935"/>
      <c r="I2935">
        <v>0</v>
      </c>
    </row>
    <row r="2936" spans="1:9" hidden="1" x14ac:dyDescent="0.25">
      <c r="A2936" s="1" t="s">
        <v>29</v>
      </c>
      <c r="B2936">
        <v>13066</v>
      </c>
      <c r="C2936" s="1" t="s">
        <v>2969</v>
      </c>
      <c r="D2936">
        <v>6</v>
      </c>
      <c r="E2936">
        <v>6</v>
      </c>
      <c r="F2936">
        <v>0</v>
      </c>
      <c r="H2936"/>
      <c r="I2936">
        <v>0</v>
      </c>
    </row>
    <row r="2937" spans="1:9" hidden="1" x14ac:dyDescent="0.25">
      <c r="A2937" s="1" t="s">
        <v>29</v>
      </c>
      <c r="B2937">
        <v>13067</v>
      </c>
      <c r="C2937" s="1" t="s">
        <v>2970</v>
      </c>
      <c r="D2937">
        <v>38</v>
      </c>
      <c r="E2937">
        <v>38</v>
      </c>
      <c r="F2937">
        <v>0</v>
      </c>
      <c r="H2937"/>
      <c r="I2937">
        <v>0</v>
      </c>
    </row>
    <row r="2938" spans="1:9" hidden="1" x14ac:dyDescent="0.25">
      <c r="A2938" s="1" t="s">
        <v>29</v>
      </c>
      <c r="B2938">
        <v>13068</v>
      </c>
      <c r="C2938" s="1" t="s">
        <v>2971</v>
      </c>
      <c r="D2938">
        <v>14</v>
      </c>
      <c r="E2938">
        <v>14</v>
      </c>
      <c r="F2938">
        <v>0</v>
      </c>
      <c r="H2938"/>
      <c r="I2938">
        <v>0</v>
      </c>
    </row>
    <row r="2939" spans="1:9" hidden="1" x14ac:dyDescent="0.25">
      <c r="A2939" s="1" t="s">
        <v>29</v>
      </c>
      <c r="B2939">
        <v>13069</v>
      </c>
      <c r="C2939" s="1" t="s">
        <v>2972</v>
      </c>
      <c r="D2939">
        <v>2</v>
      </c>
      <c r="E2939">
        <v>2</v>
      </c>
      <c r="F2939">
        <v>0</v>
      </c>
      <c r="H2939"/>
      <c r="I2939">
        <v>0</v>
      </c>
    </row>
    <row r="2940" spans="1:9" hidden="1" x14ac:dyDescent="0.25">
      <c r="A2940" s="1" t="s">
        <v>29</v>
      </c>
      <c r="B2940">
        <v>13074</v>
      </c>
      <c r="C2940" s="1" t="s">
        <v>2973</v>
      </c>
      <c r="D2940">
        <v>1</v>
      </c>
      <c r="E2940">
        <v>1</v>
      </c>
      <c r="F2940">
        <v>0</v>
      </c>
      <c r="H2940"/>
      <c r="I2940">
        <v>0</v>
      </c>
    </row>
    <row r="2941" spans="1:9" hidden="1" x14ac:dyDescent="0.25">
      <c r="A2941" s="1" t="s">
        <v>29</v>
      </c>
      <c r="B2941">
        <v>12331</v>
      </c>
      <c r="C2941" s="1" t="s">
        <v>2974</v>
      </c>
      <c r="D2941">
        <v>1</v>
      </c>
      <c r="E2941">
        <v>1</v>
      </c>
      <c r="F2941">
        <v>0</v>
      </c>
      <c r="H2941"/>
      <c r="I2941">
        <v>0</v>
      </c>
    </row>
    <row r="2942" spans="1:9" hidden="1" x14ac:dyDescent="0.25">
      <c r="A2942" s="1" t="s">
        <v>29</v>
      </c>
      <c r="B2942">
        <v>12645</v>
      </c>
      <c r="C2942" s="1" t="s">
        <v>2975</v>
      </c>
      <c r="D2942">
        <v>3</v>
      </c>
      <c r="E2942">
        <v>3</v>
      </c>
      <c r="F2942">
        <v>0</v>
      </c>
      <c r="H2942"/>
      <c r="I2942">
        <v>0</v>
      </c>
    </row>
    <row r="2943" spans="1:9" hidden="1" x14ac:dyDescent="0.25">
      <c r="A2943" s="1" t="s">
        <v>29</v>
      </c>
      <c r="B2943">
        <v>13248</v>
      </c>
      <c r="C2943" s="1" t="s">
        <v>2976</v>
      </c>
      <c r="D2943">
        <v>11</v>
      </c>
      <c r="E2943">
        <v>11</v>
      </c>
      <c r="F2943">
        <v>0</v>
      </c>
      <c r="H2943"/>
      <c r="I2943">
        <v>0</v>
      </c>
    </row>
    <row r="2944" spans="1:9" hidden="1" x14ac:dyDescent="0.25">
      <c r="A2944" s="1" t="s">
        <v>29</v>
      </c>
      <c r="B2944">
        <v>13250</v>
      </c>
      <c r="C2944" s="1" t="s">
        <v>2977</v>
      </c>
      <c r="D2944">
        <v>4</v>
      </c>
      <c r="E2944">
        <v>4</v>
      </c>
      <c r="F2944">
        <v>12</v>
      </c>
      <c r="H2944"/>
      <c r="I2944">
        <v>0</v>
      </c>
    </row>
    <row r="2945" spans="1:9" hidden="1" x14ac:dyDescent="0.25">
      <c r="A2945" s="1" t="s">
        <v>29</v>
      </c>
      <c r="B2945">
        <v>13249</v>
      </c>
      <c r="C2945" s="1" t="s">
        <v>2978</v>
      </c>
      <c r="D2945">
        <v>6</v>
      </c>
      <c r="E2945">
        <v>6</v>
      </c>
      <c r="F2945">
        <v>12</v>
      </c>
      <c r="H2945"/>
      <c r="I2945">
        <v>0</v>
      </c>
    </row>
    <row r="2946" spans="1:9" hidden="1" x14ac:dyDescent="0.25">
      <c r="A2946" s="1" t="s">
        <v>29</v>
      </c>
      <c r="B2946">
        <v>12902</v>
      </c>
      <c r="C2946" s="1" t="s">
        <v>2979</v>
      </c>
      <c r="D2946">
        <v>6</v>
      </c>
      <c r="E2946">
        <v>6</v>
      </c>
      <c r="F2946">
        <v>0</v>
      </c>
      <c r="H2946"/>
      <c r="I2946">
        <v>0</v>
      </c>
    </row>
    <row r="2947" spans="1:9" hidden="1" x14ac:dyDescent="0.25">
      <c r="A2947" s="1" t="s">
        <v>29</v>
      </c>
      <c r="B2947">
        <v>13090</v>
      </c>
      <c r="C2947" s="1" t="s">
        <v>2980</v>
      </c>
      <c r="D2947">
        <v>5</v>
      </c>
      <c r="E2947">
        <v>5</v>
      </c>
      <c r="F2947">
        <v>0</v>
      </c>
      <c r="H2947"/>
      <c r="I2947">
        <v>0</v>
      </c>
    </row>
    <row r="2948" spans="1:9" hidden="1" x14ac:dyDescent="0.25">
      <c r="A2948" s="1" t="s">
        <v>29</v>
      </c>
      <c r="B2948">
        <v>13114</v>
      </c>
      <c r="C2948" s="1" t="s">
        <v>2981</v>
      </c>
      <c r="D2948">
        <v>3</v>
      </c>
      <c r="E2948">
        <v>3</v>
      </c>
      <c r="F2948">
        <v>0</v>
      </c>
      <c r="H2948"/>
      <c r="I2948">
        <v>0</v>
      </c>
    </row>
    <row r="2949" spans="1:9" hidden="1" x14ac:dyDescent="0.25">
      <c r="A2949" s="1" t="s">
        <v>29</v>
      </c>
      <c r="B2949">
        <v>14162</v>
      </c>
      <c r="C2949" s="1" t="s">
        <v>2982</v>
      </c>
      <c r="D2949">
        <v>119</v>
      </c>
      <c r="E2949">
        <v>119</v>
      </c>
      <c r="F2949">
        <v>400</v>
      </c>
      <c r="H2949"/>
      <c r="I2949">
        <v>0</v>
      </c>
    </row>
    <row r="2950" spans="1:9" hidden="1" x14ac:dyDescent="0.25">
      <c r="A2950" s="1" t="s">
        <v>29</v>
      </c>
      <c r="B2950">
        <v>15253</v>
      </c>
      <c r="C2950" s="1" t="s">
        <v>2983</v>
      </c>
      <c r="D2950">
        <v>1</v>
      </c>
      <c r="E2950">
        <v>1</v>
      </c>
      <c r="F2950">
        <v>0</v>
      </c>
      <c r="H2950"/>
      <c r="I2950">
        <v>0</v>
      </c>
    </row>
    <row r="2951" spans="1:9" hidden="1" x14ac:dyDescent="0.25">
      <c r="A2951" s="1" t="s">
        <v>29</v>
      </c>
      <c r="B2951">
        <v>15447</v>
      </c>
      <c r="C2951" s="1" t="s">
        <v>2984</v>
      </c>
      <c r="D2951">
        <v>126</v>
      </c>
      <c r="E2951">
        <v>126</v>
      </c>
      <c r="F2951">
        <v>20</v>
      </c>
      <c r="H2951"/>
      <c r="I2951">
        <v>0</v>
      </c>
    </row>
    <row r="2952" spans="1:9" hidden="1" x14ac:dyDescent="0.25">
      <c r="A2952" s="1" t="s">
        <v>29</v>
      </c>
      <c r="B2952">
        <v>14030</v>
      </c>
      <c r="C2952" s="1" t="s">
        <v>2985</v>
      </c>
      <c r="D2952">
        <v>43</v>
      </c>
      <c r="E2952">
        <v>43</v>
      </c>
      <c r="F2952">
        <v>0</v>
      </c>
      <c r="H2952"/>
      <c r="I2952">
        <v>0</v>
      </c>
    </row>
    <row r="2953" spans="1:9" hidden="1" x14ac:dyDescent="0.25">
      <c r="A2953" s="1" t="s">
        <v>29</v>
      </c>
      <c r="B2953">
        <v>14764</v>
      </c>
      <c r="C2953" s="1" t="s">
        <v>2986</v>
      </c>
      <c r="D2953">
        <v>19</v>
      </c>
      <c r="E2953">
        <v>19</v>
      </c>
      <c r="F2953">
        <v>24</v>
      </c>
      <c r="H2953"/>
      <c r="I2953">
        <v>0</v>
      </c>
    </row>
    <row r="2954" spans="1:9" hidden="1" x14ac:dyDescent="0.25">
      <c r="A2954" s="1" t="s">
        <v>29</v>
      </c>
      <c r="B2954">
        <v>13245</v>
      </c>
      <c r="C2954" s="1" t="s">
        <v>2987</v>
      </c>
      <c r="D2954">
        <v>18</v>
      </c>
      <c r="E2954">
        <v>18</v>
      </c>
      <c r="F2954">
        <v>24</v>
      </c>
      <c r="H2954"/>
      <c r="I2954">
        <v>0</v>
      </c>
    </row>
    <row r="2955" spans="1:9" hidden="1" x14ac:dyDescent="0.25">
      <c r="A2955" s="1" t="s">
        <v>29</v>
      </c>
      <c r="B2955">
        <v>13683</v>
      </c>
      <c r="C2955" s="1" t="s">
        <v>2988</v>
      </c>
      <c r="D2955">
        <v>12</v>
      </c>
      <c r="E2955">
        <v>12</v>
      </c>
      <c r="F2955">
        <v>12</v>
      </c>
      <c r="H2955"/>
      <c r="I2955">
        <v>0</v>
      </c>
    </row>
    <row r="2956" spans="1:9" hidden="1" x14ac:dyDescent="0.25">
      <c r="A2956" s="1" t="s">
        <v>29</v>
      </c>
      <c r="B2956">
        <v>10205</v>
      </c>
      <c r="C2956" s="1" t="s">
        <v>2989</v>
      </c>
      <c r="D2956">
        <v>2</v>
      </c>
      <c r="E2956">
        <v>2</v>
      </c>
      <c r="F2956">
        <v>0</v>
      </c>
      <c r="H2956"/>
      <c r="I2956">
        <v>0</v>
      </c>
    </row>
    <row r="2957" spans="1:9" hidden="1" x14ac:dyDescent="0.25">
      <c r="A2957" s="1" t="s">
        <v>29</v>
      </c>
      <c r="B2957">
        <v>13515</v>
      </c>
      <c r="C2957" s="1" t="s">
        <v>2990</v>
      </c>
      <c r="D2957">
        <v>446</v>
      </c>
      <c r="E2957">
        <v>446</v>
      </c>
      <c r="F2957">
        <v>0</v>
      </c>
      <c r="H2957"/>
      <c r="I2957">
        <v>0</v>
      </c>
    </row>
    <row r="2958" spans="1:9" hidden="1" x14ac:dyDescent="0.25">
      <c r="A2958" s="1" t="s">
        <v>29</v>
      </c>
      <c r="B2958">
        <v>13382</v>
      </c>
      <c r="C2958" s="1" t="s">
        <v>2991</v>
      </c>
      <c r="D2958">
        <v>109</v>
      </c>
      <c r="E2958">
        <v>109</v>
      </c>
      <c r="F2958">
        <v>460</v>
      </c>
      <c r="H2958"/>
      <c r="I2958">
        <v>0</v>
      </c>
    </row>
    <row r="2959" spans="1:9" hidden="1" x14ac:dyDescent="0.25">
      <c r="A2959" s="1" t="s">
        <v>29</v>
      </c>
      <c r="B2959">
        <v>13517</v>
      </c>
      <c r="C2959" s="1" t="s">
        <v>2992</v>
      </c>
      <c r="D2959">
        <v>14</v>
      </c>
      <c r="E2959">
        <v>14</v>
      </c>
      <c r="F2959">
        <v>0</v>
      </c>
      <c r="H2959"/>
      <c r="I2959">
        <v>0</v>
      </c>
    </row>
    <row r="2960" spans="1:9" hidden="1" x14ac:dyDescent="0.25">
      <c r="A2960" s="1" t="s">
        <v>29</v>
      </c>
      <c r="B2960">
        <v>13530</v>
      </c>
      <c r="C2960" s="1" t="s">
        <v>2993</v>
      </c>
      <c r="D2960">
        <v>37</v>
      </c>
      <c r="E2960">
        <v>37</v>
      </c>
      <c r="F2960">
        <v>25</v>
      </c>
      <c r="H2960"/>
      <c r="I2960">
        <v>0</v>
      </c>
    </row>
    <row r="2961" spans="1:9" hidden="1" x14ac:dyDescent="0.25">
      <c r="A2961" s="1" t="s">
        <v>29</v>
      </c>
      <c r="B2961">
        <v>1068</v>
      </c>
      <c r="C2961" s="1" t="s">
        <v>2994</v>
      </c>
      <c r="D2961">
        <v>7</v>
      </c>
      <c r="E2961">
        <v>7</v>
      </c>
      <c r="F2961">
        <v>0</v>
      </c>
      <c r="H2961"/>
      <c r="I2961">
        <v>0</v>
      </c>
    </row>
    <row r="2962" spans="1:9" hidden="1" x14ac:dyDescent="0.25">
      <c r="A2962" s="1" t="s">
        <v>29</v>
      </c>
      <c r="B2962">
        <v>12978</v>
      </c>
      <c r="C2962" s="1" t="s">
        <v>2995</v>
      </c>
      <c r="D2962">
        <v>3</v>
      </c>
      <c r="E2962">
        <v>3</v>
      </c>
      <c r="F2962">
        <v>0</v>
      </c>
      <c r="H2962"/>
      <c r="I2962">
        <v>0</v>
      </c>
    </row>
    <row r="2963" spans="1:9" hidden="1" x14ac:dyDescent="0.25">
      <c r="A2963" s="1" t="s">
        <v>29</v>
      </c>
      <c r="B2963">
        <v>15403</v>
      </c>
      <c r="C2963" s="1" t="s">
        <v>2996</v>
      </c>
      <c r="D2963">
        <v>285</v>
      </c>
      <c r="E2963">
        <v>285</v>
      </c>
      <c r="F2963">
        <v>832</v>
      </c>
      <c r="H2963"/>
      <c r="I2963">
        <v>0</v>
      </c>
    </row>
    <row r="2964" spans="1:9" hidden="1" x14ac:dyDescent="0.25">
      <c r="A2964" s="1" t="s">
        <v>29</v>
      </c>
      <c r="B2964">
        <v>16240</v>
      </c>
      <c r="C2964" s="1" t="s">
        <v>2997</v>
      </c>
      <c r="D2964">
        <v>1</v>
      </c>
      <c r="E2964">
        <v>1</v>
      </c>
      <c r="F2964">
        <v>48</v>
      </c>
      <c r="H2964"/>
      <c r="I2964">
        <v>0</v>
      </c>
    </row>
    <row r="2965" spans="1:9" hidden="1" x14ac:dyDescent="0.25">
      <c r="A2965" s="1" t="s">
        <v>29</v>
      </c>
      <c r="B2965">
        <v>15796</v>
      </c>
      <c r="C2965" s="1" t="s">
        <v>2998</v>
      </c>
      <c r="D2965">
        <v>43</v>
      </c>
      <c r="E2965">
        <v>43</v>
      </c>
      <c r="F2965">
        <v>0</v>
      </c>
      <c r="H2965"/>
      <c r="I2965">
        <v>0</v>
      </c>
    </row>
    <row r="2966" spans="1:9" hidden="1" x14ac:dyDescent="0.25">
      <c r="A2966" s="1" t="s">
        <v>29</v>
      </c>
      <c r="B2966">
        <v>15640</v>
      </c>
      <c r="C2966" s="1" t="s">
        <v>2999</v>
      </c>
      <c r="D2966">
        <v>9</v>
      </c>
      <c r="E2966">
        <v>9</v>
      </c>
      <c r="F2966">
        <v>0</v>
      </c>
      <c r="H2966"/>
      <c r="I2966">
        <v>0</v>
      </c>
    </row>
    <row r="2967" spans="1:9" hidden="1" x14ac:dyDescent="0.25">
      <c r="A2967" s="1" t="s">
        <v>29</v>
      </c>
      <c r="B2967">
        <v>15813</v>
      </c>
      <c r="C2967" s="1" t="s">
        <v>3000</v>
      </c>
      <c r="D2967">
        <v>11</v>
      </c>
      <c r="E2967">
        <v>11</v>
      </c>
      <c r="F2967">
        <v>0</v>
      </c>
      <c r="H2967"/>
      <c r="I2967">
        <v>0</v>
      </c>
    </row>
    <row r="2968" spans="1:9" hidden="1" x14ac:dyDescent="0.25">
      <c r="A2968" s="1" t="s">
        <v>29</v>
      </c>
      <c r="B2968">
        <v>19289</v>
      </c>
      <c r="C2968" s="1" t="s">
        <v>3001</v>
      </c>
      <c r="D2968">
        <v>39</v>
      </c>
      <c r="E2968">
        <v>39</v>
      </c>
      <c r="F2968">
        <v>0</v>
      </c>
      <c r="H2968"/>
      <c r="I2968">
        <v>0</v>
      </c>
    </row>
    <row r="2969" spans="1:9" hidden="1" x14ac:dyDescent="0.25">
      <c r="A2969" s="1" t="s">
        <v>29</v>
      </c>
      <c r="B2969">
        <v>19290</v>
      </c>
      <c r="C2969" s="1" t="s">
        <v>3002</v>
      </c>
      <c r="D2969">
        <v>9</v>
      </c>
      <c r="E2969">
        <v>9</v>
      </c>
      <c r="F2969">
        <v>0</v>
      </c>
      <c r="H2969"/>
      <c r="I2969">
        <v>0</v>
      </c>
    </row>
    <row r="2970" spans="1:9" hidden="1" x14ac:dyDescent="0.25">
      <c r="A2970" s="1" t="s">
        <v>29</v>
      </c>
      <c r="B2970">
        <v>19293</v>
      </c>
      <c r="C2970" s="1" t="s">
        <v>3003</v>
      </c>
      <c r="D2970">
        <v>15</v>
      </c>
      <c r="E2970">
        <v>15</v>
      </c>
      <c r="F2970">
        <v>0</v>
      </c>
      <c r="H2970"/>
      <c r="I2970">
        <v>0</v>
      </c>
    </row>
    <row r="2971" spans="1:9" hidden="1" x14ac:dyDescent="0.25">
      <c r="A2971" s="1" t="s">
        <v>29</v>
      </c>
      <c r="B2971">
        <v>19296</v>
      </c>
      <c r="C2971" s="1" t="s">
        <v>3004</v>
      </c>
      <c r="D2971">
        <v>7</v>
      </c>
      <c r="E2971">
        <v>7</v>
      </c>
      <c r="F2971">
        <v>0</v>
      </c>
      <c r="H2971"/>
      <c r="I2971">
        <v>0</v>
      </c>
    </row>
    <row r="2972" spans="1:9" hidden="1" x14ac:dyDescent="0.25">
      <c r="A2972" s="1" t="s">
        <v>29</v>
      </c>
      <c r="B2972">
        <v>19297</v>
      </c>
      <c r="C2972" s="1" t="s">
        <v>3005</v>
      </c>
      <c r="D2972">
        <v>2</v>
      </c>
      <c r="E2972">
        <v>2</v>
      </c>
      <c r="F2972">
        <v>0</v>
      </c>
      <c r="H2972"/>
      <c r="I2972">
        <v>0</v>
      </c>
    </row>
    <row r="2973" spans="1:9" hidden="1" x14ac:dyDescent="0.25">
      <c r="A2973" s="1" t="s">
        <v>29</v>
      </c>
      <c r="B2973">
        <v>20830</v>
      </c>
      <c r="C2973" s="1" t="s">
        <v>3006</v>
      </c>
      <c r="D2973">
        <v>39</v>
      </c>
      <c r="E2973">
        <v>39</v>
      </c>
      <c r="F2973">
        <v>120</v>
      </c>
      <c r="H2973"/>
      <c r="I2973">
        <v>0</v>
      </c>
    </row>
    <row r="2974" spans="1:9" hidden="1" x14ac:dyDescent="0.25">
      <c r="A2974" s="1" t="s">
        <v>29</v>
      </c>
      <c r="B2974">
        <v>19516</v>
      </c>
      <c r="C2974" s="1" t="s">
        <v>3007</v>
      </c>
      <c r="D2974">
        <v>2</v>
      </c>
      <c r="E2974">
        <v>2</v>
      </c>
      <c r="F2974">
        <v>12</v>
      </c>
      <c r="H2974"/>
      <c r="I2974">
        <v>0</v>
      </c>
    </row>
    <row r="2975" spans="1:9" hidden="1" x14ac:dyDescent="0.25">
      <c r="A2975" s="1" t="s">
        <v>29</v>
      </c>
      <c r="B2975">
        <v>21146</v>
      </c>
      <c r="C2975" s="1" t="s">
        <v>3008</v>
      </c>
      <c r="D2975">
        <v>10</v>
      </c>
      <c r="E2975">
        <v>10</v>
      </c>
      <c r="F2975">
        <v>0</v>
      </c>
      <c r="H2975"/>
      <c r="I2975">
        <v>0</v>
      </c>
    </row>
    <row r="2976" spans="1:9" hidden="1" x14ac:dyDescent="0.25">
      <c r="A2976" s="1" t="s">
        <v>29</v>
      </c>
      <c r="B2976">
        <v>21144</v>
      </c>
      <c r="C2976" s="1" t="s">
        <v>3009</v>
      </c>
      <c r="D2976">
        <v>380</v>
      </c>
      <c r="E2976">
        <v>380</v>
      </c>
      <c r="F2976">
        <v>0</v>
      </c>
      <c r="H2976"/>
      <c r="I2976">
        <v>0</v>
      </c>
    </row>
    <row r="2977" spans="1:9" hidden="1" x14ac:dyDescent="0.25">
      <c r="A2977" s="1" t="s">
        <v>29</v>
      </c>
      <c r="B2977">
        <v>20783</v>
      </c>
      <c r="C2977" s="1" t="s">
        <v>3010</v>
      </c>
      <c r="D2977">
        <v>8</v>
      </c>
      <c r="E2977">
        <v>8</v>
      </c>
      <c r="F2977">
        <v>0</v>
      </c>
      <c r="H2977"/>
      <c r="I2977">
        <v>0</v>
      </c>
    </row>
    <row r="2978" spans="1:9" hidden="1" x14ac:dyDescent="0.25">
      <c r="A2978" s="1" t="s">
        <v>29</v>
      </c>
      <c r="B2978">
        <v>20809</v>
      </c>
      <c r="C2978" s="1" t="s">
        <v>3011</v>
      </c>
      <c r="D2978">
        <v>1</v>
      </c>
      <c r="E2978">
        <v>1</v>
      </c>
      <c r="F2978">
        <v>0</v>
      </c>
      <c r="H2978"/>
      <c r="I2978">
        <v>0</v>
      </c>
    </row>
    <row r="2979" spans="1:9" hidden="1" x14ac:dyDescent="0.25">
      <c r="A2979" s="1" t="s">
        <v>29</v>
      </c>
      <c r="B2979">
        <v>20834</v>
      </c>
      <c r="C2979" s="1" t="s">
        <v>3012</v>
      </c>
      <c r="D2979">
        <v>1306</v>
      </c>
      <c r="E2979">
        <v>1306</v>
      </c>
      <c r="F2979">
        <v>0</v>
      </c>
      <c r="H2979"/>
      <c r="I2979">
        <v>0</v>
      </c>
    </row>
    <row r="2980" spans="1:9" hidden="1" x14ac:dyDescent="0.25">
      <c r="A2980" s="1" t="s">
        <v>29</v>
      </c>
      <c r="B2980">
        <v>20886</v>
      </c>
      <c r="C2980" s="1" t="s">
        <v>3013</v>
      </c>
      <c r="D2980">
        <v>26</v>
      </c>
      <c r="E2980">
        <v>26</v>
      </c>
      <c r="F2980">
        <v>0</v>
      </c>
      <c r="H2980"/>
      <c r="I2980">
        <v>0</v>
      </c>
    </row>
    <row r="2981" spans="1:9" hidden="1" x14ac:dyDescent="0.25">
      <c r="A2981" s="1" t="s">
        <v>29</v>
      </c>
      <c r="B2981">
        <v>21644</v>
      </c>
      <c r="C2981" s="1" t="s">
        <v>3014</v>
      </c>
      <c r="D2981">
        <v>23</v>
      </c>
      <c r="E2981">
        <v>23</v>
      </c>
      <c r="F2981">
        <v>0</v>
      </c>
      <c r="H2981"/>
      <c r="I2981">
        <v>0</v>
      </c>
    </row>
    <row r="2982" spans="1:9" hidden="1" x14ac:dyDescent="0.25">
      <c r="A2982" s="1" t="s">
        <v>29</v>
      </c>
      <c r="B2982">
        <v>21645</v>
      </c>
      <c r="C2982" s="1" t="s">
        <v>3015</v>
      </c>
      <c r="D2982">
        <v>19</v>
      </c>
      <c r="E2982">
        <v>19</v>
      </c>
      <c r="F2982">
        <v>0</v>
      </c>
      <c r="H2982"/>
      <c r="I2982">
        <v>0</v>
      </c>
    </row>
    <row r="2983" spans="1:9" hidden="1" x14ac:dyDescent="0.25">
      <c r="A2983" s="1" t="s">
        <v>29</v>
      </c>
      <c r="B2983">
        <v>21656</v>
      </c>
      <c r="C2983" s="1" t="s">
        <v>3016</v>
      </c>
      <c r="D2983">
        <v>6</v>
      </c>
      <c r="E2983">
        <v>6</v>
      </c>
      <c r="F2983">
        <v>0</v>
      </c>
      <c r="H2983"/>
      <c r="I2983">
        <v>0</v>
      </c>
    </row>
    <row r="2984" spans="1:9" hidden="1" x14ac:dyDescent="0.25">
      <c r="A2984" s="1" t="s">
        <v>29</v>
      </c>
      <c r="B2984">
        <v>21647</v>
      </c>
      <c r="C2984" s="1" t="s">
        <v>3017</v>
      </c>
      <c r="D2984">
        <v>16</v>
      </c>
      <c r="E2984">
        <v>16</v>
      </c>
      <c r="F2984">
        <v>0</v>
      </c>
      <c r="H2984"/>
      <c r="I2984">
        <v>0</v>
      </c>
    </row>
    <row r="2985" spans="1:9" hidden="1" x14ac:dyDescent="0.25">
      <c r="A2985" s="1" t="s">
        <v>29</v>
      </c>
      <c r="B2985">
        <v>21655</v>
      </c>
      <c r="C2985" s="1" t="s">
        <v>3018</v>
      </c>
      <c r="D2985">
        <v>9</v>
      </c>
      <c r="E2985">
        <v>9</v>
      </c>
      <c r="F2985">
        <v>0</v>
      </c>
      <c r="H2985"/>
      <c r="I2985">
        <v>0</v>
      </c>
    </row>
    <row r="2986" spans="1:9" hidden="1" x14ac:dyDescent="0.25">
      <c r="A2986" s="1" t="s">
        <v>29</v>
      </c>
      <c r="B2986">
        <v>21646</v>
      </c>
      <c r="C2986" s="1" t="s">
        <v>3019</v>
      </c>
      <c r="D2986">
        <v>64</v>
      </c>
      <c r="E2986">
        <v>64</v>
      </c>
      <c r="F2986">
        <v>0</v>
      </c>
      <c r="H2986"/>
      <c r="I2986">
        <v>0</v>
      </c>
    </row>
    <row r="2987" spans="1:9" hidden="1" x14ac:dyDescent="0.25">
      <c r="A2987" s="1" t="s">
        <v>29</v>
      </c>
      <c r="B2987">
        <v>21649</v>
      </c>
      <c r="C2987" s="1" t="s">
        <v>3020</v>
      </c>
      <c r="D2987">
        <v>16</v>
      </c>
      <c r="E2987">
        <v>16</v>
      </c>
      <c r="F2987">
        <v>0</v>
      </c>
      <c r="H2987"/>
      <c r="I2987">
        <v>0</v>
      </c>
    </row>
    <row r="2988" spans="1:9" hidden="1" x14ac:dyDescent="0.25">
      <c r="A2988" s="1" t="s">
        <v>29</v>
      </c>
      <c r="B2988">
        <v>21648</v>
      </c>
      <c r="C2988" s="1" t="s">
        <v>3021</v>
      </c>
      <c r="D2988">
        <v>24</v>
      </c>
      <c r="E2988">
        <v>24</v>
      </c>
      <c r="F2988">
        <v>0</v>
      </c>
      <c r="H2988"/>
      <c r="I2988">
        <v>0</v>
      </c>
    </row>
    <row r="2989" spans="1:9" hidden="1" x14ac:dyDescent="0.25">
      <c r="A2989" s="1" t="s">
        <v>29</v>
      </c>
      <c r="B2989">
        <v>21650</v>
      </c>
      <c r="C2989" s="1" t="s">
        <v>3022</v>
      </c>
      <c r="D2989">
        <v>19</v>
      </c>
      <c r="E2989">
        <v>19</v>
      </c>
      <c r="F2989">
        <v>0</v>
      </c>
      <c r="H2989"/>
      <c r="I2989">
        <v>0</v>
      </c>
    </row>
    <row r="2990" spans="1:9" hidden="1" x14ac:dyDescent="0.25">
      <c r="A2990" s="1" t="s">
        <v>29</v>
      </c>
      <c r="B2990">
        <v>21651</v>
      </c>
      <c r="C2990" s="1" t="s">
        <v>3023</v>
      </c>
      <c r="D2990">
        <v>9</v>
      </c>
      <c r="E2990">
        <v>9</v>
      </c>
      <c r="F2990">
        <v>0</v>
      </c>
      <c r="H2990"/>
      <c r="I2990">
        <v>0</v>
      </c>
    </row>
    <row r="2991" spans="1:9" hidden="1" x14ac:dyDescent="0.25">
      <c r="A2991" s="1" t="s">
        <v>29</v>
      </c>
      <c r="B2991">
        <v>21654</v>
      </c>
      <c r="C2991" s="1" t="s">
        <v>3024</v>
      </c>
      <c r="D2991">
        <v>12</v>
      </c>
      <c r="E2991">
        <v>12</v>
      </c>
      <c r="F2991">
        <v>0</v>
      </c>
      <c r="H2991"/>
      <c r="I2991">
        <v>0</v>
      </c>
    </row>
    <row r="2992" spans="1:9" hidden="1" x14ac:dyDescent="0.25">
      <c r="A2992" s="1" t="s">
        <v>29</v>
      </c>
      <c r="B2992">
        <v>21653</v>
      </c>
      <c r="C2992" s="1" t="s">
        <v>3025</v>
      </c>
      <c r="D2992">
        <v>11</v>
      </c>
      <c r="E2992">
        <v>11</v>
      </c>
      <c r="F2992">
        <v>0</v>
      </c>
      <c r="H2992"/>
      <c r="I2992">
        <v>0</v>
      </c>
    </row>
    <row r="2993" spans="1:9" hidden="1" x14ac:dyDescent="0.25">
      <c r="A2993" s="1" t="s">
        <v>29</v>
      </c>
      <c r="B2993">
        <v>21652</v>
      </c>
      <c r="C2993" s="1" t="s">
        <v>3026</v>
      </c>
      <c r="D2993">
        <v>12</v>
      </c>
      <c r="E2993">
        <v>12</v>
      </c>
      <c r="F2993">
        <v>0</v>
      </c>
      <c r="H2993"/>
      <c r="I2993">
        <v>0</v>
      </c>
    </row>
    <row r="2994" spans="1:9" hidden="1" x14ac:dyDescent="0.25">
      <c r="A2994" s="1" t="s">
        <v>29</v>
      </c>
      <c r="B2994">
        <v>21168</v>
      </c>
      <c r="C2994" s="1" t="s">
        <v>3027</v>
      </c>
      <c r="D2994">
        <v>23</v>
      </c>
      <c r="E2994">
        <v>23</v>
      </c>
      <c r="F2994">
        <v>0</v>
      </c>
      <c r="H2994"/>
      <c r="I2994">
        <v>0</v>
      </c>
    </row>
    <row r="2995" spans="1:9" hidden="1" x14ac:dyDescent="0.25">
      <c r="A2995" s="1" t="s">
        <v>29</v>
      </c>
      <c r="B2995">
        <v>21167</v>
      </c>
      <c r="C2995" s="1" t="s">
        <v>3028</v>
      </c>
      <c r="D2995">
        <v>12</v>
      </c>
      <c r="E2995">
        <v>12</v>
      </c>
      <c r="F2995">
        <v>0</v>
      </c>
      <c r="H2995"/>
      <c r="I2995">
        <v>0</v>
      </c>
    </row>
    <row r="2996" spans="1:9" hidden="1" x14ac:dyDescent="0.25">
      <c r="A2996" s="1" t="s">
        <v>29</v>
      </c>
      <c r="B2996">
        <v>21071</v>
      </c>
      <c r="C2996" s="1" t="s">
        <v>3029</v>
      </c>
      <c r="D2996">
        <v>167</v>
      </c>
      <c r="E2996">
        <v>167</v>
      </c>
      <c r="F2996">
        <v>200</v>
      </c>
      <c r="H2996"/>
      <c r="I2996">
        <v>0</v>
      </c>
    </row>
    <row r="2997" spans="1:9" hidden="1" x14ac:dyDescent="0.25">
      <c r="A2997" s="1" t="s">
        <v>29</v>
      </c>
      <c r="B2997">
        <v>21274</v>
      </c>
      <c r="C2997" s="1" t="s">
        <v>3030</v>
      </c>
      <c r="D2997">
        <v>38</v>
      </c>
      <c r="E2997">
        <v>38</v>
      </c>
      <c r="F2997">
        <v>0</v>
      </c>
      <c r="H2997"/>
      <c r="I2997">
        <v>0</v>
      </c>
    </row>
    <row r="2998" spans="1:9" hidden="1" x14ac:dyDescent="0.25">
      <c r="A2998" s="1" t="s">
        <v>29</v>
      </c>
      <c r="B2998">
        <v>21941</v>
      </c>
      <c r="C2998" s="1" t="s">
        <v>3031</v>
      </c>
      <c r="D2998">
        <v>258</v>
      </c>
      <c r="E2998">
        <v>258</v>
      </c>
      <c r="F2998">
        <v>0</v>
      </c>
      <c r="H2998"/>
      <c r="I2998">
        <v>0</v>
      </c>
    </row>
    <row r="2999" spans="1:9" hidden="1" x14ac:dyDescent="0.25">
      <c r="A2999" s="1" t="s">
        <v>29</v>
      </c>
      <c r="B2999">
        <v>21942</v>
      </c>
      <c r="C2999" s="1" t="s">
        <v>3032</v>
      </c>
      <c r="D2999">
        <v>306</v>
      </c>
      <c r="E2999">
        <v>306</v>
      </c>
      <c r="F2999">
        <v>0</v>
      </c>
      <c r="H2999"/>
      <c r="I2999">
        <v>0</v>
      </c>
    </row>
    <row r="3000" spans="1:9" hidden="1" x14ac:dyDescent="0.25">
      <c r="A3000" s="1" t="s">
        <v>29</v>
      </c>
      <c r="B3000">
        <v>21996</v>
      </c>
      <c r="C3000" s="1" t="s">
        <v>3033</v>
      </c>
      <c r="D3000">
        <v>46</v>
      </c>
      <c r="E3000">
        <v>46</v>
      </c>
      <c r="F3000">
        <v>0</v>
      </c>
      <c r="H3000"/>
      <c r="I3000">
        <v>0</v>
      </c>
    </row>
    <row r="3001" spans="1:9" hidden="1" x14ac:dyDescent="0.25">
      <c r="A3001" s="1" t="s">
        <v>29</v>
      </c>
      <c r="B3001">
        <v>20023</v>
      </c>
      <c r="C3001" s="1" t="s">
        <v>3034</v>
      </c>
      <c r="D3001">
        <v>37</v>
      </c>
      <c r="E3001">
        <v>37</v>
      </c>
      <c r="F3001">
        <v>0</v>
      </c>
      <c r="H3001"/>
      <c r="I3001">
        <v>0</v>
      </c>
    </row>
    <row r="3002" spans="1:9" hidden="1" x14ac:dyDescent="0.25">
      <c r="A3002" s="1" t="s">
        <v>29</v>
      </c>
      <c r="B3002">
        <v>21997</v>
      </c>
      <c r="C3002" s="1" t="s">
        <v>3035</v>
      </c>
      <c r="D3002">
        <v>166</v>
      </c>
      <c r="E3002">
        <v>166</v>
      </c>
      <c r="F3002">
        <v>0</v>
      </c>
      <c r="H3002"/>
      <c r="I3002">
        <v>0</v>
      </c>
    </row>
    <row r="3003" spans="1:9" hidden="1" x14ac:dyDescent="0.25">
      <c r="A3003" s="1" t="s">
        <v>29</v>
      </c>
      <c r="B3003">
        <v>21998</v>
      </c>
      <c r="C3003" s="1" t="s">
        <v>3036</v>
      </c>
      <c r="D3003">
        <v>10</v>
      </c>
      <c r="E3003">
        <v>10</v>
      </c>
      <c r="F3003">
        <v>0</v>
      </c>
      <c r="H3003"/>
      <c r="I3003">
        <v>0</v>
      </c>
    </row>
    <row r="3004" spans="1:9" hidden="1" x14ac:dyDescent="0.25">
      <c r="A3004" s="1" t="s">
        <v>29</v>
      </c>
      <c r="B3004">
        <v>21999</v>
      </c>
      <c r="C3004" s="1" t="s">
        <v>3037</v>
      </c>
      <c r="D3004">
        <v>52</v>
      </c>
      <c r="E3004">
        <v>52</v>
      </c>
      <c r="F3004">
        <v>0</v>
      </c>
      <c r="H3004"/>
      <c r="I3004">
        <v>0</v>
      </c>
    </row>
    <row r="3005" spans="1:9" hidden="1" x14ac:dyDescent="0.25">
      <c r="A3005" s="1" t="s">
        <v>29</v>
      </c>
      <c r="B3005">
        <v>21994</v>
      </c>
      <c r="C3005" s="1" t="s">
        <v>3038</v>
      </c>
      <c r="D3005">
        <v>21</v>
      </c>
      <c r="E3005">
        <v>21</v>
      </c>
      <c r="F3005">
        <v>0</v>
      </c>
      <c r="H3005"/>
      <c r="I3005">
        <v>0</v>
      </c>
    </row>
    <row r="3006" spans="1:9" hidden="1" x14ac:dyDescent="0.25">
      <c r="A3006" s="1" t="s">
        <v>29</v>
      </c>
      <c r="B3006">
        <v>21750</v>
      </c>
      <c r="C3006" s="1" t="s">
        <v>3039</v>
      </c>
      <c r="D3006">
        <v>74</v>
      </c>
      <c r="E3006">
        <v>74</v>
      </c>
      <c r="F3006">
        <v>0</v>
      </c>
      <c r="H3006"/>
      <c r="I3006">
        <v>0</v>
      </c>
    </row>
    <row r="3007" spans="1:9" hidden="1" x14ac:dyDescent="0.25">
      <c r="A3007" s="1" t="s">
        <v>29</v>
      </c>
      <c r="B3007">
        <v>22327</v>
      </c>
      <c r="C3007" s="1" t="s">
        <v>3040</v>
      </c>
      <c r="D3007">
        <v>32</v>
      </c>
      <c r="E3007">
        <v>32</v>
      </c>
      <c r="F3007">
        <v>0</v>
      </c>
      <c r="H3007"/>
      <c r="I3007">
        <v>0</v>
      </c>
    </row>
    <row r="3008" spans="1:9" hidden="1" x14ac:dyDescent="0.25">
      <c r="A3008" s="1" t="s">
        <v>29</v>
      </c>
      <c r="B3008">
        <v>22387</v>
      </c>
      <c r="C3008" s="1" t="s">
        <v>3041</v>
      </c>
      <c r="D3008">
        <v>47</v>
      </c>
      <c r="E3008">
        <v>47</v>
      </c>
      <c r="F3008">
        <v>0</v>
      </c>
      <c r="H3008"/>
      <c r="I3008">
        <v>0</v>
      </c>
    </row>
    <row r="3009" spans="1:9" hidden="1" x14ac:dyDescent="0.25">
      <c r="A3009" s="1" t="s">
        <v>29</v>
      </c>
      <c r="B3009">
        <v>22386</v>
      </c>
      <c r="C3009" s="1" t="s">
        <v>3042</v>
      </c>
      <c r="D3009">
        <v>46</v>
      </c>
      <c r="E3009">
        <v>46</v>
      </c>
      <c r="F3009">
        <v>0</v>
      </c>
      <c r="H3009"/>
      <c r="I3009">
        <v>0</v>
      </c>
    </row>
    <row r="3010" spans="1:9" hidden="1" x14ac:dyDescent="0.25">
      <c r="A3010" s="1" t="s">
        <v>30</v>
      </c>
      <c r="B3010">
        <v>13883</v>
      </c>
      <c r="C3010" s="1" t="s">
        <v>3043</v>
      </c>
      <c r="D3010">
        <v>4</v>
      </c>
      <c r="E3010">
        <v>4</v>
      </c>
      <c r="F3010">
        <v>0</v>
      </c>
      <c r="H3010"/>
      <c r="I3010">
        <v>0</v>
      </c>
    </row>
    <row r="3011" spans="1:9" hidden="1" x14ac:dyDescent="0.25">
      <c r="A3011" s="1" t="s">
        <v>31</v>
      </c>
      <c r="B3011">
        <v>1436</v>
      </c>
      <c r="C3011" s="1" t="s">
        <v>3044</v>
      </c>
      <c r="D3011">
        <v>6980</v>
      </c>
      <c r="E3011">
        <v>6980</v>
      </c>
      <c r="F3011">
        <v>1250</v>
      </c>
      <c r="H3011"/>
      <c r="I3011">
        <v>0</v>
      </c>
    </row>
    <row r="3012" spans="1:9" hidden="1" x14ac:dyDescent="0.25">
      <c r="A3012" s="1" t="s">
        <v>31</v>
      </c>
      <c r="B3012">
        <v>7960</v>
      </c>
      <c r="C3012" s="1" t="s">
        <v>3045</v>
      </c>
      <c r="D3012">
        <v>2455</v>
      </c>
      <c r="E3012">
        <v>2455</v>
      </c>
      <c r="F3012">
        <v>0</v>
      </c>
      <c r="H3012"/>
      <c r="I3012">
        <v>0</v>
      </c>
    </row>
    <row r="3013" spans="1:9" hidden="1" x14ac:dyDescent="0.25">
      <c r="A3013" s="1" t="s">
        <v>31</v>
      </c>
      <c r="B3013">
        <v>8296</v>
      </c>
      <c r="C3013" s="1" t="s">
        <v>3046</v>
      </c>
      <c r="D3013">
        <v>35</v>
      </c>
      <c r="E3013">
        <v>35</v>
      </c>
      <c r="F3013">
        <v>0</v>
      </c>
      <c r="H3013"/>
      <c r="I3013">
        <v>0</v>
      </c>
    </row>
    <row r="3014" spans="1:9" hidden="1" x14ac:dyDescent="0.25">
      <c r="A3014" s="1" t="s">
        <v>31</v>
      </c>
      <c r="B3014">
        <v>13121</v>
      </c>
      <c r="C3014" s="1" t="s">
        <v>3047</v>
      </c>
      <c r="D3014">
        <v>12</v>
      </c>
      <c r="E3014">
        <v>12</v>
      </c>
      <c r="F3014">
        <v>96</v>
      </c>
      <c r="H3014"/>
      <c r="I3014">
        <v>0</v>
      </c>
    </row>
    <row r="3015" spans="1:9" hidden="1" x14ac:dyDescent="0.25">
      <c r="A3015" s="1" t="s">
        <v>32</v>
      </c>
      <c r="B3015" s="2">
        <v>21521</v>
      </c>
      <c r="C3015" s="3" t="s">
        <v>3117</v>
      </c>
      <c r="D3015" s="2">
        <v>1</v>
      </c>
      <c r="E3015" s="2"/>
      <c r="F3015" s="2"/>
      <c r="G3015" s="2">
        <f>Tabla1[[#This Row],[VENTA]]+Tabla1[[#This Row],[FISICO]]-Tabla1[[#This Row],[SISTEMA]]</f>
        <v>-1</v>
      </c>
      <c r="H3015" s="2"/>
      <c r="I3015" s="2"/>
    </row>
    <row r="3016" spans="1:9" hidden="1" x14ac:dyDescent="0.25">
      <c r="A3016" s="1" t="s">
        <v>18</v>
      </c>
      <c r="B3016" s="2">
        <v>21600</v>
      </c>
      <c r="C3016" s="3" t="s">
        <v>905</v>
      </c>
      <c r="D3016" s="2">
        <v>9</v>
      </c>
      <c r="E3016" s="2"/>
      <c r="F3016" s="2"/>
      <c r="G3016" s="2">
        <f>Tabla1[[#This Row],[VENTA]]+Tabla1[[#This Row],[FISICO]]-Tabla1[[#This Row],[SISTEMA]]</f>
        <v>-9</v>
      </c>
      <c r="H3016" s="2"/>
      <c r="I3016" s="2"/>
    </row>
    <row r="3017" spans="1:9" hidden="1" x14ac:dyDescent="0.25">
      <c r="A3017" s="1" t="s">
        <v>18</v>
      </c>
      <c r="B3017" s="2">
        <v>21621</v>
      </c>
      <c r="C3017" s="3" t="s">
        <v>1118</v>
      </c>
      <c r="D3017" s="2">
        <v>115</v>
      </c>
      <c r="E3017" s="2"/>
      <c r="F3017" s="2"/>
      <c r="G3017" s="2">
        <f>Tabla1[[#This Row],[VENTA]]+Tabla1[[#This Row],[FISICO]]-Tabla1[[#This Row],[SISTEMA]]</f>
        <v>-115</v>
      </c>
      <c r="H3017" s="2"/>
      <c r="I3017" s="2"/>
    </row>
    <row r="3018" spans="1:9" hidden="1" x14ac:dyDescent="0.25">
      <c r="A3018" s="1" t="s">
        <v>18</v>
      </c>
      <c r="B3018" s="2">
        <v>21622</v>
      </c>
      <c r="C3018" s="3" t="s">
        <v>1119</v>
      </c>
      <c r="D3018" s="2">
        <v>131</v>
      </c>
      <c r="E3018" s="2"/>
      <c r="F3018" s="2"/>
      <c r="G3018" s="2">
        <f>Tabla1[[#This Row],[VENTA]]+Tabla1[[#This Row],[FISICO]]-Tabla1[[#This Row],[SISTEMA]]</f>
        <v>-131</v>
      </c>
      <c r="H3018" s="2"/>
      <c r="I3018" s="2"/>
    </row>
    <row r="3019" spans="1:9" x14ac:dyDescent="0.25">
      <c r="A3019" s="1" t="s">
        <v>18</v>
      </c>
      <c r="B3019" s="2">
        <v>21628</v>
      </c>
      <c r="C3019" s="3" t="s">
        <v>909</v>
      </c>
      <c r="D3019" s="2">
        <v>45</v>
      </c>
      <c r="E3019" s="2">
        <v>45</v>
      </c>
      <c r="F3019" s="2">
        <v>0</v>
      </c>
      <c r="G3019" s="2">
        <f>Tabla1[[#This Row],[VENTA]]+Tabla1[[#This Row],[FISICO]]-Tabla1[[#This Row],[SISTEMA]]</f>
        <v>0</v>
      </c>
      <c r="H3019" s="4"/>
      <c r="I3019" s="4">
        <f>Tabla1[[#This Row],[Columna1]]*Tabla1[[#This Row],[COMPROMETIDO}]]</f>
        <v>0</v>
      </c>
    </row>
    <row r="3020" spans="1:9" hidden="1" x14ac:dyDescent="0.25">
      <c r="A3020" s="1" t="s">
        <v>18</v>
      </c>
      <c r="B3020" s="2">
        <v>21630</v>
      </c>
      <c r="C3020" s="3" t="s">
        <v>907</v>
      </c>
      <c r="D3020" s="2">
        <v>3</v>
      </c>
      <c r="E3020" s="2"/>
      <c r="F3020" s="2"/>
      <c r="G3020" s="2">
        <f>Tabla1[[#This Row],[VENTA]]+Tabla1[[#This Row],[FISICO]]-Tabla1[[#This Row],[SISTEMA]]</f>
        <v>-3</v>
      </c>
      <c r="H3020" s="2"/>
      <c r="I3020" s="2"/>
    </row>
    <row r="3021" spans="1:9" hidden="1" x14ac:dyDescent="0.25">
      <c r="A3021" s="1" t="s">
        <v>18</v>
      </c>
      <c r="B3021" s="2">
        <v>21631</v>
      </c>
      <c r="C3021" s="3" t="s">
        <v>908</v>
      </c>
      <c r="D3021" s="2">
        <v>2</v>
      </c>
      <c r="E3021" s="2"/>
      <c r="F3021" s="2"/>
      <c r="G3021" s="2">
        <f>Tabla1[[#This Row],[VENTA]]+Tabla1[[#This Row],[FISICO]]-Tabla1[[#This Row],[SISTEMA]]</f>
        <v>-2</v>
      </c>
      <c r="H3021" s="2"/>
      <c r="I3021" s="2"/>
    </row>
    <row r="3022" spans="1:9" hidden="1" x14ac:dyDescent="0.25">
      <c r="A3022" s="1" t="s">
        <v>32</v>
      </c>
      <c r="B3022" s="2">
        <v>21633</v>
      </c>
      <c r="C3022" s="3" t="s">
        <v>3097</v>
      </c>
      <c r="D3022" s="2">
        <v>27</v>
      </c>
      <c r="E3022" s="2"/>
      <c r="F3022" s="2"/>
      <c r="G3022" s="2">
        <f>Tabla1[[#This Row],[VENTA]]+Tabla1[[#This Row],[FISICO]]-Tabla1[[#This Row],[SISTEMA]]</f>
        <v>-27</v>
      </c>
      <c r="H3022" s="2"/>
      <c r="I3022" s="2"/>
    </row>
    <row r="3023" spans="1:9" hidden="1" x14ac:dyDescent="0.25">
      <c r="A3023" s="1" t="s">
        <v>32</v>
      </c>
      <c r="B3023" s="2">
        <v>21634</v>
      </c>
      <c r="C3023" s="3" t="s">
        <v>3098</v>
      </c>
      <c r="D3023" s="2">
        <v>26</v>
      </c>
      <c r="E3023" s="2"/>
      <c r="F3023" s="2"/>
      <c r="G3023" s="2">
        <f>Tabla1[[#This Row],[VENTA]]+Tabla1[[#This Row],[FISICO]]-Tabla1[[#This Row],[SISTEMA]]</f>
        <v>-26</v>
      </c>
      <c r="H3023" s="2"/>
      <c r="I3023" s="2"/>
    </row>
    <row r="3024" spans="1:9" hidden="1" x14ac:dyDescent="0.25">
      <c r="A3024" s="1" t="s">
        <v>32</v>
      </c>
      <c r="B3024" s="2">
        <v>21635</v>
      </c>
      <c r="C3024" s="3" t="s">
        <v>3096</v>
      </c>
      <c r="D3024" s="2">
        <v>30</v>
      </c>
      <c r="E3024" s="2"/>
      <c r="F3024" s="2"/>
      <c r="G3024" s="2">
        <f>Tabla1[[#This Row],[VENTA]]+Tabla1[[#This Row],[FISICO]]-Tabla1[[#This Row],[SISTEMA]]</f>
        <v>-30</v>
      </c>
      <c r="H3024" s="2"/>
      <c r="I3024" s="2"/>
    </row>
    <row r="3025" spans="1:9" hidden="1" x14ac:dyDescent="0.25">
      <c r="A3025" s="1" t="s">
        <v>18</v>
      </c>
      <c r="B3025" s="2">
        <v>21642</v>
      </c>
      <c r="C3025" s="3" t="s">
        <v>1114</v>
      </c>
      <c r="D3025" s="2">
        <v>120</v>
      </c>
      <c r="E3025" s="2"/>
      <c r="F3025" s="2"/>
      <c r="G3025" s="2">
        <f>Tabla1[[#This Row],[VENTA]]+Tabla1[[#This Row],[FISICO]]-Tabla1[[#This Row],[SISTEMA]]</f>
        <v>-120</v>
      </c>
      <c r="H3025" s="2"/>
      <c r="I3025" s="2"/>
    </row>
    <row r="3026" spans="1:9" hidden="1" x14ac:dyDescent="0.25">
      <c r="A3026" s="1" t="s">
        <v>18</v>
      </c>
      <c r="B3026" s="2">
        <v>21643</v>
      </c>
      <c r="C3026" s="3" t="s">
        <v>1113</v>
      </c>
      <c r="D3026" s="2">
        <v>329</v>
      </c>
      <c r="E3026" s="2"/>
      <c r="F3026" s="2"/>
      <c r="G3026" s="2">
        <f>Tabla1[[#This Row],[VENTA]]+Tabla1[[#This Row],[FISICO]]-Tabla1[[#This Row],[SISTEMA]]</f>
        <v>-329</v>
      </c>
      <c r="H3026" s="2"/>
      <c r="I3026" s="2"/>
    </row>
    <row r="3027" spans="1:9" x14ac:dyDescent="0.25">
      <c r="A3027" s="1" t="s">
        <v>18</v>
      </c>
      <c r="B3027" s="2">
        <v>21659</v>
      </c>
      <c r="C3027" s="3" t="s">
        <v>910</v>
      </c>
      <c r="D3027" s="2">
        <v>18</v>
      </c>
      <c r="E3027" s="2">
        <v>10</v>
      </c>
      <c r="F3027" s="2">
        <v>2</v>
      </c>
      <c r="G3027" s="2">
        <f>Tabla1[[#This Row],[VENTA]]+Tabla1[[#This Row],[FISICO]]-Tabla1[[#This Row],[SISTEMA]]</f>
        <v>-6</v>
      </c>
      <c r="H3027" s="4">
        <v>0.69</v>
      </c>
      <c r="I3027" s="4">
        <f>Tabla1[[#This Row],[Columna1]]*Tabla1[[#This Row],[COMPROMETIDO}]]</f>
        <v>-4.1399999999999997</v>
      </c>
    </row>
    <row r="3028" spans="1:9" hidden="1" x14ac:dyDescent="0.25">
      <c r="A3028" s="1" t="s">
        <v>18</v>
      </c>
      <c r="B3028" s="2">
        <v>21660</v>
      </c>
      <c r="C3028" s="3" t="s">
        <v>912</v>
      </c>
      <c r="D3028" s="2">
        <v>441</v>
      </c>
      <c r="E3028" s="2"/>
      <c r="F3028" s="2"/>
      <c r="G3028" s="2">
        <f>Tabla1[[#This Row],[VENTA]]+Tabla1[[#This Row],[FISICO]]-Tabla1[[#This Row],[SISTEMA]]</f>
        <v>-441</v>
      </c>
      <c r="H3028" s="2"/>
      <c r="I3028" s="2"/>
    </row>
    <row r="3029" spans="1:9" hidden="1" x14ac:dyDescent="0.25">
      <c r="A3029" s="1" t="s">
        <v>18</v>
      </c>
      <c r="B3029" s="2">
        <v>21661</v>
      </c>
      <c r="C3029" s="3" t="s">
        <v>911</v>
      </c>
      <c r="D3029" s="2">
        <v>34</v>
      </c>
      <c r="E3029" s="2"/>
      <c r="F3029" s="2"/>
      <c r="G3029" s="2">
        <f>Tabla1[[#This Row],[VENTA]]+Tabla1[[#This Row],[FISICO]]-Tabla1[[#This Row],[SISTEMA]]</f>
        <v>-34</v>
      </c>
      <c r="H3029" s="2"/>
      <c r="I3029" s="2"/>
    </row>
    <row r="3030" spans="1:9" hidden="1" x14ac:dyDescent="0.25">
      <c r="A3030" s="1" t="s">
        <v>18</v>
      </c>
      <c r="B3030" s="2">
        <v>21666</v>
      </c>
      <c r="C3030" s="3" t="s">
        <v>1122</v>
      </c>
      <c r="D3030" s="2">
        <v>7</v>
      </c>
      <c r="E3030" s="2"/>
      <c r="F3030" s="2"/>
      <c r="G3030" s="2">
        <f>Tabla1[[#This Row],[VENTA]]+Tabla1[[#This Row],[FISICO]]-Tabla1[[#This Row],[SISTEMA]]</f>
        <v>-7</v>
      </c>
      <c r="H3030" s="2"/>
      <c r="I3030" s="2"/>
    </row>
    <row r="3031" spans="1:9" hidden="1" x14ac:dyDescent="0.25">
      <c r="A3031" s="1" t="s">
        <v>18</v>
      </c>
      <c r="B3031" s="2">
        <v>21667</v>
      </c>
      <c r="C3031" s="3" t="s">
        <v>1123</v>
      </c>
      <c r="D3031" s="2">
        <v>22</v>
      </c>
      <c r="E3031" s="2"/>
      <c r="F3031" s="2"/>
      <c r="G3031" s="2">
        <f>Tabla1[[#This Row],[VENTA]]+Tabla1[[#This Row],[FISICO]]-Tabla1[[#This Row],[SISTEMA]]</f>
        <v>-22</v>
      </c>
      <c r="H3031" s="2"/>
      <c r="I3031" s="2"/>
    </row>
    <row r="3032" spans="1:9" hidden="1" x14ac:dyDescent="0.25">
      <c r="A3032" s="1" t="s">
        <v>18</v>
      </c>
      <c r="B3032" s="2">
        <v>21668</v>
      </c>
      <c r="C3032" s="3" t="s">
        <v>1120</v>
      </c>
      <c r="D3032" s="2">
        <v>25</v>
      </c>
      <c r="E3032" s="2"/>
      <c r="F3032" s="2"/>
      <c r="G3032" s="2">
        <f>Tabla1[[#This Row],[VENTA]]+Tabla1[[#This Row],[FISICO]]-Tabla1[[#This Row],[SISTEMA]]</f>
        <v>-25</v>
      </c>
      <c r="H3032" s="2"/>
      <c r="I3032" s="2"/>
    </row>
    <row r="3033" spans="1:9" hidden="1" x14ac:dyDescent="0.25">
      <c r="A3033" s="1" t="s">
        <v>18</v>
      </c>
      <c r="B3033" s="2">
        <v>21669</v>
      </c>
      <c r="C3033" s="3" t="s">
        <v>1125</v>
      </c>
      <c r="D3033" s="2">
        <v>25</v>
      </c>
      <c r="E3033" s="2"/>
      <c r="F3033" s="2"/>
      <c r="G3033" s="2">
        <f>Tabla1[[#This Row],[VENTA]]+Tabla1[[#This Row],[FISICO]]-Tabla1[[#This Row],[SISTEMA]]</f>
        <v>-25</v>
      </c>
      <c r="H3033" s="2"/>
      <c r="I3033" s="2"/>
    </row>
    <row r="3034" spans="1:9" hidden="1" x14ac:dyDescent="0.25">
      <c r="A3034" s="1" t="s">
        <v>18</v>
      </c>
      <c r="B3034" s="2">
        <v>21670</v>
      </c>
      <c r="C3034" s="3" t="s">
        <v>1127</v>
      </c>
      <c r="D3034" s="2">
        <v>140</v>
      </c>
      <c r="E3034" s="2"/>
      <c r="F3034" s="2"/>
      <c r="G3034" s="2">
        <f>Tabla1[[#This Row],[VENTA]]+Tabla1[[#This Row],[FISICO]]-Tabla1[[#This Row],[SISTEMA]]</f>
        <v>-140</v>
      </c>
      <c r="H3034" s="2"/>
      <c r="I3034" s="2"/>
    </row>
    <row r="3035" spans="1:9" hidden="1" x14ac:dyDescent="0.25">
      <c r="A3035" s="1" t="s">
        <v>18</v>
      </c>
      <c r="B3035" s="2">
        <v>21672</v>
      </c>
      <c r="C3035" s="3" t="s">
        <v>1124</v>
      </c>
      <c r="D3035" s="2">
        <v>40</v>
      </c>
      <c r="E3035" s="2"/>
      <c r="F3035" s="2"/>
      <c r="G3035" s="2">
        <f>Tabla1[[#This Row],[VENTA]]+Tabla1[[#This Row],[FISICO]]-Tabla1[[#This Row],[SISTEMA]]</f>
        <v>-40</v>
      </c>
      <c r="H3035" s="2"/>
      <c r="I3035" s="2"/>
    </row>
    <row r="3036" spans="1:9" hidden="1" x14ac:dyDescent="0.25">
      <c r="A3036" s="1" t="s">
        <v>18</v>
      </c>
      <c r="B3036" s="2">
        <v>21673</v>
      </c>
      <c r="C3036" s="3" t="s">
        <v>1126</v>
      </c>
      <c r="D3036" s="2">
        <v>63</v>
      </c>
      <c r="E3036" s="2"/>
      <c r="F3036" s="2"/>
      <c r="G3036" s="2">
        <f>Tabla1[[#This Row],[VENTA]]+Tabla1[[#This Row],[FISICO]]-Tabla1[[#This Row],[SISTEMA]]</f>
        <v>-63</v>
      </c>
      <c r="H3036" s="2"/>
      <c r="I3036" s="2"/>
    </row>
    <row r="3037" spans="1:9" hidden="1" x14ac:dyDescent="0.25">
      <c r="A3037" s="1" t="s">
        <v>18</v>
      </c>
      <c r="B3037" s="2">
        <v>21677</v>
      </c>
      <c r="C3037" s="3" t="s">
        <v>1121</v>
      </c>
      <c r="D3037" s="2">
        <v>47</v>
      </c>
      <c r="E3037" s="2"/>
      <c r="F3037" s="2"/>
      <c r="G3037" s="2">
        <f>Tabla1[[#This Row],[VENTA]]+Tabla1[[#This Row],[FISICO]]-Tabla1[[#This Row],[SISTEMA]]</f>
        <v>-47</v>
      </c>
      <c r="H3037" s="2"/>
      <c r="I3037" s="2"/>
    </row>
    <row r="3038" spans="1:9" hidden="1" x14ac:dyDescent="0.25">
      <c r="A3038" s="1" t="s">
        <v>18</v>
      </c>
      <c r="B3038" s="2">
        <v>21682</v>
      </c>
      <c r="C3038" s="3" t="s">
        <v>916</v>
      </c>
      <c r="D3038" s="2">
        <v>20</v>
      </c>
      <c r="E3038" s="2"/>
      <c r="F3038" s="2"/>
      <c r="G3038" s="2">
        <f>Tabla1[[#This Row],[VENTA]]+Tabla1[[#This Row],[FISICO]]-Tabla1[[#This Row],[SISTEMA]]</f>
        <v>-20</v>
      </c>
      <c r="H3038" s="2"/>
      <c r="I3038" s="2"/>
    </row>
    <row r="3039" spans="1:9" hidden="1" x14ac:dyDescent="0.25">
      <c r="A3039" s="1" t="s">
        <v>18</v>
      </c>
      <c r="B3039" s="2">
        <v>21717</v>
      </c>
      <c r="C3039" s="3" t="s">
        <v>1115</v>
      </c>
      <c r="D3039" s="2">
        <v>10</v>
      </c>
      <c r="E3039" s="2"/>
      <c r="F3039" s="2"/>
      <c r="G3039" s="2">
        <f>Tabla1[[#This Row],[VENTA]]+Tabla1[[#This Row],[FISICO]]-Tabla1[[#This Row],[SISTEMA]]</f>
        <v>-10</v>
      </c>
      <c r="H3039" s="2"/>
      <c r="I3039" s="2"/>
    </row>
    <row r="3040" spans="1:9" hidden="1" x14ac:dyDescent="0.25">
      <c r="A3040" s="1" t="s">
        <v>10</v>
      </c>
      <c r="B3040" s="2">
        <v>21721</v>
      </c>
      <c r="C3040" s="3" t="s">
        <v>286</v>
      </c>
      <c r="D3040" s="2">
        <v>4</v>
      </c>
      <c r="E3040" s="2"/>
      <c r="F3040" s="2"/>
      <c r="G3040" s="2">
        <f>Tabla1[[#This Row],[VENTA]]+Tabla1[[#This Row],[FISICO]]-Tabla1[[#This Row],[SISTEMA]]</f>
        <v>-4</v>
      </c>
      <c r="H3040" s="2"/>
      <c r="I3040" s="2"/>
    </row>
    <row r="3041" spans="1:9" hidden="1" x14ac:dyDescent="0.25">
      <c r="A3041" s="1" t="s">
        <v>18</v>
      </c>
      <c r="B3041" s="2">
        <v>21724</v>
      </c>
      <c r="C3041" s="3" t="s">
        <v>1149</v>
      </c>
      <c r="D3041" s="2">
        <v>12</v>
      </c>
      <c r="E3041" s="2"/>
      <c r="F3041" s="2"/>
      <c r="G3041" s="2">
        <f>Tabla1[[#This Row],[VENTA]]+Tabla1[[#This Row],[FISICO]]-Tabla1[[#This Row],[SISTEMA]]</f>
        <v>-12</v>
      </c>
      <c r="H3041" s="2"/>
      <c r="I3041" s="2"/>
    </row>
    <row r="3042" spans="1:9" hidden="1" x14ac:dyDescent="0.25">
      <c r="A3042" s="1" t="s">
        <v>18</v>
      </c>
      <c r="B3042" s="2">
        <v>21738</v>
      </c>
      <c r="C3042" s="3" t="s">
        <v>913</v>
      </c>
      <c r="D3042" s="2">
        <v>10</v>
      </c>
      <c r="E3042" s="2"/>
      <c r="F3042" s="2"/>
      <c r="G3042" s="2">
        <f>Tabla1[[#This Row],[VENTA]]+Tabla1[[#This Row],[FISICO]]-Tabla1[[#This Row],[SISTEMA]]</f>
        <v>-10</v>
      </c>
      <c r="H3042" s="2"/>
      <c r="I3042" s="2"/>
    </row>
    <row r="3043" spans="1:9" hidden="1" x14ac:dyDescent="0.25">
      <c r="A3043" s="1" t="s">
        <v>18</v>
      </c>
      <c r="B3043" s="2">
        <v>21780</v>
      </c>
      <c r="C3043" s="3" t="s">
        <v>1128</v>
      </c>
      <c r="D3043" s="2">
        <v>14485</v>
      </c>
      <c r="E3043" s="2"/>
      <c r="F3043" s="2"/>
      <c r="G3043" s="2">
        <f>Tabla1[[#This Row],[VENTA]]+Tabla1[[#This Row],[FISICO]]-Tabla1[[#This Row],[SISTEMA]]</f>
        <v>-14485</v>
      </c>
      <c r="H3043" s="2"/>
      <c r="I3043" s="2"/>
    </row>
    <row r="3044" spans="1:9" hidden="1" x14ac:dyDescent="0.25">
      <c r="A3044" s="1" t="s">
        <v>18</v>
      </c>
      <c r="B3044" s="2">
        <v>21781</v>
      </c>
      <c r="C3044" s="3" t="s">
        <v>1129</v>
      </c>
      <c r="D3044" s="2">
        <v>161</v>
      </c>
      <c r="E3044" s="2"/>
      <c r="F3044" s="2"/>
      <c r="G3044" s="2">
        <f>Tabla1[[#This Row],[VENTA]]+Tabla1[[#This Row],[FISICO]]-Tabla1[[#This Row],[SISTEMA]]</f>
        <v>-161</v>
      </c>
      <c r="H3044" s="2"/>
      <c r="I3044" s="2"/>
    </row>
    <row r="3045" spans="1:9" x14ac:dyDescent="0.25">
      <c r="A3045" s="1" t="s">
        <v>18</v>
      </c>
      <c r="B3045" s="2">
        <v>21782</v>
      </c>
      <c r="C3045" s="3" t="s">
        <v>1130</v>
      </c>
      <c r="D3045" s="2">
        <v>40</v>
      </c>
      <c r="E3045" s="2">
        <v>32</v>
      </c>
      <c r="F3045" s="2">
        <v>8</v>
      </c>
      <c r="G3045" s="2">
        <f>Tabla1[[#This Row],[VENTA]]+Tabla1[[#This Row],[FISICO]]-Tabla1[[#This Row],[SISTEMA]]</f>
        <v>0</v>
      </c>
      <c r="H3045" s="4"/>
      <c r="I3045" s="4">
        <f>Tabla1[[#This Row],[Columna1]]*Tabla1[[#This Row],[COMPROMETIDO}]]</f>
        <v>0</v>
      </c>
    </row>
    <row r="3046" spans="1:9" hidden="1" x14ac:dyDescent="0.25">
      <c r="A3046" s="1" t="s">
        <v>18</v>
      </c>
      <c r="B3046" s="2">
        <v>21809</v>
      </c>
      <c r="C3046" s="3" t="s">
        <v>1068</v>
      </c>
      <c r="D3046" s="2">
        <v>111</v>
      </c>
      <c r="E3046" s="2"/>
      <c r="F3046" s="2"/>
      <c r="G3046" s="2">
        <f>Tabla1[[#This Row],[VENTA]]+Tabla1[[#This Row],[FISICO]]-Tabla1[[#This Row],[SISTEMA]]</f>
        <v>-111</v>
      </c>
      <c r="H3046" s="2"/>
      <c r="I3046" s="2"/>
    </row>
    <row r="3047" spans="1:9" hidden="1" x14ac:dyDescent="0.25">
      <c r="A3047" s="1" t="s">
        <v>18</v>
      </c>
      <c r="B3047" s="2">
        <v>21811</v>
      </c>
      <c r="C3047" s="3" t="s">
        <v>1069</v>
      </c>
      <c r="D3047" s="2">
        <v>35</v>
      </c>
      <c r="E3047" s="2"/>
      <c r="F3047" s="2"/>
      <c r="G3047" s="2">
        <f>Tabla1[[#This Row],[VENTA]]+Tabla1[[#This Row],[FISICO]]-Tabla1[[#This Row],[SISTEMA]]</f>
        <v>-35</v>
      </c>
      <c r="H3047" s="2"/>
      <c r="I3047" s="2"/>
    </row>
    <row r="3048" spans="1:9" hidden="1" x14ac:dyDescent="0.25">
      <c r="A3048" s="1" t="s">
        <v>18</v>
      </c>
      <c r="B3048" s="2">
        <v>21826</v>
      </c>
      <c r="C3048" s="3" t="s">
        <v>1067</v>
      </c>
      <c r="D3048" s="2">
        <v>35</v>
      </c>
      <c r="E3048" s="2"/>
      <c r="F3048" s="2"/>
      <c r="G3048" s="2">
        <f>Tabla1[[#This Row],[VENTA]]+Tabla1[[#This Row],[FISICO]]-Tabla1[[#This Row],[SISTEMA]]</f>
        <v>-35</v>
      </c>
      <c r="H3048" s="2"/>
      <c r="I3048" s="2"/>
    </row>
    <row r="3049" spans="1:9" hidden="1" x14ac:dyDescent="0.25">
      <c r="A3049" s="1" t="s">
        <v>18</v>
      </c>
      <c r="B3049" s="2">
        <v>21867</v>
      </c>
      <c r="C3049" s="3" t="s">
        <v>1132</v>
      </c>
      <c r="D3049" s="2">
        <v>93</v>
      </c>
      <c r="E3049" s="2"/>
      <c r="F3049" s="2"/>
      <c r="G3049" s="2">
        <f>Tabla1[[#This Row],[VENTA]]+Tabla1[[#This Row],[FISICO]]-Tabla1[[#This Row],[SISTEMA]]</f>
        <v>-93</v>
      </c>
      <c r="H3049" s="2"/>
      <c r="I3049" s="2"/>
    </row>
    <row r="3050" spans="1:9" hidden="1" x14ac:dyDescent="0.25">
      <c r="A3050" s="1" t="s">
        <v>18</v>
      </c>
      <c r="B3050" s="2">
        <v>21870</v>
      </c>
      <c r="C3050" s="3" t="s">
        <v>914</v>
      </c>
      <c r="D3050" s="2">
        <v>4</v>
      </c>
      <c r="E3050" s="2"/>
      <c r="F3050" s="2"/>
      <c r="G3050" s="2">
        <f>Tabla1[[#This Row],[VENTA]]+Tabla1[[#This Row],[FISICO]]-Tabla1[[#This Row],[SISTEMA]]</f>
        <v>-4</v>
      </c>
      <c r="H3050" s="2"/>
      <c r="I3050" s="2"/>
    </row>
    <row r="3051" spans="1:9" hidden="1" x14ac:dyDescent="0.25">
      <c r="A3051" s="1" t="s">
        <v>18</v>
      </c>
      <c r="B3051" s="2">
        <v>21974</v>
      </c>
      <c r="C3051" s="3" t="s">
        <v>1134</v>
      </c>
      <c r="D3051" s="2">
        <v>274</v>
      </c>
      <c r="E3051" s="2"/>
      <c r="F3051" s="2"/>
      <c r="G3051" s="2">
        <f>Tabla1[[#This Row],[VENTA]]+Tabla1[[#This Row],[FISICO]]-Tabla1[[#This Row],[SISTEMA]]</f>
        <v>-274</v>
      </c>
      <c r="H3051" s="2"/>
      <c r="I3051" s="2"/>
    </row>
    <row r="3052" spans="1:9" hidden="1" x14ac:dyDescent="0.25">
      <c r="A3052" s="1" t="s">
        <v>18</v>
      </c>
      <c r="B3052" s="2">
        <v>22033</v>
      </c>
      <c r="C3052" s="3" t="s">
        <v>917</v>
      </c>
      <c r="D3052" s="2">
        <v>7</v>
      </c>
      <c r="E3052" s="2"/>
      <c r="F3052" s="2"/>
      <c r="G3052" s="2">
        <f>Tabla1[[#This Row],[VENTA]]+Tabla1[[#This Row],[FISICO]]-Tabla1[[#This Row],[SISTEMA]]</f>
        <v>-7</v>
      </c>
      <c r="H3052" s="2"/>
      <c r="I3052" s="2"/>
    </row>
    <row r="3053" spans="1:9" hidden="1" x14ac:dyDescent="0.25">
      <c r="A3053" s="1" t="s">
        <v>18</v>
      </c>
      <c r="B3053" s="2">
        <v>22036</v>
      </c>
      <c r="C3053" s="3" t="s">
        <v>918</v>
      </c>
      <c r="D3053" s="2">
        <v>3</v>
      </c>
      <c r="E3053" s="2"/>
      <c r="F3053" s="2"/>
      <c r="G3053" s="2">
        <f>Tabla1[[#This Row],[VENTA]]+Tabla1[[#This Row],[FISICO]]-Tabla1[[#This Row],[SISTEMA]]</f>
        <v>-3</v>
      </c>
      <c r="H3053" s="2"/>
      <c r="I3053" s="2"/>
    </row>
    <row r="3054" spans="1:9" hidden="1" x14ac:dyDescent="0.25">
      <c r="A3054" s="1" t="s">
        <v>18</v>
      </c>
      <c r="B3054" s="2">
        <v>22052</v>
      </c>
      <c r="C3054" s="3" t="s">
        <v>1135</v>
      </c>
      <c r="D3054" s="2">
        <v>3</v>
      </c>
      <c r="E3054" s="2"/>
      <c r="F3054" s="2"/>
      <c r="G3054" s="2">
        <f>Tabla1[[#This Row],[VENTA]]+Tabla1[[#This Row],[FISICO]]-Tabla1[[#This Row],[SISTEMA]]</f>
        <v>-3</v>
      </c>
      <c r="H3054" s="2"/>
      <c r="I3054" s="2"/>
    </row>
    <row r="3055" spans="1:9" hidden="1" x14ac:dyDescent="0.25">
      <c r="A3055" s="1" t="s">
        <v>18</v>
      </c>
      <c r="B3055" s="2">
        <v>22053</v>
      </c>
      <c r="C3055" s="3" t="s">
        <v>1136</v>
      </c>
      <c r="D3055" s="2">
        <v>4</v>
      </c>
      <c r="E3055" s="2"/>
      <c r="F3055" s="2"/>
      <c r="G3055" s="2">
        <f>Tabla1[[#This Row],[VENTA]]+Tabla1[[#This Row],[FISICO]]-Tabla1[[#This Row],[SISTEMA]]</f>
        <v>-4</v>
      </c>
      <c r="H3055" s="2"/>
      <c r="I3055" s="2"/>
    </row>
    <row r="3056" spans="1:9" hidden="1" x14ac:dyDescent="0.25">
      <c r="A3056" s="1" t="s">
        <v>18</v>
      </c>
      <c r="B3056" s="2">
        <v>22096</v>
      </c>
      <c r="C3056" s="3" t="s">
        <v>1157</v>
      </c>
      <c r="D3056" s="2">
        <v>19</v>
      </c>
      <c r="E3056" s="2"/>
      <c r="F3056" s="2"/>
      <c r="G3056" s="2">
        <f>Tabla1[[#This Row],[VENTA]]+Tabla1[[#This Row],[FISICO]]-Tabla1[[#This Row],[SISTEMA]]</f>
        <v>-19</v>
      </c>
      <c r="H3056" s="2"/>
      <c r="I3056" s="2"/>
    </row>
    <row r="3057" spans="1:9" hidden="1" x14ac:dyDescent="0.25">
      <c r="A3057" s="1" t="s">
        <v>18</v>
      </c>
      <c r="B3057" s="2">
        <v>22098</v>
      </c>
      <c r="C3057" s="3" t="s">
        <v>1158</v>
      </c>
      <c r="D3057" s="2">
        <v>32</v>
      </c>
      <c r="E3057" s="2"/>
      <c r="F3057" s="2"/>
      <c r="G3057" s="2">
        <f>Tabla1[[#This Row],[VENTA]]+Tabla1[[#This Row],[FISICO]]-Tabla1[[#This Row],[SISTEMA]]</f>
        <v>-32</v>
      </c>
      <c r="H3057" s="2"/>
      <c r="I3057" s="2"/>
    </row>
    <row r="3058" spans="1:9" hidden="1" x14ac:dyDescent="0.25">
      <c r="A3058" s="1" t="s">
        <v>18</v>
      </c>
      <c r="B3058" s="2">
        <v>22101</v>
      </c>
      <c r="C3058" s="3" t="s">
        <v>1161</v>
      </c>
      <c r="D3058" s="2">
        <v>107</v>
      </c>
      <c r="E3058" s="2"/>
      <c r="F3058" s="2"/>
      <c r="G3058" s="2">
        <f>Tabla1[[#This Row],[VENTA]]+Tabla1[[#This Row],[FISICO]]-Tabla1[[#This Row],[SISTEMA]]</f>
        <v>-107</v>
      </c>
      <c r="H3058" s="2"/>
      <c r="I3058" s="2"/>
    </row>
    <row r="3059" spans="1:9" hidden="1" x14ac:dyDescent="0.25">
      <c r="A3059" s="1" t="s">
        <v>18</v>
      </c>
      <c r="B3059" s="2">
        <v>22102</v>
      </c>
      <c r="C3059" s="3" t="s">
        <v>1160</v>
      </c>
      <c r="D3059" s="2">
        <v>188</v>
      </c>
      <c r="E3059" s="2"/>
      <c r="F3059" s="2"/>
      <c r="G3059" s="2">
        <f>Tabla1[[#This Row],[VENTA]]+Tabla1[[#This Row],[FISICO]]-Tabla1[[#This Row],[SISTEMA]]</f>
        <v>-188</v>
      </c>
      <c r="H3059" s="2"/>
      <c r="I3059" s="2"/>
    </row>
    <row r="3060" spans="1:9" hidden="1" x14ac:dyDescent="0.25">
      <c r="A3060" s="1" t="s">
        <v>18</v>
      </c>
      <c r="B3060" s="2">
        <v>22116</v>
      </c>
      <c r="C3060" s="3" t="s">
        <v>1144</v>
      </c>
      <c r="D3060" s="2">
        <v>1</v>
      </c>
      <c r="E3060" s="2"/>
      <c r="F3060" s="2"/>
      <c r="G3060" s="2">
        <f>Tabla1[[#This Row],[VENTA]]+Tabla1[[#This Row],[FISICO]]-Tabla1[[#This Row],[SISTEMA]]</f>
        <v>-1</v>
      </c>
      <c r="H3060" s="2"/>
      <c r="I3060" s="2"/>
    </row>
    <row r="3061" spans="1:9" hidden="1" x14ac:dyDescent="0.25">
      <c r="A3061" s="1" t="s">
        <v>18</v>
      </c>
      <c r="B3061" s="2">
        <v>22146</v>
      </c>
      <c r="C3061" s="3" t="s">
        <v>921</v>
      </c>
      <c r="D3061" s="2">
        <v>239</v>
      </c>
      <c r="E3061" s="2"/>
      <c r="F3061" s="2"/>
      <c r="G3061" s="2">
        <f>Tabla1[[#This Row],[VENTA]]+Tabla1[[#This Row],[FISICO]]-Tabla1[[#This Row],[SISTEMA]]</f>
        <v>-239</v>
      </c>
      <c r="H3061" s="2"/>
      <c r="I3061" s="2"/>
    </row>
    <row r="3062" spans="1:9" x14ac:dyDescent="0.25">
      <c r="A3062" s="1" t="s">
        <v>18</v>
      </c>
      <c r="B3062" s="2">
        <v>22225</v>
      </c>
      <c r="C3062" s="3" t="s">
        <v>1138</v>
      </c>
      <c r="D3062" s="2">
        <v>4</v>
      </c>
      <c r="E3062" s="2">
        <v>3</v>
      </c>
      <c r="F3062" s="2">
        <v>0</v>
      </c>
      <c r="G3062" s="2">
        <f>Tabla1[[#This Row],[VENTA]]+Tabla1[[#This Row],[FISICO]]-Tabla1[[#This Row],[SISTEMA]]</f>
        <v>-1</v>
      </c>
      <c r="H3062" s="4">
        <v>1.38</v>
      </c>
      <c r="I3062" s="4">
        <f>Tabla1[[#This Row],[Columna1]]*Tabla1[[#This Row],[COMPROMETIDO}]]</f>
        <v>-1.38</v>
      </c>
    </row>
    <row r="3063" spans="1:9" x14ac:dyDescent="0.25">
      <c r="A3063" s="1" t="s">
        <v>18</v>
      </c>
      <c r="B3063" s="2">
        <v>22226</v>
      </c>
      <c r="C3063" s="3" t="s">
        <v>928</v>
      </c>
      <c r="D3063" s="2">
        <v>2</v>
      </c>
      <c r="E3063" s="2">
        <v>2</v>
      </c>
      <c r="F3063" s="2">
        <v>0</v>
      </c>
      <c r="G3063" s="2">
        <f>Tabla1[[#This Row],[VENTA]]+Tabla1[[#This Row],[FISICO]]-Tabla1[[#This Row],[SISTEMA]]</f>
        <v>0</v>
      </c>
      <c r="H3063" s="4"/>
      <c r="I3063" s="4">
        <f>Tabla1[[#This Row],[Columna1]]*Tabla1[[#This Row],[COMPROMETIDO}]]</f>
        <v>0</v>
      </c>
    </row>
    <row r="3064" spans="1:9" x14ac:dyDescent="0.25">
      <c r="A3064" s="1" t="s">
        <v>18</v>
      </c>
      <c r="B3064" s="2">
        <v>22228</v>
      </c>
      <c r="C3064" s="3" t="s">
        <v>929</v>
      </c>
      <c r="D3064" s="2">
        <v>3</v>
      </c>
      <c r="E3064" s="2">
        <v>3</v>
      </c>
      <c r="F3064" s="2">
        <v>0</v>
      </c>
      <c r="G3064" s="2">
        <f>Tabla1[[#This Row],[VENTA]]+Tabla1[[#This Row],[FISICO]]-Tabla1[[#This Row],[SISTEMA]]</f>
        <v>0</v>
      </c>
      <c r="H3064" s="4"/>
      <c r="I3064" s="4">
        <f>Tabla1[[#This Row],[Columna1]]*Tabla1[[#This Row],[COMPROMETIDO}]]</f>
        <v>0</v>
      </c>
    </row>
    <row r="3065" spans="1:9" x14ac:dyDescent="0.25">
      <c r="A3065" s="1" t="s">
        <v>18</v>
      </c>
      <c r="B3065" s="2">
        <v>22263</v>
      </c>
      <c r="C3065" s="3" t="s">
        <v>1146</v>
      </c>
      <c r="D3065" s="2">
        <v>30</v>
      </c>
      <c r="E3065" s="2">
        <f>6+24</f>
        <v>30</v>
      </c>
      <c r="F3065" s="2">
        <v>0</v>
      </c>
      <c r="G3065" s="2">
        <f>Tabla1[[#This Row],[VENTA]]+Tabla1[[#This Row],[FISICO]]-Tabla1[[#This Row],[SISTEMA]]</f>
        <v>0</v>
      </c>
      <c r="H3065" s="4"/>
      <c r="I3065" s="4">
        <f>Tabla1[[#This Row],[Columna1]]*Tabla1[[#This Row],[COMPROMETIDO}]]</f>
        <v>0</v>
      </c>
    </row>
    <row r="3066" spans="1:9" hidden="1" x14ac:dyDescent="0.25">
      <c r="A3066" s="1" t="s">
        <v>18</v>
      </c>
      <c r="B3066" s="2">
        <v>22266</v>
      </c>
      <c r="C3066" s="3" t="s">
        <v>1108</v>
      </c>
      <c r="D3066" s="2">
        <v>592</v>
      </c>
      <c r="E3066" s="2"/>
      <c r="F3066" s="2"/>
      <c r="G3066" s="2">
        <f>Tabla1[[#This Row],[VENTA]]+Tabla1[[#This Row],[FISICO]]-Tabla1[[#This Row],[SISTEMA]]</f>
        <v>-592</v>
      </c>
      <c r="H3066" s="2"/>
      <c r="I3066" s="2"/>
    </row>
    <row r="3067" spans="1:9" hidden="1" x14ac:dyDescent="0.25">
      <c r="A3067" s="1" t="s">
        <v>18</v>
      </c>
      <c r="B3067" s="2">
        <v>22267</v>
      </c>
      <c r="C3067" s="3" t="s">
        <v>1109</v>
      </c>
      <c r="D3067" s="2">
        <v>1238</v>
      </c>
      <c r="E3067" s="2"/>
      <c r="F3067" s="2"/>
      <c r="G3067" s="2">
        <f>Tabla1[[#This Row],[VENTA]]+Tabla1[[#This Row],[FISICO]]-Tabla1[[#This Row],[SISTEMA]]</f>
        <v>-1238</v>
      </c>
      <c r="H3067" s="2"/>
      <c r="I3067" s="2"/>
    </row>
    <row r="3068" spans="1:9" hidden="1" x14ac:dyDescent="0.25">
      <c r="A3068" s="1" t="s">
        <v>18</v>
      </c>
      <c r="B3068" s="2">
        <v>22268</v>
      </c>
      <c r="C3068" s="3" t="s">
        <v>1110</v>
      </c>
      <c r="D3068" s="2">
        <v>1226</v>
      </c>
      <c r="E3068" s="2"/>
      <c r="F3068" s="2"/>
      <c r="G3068" s="2">
        <f>Tabla1[[#This Row],[VENTA]]+Tabla1[[#This Row],[FISICO]]-Tabla1[[#This Row],[SISTEMA]]</f>
        <v>-1226</v>
      </c>
      <c r="H3068" s="2"/>
      <c r="I3068" s="2"/>
    </row>
    <row r="3069" spans="1:9" hidden="1" x14ac:dyDescent="0.25">
      <c r="A3069" s="1" t="s">
        <v>18</v>
      </c>
      <c r="B3069" s="2">
        <v>22269</v>
      </c>
      <c r="C3069" s="3" t="s">
        <v>1111</v>
      </c>
      <c r="D3069" s="2">
        <v>512</v>
      </c>
      <c r="E3069" s="2"/>
      <c r="F3069" s="2"/>
      <c r="G3069" s="2">
        <f>Tabla1[[#This Row],[VENTA]]+Tabla1[[#This Row],[FISICO]]-Tabla1[[#This Row],[SISTEMA]]</f>
        <v>-512</v>
      </c>
      <c r="H3069" s="2"/>
      <c r="I3069" s="2"/>
    </row>
    <row r="3070" spans="1:9" hidden="1" x14ac:dyDescent="0.25">
      <c r="A3070" s="1" t="s">
        <v>18</v>
      </c>
      <c r="B3070" s="2">
        <v>22270</v>
      </c>
      <c r="C3070" s="3" t="s">
        <v>1112</v>
      </c>
      <c r="D3070" s="2">
        <v>36</v>
      </c>
      <c r="E3070" s="2"/>
      <c r="F3070" s="2"/>
      <c r="G3070" s="2">
        <f>Tabla1[[#This Row],[VENTA]]+Tabla1[[#This Row],[FISICO]]-Tabla1[[#This Row],[SISTEMA]]</f>
        <v>-36</v>
      </c>
      <c r="H3070" s="2"/>
      <c r="I3070" s="2"/>
    </row>
    <row r="3071" spans="1:9" hidden="1" x14ac:dyDescent="0.25">
      <c r="A3071" s="1" t="s">
        <v>18</v>
      </c>
      <c r="B3071" s="2">
        <v>22283</v>
      </c>
      <c r="C3071" s="3" t="s">
        <v>1141</v>
      </c>
      <c r="D3071" s="2">
        <v>275</v>
      </c>
      <c r="E3071" s="2"/>
      <c r="F3071" s="2"/>
      <c r="G3071" s="2">
        <f>Tabla1[[#This Row],[VENTA]]+Tabla1[[#This Row],[FISICO]]-Tabla1[[#This Row],[SISTEMA]]</f>
        <v>-275</v>
      </c>
      <c r="H3071" s="2"/>
      <c r="I3071" s="2"/>
    </row>
    <row r="3072" spans="1:9" hidden="1" x14ac:dyDescent="0.25">
      <c r="A3072" s="1" t="s">
        <v>18</v>
      </c>
      <c r="B3072" s="2">
        <v>22286</v>
      </c>
      <c r="C3072" s="3" t="s">
        <v>1143</v>
      </c>
      <c r="D3072" s="2">
        <v>9</v>
      </c>
      <c r="E3072" s="2"/>
      <c r="F3072" s="2"/>
      <c r="G3072" s="2">
        <f>Tabla1[[#This Row],[VENTA]]+Tabla1[[#This Row],[FISICO]]-Tabla1[[#This Row],[SISTEMA]]</f>
        <v>-9</v>
      </c>
      <c r="H3072" s="2"/>
      <c r="I3072" s="2"/>
    </row>
    <row r="3073" spans="1:9" hidden="1" x14ac:dyDescent="0.25">
      <c r="A3073" s="1" t="s">
        <v>18</v>
      </c>
      <c r="B3073" s="2">
        <v>22389</v>
      </c>
      <c r="C3073" s="3" t="s">
        <v>1147</v>
      </c>
      <c r="D3073" s="2">
        <v>1</v>
      </c>
      <c r="E3073" s="2"/>
      <c r="F3073" s="2"/>
      <c r="G3073" s="2">
        <f>Tabla1[[#This Row],[VENTA]]+Tabla1[[#This Row],[FISICO]]-Tabla1[[#This Row],[SISTEMA]]</f>
        <v>-1</v>
      </c>
      <c r="H3073" s="2"/>
      <c r="I3073" s="2"/>
    </row>
    <row r="3074" spans="1:9" hidden="1" x14ac:dyDescent="0.25">
      <c r="A3074" s="1" t="s">
        <v>21</v>
      </c>
      <c r="B3074" s="2">
        <v>22423</v>
      </c>
      <c r="C3074" s="3" t="s">
        <v>1428</v>
      </c>
      <c r="D3074" s="2">
        <v>35</v>
      </c>
      <c r="E3074" s="2"/>
      <c r="F3074" s="2"/>
      <c r="G3074" s="2">
        <f>Tabla1[[#This Row],[VENTA]]+Tabla1[[#This Row],[FISICO]]-Tabla1[[#This Row],[SISTEMA]]</f>
        <v>-35</v>
      </c>
      <c r="H3074" s="2"/>
      <c r="I3074" s="2"/>
    </row>
    <row r="3075" spans="1:9" hidden="1" x14ac:dyDescent="0.25">
      <c r="A3075" s="1" t="s">
        <v>32</v>
      </c>
      <c r="B3075" s="2">
        <v>22428</v>
      </c>
      <c r="C3075" s="3" t="s">
        <v>3119</v>
      </c>
      <c r="D3075" s="2">
        <v>39</v>
      </c>
      <c r="E3075" s="2"/>
      <c r="F3075" s="2"/>
      <c r="G3075" s="2">
        <f>Tabla1[[#This Row],[VENTA]]+Tabla1[[#This Row],[FISICO]]-Tabla1[[#This Row],[SISTEMA]]</f>
        <v>-39</v>
      </c>
      <c r="H3075" s="2"/>
      <c r="I3075" s="2"/>
    </row>
    <row r="3076" spans="1:9" hidden="1" x14ac:dyDescent="0.25">
      <c r="A3076" s="1" t="s">
        <v>18</v>
      </c>
      <c r="B3076" s="2">
        <v>22429</v>
      </c>
      <c r="C3076" s="3" t="s">
        <v>1148</v>
      </c>
      <c r="D3076" s="2">
        <v>11</v>
      </c>
      <c r="E3076" s="2"/>
      <c r="F3076" s="2"/>
      <c r="G3076" s="2">
        <f>Tabla1[[#This Row],[VENTA]]+Tabla1[[#This Row],[FISICO]]-Tabla1[[#This Row],[SISTEMA]]</f>
        <v>-11</v>
      </c>
      <c r="H3076" s="2"/>
      <c r="I3076" s="2"/>
    </row>
    <row r="3077" spans="1:9" x14ac:dyDescent="0.25">
      <c r="A3077" s="1" t="s">
        <v>18</v>
      </c>
      <c r="B3077" s="2">
        <v>22433</v>
      </c>
      <c r="C3077" s="3" t="s">
        <v>931</v>
      </c>
      <c r="D3077" s="2">
        <v>32</v>
      </c>
      <c r="E3077" s="2">
        <f>11+9+12</f>
        <v>32</v>
      </c>
      <c r="F3077" s="2"/>
      <c r="G3077" s="2">
        <f>Tabla1[[#This Row],[VENTA]]+Tabla1[[#This Row],[FISICO]]-Tabla1[[#This Row],[SISTEMA]]</f>
        <v>0</v>
      </c>
      <c r="H3077" s="4"/>
      <c r="I3077" s="4">
        <f>Tabla1[[#This Row],[Columna1]]*Tabla1[[#This Row],[COMPROMETIDO}]]</f>
        <v>0</v>
      </c>
    </row>
    <row r="3078" spans="1:9" x14ac:dyDescent="0.25">
      <c r="A3078" s="1" t="s">
        <v>18</v>
      </c>
      <c r="B3078" s="2">
        <v>22434</v>
      </c>
      <c r="C3078" s="3" t="s">
        <v>932</v>
      </c>
      <c r="D3078" s="2">
        <v>12</v>
      </c>
      <c r="E3078" s="2">
        <v>12</v>
      </c>
      <c r="F3078" s="2">
        <v>0</v>
      </c>
      <c r="G3078" s="2">
        <f>Tabla1[[#This Row],[VENTA]]+Tabla1[[#This Row],[FISICO]]-Tabla1[[#This Row],[SISTEMA]]</f>
        <v>0</v>
      </c>
      <c r="H3078" s="4"/>
      <c r="I3078" s="4">
        <f>Tabla1[[#This Row],[Columna1]]*Tabla1[[#This Row],[COMPROMETIDO}]]</f>
        <v>0</v>
      </c>
    </row>
    <row r="3079" spans="1:9" hidden="1" x14ac:dyDescent="0.25">
      <c r="A3079" s="1" t="s">
        <v>18</v>
      </c>
      <c r="B3079" s="2">
        <v>22438</v>
      </c>
      <c r="C3079" s="3" t="s">
        <v>1162</v>
      </c>
      <c r="D3079" s="2">
        <v>23</v>
      </c>
      <c r="E3079" s="2"/>
      <c r="F3079" s="2"/>
      <c r="G3079" s="2">
        <f>Tabla1[[#This Row],[VENTA]]+Tabla1[[#This Row],[FISICO]]-Tabla1[[#This Row],[SISTEMA]]</f>
        <v>-23</v>
      </c>
      <c r="H3079" s="2"/>
      <c r="I3079" s="2"/>
    </row>
    <row r="3080" spans="1:9" hidden="1" x14ac:dyDescent="0.25">
      <c r="A3080" s="1" t="s">
        <v>18</v>
      </c>
      <c r="B3080" s="2">
        <v>22448</v>
      </c>
      <c r="C3080" s="3" t="s">
        <v>1154</v>
      </c>
      <c r="D3080" s="2">
        <v>19</v>
      </c>
      <c r="E3080" s="2"/>
      <c r="F3080" s="2"/>
      <c r="G3080" s="2">
        <f>Tabla1[[#This Row],[VENTA]]+Tabla1[[#This Row],[FISICO]]-Tabla1[[#This Row],[SISTEMA]]</f>
        <v>-19</v>
      </c>
      <c r="H3080" s="2"/>
      <c r="I3080" s="2"/>
    </row>
    <row r="3081" spans="1:9" hidden="1" x14ac:dyDescent="0.25">
      <c r="A3081" s="1" t="s">
        <v>18</v>
      </c>
      <c r="B3081" s="2">
        <v>22449</v>
      </c>
      <c r="C3081" s="3" t="s">
        <v>1155</v>
      </c>
      <c r="D3081" s="2">
        <v>19</v>
      </c>
      <c r="E3081" s="2"/>
      <c r="F3081" s="2"/>
      <c r="G3081" s="2">
        <f>Tabla1[[#This Row],[VENTA]]+Tabla1[[#This Row],[FISICO]]-Tabla1[[#This Row],[SISTEMA]]</f>
        <v>-19</v>
      </c>
      <c r="H3081" s="2"/>
      <c r="I3081" s="2"/>
    </row>
    <row r="3082" spans="1:9" hidden="1" x14ac:dyDescent="0.25">
      <c r="A3082" s="1" t="s">
        <v>18</v>
      </c>
      <c r="B3082" s="2">
        <v>22450</v>
      </c>
      <c r="C3082" s="3" t="s">
        <v>1153</v>
      </c>
      <c r="D3082" s="2">
        <v>20</v>
      </c>
      <c r="E3082" s="2"/>
      <c r="F3082" s="2"/>
      <c r="G3082" s="2">
        <f>Tabla1[[#This Row],[VENTA]]+Tabla1[[#This Row],[FISICO]]-Tabla1[[#This Row],[SISTEMA]]</f>
        <v>-20</v>
      </c>
      <c r="H3082" s="2"/>
      <c r="I3082" s="2"/>
    </row>
    <row r="3083" spans="1:9" hidden="1" x14ac:dyDescent="0.25">
      <c r="A3083" s="1" t="s">
        <v>18</v>
      </c>
      <c r="B3083" s="2">
        <v>22451</v>
      </c>
      <c r="C3083" s="3" t="s">
        <v>1150</v>
      </c>
      <c r="D3083" s="2">
        <v>20</v>
      </c>
      <c r="E3083" s="2"/>
      <c r="F3083" s="2"/>
      <c r="G3083" s="2">
        <f>Tabla1[[#This Row],[VENTA]]+Tabla1[[#This Row],[FISICO]]-Tabla1[[#This Row],[SISTEMA]]</f>
        <v>-20</v>
      </c>
      <c r="H3083" s="2"/>
      <c r="I3083" s="2"/>
    </row>
    <row r="3084" spans="1:9" hidden="1" x14ac:dyDescent="0.25">
      <c r="A3084" s="1" t="s">
        <v>18</v>
      </c>
      <c r="B3084" s="2">
        <v>22452</v>
      </c>
      <c r="C3084" s="3" t="s">
        <v>1152</v>
      </c>
      <c r="D3084" s="2">
        <v>20</v>
      </c>
      <c r="E3084" s="2"/>
      <c r="F3084" s="2"/>
      <c r="G3084" s="2">
        <f>Tabla1[[#This Row],[VENTA]]+Tabla1[[#This Row],[FISICO]]-Tabla1[[#This Row],[SISTEMA]]</f>
        <v>-20</v>
      </c>
      <c r="H3084" s="2"/>
      <c r="I3084" s="2"/>
    </row>
    <row r="3085" spans="1:9" hidden="1" x14ac:dyDescent="0.25">
      <c r="A3085" s="1" t="s">
        <v>18</v>
      </c>
      <c r="B3085" s="2">
        <v>22453</v>
      </c>
      <c r="C3085" s="3" t="s">
        <v>1151</v>
      </c>
      <c r="D3085" s="2">
        <v>18</v>
      </c>
      <c r="E3085" s="2"/>
      <c r="F3085" s="2"/>
      <c r="G3085" s="2">
        <f>Tabla1[[#This Row],[VENTA]]+Tabla1[[#This Row],[FISICO]]-Tabla1[[#This Row],[SISTEMA]]</f>
        <v>-18</v>
      </c>
      <c r="H3085" s="2"/>
      <c r="I3085" s="2"/>
    </row>
    <row r="3086" spans="1:9" hidden="1" x14ac:dyDescent="0.25">
      <c r="A3086" s="1" t="s">
        <v>32</v>
      </c>
      <c r="B3086" s="2">
        <v>22455</v>
      </c>
      <c r="C3086" s="3" t="s">
        <v>3120</v>
      </c>
      <c r="D3086" s="2">
        <v>1</v>
      </c>
      <c r="E3086" s="2"/>
      <c r="F3086" s="2"/>
      <c r="G3086" s="2">
        <f>Tabla1[[#This Row],[VENTA]]+Tabla1[[#This Row],[FISICO]]-Tabla1[[#This Row],[SISTEMA]]</f>
        <v>-1</v>
      </c>
      <c r="H3086" s="2"/>
      <c r="I3086" s="2"/>
    </row>
    <row r="3087" spans="1:9" hidden="1" x14ac:dyDescent="0.25">
      <c r="A3087" s="1" t="s">
        <v>32</v>
      </c>
      <c r="B3087" s="2">
        <v>22456</v>
      </c>
      <c r="C3087" s="3" t="s">
        <v>3121</v>
      </c>
      <c r="D3087" s="2">
        <v>1</v>
      </c>
      <c r="E3087" s="2"/>
      <c r="F3087" s="2"/>
      <c r="G3087" s="2">
        <f>Tabla1[[#This Row],[VENTA]]+Tabla1[[#This Row],[FISICO]]-Tabla1[[#This Row],[SISTEMA]]</f>
        <v>-1</v>
      </c>
      <c r="H3087" s="2"/>
      <c r="I3087" s="2"/>
    </row>
    <row r="3088" spans="1:9" hidden="1" x14ac:dyDescent="0.25">
      <c r="A3088" s="1" t="s">
        <v>18</v>
      </c>
      <c r="B3088" s="2">
        <v>22459</v>
      </c>
      <c r="C3088" s="3" t="s">
        <v>1163</v>
      </c>
      <c r="D3088" s="2">
        <v>8</v>
      </c>
      <c r="E3088" s="2"/>
      <c r="F3088" s="2"/>
      <c r="G3088" s="2">
        <f>Tabla1[[#This Row],[VENTA]]+Tabla1[[#This Row],[FISICO]]-Tabla1[[#This Row],[SISTEMA]]</f>
        <v>-8</v>
      </c>
      <c r="H3088" s="2"/>
      <c r="I3088" s="2"/>
    </row>
    <row r="3089" spans="1:9" hidden="1" x14ac:dyDescent="0.25">
      <c r="A3089" s="1" t="s">
        <v>33</v>
      </c>
      <c r="B3089">
        <v>4591</v>
      </c>
      <c r="C3089" s="1" t="s">
        <v>3122</v>
      </c>
      <c r="D3089">
        <v>8.76</v>
      </c>
      <c r="E3089">
        <v>8.76</v>
      </c>
      <c r="F3089">
        <v>0</v>
      </c>
      <c r="H3089"/>
      <c r="I3089">
        <v>0</v>
      </c>
    </row>
    <row r="3090" spans="1:9" hidden="1" x14ac:dyDescent="0.25">
      <c r="A3090" s="1" t="s">
        <v>33</v>
      </c>
      <c r="B3090">
        <v>4545</v>
      </c>
      <c r="C3090" s="1" t="s">
        <v>3123</v>
      </c>
      <c r="D3090">
        <v>13.2</v>
      </c>
      <c r="E3090">
        <v>13.2</v>
      </c>
      <c r="F3090">
        <v>0</v>
      </c>
      <c r="H3090"/>
      <c r="I3090">
        <v>0</v>
      </c>
    </row>
    <row r="3091" spans="1:9" hidden="1" x14ac:dyDescent="0.25">
      <c r="A3091" s="1" t="s">
        <v>33</v>
      </c>
      <c r="B3091">
        <v>4512</v>
      </c>
      <c r="C3091" s="1" t="s">
        <v>3124</v>
      </c>
      <c r="D3091">
        <v>6.0049999999999999</v>
      </c>
      <c r="E3091">
        <v>6.0049999999999999</v>
      </c>
      <c r="F3091">
        <v>0</v>
      </c>
      <c r="H3091"/>
      <c r="I3091">
        <v>0</v>
      </c>
    </row>
    <row r="3092" spans="1:9" hidden="1" x14ac:dyDescent="0.25">
      <c r="A3092" s="1" t="s">
        <v>33</v>
      </c>
      <c r="B3092">
        <v>21306</v>
      </c>
      <c r="C3092" s="1" t="s">
        <v>3125</v>
      </c>
      <c r="D3092">
        <v>100</v>
      </c>
      <c r="E3092">
        <v>100</v>
      </c>
      <c r="F3092">
        <v>0</v>
      </c>
      <c r="H3092"/>
      <c r="I3092">
        <v>0</v>
      </c>
    </row>
    <row r="3093" spans="1:9" hidden="1" x14ac:dyDescent="0.25">
      <c r="A3093" s="1" t="s">
        <v>34</v>
      </c>
      <c r="B3093">
        <v>11080</v>
      </c>
      <c r="C3093" s="1" t="s">
        <v>3126</v>
      </c>
      <c r="D3093">
        <v>5</v>
      </c>
      <c r="E3093">
        <v>5</v>
      </c>
      <c r="F3093">
        <v>0</v>
      </c>
      <c r="H3093"/>
      <c r="I3093">
        <v>0</v>
      </c>
    </row>
    <row r="3094" spans="1:9" hidden="1" x14ac:dyDescent="0.25">
      <c r="A3094" s="1" t="s">
        <v>34</v>
      </c>
      <c r="B3094">
        <v>14078</v>
      </c>
      <c r="C3094" s="1" t="s">
        <v>3127</v>
      </c>
      <c r="D3094">
        <v>1</v>
      </c>
      <c r="E3094">
        <v>1</v>
      </c>
      <c r="F3094">
        <v>0</v>
      </c>
      <c r="H3094"/>
      <c r="I3094">
        <v>0</v>
      </c>
    </row>
    <row r="3095" spans="1:9" hidden="1" x14ac:dyDescent="0.25">
      <c r="A3095" s="1" t="s">
        <v>34</v>
      </c>
      <c r="B3095">
        <v>13015</v>
      </c>
      <c r="C3095" s="1" t="s">
        <v>3128</v>
      </c>
      <c r="D3095">
        <v>2</v>
      </c>
      <c r="E3095">
        <v>2</v>
      </c>
      <c r="F3095">
        <v>16</v>
      </c>
      <c r="H3095"/>
      <c r="I3095">
        <v>0</v>
      </c>
    </row>
    <row r="3096" spans="1:9" hidden="1" x14ac:dyDescent="0.25">
      <c r="A3096" s="1" t="s">
        <v>35</v>
      </c>
      <c r="B3096">
        <v>2407</v>
      </c>
      <c r="C3096" s="1" t="s">
        <v>3129</v>
      </c>
      <c r="D3096">
        <v>13</v>
      </c>
      <c r="E3096">
        <v>13</v>
      </c>
      <c r="F3096">
        <v>132</v>
      </c>
      <c r="H3096"/>
      <c r="I3096">
        <v>0</v>
      </c>
    </row>
    <row r="3097" spans="1:9" hidden="1" x14ac:dyDescent="0.25">
      <c r="A3097" s="1" t="s">
        <v>35</v>
      </c>
      <c r="B3097">
        <v>2361</v>
      </c>
      <c r="C3097" s="1" t="s">
        <v>3130</v>
      </c>
      <c r="D3097">
        <v>19</v>
      </c>
      <c r="E3097">
        <v>19</v>
      </c>
      <c r="F3097">
        <v>0</v>
      </c>
      <c r="H3097"/>
      <c r="I3097">
        <v>0</v>
      </c>
    </row>
    <row r="3098" spans="1:9" hidden="1" x14ac:dyDescent="0.25">
      <c r="A3098" s="1" t="s">
        <v>35</v>
      </c>
      <c r="B3098">
        <v>604</v>
      </c>
      <c r="C3098" s="1" t="s">
        <v>3131</v>
      </c>
      <c r="D3098">
        <v>1</v>
      </c>
      <c r="E3098">
        <v>1</v>
      </c>
      <c r="F3098">
        <v>0</v>
      </c>
      <c r="H3098"/>
      <c r="I3098">
        <v>0</v>
      </c>
    </row>
    <row r="3099" spans="1:9" hidden="1" x14ac:dyDescent="0.25">
      <c r="A3099" s="1" t="s">
        <v>35</v>
      </c>
      <c r="B3099">
        <v>2692</v>
      </c>
      <c r="C3099" s="1" t="s">
        <v>3132</v>
      </c>
      <c r="D3099">
        <v>1</v>
      </c>
      <c r="E3099">
        <v>1</v>
      </c>
      <c r="F3099">
        <v>3</v>
      </c>
      <c r="H3099"/>
      <c r="I3099">
        <v>0</v>
      </c>
    </row>
    <row r="3100" spans="1:9" hidden="1" x14ac:dyDescent="0.25">
      <c r="A3100" s="1" t="s">
        <v>35</v>
      </c>
      <c r="B3100">
        <v>2693</v>
      </c>
      <c r="C3100" s="1" t="s">
        <v>3133</v>
      </c>
      <c r="D3100">
        <v>2</v>
      </c>
      <c r="E3100">
        <v>2</v>
      </c>
      <c r="F3100">
        <v>3</v>
      </c>
      <c r="H3100"/>
      <c r="I3100">
        <v>0</v>
      </c>
    </row>
    <row r="3101" spans="1:9" hidden="1" x14ac:dyDescent="0.25">
      <c r="A3101" s="1" t="s">
        <v>35</v>
      </c>
      <c r="B3101">
        <v>2694</v>
      </c>
      <c r="C3101" s="1" t="s">
        <v>3134</v>
      </c>
      <c r="D3101">
        <v>1</v>
      </c>
      <c r="E3101">
        <v>1</v>
      </c>
      <c r="F3101">
        <v>3</v>
      </c>
      <c r="H3101"/>
      <c r="I3101">
        <v>0</v>
      </c>
    </row>
    <row r="3102" spans="1:9" hidden="1" x14ac:dyDescent="0.25">
      <c r="A3102" s="1" t="s">
        <v>35</v>
      </c>
      <c r="B3102">
        <v>2821</v>
      </c>
      <c r="C3102" s="1" t="s">
        <v>3135</v>
      </c>
      <c r="D3102">
        <v>3</v>
      </c>
      <c r="E3102">
        <v>3</v>
      </c>
      <c r="F3102">
        <v>0</v>
      </c>
      <c r="H3102"/>
      <c r="I3102">
        <v>0</v>
      </c>
    </row>
    <row r="3103" spans="1:9" hidden="1" x14ac:dyDescent="0.25">
      <c r="A3103" s="1" t="s">
        <v>35</v>
      </c>
      <c r="B3103">
        <v>5216</v>
      </c>
      <c r="C3103" s="1" t="s">
        <v>3136</v>
      </c>
      <c r="D3103">
        <v>4</v>
      </c>
      <c r="E3103">
        <v>4</v>
      </c>
      <c r="F3103">
        <v>0</v>
      </c>
      <c r="H3103"/>
      <c r="I3103">
        <v>0</v>
      </c>
    </row>
    <row r="3104" spans="1:9" hidden="1" x14ac:dyDescent="0.25">
      <c r="A3104" s="1" t="s">
        <v>35</v>
      </c>
      <c r="B3104">
        <v>4755</v>
      </c>
      <c r="C3104" s="1" t="s">
        <v>3137</v>
      </c>
      <c r="D3104">
        <v>1</v>
      </c>
      <c r="E3104">
        <v>1</v>
      </c>
      <c r="F3104">
        <v>3</v>
      </c>
      <c r="H3104"/>
      <c r="I3104">
        <v>0</v>
      </c>
    </row>
    <row r="3105" spans="1:9" hidden="1" x14ac:dyDescent="0.25">
      <c r="A3105" s="1" t="s">
        <v>35</v>
      </c>
      <c r="B3105">
        <v>3675</v>
      </c>
      <c r="C3105" s="1" t="s">
        <v>3138</v>
      </c>
      <c r="D3105">
        <v>1</v>
      </c>
      <c r="E3105">
        <v>1</v>
      </c>
      <c r="F3105">
        <v>9</v>
      </c>
      <c r="H3105"/>
      <c r="I3105">
        <v>0</v>
      </c>
    </row>
    <row r="3106" spans="1:9" hidden="1" x14ac:dyDescent="0.25">
      <c r="A3106" s="1" t="s">
        <v>35</v>
      </c>
      <c r="B3106">
        <v>5255</v>
      </c>
      <c r="C3106" s="1" t="s">
        <v>3139</v>
      </c>
      <c r="D3106">
        <v>25</v>
      </c>
      <c r="E3106">
        <v>25</v>
      </c>
      <c r="F3106">
        <v>0</v>
      </c>
      <c r="H3106"/>
      <c r="I3106">
        <v>0</v>
      </c>
    </row>
    <row r="3107" spans="1:9" hidden="1" x14ac:dyDescent="0.25">
      <c r="A3107" s="1" t="s">
        <v>35</v>
      </c>
      <c r="B3107">
        <v>5434</v>
      </c>
      <c r="C3107" s="1" t="s">
        <v>3140</v>
      </c>
      <c r="D3107">
        <v>1</v>
      </c>
      <c r="E3107">
        <v>1</v>
      </c>
      <c r="F3107">
        <v>0</v>
      </c>
      <c r="H3107"/>
      <c r="I3107">
        <v>0</v>
      </c>
    </row>
    <row r="3108" spans="1:9" hidden="1" x14ac:dyDescent="0.25">
      <c r="A3108" s="1" t="s">
        <v>35</v>
      </c>
      <c r="B3108">
        <v>5435</v>
      </c>
      <c r="C3108" s="1" t="s">
        <v>3141</v>
      </c>
      <c r="D3108">
        <v>1</v>
      </c>
      <c r="E3108">
        <v>1</v>
      </c>
      <c r="F3108">
        <v>0</v>
      </c>
      <c r="H3108"/>
      <c r="I3108">
        <v>0</v>
      </c>
    </row>
    <row r="3109" spans="1:9" hidden="1" x14ac:dyDescent="0.25">
      <c r="A3109" s="1" t="s">
        <v>35</v>
      </c>
      <c r="B3109">
        <v>7021</v>
      </c>
      <c r="C3109" s="1" t="s">
        <v>3142</v>
      </c>
      <c r="D3109">
        <v>1</v>
      </c>
      <c r="E3109">
        <v>1</v>
      </c>
      <c r="F3109">
        <v>3</v>
      </c>
      <c r="H3109"/>
      <c r="I3109">
        <v>0</v>
      </c>
    </row>
    <row r="3110" spans="1:9" hidden="1" x14ac:dyDescent="0.25">
      <c r="A3110" s="1" t="s">
        <v>35</v>
      </c>
      <c r="B3110">
        <v>7394</v>
      </c>
      <c r="C3110" s="1" t="s">
        <v>3143</v>
      </c>
      <c r="D3110">
        <v>1</v>
      </c>
      <c r="E3110">
        <v>1</v>
      </c>
      <c r="F3110">
        <v>0</v>
      </c>
      <c r="H3110"/>
      <c r="I3110">
        <v>0</v>
      </c>
    </row>
    <row r="3111" spans="1:9" hidden="1" x14ac:dyDescent="0.25">
      <c r="A3111" s="1" t="s">
        <v>35</v>
      </c>
      <c r="B3111">
        <v>7387</v>
      </c>
      <c r="C3111" s="1" t="s">
        <v>3144</v>
      </c>
      <c r="D3111">
        <v>4</v>
      </c>
      <c r="E3111">
        <v>4</v>
      </c>
      <c r="F3111">
        <v>0</v>
      </c>
      <c r="H3111"/>
      <c r="I3111">
        <v>0</v>
      </c>
    </row>
    <row r="3112" spans="1:9" hidden="1" x14ac:dyDescent="0.25">
      <c r="A3112" s="1" t="s">
        <v>35</v>
      </c>
      <c r="B3112">
        <v>7201</v>
      </c>
      <c r="C3112" s="1" t="s">
        <v>3145</v>
      </c>
      <c r="D3112">
        <v>2</v>
      </c>
      <c r="E3112">
        <v>2</v>
      </c>
      <c r="F3112">
        <v>12</v>
      </c>
      <c r="H3112"/>
      <c r="I3112">
        <v>0</v>
      </c>
    </row>
    <row r="3113" spans="1:9" hidden="1" x14ac:dyDescent="0.25">
      <c r="A3113" s="1" t="s">
        <v>35</v>
      </c>
      <c r="B3113">
        <v>7902</v>
      </c>
      <c r="C3113" s="1" t="s">
        <v>3146</v>
      </c>
      <c r="D3113">
        <v>1</v>
      </c>
      <c r="E3113">
        <v>1</v>
      </c>
      <c r="F3113">
        <v>0</v>
      </c>
      <c r="H3113"/>
      <c r="I3113">
        <v>0</v>
      </c>
    </row>
    <row r="3114" spans="1:9" hidden="1" x14ac:dyDescent="0.25">
      <c r="A3114" s="1" t="s">
        <v>35</v>
      </c>
      <c r="B3114">
        <v>7903</v>
      </c>
      <c r="C3114" s="1" t="s">
        <v>3147</v>
      </c>
      <c r="D3114">
        <v>1</v>
      </c>
      <c r="E3114">
        <v>1</v>
      </c>
      <c r="F3114">
        <v>0</v>
      </c>
      <c r="H3114"/>
      <c r="I3114">
        <v>0</v>
      </c>
    </row>
    <row r="3115" spans="1:9" hidden="1" x14ac:dyDescent="0.25">
      <c r="A3115" s="1" t="s">
        <v>35</v>
      </c>
      <c r="B3115">
        <v>7907</v>
      </c>
      <c r="C3115" s="1" t="s">
        <v>3148</v>
      </c>
      <c r="D3115">
        <v>3</v>
      </c>
      <c r="E3115">
        <v>3</v>
      </c>
      <c r="F3115">
        <v>3</v>
      </c>
      <c r="H3115"/>
      <c r="I3115">
        <v>0</v>
      </c>
    </row>
    <row r="3116" spans="1:9" hidden="1" x14ac:dyDescent="0.25">
      <c r="A3116" s="1" t="s">
        <v>35</v>
      </c>
      <c r="B3116">
        <v>7499</v>
      </c>
      <c r="C3116" s="1" t="s">
        <v>3149</v>
      </c>
      <c r="D3116">
        <v>8</v>
      </c>
      <c r="E3116">
        <v>8</v>
      </c>
      <c r="F3116">
        <v>0</v>
      </c>
      <c r="H3116"/>
      <c r="I3116">
        <v>0</v>
      </c>
    </row>
    <row r="3117" spans="1:9" hidden="1" x14ac:dyDescent="0.25">
      <c r="A3117" s="1" t="s">
        <v>35</v>
      </c>
      <c r="B3117">
        <v>7500</v>
      </c>
      <c r="C3117" s="1" t="s">
        <v>3150</v>
      </c>
      <c r="D3117">
        <v>5</v>
      </c>
      <c r="E3117">
        <v>5</v>
      </c>
      <c r="F3117">
        <v>0</v>
      </c>
      <c r="H3117"/>
      <c r="I3117">
        <v>0</v>
      </c>
    </row>
    <row r="3118" spans="1:9" hidden="1" x14ac:dyDescent="0.25">
      <c r="A3118" s="1" t="s">
        <v>35</v>
      </c>
      <c r="B3118">
        <v>6465</v>
      </c>
      <c r="C3118" s="1" t="s">
        <v>3151</v>
      </c>
      <c r="D3118">
        <v>1</v>
      </c>
      <c r="E3118">
        <v>1</v>
      </c>
      <c r="F3118">
        <v>12</v>
      </c>
      <c r="H3118"/>
      <c r="I3118">
        <v>0</v>
      </c>
    </row>
    <row r="3119" spans="1:9" hidden="1" x14ac:dyDescent="0.25">
      <c r="A3119" s="1" t="s">
        <v>35</v>
      </c>
      <c r="B3119">
        <v>7710</v>
      </c>
      <c r="C3119" s="1" t="s">
        <v>3152</v>
      </c>
      <c r="D3119">
        <v>4</v>
      </c>
      <c r="E3119">
        <v>4</v>
      </c>
      <c r="F3119">
        <v>0</v>
      </c>
      <c r="H3119"/>
      <c r="I3119">
        <v>0</v>
      </c>
    </row>
    <row r="3120" spans="1:9" hidden="1" x14ac:dyDescent="0.25">
      <c r="A3120" s="1" t="s">
        <v>35</v>
      </c>
      <c r="B3120">
        <v>7689</v>
      </c>
      <c r="C3120" s="1" t="s">
        <v>3153</v>
      </c>
      <c r="D3120">
        <v>1</v>
      </c>
      <c r="E3120">
        <v>1</v>
      </c>
      <c r="F3120">
        <v>0</v>
      </c>
      <c r="H3120"/>
      <c r="I3120">
        <v>0</v>
      </c>
    </row>
    <row r="3121" spans="1:9" hidden="1" x14ac:dyDescent="0.25">
      <c r="A3121" s="1" t="s">
        <v>35</v>
      </c>
      <c r="B3121">
        <v>7707</v>
      </c>
      <c r="C3121" s="1" t="s">
        <v>3154</v>
      </c>
      <c r="D3121">
        <v>1</v>
      </c>
      <c r="E3121">
        <v>1</v>
      </c>
      <c r="F3121">
        <v>0</v>
      </c>
      <c r="H3121"/>
      <c r="I3121">
        <v>0</v>
      </c>
    </row>
    <row r="3122" spans="1:9" hidden="1" x14ac:dyDescent="0.25">
      <c r="A3122" s="1" t="s">
        <v>35</v>
      </c>
      <c r="B3122">
        <v>7894</v>
      </c>
      <c r="C3122" s="1" t="s">
        <v>3155</v>
      </c>
      <c r="D3122">
        <v>1</v>
      </c>
      <c r="E3122">
        <v>1</v>
      </c>
      <c r="F3122">
        <v>0</v>
      </c>
      <c r="H3122"/>
      <c r="I3122">
        <v>0</v>
      </c>
    </row>
    <row r="3123" spans="1:9" hidden="1" x14ac:dyDescent="0.25">
      <c r="A3123" s="1" t="s">
        <v>35</v>
      </c>
      <c r="B3123">
        <v>8525</v>
      </c>
      <c r="C3123" s="1" t="s">
        <v>3156</v>
      </c>
      <c r="D3123">
        <v>14</v>
      </c>
      <c r="E3123">
        <v>14</v>
      </c>
      <c r="F3123">
        <v>0</v>
      </c>
      <c r="H3123"/>
      <c r="I3123">
        <v>0</v>
      </c>
    </row>
    <row r="3124" spans="1:9" hidden="1" x14ac:dyDescent="0.25">
      <c r="A3124" s="1" t="s">
        <v>35</v>
      </c>
      <c r="B3124">
        <v>8849</v>
      </c>
      <c r="C3124" s="1" t="s">
        <v>3157</v>
      </c>
      <c r="D3124">
        <v>3</v>
      </c>
      <c r="E3124">
        <v>3</v>
      </c>
      <c r="F3124">
        <v>0</v>
      </c>
      <c r="H3124"/>
      <c r="I3124">
        <v>0</v>
      </c>
    </row>
    <row r="3125" spans="1:9" hidden="1" x14ac:dyDescent="0.25">
      <c r="A3125" s="1" t="s">
        <v>35</v>
      </c>
      <c r="B3125">
        <v>7338</v>
      </c>
      <c r="C3125" s="1" t="s">
        <v>3158</v>
      </c>
      <c r="D3125">
        <v>5</v>
      </c>
      <c r="E3125">
        <v>5</v>
      </c>
      <c r="F3125">
        <v>0</v>
      </c>
      <c r="H3125"/>
      <c r="I3125">
        <v>0</v>
      </c>
    </row>
    <row r="3126" spans="1:9" hidden="1" x14ac:dyDescent="0.25">
      <c r="A3126" s="1" t="s">
        <v>35</v>
      </c>
      <c r="B3126">
        <v>9559</v>
      </c>
      <c r="C3126" s="1" t="s">
        <v>3159</v>
      </c>
      <c r="D3126">
        <v>2</v>
      </c>
      <c r="E3126">
        <v>2</v>
      </c>
      <c r="F3126">
        <v>12</v>
      </c>
      <c r="H3126"/>
      <c r="I3126">
        <v>0</v>
      </c>
    </row>
    <row r="3127" spans="1:9" hidden="1" x14ac:dyDescent="0.25">
      <c r="A3127" s="1" t="s">
        <v>35</v>
      </c>
      <c r="B3127">
        <v>9403</v>
      </c>
      <c r="C3127" s="1" t="s">
        <v>3160</v>
      </c>
      <c r="D3127">
        <v>11</v>
      </c>
      <c r="E3127">
        <v>11</v>
      </c>
      <c r="F3127">
        <v>0</v>
      </c>
      <c r="H3127"/>
      <c r="I3127">
        <v>0</v>
      </c>
    </row>
    <row r="3128" spans="1:9" hidden="1" x14ac:dyDescent="0.25">
      <c r="A3128" s="1" t="s">
        <v>35</v>
      </c>
      <c r="B3128">
        <v>9401</v>
      </c>
      <c r="C3128" s="1" t="s">
        <v>3161</v>
      </c>
      <c r="D3128">
        <v>1</v>
      </c>
      <c r="E3128">
        <v>1</v>
      </c>
      <c r="F3128">
        <v>0</v>
      </c>
      <c r="H3128"/>
      <c r="I3128">
        <v>0</v>
      </c>
    </row>
    <row r="3129" spans="1:9" hidden="1" x14ac:dyDescent="0.25">
      <c r="A3129" s="1" t="s">
        <v>35</v>
      </c>
      <c r="B3129">
        <v>9412</v>
      </c>
      <c r="C3129" s="1" t="s">
        <v>3162</v>
      </c>
      <c r="D3129">
        <v>1</v>
      </c>
      <c r="E3129">
        <v>1</v>
      </c>
      <c r="F3129">
        <v>0</v>
      </c>
      <c r="H3129"/>
      <c r="I3129">
        <v>0</v>
      </c>
    </row>
    <row r="3130" spans="1:9" hidden="1" x14ac:dyDescent="0.25">
      <c r="A3130" s="1" t="s">
        <v>35</v>
      </c>
      <c r="B3130">
        <v>9838</v>
      </c>
      <c r="C3130" s="1" t="s">
        <v>3163</v>
      </c>
      <c r="D3130">
        <v>3</v>
      </c>
      <c r="E3130">
        <v>3</v>
      </c>
      <c r="F3130">
        <v>48</v>
      </c>
      <c r="H3130"/>
      <c r="I3130">
        <v>0</v>
      </c>
    </row>
    <row r="3131" spans="1:9" hidden="1" x14ac:dyDescent="0.25">
      <c r="A3131" s="1" t="s">
        <v>35</v>
      </c>
      <c r="B3131">
        <v>9923</v>
      </c>
      <c r="C3131" s="1" t="s">
        <v>3164</v>
      </c>
      <c r="D3131">
        <v>7</v>
      </c>
      <c r="E3131">
        <v>7</v>
      </c>
      <c r="F3131">
        <v>3600</v>
      </c>
      <c r="H3131"/>
      <c r="I3131">
        <v>0</v>
      </c>
    </row>
    <row r="3132" spans="1:9" hidden="1" x14ac:dyDescent="0.25">
      <c r="A3132" s="1" t="s">
        <v>35</v>
      </c>
      <c r="B3132">
        <v>9977</v>
      </c>
      <c r="C3132" s="1" t="s">
        <v>3165</v>
      </c>
      <c r="D3132">
        <v>21</v>
      </c>
      <c r="E3132">
        <v>21</v>
      </c>
      <c r="F3132">
        <v>0</v>
      </c>
      <c r="H3132"/>
      <c r="I3132">
        <v>0</v>
      </c>
    </row>
    <row r="3133" spans="1:9" hidden="1" x14ac:dyDescent="0.25">
      <c r="A3133" s="1" t="s">
        <v>35</v>
      </c>
      <c r="B3133">
        <v>9935</v>
      </c>
      <c r="C3133" s="1" t="s">
        <v>3166</v>
      </c>
      <c r="D3133">
        <v>99</v>
      </c>
      <c r="E3133">
        <v>99</v>
      </c>
      <c r="F3133">
        <v>24</v>
      </c>
      <c r="H3133"/>
      <c r="I3133">
        <v>0</v>
      </c>
    </row>
    <row r="3134" spans="1:9" hidden="1" x14ac:dyDescent="0.25">
      <c r="A3134" s="1" t="s">
        <v>35</v>
      </c>
      <c r="B3134">
        <v>10160</v>
      </c>
      <c r="C3134" s="1" t="s">
        <v>3167</v>
      </c>
      <c r="D3134">
        <v>1</v>
      </c>
      <c r="E3134">
        <v>1</v>
      </c>
      <c r="F3134">
        <v>0</v>
      </c>
      <c r="H3134"/>
      <c r="I3134">
        <v>0</v>
      </c>
    </row>
    <row r="3135" spans="1:9" hidden="1" x14ac:dyDescent="0.25">
      <c r="A3135" s="1" t="s">
        <v>35</v>
      </c>
      <c r="B3135">
        <v>10675</v>
      </c>
      <c r="C3135" s="1" t="s">
        <v>3168</v>
      </c>
      <c r="D3135">
        <v>4</v>
      </c>
      <c r="E3135">
        <v>4</v>
      </c>
      <c r="F3135">
        <v>0</v>
      </c>
      <c r="H3135"/>
      <c r="I3135">
        <v>0</v>
      </c>
    </row>
    <row r="3136" spans="1:9" hidden="1" x14ac:dyDescent="0.25">
      <c r="A3136" s="1" t="s">
        <v>35</v>
      </c>
      <c r="B3136">
        <v>10236</v>
      </c>
      <c r="C3136" s="1" t="s">
        <v>3169</v>
      </c>
      <c r="D3136">
        <v>3</v>
      </c>
      <c r="E3136">
        <v>3</v>
      </c>
      <c r="F3136">
        <v>0</v>
      </c>
      <c r="H3136"/>
      <c r="I3136">
        <v>0</v>
      </c>
    </row>
    <row r="3137" spans="1:9" hidden="1" x14ac:dyDescent="0.25">
      <c r="A3137" s="1" t="s">
        <v>35</v>
      </c>
      <c r="B3137">
        <v>9611</v>
      </c>
      <c r="C3137" s="1" t="s">
        <v>3170</v>
      </c>
      <c r="D3137">
        <v>30</v>
      </c>
      <c r="E3137">
        <v>30</v>
      </c>
      <c r="F3137">
        <v>0</v>
      </c>
      <c r="H3137"/>
      <c r="I3137">
        <v>0</v>
      </c>
    </row>
    <row r="3138" spans="1:9" hidden="1" x14ac:dyDescent="0.25">
      <c r="A3138" s="1" t="s">
        <v>35</v>
      </c>
      <c r="B3138">
        <v>10182</v>
      </c>
      <c r="C3138" s="1" t="s">
        <v>3171</v>
      </c>
      <c r="D3138">
        <v>9</v>
      </c>
      <c r="E3138">
        <v>9</v>
      </c>
      <c r="F3138">
        <v>0</v>
      </c>
      <c r="H3138"/>
      <c r="I3138">
        <v>0</v>
      </c>
    </row>
    <row r="3139" spans="1:9" hidden="1" x14ac:dyDescent="0.25">
      <c r="A3139" s="1" t="s">
        <v>35</v>
      </c>
      <c r="B3139">
        <v>9799</v>
      </c>
      <c r="C3139" s="1" t="s">
        <v>3172</v>
      </c>
      <c r="D3139">
        <v>24</v>
      </c>
      <c r="E3139">
        <v>24</v>
      </c>
      <c r="F3139">
        <v>36</v>
      </c>
      <c r="H3139"/>
      <c r="I3139">
        <v>0</v>
      </c>
    </row>
    <row r="3140" spans="1:9" hidden="1" x14ac:dyDescent="0.25">
      <c r="A3140" s="1" t="s">
        <v>35</v>
      </c>
      <c r="B3140">
        <v>9791</v>
      </c>
      <c r="C3140" s="1" t="s">
        <v>3173</v>
      </c>
      <c r="D3140">
        <v>1</v>
      </c>
      <c r="E3140">
        <v>1</v>
      </c>
      <c r="F3140">
        <v>0</v>
      </c>
      <c r="H3140"/>
      <c r="I3140">
        <v>0</v>
      </c>
    </row>
    <row r="3141" spans="1:9" hidden="1" x14ac:dyDescent="0.25">
      <c r="A3141" s="1" t="s">
        <v>35</v>
      </c>
      <c r="B3141">
        <v>12987</v>
      </c>
      <c r="C3141" s="1" t="s">
        <v>3174</v>
      </c>
      <c r="D3141">
        <v>1</v>
      </c>
      <c r="E3141">
        <v>1</v>
      </c>
      <c r="F3141">
        <v>0</v>
      </c>
      <c r="H3141"/>
      <c r="I3141">
        <v>0</v>
      </c>
    </row>
    <row r="3142" spans="1:9" hidden="1" x14ac:dyDescent="0.25">
      <c r="A3142" s="1" t="s">
        <v>35</v>
      </c>
      <c r="B3142">
        <v>12990</v>
      </c>
      <c r="C3142" s="1" t="s">
        <v>3175</v>
      </c>
      <c r="D3142">
        <v>4</v>
      </c>
      <c r="E3142">
        <v>4</v>
      </c>
      <c r="F3142">
        <v>0</v>
      </c>
      <c r="H3142"/>
      <c r="I3142">
        <v>0</v>
      </c>
    </row>
    <row r="3143" spans="1:9" hidden="1" x14ac:dyDescent="0.25">
      <c r="A3143" s="1" t="s">
        <v>35</v>
      </c>
      <c r="B3143">
        <v>12795</v>
      </c>
      <c r="C3143" s="1" t="s">
        <v>3176</v>
      </c>
      <c r="D3143">
        <v>11</v>
      </c>
      <c r="E3143">
        <v>11</v>
      </c>
      <c r="F3143">
        <v>24</v>
      </c>
      <c r="H3143"/>
      <c r="I3143">
        <v>0</v>
      </c>
    </row>
    <row r="3144" spans="1:9" hidden="1" x14ac:dyDescent="0.25">
      <c r="A3144" s="1" t="s">
        <v>35</v>
      </c>
      <c r="B3144">
        <v>12802</v>
      </c>
      <c r="C3144" s="1" t="s">
        <v>3177</v>
      </c>
      <c r="D3144">
        <v>3</v>
      </c>
      <c r="E3144">
        <v>3</v>
      </c>
      <c r="F3144">
        <v>0</v>
      </c>
      <c r="H3144"/>
      <c r="I3144">
        <v>0</v>
      </c>
    </row>
    <row r="3145" spans="1:9" hidden="1" x14ac:dyDescent="0.25">
      <c r="A3145" s="1" t="s">
        <v>35</v>
      </c>
      <c r="B3145">
        <v>14194</v>
      </c>
      <c r="C3145" s="1" t="s">
        <v>3178</v>
      </c>
      <c r="D3145">
        <v>2</v>
      </c>
      <c r="E3145">
        <v>2</v>
      </c>
      <c r="F3145">
        <v>0</v>
      </c>
      <c r="H3145"/>
      <c r="I3145">
        <v>0</v>
      </c>
    </row>
    <row r="3146" spans="1:9" hidden="1" x14ac:dyDescent="0.25">
      <c r="A3146" s="1" t="s">
        <v>35</v>
      </c>
      <c r="B3146">
        <v>14195</v>
      </c>
      <c r="C3146" s="1" t="s">
        <v>3179</v>
      </c>
      <c r="D3146">
        <v>2</v>
      </c>
      <c r="E3146">
        <v>2</v>
      </c>
      <c r="F3146">
        <v>0</v>
      </c>
      <c r="H3146"/>
      <c r="I3146">
        <v>0</v>
      </c>
    </row>
    <row r="3147" spans="1:9" hidden="1" x14ac:dyDescent="0.25">
      <c r="A3147" s="1" t="s">
        <v>35</v>
      </c>
      <c r="B3147">
        <v>14197</v>
      </c>
      <c r="C3147" s="1" t="s">
        <v>3180</v>
      </c>
      <c r="D3147">
        <v>1</v>
      </c>
      <c r="E3147">
        <v>1</v>
      </c>
      <c r="F3147">
        <v>0</v>
      </c>
      <c r="H3147"/>
      <c r="I3147">
        <v>0</v>
      </c>
    </row>
    <row r="3148" spans="1:9" hidden="1" x14ac:dyDescent="0.25">
      <c r="A3148" s="1" t="s">
        <v>35</v>
      </c>
      <c r="B3148">
        <v>14198</v>
      </c>
      <c r="C3148" s="1" t="s">
        <v>3181</v>
      </c>
      <c r="D3148">
        <v>1</v>
      </c>
      <c r="E3148">
        <v>1</v>
      </c>
      <c r="F3148">
        <v>0</v>
      </c>
      <c r="H3148"/>
      <c r="I3148">
        <v>0</v>
      </c>
    </row>
    <row r="3149" spans="1:9" hidden="1" x14ac:dyDescent="0.25">
      <c r="A3149" s="1" t="s">
        <v>35</v>
      </c>
      <c r="B3149">
        <v>13138</v>
      </c>
      <c r="C3149" s="1" t="s">
        <v>3182</v>
      </c>
      <c r="D3149">
        <v>3</v>
      </c>
      <c r="E3149">
        <v>3</v>
      </c>
      <c r="F3149">
        <v>0</v>
      </c>
      <c r="H3149"/>
      <c r="I3149">
        <v>0</v>
      </c>
    </row>
    <row r="3150" spans="1:9" hidden="1" x14ac:dyDescent="0.25">
      <c r="A3150" s="1" t="s">
        <v>35</v>
      </c>
      <c r="B3150">
        <v>13329</v>
      </c>
      <c r="C3150" s="1" t="s">
        <v>3183</v>
      </c>
      <c r="D3150">
        <v>263</v>
      </c>
      <c r="E3150">
        <v>263</v>
      </c>
      <c r="F3150">
        <v>0</v>
      </c>
      <c r="H3150"/>
      <c r="I3150">
        <v>0</v>
      </c>
    </row>
    <row r="3151" spans="1:9" hidden="1" x14ac:dyDescent="0.25">
      <c r="A3151" s="1" t="s">
        <v>35</v>
      </c>
      <c r="B3151">
        <v>13110</v>
      </c>
      <c r="C3151" s="1" t="s">
        <v>3184</v>
      </c>
      <c r="D3151">
        <v>12</v>
      </c>
      <c r="E3151">
        <v>12</v>
      </c>
      <c r="F3151">
        <v>0</v>
      </c>
      <c r="H3151"/>
      <c r="I3151">
        <v>0</v>
      </c>
    </row>
    <row r="3152" spans="1:9" hidden="1" x14ac:dyDescent="0.25">
      <c r="A3152" s="1" t="s">
        <v>35</v>
      </c>
      <c r="B3152">
        <v>14186</v>
      </c>
      <c r="C3152" s="1" t="s">
        <v>3185</v>
      </c>
      <c r="D3152">
        <v>1</v>
      </c>
      <c r="E3152">
        <v>1</v>
      </c>
      <c r="F3152">
        <v>0</v>
      </c>
      <c r="H3152"/>
      <c r="I3152">
        <v>0</v>
      </c>
    </row>
    <row r="3153" spans="1:9" hidden="1" x14ac:dyDescent="0.25">
      <c r="A3153" s="1" t="s">
        <v>35</v>
      </c>
      <c r="B3153">
        <v>14185</v>
      </c>
      <c r="C3153" s="1" t="s">
        <v>3186</v>
      </c>
      <c r="D3153">
        <v>2</v>
      </c>
      <c r="E3153">
        <v>2</v>
      </c>
      <c r="F3153">
        <v>0</v>
      </c>
      <c r="H3153"/>
      <c r="I3153">
        <v>0</v>
      </c>
    </row>
    <row r="3154" spans="1:9" hidden="1" x14ac:dyDescent="0.25">
      <c r="A3154" s="1" t="s">
        <v>35</v>
      </c>
      <c r="B3154">
        <v>14190</v>
      </c>
      <c r="C3154" s="1" t="s">
        <v>3187</v>
      </c>
      <c r="D3154">
        <v>5</v>
      </c>
      <c r="E3154">
        <v>5</v>
      </c>
      <c r="F3154">
        <v>0</v>
      </c>
      <c r="H3154"/>
      <c r="I3154">
        <v>0</v>
      </c>
    </row>
    <row r="3155" spans="1:9" hidden="1" x14ac:dyDescent="0.25">
      <c r="A3155" s="1" t="s">
        <v>35</v>
      </c>
      <c r="B3155">
        <v>14442</v>
      </c>
      <c r="C3155" s="1" t="s">
        <v>3188</v>
      </c>
      <c r="D3155">
        <v>9</v>
      </c>
      <c r="E3155">
        <v>9</v>
      </c>
      <c r="F3155">
        <v>0</v>
      </c>
      <c r="H3155"/>
      <c r="I3155">
        <v>0</v>
      </c>
    </row>
    <row r="3156" spans="1:9" hidden="1" x14ac:dyDescent="0.25">
      <c r="A3156" s="1" t="s">
        <v>35</v>
      </c>
      <c r="B3156">
        <v>14488</v>
      </c>
      <c r="C3156" s="1" t="s">
        <v>3189</v>
      </c>
      <c r="D3156">
        <v>2</v>
      </c>
      <c r="E3156">
        <v>2</v>
      </c>
      <c r="F3156">
        <v>0</v>
      </c>
      <c r="H3156"/>
      <c r="I3156">
        <v>0</v>
      </c>
    </row>
    <row r="3157" spans="1:9" hidden="1" x14ac:dyDescent="0.25">
      <c r="A3157" s="1" t="s">
        <v>35</v>
      </c>
      <c r="B3157">
        <v>15699</v>
      </c>
      <c r="C3157" s="1" t="s">
        <v>3190</v>
      </c>
      <c r="D3157">
        <v>1</v>
      </c>
      <c r="E3157">
        <v>1</v>
      </c>
      <c r="F3157">
        <v>0</v>
      </c>
      <c r="H3157"/>
      <c r="I3157">
        <v>0</v>
      </c>
    </row>
    <row r="3158" spans="1:9" hidden="1" x14ac:dyDescent="0.25">
      <c r="A3158" s="1" t="s">
        <v>35</v>
      </c>
      <c r="B3158">
        <v>21317</v>
      </c>
      <c r="C3158" s="1" t="s">
        <v>3191</v>
      </c>
      <c r="D3158">
        <v>11</v>
      </c>
      <c r="E3158">
        <v>11</v>
      </c>
      <c r="F3158">
        <v>0</v>
      </c>
      <c r="H3158"/>
      <c r="I3158">
        <v>0</v>
      </c>
    </row>
    <row r="3159" spans="1:9" hidden="1" x14ac:dyDescent="0.25">
      <c r="A3159" s="1" t="s">
        <v>35</v>
      </c>
      <c r="B3159">
        <v>21564</v>
      </c>
      <c r="C3159" s="1" t="s">
        <v>3192</v>
      </c>
      <c r="D3159">
        <v>1</v>
      </c>
      <c r="E3159">
        <v>1</v>
      </c>
      <c r="F3159">
        <v>0</v>
      </c>
      <c r="H3159"/>
      <c r="I3159">
        <v>0</v>
      </c>
    </row>
    <row r="3160" spans="1:9" hidden="1" x14ac:dyDescent="0.25">
      <c r="A3160" s="1" t="s">
        <v>35</v>
      </c>
      <c r="B3160">
        <v>21565</v>
      </c>
      <c r="C3160" s="1" t="s">
        <v>3193</v>
      </c>
      <c r="D3160">
        <v>1</v>
      </c>
      <c r="E3160">
        <v>1</v>
      </c>
      <c r="F3160">
        <v>0</v>
      </c>
      <c r="H3160"/>
      <c r="I3160">
        <v>0</v>
      </c>
    </row>
    <row r="3161" spans="1:9" hidden="1" x14ac:dyDescent="0.25">
      <c r="A3161" s="1" t="s">
        <v>35</v>
      </c>
      <c r="B3161">
        <v>20369</v>
      </c>
      <c r="C3161" s="1" t="s">
        <v>3194</v>
      </c>
      <c r="D3161">
        <v>70</v>
      </c>
      <c r="E3161">
        <v>70</v>
      </c>
      <c r="F3161">
        <v>0</v>
      </c>
      <c r="H3161"/>
      <c r="I3161">
        <v>0</v>
      </c>
    </row>
    <row r="3162" spans="1:9" hidden="1" x14ac:dyDescent="0.25">
      <c r="A3162" s="1" t="s">
        <v>35</v>
      </c>
      <c r="B3162">
        <v>21560</v>
      </c>
      <c r="C3162" s="1" t="s">
        <v>3195</v>
      </c>
      <c r="D3162">
        <v>3</v>
      </c>
      <c r="E3162">
        <v>3</v>
      </c>
      <c r="F3162">
        <v>0</v>
      </c>
      <c r="H3162"/>
      <c r="I3162">
        <v>0</v>
      </c>
    </row>
    <row r="3163" spans="1:9" hidden="1" x14ac:dyDescent="0.25">
      <c r="A3163" s="1" t="s">
        <v>35</v>
      </c>
      <c r="B3163">
        <v>21562</v>
      </c>
      <c r="C3163" s="1" t="s">
        <v>3196</v>
      </c>
      <c r="D3163">
        <v>1</v>
      </c>
      <c r="E3163">
        <v>1</v>
      </c>
      <c r="F3163">
        <v>0</v>
      </c>
      <c r="H3163"/>
      <c r="I3163">
        <v>0</v>
      </c>
    </row>
    <row r="3164" spans="1:9" hidden="1" x14ac:dyDescent="0.25">
      <c r="A3164" s="1" t="s">
        <v>35</v>
      </c>
      <c r="B3164">
        <v>21569</v>
      </c>
      <c r="C3164" s="1" t="s">
        <v>3197</v>
      </c>
      <c r="D3164">
        <v>2</v>
      </c>
      <c r="E3164">
        <v>2</v>
      </c>
      <c r="F3164">
        <v>0</v>
      </c>
      <c r="H3164"/>
      <c r="I3164">
        <v>0</v>
      </c>
    </row>
    <row r="3165" spans="1:9" hidden="1" x14ac:dyDescent="0.25">
      <c r="A3165" s="1" t="s">
        <v>35</v>
      </c>
      <c r="B3165">
        <v>21509</v>
      </c>
      <c r="C3165" s="1" t="s">
        <v>3198</v>
      </c>
      <c r="D3165">
        <v>8</v>
      </c>
      <c r="E3165">
        <v>8</v>
      </c>
      <c r="F3165">
        <v>0</v>
      </c>
      <c r="H3165"/>
      <c r="I3165">
        <v>0</v>
      </c>
    </row>
    <row r="3166" spans="1:9" hidden="1" x14ac:dyDescent="0.25">
      <c r="A3166" s="1" t="s">
        <v>35</v>
      </c>
      <c r="B3166">
        <v>21559</v>
      </c>
      <c r="C3166" s="1" t="s">
        <v>3199</v>
      </c>
      <c r="D3166">
        <v>8</v>
      </c>
      <c r="E3166">
        <v>8</v>
      </c>
      <c r="F3166">
        <v>0</v>
      </c>
      <c r="H3166"/>
      <c r="I3166">
        <v>0</v>
      </c>
    </row>
    <row r="3167" spans="1:9" hidden="1" x14ac:dyDescent="0.25">
      <c r="A3167" s="1" t="s">
        <v>35</v>
      </c>
      <c r="B3167">
        <v>14938</v>
      </c>
      <c r="C3167" s="1" t="s">
        <v>3200</v>
      </c>
      <c r="D3167">
        <v>8</v>
      </c>
      <c r="E3167">
        <v>8</v>
      </c>
      <c r="F3167">
        <v>0</v>
      </c>
      <c r="H3167"/>
      <c r="I3167">
        <v>0</v>
      </c>
    </row>
    <row r="3168" spans="1:9" hidden="1" x14ac:dyDescent="0.25">
      <c r="A3168" s="1" t="s">
        <v>35</v>
      </c>
      <c r="B3168">
        <v>14955</v>
      </c>
      <c r="C3168" s="1" t="s">
        <v>3201</v>
      </c>
      <c r="D3168">
        <v>7</v>
      </c>
      <c r="E3168">
        <v>7</v>
      </c>
      <c r="F3168">
        <v>6</v>
      </c>
      <c r="H3168"/>
      <c r="I3168">
        <v>0</v>
      </c>
    </row>
    <row r="3169" spans="1:9" hidden="1" x14ac:dyDescent="0.25">
      <c r="A3169" s="1" t="s">
        <v>35</v>
      </c>
      <c r="B3169">
        <v>14660</v>
      </c>
      <c r="C3169" s="1" t="s">
        <v>3202</v>
      </c>
      <c r="D3169">
        <v>1</v>
      </c>
      <c r="E3169">
        <v>1</v>
      </c>
      <c r="F3169">
        <v>30</v>
      </c>
      <c r="H3169"/>
      <c r="I3169">
        <v>0</v>
      </c>
    </row>
    <row r="3170" spans="1:9" hidden="1" x14ac:dyDescent="0.25">
      <c r="A3170" s="1" t="s">
        <v>35</v>
      </c>
      <c r="B3170">
        <v>14862</v>
      </c>
      <c r="C3170" s="1" t="s">
        <v>3203</v>
      </c>
      <c r="D3170">
        <v>13</v>
      </c>
      <c r="E3170">
        <v>13</v>
      </c>
      <c r="F3170">
        <v>0</v>
      </c>
      <c r="H3170"/>
      <c r="I3170">
        <v>0</v>
      </c>
    </row>
    <row r="3171" spans="1:9" hidden="1" x14ac:dyDescent="0.25">
      <c r="A3171" s="1" t="s">
        <v>35</v>
      </c>
      <c r="B3171">
        <v>15199</v>
      </c>
      <c r="C3171" s="1" t="s">
        <v>3204</v>
      </c>
      <c r="D3171">
        <v>4</v>
      </c>
      <c r="E3171">
        <v>4</v>
      </c>
      <c r="F3171">
        <v>0</v>
      </c>
      <c r="H3171"/>
      <c r="I3171">
        <v>0</v>
      </c>
    </row>
    <row r="3172" spans="1:9" hidden="1" x14ac:dyDescent="0.25">
      <c r="A3172" s="1" t="s">
        <v>35</v>
      </c>
      <c r="B3172">
        <v>14126</v>
      </c>
      <c r="C3172" s="1" t="s">
        <v>3205</v>
      </c>
      <c r="D3172">
        <v>2</v>
      </c>
      <c r="E3172">
        <v>2</v>
      </c>
      <c r="F3172">
        <v>12</v>
      </c>
      <c r="H3172"/>
      <c r="I3172">
        <v>0</v>
      </c>
    </row>
    <row r="3173" spans="1:9" hidden="1" x14ac:dyDescent="0.25">
      <c r="A3173" s="1" t="s">
        <v>35</v>
      </c>
      <c r="B3173">
        <v>13552</v>
      </c>
      <c r="C3173" s="1" t="s">
        <v>3206</v>
      </c>
      <c r="D3173">
        <v>5</v>
      </c>
      <c r="E3173">
        <v>5</v>
      </c>
      <c r="F3173">
        <v>0</v>
      </c>
      <c r="H3173"/>
      <c r="I3173">
        <v>0</v>
      </c>
    </row>
    <row r="3174" spans="1:9" hidden="1" x14ac:dyDescent="0.25">
      <c r="A3174" s="1" t="s">
        <v>35</v>
      </c>
      <c r="B3174">
        <v>13556</v>
      </c>
      <c r="C3174" s="1" t="s">
        <v>3207</v>
      </c>
      <c r="D3174">
        <v>3</v>
      </c>
      <c r="E3174">
        <v>3</v>
      </c>
      <c r="F3174">
        <v>0</v>
      </c>
      <c r="H3174"/>
      <c r="I3174">
        <v>0</v>
      </c>
    </row>
    <row r="3175" spans="1:9" hidden="1" x14ac:dyDescent="0.25">
      <c r="A3175" s="1" t="s">
        <v>35</v>
      </c>
      <c r="B3175">
        <v>13537</v>
      </c>
      <c r="C3175" s="1" t="s">
        <v>3208</v>
      </c>
      <c r="D3175">
        <v>4</v>
      </c>
      <c r="E3175">
        <v>4</v>
      </c>
      <c r="F3175">
        <v>0</v>
      </c>
      <c r="H3175"/>
      <c r="I3175">
        <v>0</v>
      </c>
    </row>
    <row r="3176" spans="1:9" hidden="1" x14ac:dyDescent="0.25">
      <c r="A3176" s="1" t="s">
        <v>35</v>
      </c>
      <c r="B3176">
        <v>13539</v>
      </c>
      <c r="C3176" s="1" t="s">
        <v>3209</v>
      </c>
      <c r="D3176">
        <v>1</v>
      </c>
      <c r="E3176">
        <v>1</v>
      </c>
      <c r="F3176">
        <v>0</v>
      </c>
      <c r="H3176"/>
      <c r="I3176">
        <v>0</v>
      </c>
    </row>
    <row r="3177" spans="1:9" hidden="1" x14ac:dyDescent="0.25">
      <c r="A3177" s="1" t="s">
        <v>35</v>
      </c>
      <c r="B3177">
        <v>10557</v>
      </c>
      <c r="C3177" s="1" t="s">
        <v>3210</v>
      </c>
      <c r="D3177">
        <v>4</v>
      </c>
      <c r="E3177">
        <v>4</v>
      </c>
      <c r="F3177">
        <v>0</v>
      </c>
      <c r="H3177"/>
      <c r="I3177">
        <v>0</v>
      </c>
    </row>
    <row r="3178" spans="1:9" hidden="1" x14ac:dyDescent="0.25">
      <c r="A3178" s="1" t="s">
        <v>35</v>
      </c>
      <c r="B3178">
        <v>16270</v>
      </c>
      <c r="C3178" s="1" t="s">
        <v>3211</v>
      </c>
      <c r="D3178">
        <v>6</v>
      </c>
      <c r="E3178">
        <v>6</v>
      </c>
      <c r="F3178">
        <v>0</v>
      </c>
      <c r="H3178"/>
      <c r="I3178">
        <v>0</v>
      </c>
    </row>
    <row r="3179" spans="1:9" hidden="1" x14ac:dyDescent="0.25">
      <c r="A3179" s="1" t="s">
        <v>35</v>
      </c>
      <c r="B3179">
        <v>15648</v>
      </c>
      <c r="C3179" s="1" t="s">
        <v>3212</v>
      </c>
      <c r="D3179">
        <v>18</v>
      </c>
      <c r="E3179">
        <v>18</v>
      </c>
      <c r="F3179">
        <v>0</v>
      </c>
      <c r="H3179"/>
      <c r="I3179">
        <v>0</v>
      </c>
    </row>
    <row r="3180" spans="1:9" hidden="1" x14ac:dyDescent="0.25">
      <c r="A3180" s="1" t="s">
        <v>35</v>
      </c>
      <c r="B3180">
        <v>19508</v>
      </c>
      <c r="C3180" s="1" t="s">
        <v>3213</v>
      </c>
      <c r="D3180">
        <v>6</v>
      </c>
      <c r="E3180">
        <v>6</v>
      </c>
      <c r="F3180">
        <v>0</v>
      </c>
      <c r="H3180"/>
      <c r="I3180">
        <v>0</v>
      </c>
    </row>
    <row r="3181" spans="1:9" hidden="1" x14ac:dyDescent="0.25">
      <c r="A3181" s="1" t="s">
        <v>35</v>
      </c>
      <c r="B3181">
        <v>19509</v>
      </c>
      <c r="C3181" s="1" t="s">
        <v>3214</v>
      </c>
      <c r="D3181">
        <v>1</v>
      </c>
      <c r="E3181">
        <v>1</v>
      </c>
      <c r="F3181">
        <v>0</v>
      </c>
      <c r="H3181"/>
      <c r="I3181">
        <v>0</v>
      </c>
    </row>
    <row r="3182" spans="1:9" hidden="1" x14ac:dyDescent="0.25">
      <c r="A3182" s="1" t="s">
        <v>35</v>
      </c>
      <c r="B3182">
        <v>20362</v>
      </c>
      <c r="C3182" s="1" t="s">
        <v>3215</v>
      </c>
      <c r="D3182">
        <v>2</v>
      </c>
      <c r="E3182">
        <v>2</v>
      </c>
      <c r="F3182">
        <v>0</v>
      </c>
      <c r="H3182"/>
      <c r="I3182">
        <v>0</v>
      </c>
    </row>
    <row r="3183" spans="1:9" hidden="1" x14ac:dyDescent="0.25">
      <c r="A3183" s="1" t="s">
        <v>35</v>
      </c>
      <c r="B3183">
        <v>20367</v>
      </c>
      <c r="C3183" s="1" t="s">
        <v>3216</v>
      </c>
      <c r="D3183">
        <v>3</v>
      </c>
      <c r="E3183">
        <v>3</v>
      </c>
      <c r="F3183">
        <v>0</v>
      </c>
      <c r="H3183"/>
      <c r="I3183">
        <v>0</v>
      </c>
    </row>
    <row r="3184" spans="1:9" hidden="1" x14ac:dyDescent="0.25">
      <c r="A3184" s="1" t="s">
        <v>35</v>
      </c>
      <c r="B3184">
        <v>20374</v>
      </c>
      <c r="C3184" s="1" t="s">
        <v>3217</v>
      </c>
      <c r="D3184">
        <v>3</v>
      </c>
      <c r="E3184">
        <v>3</v>
      </c>
      <c r="F3184">
        <v>0</v>
      </c>
      <c r="H3184"/>
      <c r="I3184">
        <v>0</v>
      </c>
    </row>
    <row r="3185" spans="1:9" hidden="1" x14ac:dyDescent="0.25">
      <c r="A3185" s="1" t="s">
        <v>35</v>
      </c>
      <c r="B3185">
        <v>20361</v>
      </c>
      <c r="C3185" s="1" t="s">
        <v>3218</v>
      </c>
      <c r="D3185">
        <v>4</v>
      </c>
      <c r="E3185">
        <v>4</v>
      </c>
      <c r="F3185">
        <v>0</v>
      </c>
      <c r="H3185"/>
      <c r="I3185">
        <v>0</v>
      </c>
    </row>
    <row r="3186" spans="1:9" hidden="1" x14ac:dyDescent="0.25">
      <c r="A3186" s="1" t="s">
        <v>35</v>
      </c>
      <c r="B3186">
        <v>20675</v>
      </c>
      <c r="C3186" s="1" t="s">
        <v>3219</v>
      </c>
      <c r="D3186">
        <v>7</v>
      </c>
      <c r="E3186">
        <v>7</v>
      </c>
      <c r="F3186">
        <v>0</v>
      </c>
      <c r="H3186"/>
      <c r="I3186">
        <v>0</v>
      </c>
    </row>
    <row r="3187" spans="1:9" hidden="1" x14ac:dyDescent="0.25">
      <c r="A3187" s="1" t="s">
        <v>35</v>
      </c>
      <c r="B3187">
        <v>20363</v>
      </c>
      <c r="C3187" s="1" t="s">
        <v>3220</v>
      </c>
      <c r="D3187">
        <v>7</v>
      </c>
      <c r="E3187">
        <v>7</v>
      </c>
      <c r="F3187">
        <v>0</v>
      </c>
      <c r="H3187"/>
      <c r="I3187">
        <v>0</v>
      </c>
    </row>
    <row r="3188" spans="1:9" hidden="1" x14ac:dyDescent="0.25">
      <c r="A3188" s="1" t="s">
        <v>35</v>
      </c>
      <c r="B3188">
        <v>21640</v>
      </c>
      <c r="C3188" s="1" t="s">
        <v>3221</v>
      </c>
      <c r="D3188">
        <v>11</v>
      </c>
      <c r="E3188">
        <v>11</v>
      </c>
      <c r="F3188">
        <v>0</v>
      </c>
      <c r="H3188"/>
      <c r="I3188">
        <v>0</v>
      </c>
    </row>
    <row r="3189" spans="1:9" hidden="1" x14ac:dyDescent="0.25">
      <c r="A3189" s="1" t="s">
        <v>35</v>
      </c>
      <c r="B3189">
        <v>21869</v>
      </c>
      <c r="C3189" s="1" t="s">
        <v>3222</v>
      </c>
      <c r="D3189">
        <v>1105</v>
      </c>
      <c r="E3189">
        <v>1105</v>
      </c>
      <c r="F3189">
        <v>0</v>
      </c>
      <c r="H3189"/>
      <c r="I3189">
        <v>0</v>
      </c>
    </row>
    <row r="3190" spans="1:9" hidden="1" x14ac:dyDescent="0.25">
      <c r="A3190" s="1" t="s">
        <v>35</v>
      </c>
      <c r="B3190">
        <v>22383</v>
      </c>
      <c r="C3190" s="1" t="s">
        <v>3223</v>
      </c>
      <c r="D3190">
        <v>397</v>
      </c>
      <c r="E3190">
        <v>397</v>
      </c>
      <c r="F3190">
        <v>0</v>
      </c>
      <c r="H3190"/>
      <c r="I3190">
        <v>0</v>
      </c>
    </row>
    <row r="3191" spans="1:9" hidden="1" x14ac:dyDescent="0.25">
      <c r="A3191" s="1" t="s">
        <v>35</v>
      </c>
      <c r="B3191">
        <v>18215</v>
      </c>
      <c r="C3191" s="1" t="s">
        <v>3224</v>
      </c>
      <c r="D3191">
        <v>11</v>
      </c>
      <c r="E3191">
        <v>11</v>
      </c>
      <c r="F3191">
        <v>24</v>
      </c>
      <c r="H3191"/>
      <c r="I3191">
        <v>0</v>
      </c>
    </row>
    <row r="3192" spans="1:9" hidden="1" x14ac:dyDescent="0.25">
      <c r="A3192" s="1" t="s">
        <v>36</v>
      </c>
      <c r="B3192">
        <v>3066</v>
      </c>
      <c r="C3192" s="1" t="s">
        <v>3225</v>
      </c>
      <c r="D3192">
        <v>10</v>
      </c>
      <c r="E3192">
        <v>10</v>
      </c>
      <c r="F3192">
        <v>0</v>
      </c>
      <c r="H3192"/>
      <c r="I3192">
        <v>0</v>
      </c>
    </row>
    <row r="3193" spans="1:9" hidden="1" x14ac:dyDescent="0.25">
      <c r="A3193" s="1" t="s">
        <v>36</v>
      </c>
      <c r="B3193">
        <v>1088</v>
      </c>
      <c r="C3193" s="1" t="s">
        <v>3226</v>
      </c>
      <c r="D3193">
        <v>27</v>
      </c>
      <c r="E3193">
        <v>27</v>
      </c>
      <c r="F3193">
        <v>0</v>
      </c>
      <c r="H3193"/>
      <c r="I3193">
        <v>0</v>
      </c>
    </row>
    <row r="3194" spans="1:9" hidden="1" x14ac:dyDescent="0.25">
      <c r="A3194" s="1" t="s">
        <v>36</v>
      </c>
      <c r="B3194">
        <v>1156</v>
      </c>
      <c r="C3194" s="1" t="s">
        <v>3227</v>
      </c>
      <c r="D3194">
        <v>38</v>
      </c>
      <c r="E3194">
        <v>38</v>
      </c>
      <c r="F3194">
        <v>0</v>
      </c>
      <c r="H3194"/>
      <c r="I3194">
        <v>0</v>
      </c>
    </row>
    <row r="3195" spans="1:9" hidden="1" x14ac:dyDescent="0.25">
      <c r="A3195" s="1" t="s">
        <v>36</v>
      </c>
      <c r="B3195">
        <v>1178</v>
      </c>
      <c r="C3195" s="1" t="s">
        <v>3228</v>
      </c>
      <c r="D3195">
        <v>22</v>
      </c>
      <c r="E3195">
        <v>22</v>
      </c>
      <c r="F3195">
        <v>0</v>
      </c>
      <c r="H3195"/>
      <c r="I3195">
        <v>0</v>
      </c>
    </row>
    <row r="3196" spans="1:9" hidden="1" x14ac:dyDescent="0.25">
      <c r="A3196" s="1" t="s">
        <v>36</v>
      </c>
      <c r="B3196">
        <v>1514</v>
      </c>
      <c r="C3196" s="1" t="s">
        <v>3229</v>
      </c>
      <c r="D3196">
        <v>4</v>
      </c>
      <c r="E3196">
        <v>4</v>
      </c>
      <c r="F3196">
        <v>0</v>
      </c>
      <c r="H3196"/>
      <c r="I3196">
        <v>0</v>
      </c>
    </row>
    <row r="3197" spans="1:9" hidden="1" x14ac:dyDescent="0.25">
      <c r="A3197" s="1" t="s">
        <v>36</v>
      </c>
      <c r="B3197">
        <v>1518</v>
      </c>
      <c r="C3197" s="1" t="s">
        <v>3230</v>
      </c>
      <c r="D3197">
        <v>3</v>
      </c>
      <c r="E3197">
        <v>3</v>
      </c>
      <c r="F3197">
        <v>0</v>
      </c>
      <c r="H3197"/>
      <c r="I3197">
        <v>0</v>
      </c>
    </row>
    <row r="3198" spans="1:9" hidden="1" x14ac:dyDescent="0.25">
      <c r="A3198" s="1" t="s">
        <v>36</v>
      </c>
      <c r="B3198">
        <v>2218</v>
      </c>
      <c r="C3198" s="1" t="s">
        <v>3231</v>
      </c>
      <c r="D3198">
        <v>2</v>
      </c>
      <c r="E3198">
        <v>2</v>
      </c>
      <c r="F3198">
        <v>0</v>
      </c>
      <c r="H3198"/>
      <c r="I3198">
        <v>0</v>
      </c>
    </row>
    <row r="3199" spans="1:9" hidden="1" x14ac:dyDescent="0.25">
      <c r="A3199" s="1" t="s">
        <v>36</v>
      </c>
      <c r="B3199">
        <v>2528</v>
      </c>
      <c r="C3199" s="1" t="s">
        <v>3232</v>
      </c>
      <c r="D3199">
        <v>1</v>
      </c>
      <c r="E3199">
        <v>1</v>
      </c>
      <c r="F3199">
        <v>0</v>
      </c>
      <c r="H3199"/>
      <c r="I3199">
        <v>0</v>
      </c>
    </row>
    <row r="3200" spans="1:9" hidden="1" x14ac:dyDescent="0.25">
      <c r="A3200" s="1" t="s">
        <v>36</v>
      </c>
      <c r="B3200">
        <v>2928</v>
      </c>
      <c r="C3200" s="1" t="s">
        <v>3233</v>
      </c>
      <c r="D3200">
        <v>20</v>
      </c>
      <c r="E3200">
        <v>20</v>
      </c>
      <c r="F3200">
        <v>0</v>
      </c>
      <c r="H3200"/>
      <c r="I3200">
        <v>0</v>
      </c>
    </row>
    <row r="3201" spans="1:9" hidden="1" x14ac:dyDescent="0.25">
      <c r="A3201" s="1" t="s">
        <v>36</v>
      </c>
      <c r="B3201">
        <v>2937</v>
      </c>
      <c r="C3201" s="1" t="s">
        <v>3234</v>
      </c>
      <c r="D3201">
        <v>1</v>
      </c>
      <c r="E3201">
        <v>1</v>
      </c>
      <c r="F3201">
        <v>0</v>
      </c>
      <c r="H3201"/>
      <c r="I3201">
        <v>0</v>
      </c>
    </row>
    <row r="3202" spans="1:9" hidden="1" x14ac:dyDescent="0.25">
      <c r="A3202" s="1" t="s">
        <v>36</v>
      </c>
      <c r="B3202">
        <v>2946</v>
      </c>
      <c r="C3202" s="1" t="s">
        <v>3235</v>
      </c>
      <c r="D3202">
        <v>5</v>
      </c>
      <c r="E3202">
        <v>5</v>
      </c>
      <c r="F3202">
        <v>0</v>
      </c>
      <c r="H3202"/>
      <c r="I3202">
        <v>0</v>
      </c>
    </row>
    <row r="3203" spans="1:9" hidden="1" x14ac:dyDescent="0.25">
      <c r="A3203" s="1" t="s">
        <v>36</v>
      </c>
      <c r="B3203">
        <v>3025</v>
      </c>
      <c r="C3203" s="1" t="s">
        <v>3236</v>
      </c>
      <c r="D3203">
        <v>6</v>
      </c>
      <c r="E3203">
        <v>6</v>
      </c>
      <c r="F3203">
        <v>0</v>
      </c>
      <c r="H3203"/>
      <c r="I3203">
        <v>0</v>
      </c>
    </row>
    <row r="3204" spans="1:9" hidden="1" x14ac:dyDescent="0.25">
      <c r="A3204" s="1" t="s">
        <v>36</v>
      </c>
      <c r="B3204">
        <v>3223</v>
      </c>
      <c r="C3204" s="1" t="s">
        <v>3237</v>
      </c>
      <c r="D3204">
        <v>2</v>
      </c>
      <c r="E3204">
        <v>2</v>
      </c>
      <c r="F3204">
        <v>0</v>
      </c>
      <c r="H3204"/>
      <c r="I3204">
        <v>0</v>
      </c>
    </row>
    <row r="3205" spans="1:9" hidden="1" x14ac:dyDescent="0.25">
      <c r="A3205" s="1" t="s">
        <v>36</v>
      </c>
      <c r="B3205">
        <v>2229</v>
      </c>
      <c r="C3205" s="1" t="s">
        <v>3238</v>
      </c>
      <c r="D3205">
        <v>69</v>
      </c>
      <c r="E3205">
        <v>69</v>
      </c>
      <c r="F3205">
        <v>0</v>
      </c>
      <c r="H3205"/>
      <c r="I3205">
        <v>0</v>
      </c>
    </row>
    <row r="3206" spans="1:9" hidden="1" x14ac:dyDescent="0.25">
      <c r="A3206" s="1" t="s">
        <v>36</v>
      </c>
      <c r="B3206">
        <v>2270</v>
      </c>
      <c r="C3206" s="1" t="s">
        <v>3239</v>
      </c>
      <c r="D3206">
        <v>3</v>
      </c>
      <c r="E3206">
        <v>3</v>
      </c>
      <c r="F3206">
        <v>0</v>
      </c>
      <c r="H3206"/>
      <c r="I3206">
        <v>0</v>
      </c>
    </row>
    <row r="3207" spans="1:9" hidden="1" x14ac:dyDescent="0.25">
      <c r="A3207" s="1" t="s">
        <v>36</v>
      </c>
      <c r="B3207">
        <v>2721</v>
      </c>
      <c r="C3207" s="1" t="s">
        <v>3240</v>
      </c>
      <c r="D3207">
        <v>1</v>
      </c>
      <c r="E3207">
        <v>1</v>
      </c>
      <c r="F3207">
        <v>0</v>
      </c>
      <c r="H3207"/>
      <c r="I3207">
        <v>0</v>
      </c>
    </row>
    <row r="3208" spans="1:9" hidden="1" x14ac:dyDescent="0.25">
      <c r="A3208" s="1" t="s">
        <v>36</v>
      </c>
      <c r="B3208">
        <v>2722</v>
      </c>
      <c r="C3208" s="1" t="s">
        <v>3241</v>
      </c>
      <c r="D3208">
        <v>5</v>
      </c>
      <c r="E3208">
        <v>5</v>
      </c>
      <c r="F3208">
        <v>6</v>
      </c>
      <c r="H3208"/>
      <c r="I3208">
        <v>0</v>
      </c>
    </row>
    <row r="3209" spans="1:9" hidden="1" x14ac:dyDescent="0.25">
      <c r="A3209" s="1" t="s">
        <v>36</v>
      </c>
      <c r="B3209">
        <v>2271</v>
      </c>
      <c r="C3209" s="1" t="s">
        <v>3242</v>
      </c>
      <c r="D3209">
        <v>20</v>
      </c>
      <c r="E3209">
        <v>20</v>
      </c>
      <c r="F3209">
        <v>0</v>
      </c>
      <c r="H3209"/>
      <c r="I3209">
        <v>0</v>
      </c>
    </row>
    <row r="3210" spans="1:9" hidden="1" x14ac:dyDescent="0.25">
      <c r="A3210" s="1" t="s">
        <v>36</v>
      </c>
      <c r="B3210">
        <v>2272</v>
      </c>
      <c r="C3210" s="1" t="s">
        <v>3243</v>
      </c>
      <c r="D3210">
        <v>5</v>
      </c>
      <c r="E3210">
        <v>5</v>
      </c>
      <c r="F3210">
        <v>0</v>
      </c>
      <c r="H3210"/>
      <c r="I3210">
        <v>0</v>
      </c>
    </row>
    <row r="3211" spans="1:9" hidden="1" x14ac:dyDescent="0.25">
      <c r="A3211" s="1" t="s">
        <v>36</v>
      </c>
      <c r="B3211">
        <v>2834</v>
      </c>
      <c r="C3211" s="1" t="s">
        <v>3244</v>
      </c>
      <c r="D3211">
        <v>1</v>
      </c>
      <c r="E3211">
        <v>1</v>
      </c>
      <c r="F3211">
        <v>0</v>
      </c>
      <c r="H3211"/>
      <c r="I3211">
        <v>0</v>
      </c>
    </row>
    <row r="3212" spans="1:9" hidden="1" x14ac:dyDescent="0.25">
      <c r="A3212" s="1" t="s">
        <v>36</v>
      </c>
      <c r="B3212">
        <v>2838</v>
      </c>
      <c r="C3212" s="1" t="s">
        <v>3245</v>
      </c>
      <c r="D3212">
        <v>7</v>
      </c>
      <c r="E3212">
        <v>7</v>
      </c>
      <c r="F3212">
        <v>0</v>
      </c>
      <c r="H3212"/>
      <c r="I3212">
        <v>0</v>
      </c>
    </row>
    <row r="3213" spans="1:9" hidden="1" x14ac:dyDescent="0.25">
      <c r="A3213" s="1" t="s">
        <v>36</v>
      </c>
      <c r="B3213">
        <v>2839</v>
      </c>
      <c r="C3213" s="1" t="s">
        <v>3246</v>
      </c>
      <c r="D3213">
        <v>3</v>
      </c>
      <c r="E3213">
        <v>3</v>
      </c>
      <c r="F3213">
        <v>0</v>
      </c>
      <c r="H3213"/>
      <c r="I3213">
        <v>0</v>
      </c>
    </row>
    <row r="3214" spans="1:9" hidden="1" x14ac:dyDescent="0.25">
      <c r="A3214" s="1" t="s">
        <v>36</v>
      </c>
      <c r="B3214">
        <v>2840</v>
      </c>
      <c r="C3214" s="1" t="s">
        <v>3247</v>
      </c>
      <c r="D3214">
        <v>8</v>
      </c>
      <c r="E3214">
        <v>8</v>
      </c>
      <c r="F3214">
        <v>0</v>
      </c>
      <c r="H3214"/>
      <c r="I3214">
        <v>0</v>
      </c>
    </row>
    <row r="3215" spans="1:9" hidden="1" x14ac:dyDescent="0.25">
      <c r="A3215" s="1" t="s">
        <v>36</v>
      </c>
      <c r="B3215">
        <v>2841</v>
      </c>
      <c r="C3215" s="1" t="s">
        <v>3248</v>
      </c>
      <c r="D3215">
        <v>4</v>
      </c>
      <c r="E3215">
        <v>4</v>
      </c>
      <c r="F3215">
        <v>0</v>
      </c>
      <c r="H3215"/>
      <c r="I3215">
        <v>0</v>
      </c>
    </row>
    <row r="3216" spans="1:9" hidden="1" x14ac:dyDescent="0.25">
      <c r="A3216" s="1" t="s">
        <v>36</v>
      </c>
      <c r="B3216">
        <v>2844</v>
      </c>
      <c r="C3216" s="1" t="s">
        <v>3249</v>
      </c>
      <c r="D3216">
        <v>3</v>
      </c>
      <c r="E3216">
        <v>3</v>
      </c>
      <c r="F3216">
        <v>0</v>
      </c>
      <c r="H3216"/>
      <c r="I3216">
        <v>0</v>
      </c>
    </row>
    <row r="3217" spans="1:9" hidden="1" x14ac:dyDescent="0.25">
      <c r="A3217" s="1" t="s">
        <v>36</v>
      </c>
      <c r="B3217">
        <v>2509</v>
      </c>
      <c r="C3217" s="1" t="s">
        <v>3250</v>
      </c>
      <c r="D3217">
        <v>1</v>
      </c>
      <c r="E3217">
        <v>1</v>
      </c>
      <c r="F3217">
        <v>0</v>
      </c>
      <c r="H3217"/>
      <c r="I3217">
        <v>0</v>
      </c>
    </row>
    <row r="3218" spans="1:9" hidden="1" x14ac:dyDescent="0.25">
      <c r="A3218" s="1" t="s">
        <v>36</v>
      </c>
      <c r="B3218">
        <v>1152</v>
      </c>
      <c r="C3218" s="1" t="s">
        <v>3251</v>
      </c>
      <c r="D3218">
        <v>18</v>
      </c>
      <c r="E3218">
        <v>18</v>
      </c>
      <c r="F3218">
        <v>0</v>
      </c>
      <c r="H3218"/>
      <c r="I3218">
        <v>0</v>
      </c>
    </row>
    <row r="3219" spans="1:9" hidden="1" x14ac:dyDescent="0.25">
      <c r="A3219" s="1" t="s">
        <v>36</v>
      </c>
      <c r="B3219">
        <v>2292</v>
      </c>
      <c r="C3219" s="1" t="s">
        <v>3252</v>
      </c>
      <c r="D3219">
        <v>6</v>
      </c>
      <c r="E3219">
        <v>6</v>
      </c>
      <c r="F3219">
        <v>0</v>
      </c>
      <c r="H3219"/>
      <c r="I3219">
        <v>0</v>
      </c>
    </row>
    <row r="3220" spans="1:9" hidden="1" x14ac:dyDescent="0.25">
      <c r="A3220" s="1" t="s">
        <v>36</v>
      </c>
      <c r="B3220">
        <v>2423</v>
      </c>
      <c r="C3220" s="1" t="s">
        <v>3253</v>
      </c>
      <c r="D3220">
        <v>7</v>
      </c>
      <c r="E3220">
        <v>7</v>
      </c>
      <c r="F3220">
        <v>0</v>
      </c>
      <c r="H3220"/>
      <c r="I3220">
        <v>0</v>
      </c>
    </row>
    <row r="3221" spans="1:9" hidden="1" x14ac:dyDescent="0.25">
      <c r="A3221" s="1" t="s">
        <v>36</v>
      </c>
      <c r="B3221">
        <v>2507</v>
      </c>
      <c r="C3221" s="1" t="s">
        <v>3254</v>
      </c>
      <c r="D3221">
        <v>12</v>
      </c>
      <c r="E3221">
        <v>12</v>
      </c>
      <c r="F3221">
        <v>0</v>
      </c>
      <c r="H3221"/>
      <c r="I3221">
        <v>0</v>
      </c>
    </row>
    <row r="3222" spans="1:9" hidden="1" x14ac:dyDescent="0.25">
      <c r="A3222" s="1" t="s">
        <v>36</v>
      </c>
      <c r="B3222">
        <v>2983</v>
      </c>
      <c r="C3222" s="1" t="s">
        <v>3255</v>
      </c>
      <c r="D3222">
        <v>6</v>
      </c>
      <c r="E3222">
        <v>6</v>
      </c>
      <c r="F3222">
        <v>0</v>
      </c>
      <c r="H3222"/>
      <c r="I3222">
        <v>0</v>
      </c>
    </row>
    <row r="3223" spans="1:9" hidden="1" x14ac:dyDescent="0.25">
      <c r="A3223" s="1" t="s">
        <v>36</v>
      </c>
      <c r="B3223">
        <v>3023</v>
      </c>
      <c r="C3223" s="1" t="s">
        <v>3256</v>
      </c>
      <c r="D3223">
        <v>5</v>
      </c>
      <c r="E3223">
        <v>5</v>
      </c>
      <c r="F3223">
        <v>0</v>
      </c>
      <c r="H3223"/>
      <c r="I3223">
        <v>0</v>
      </c>
    </row>
    <row r="3224" spans="1:9" hidden="1" x14ac:dyDescent="0.25">
      <c r="A3224" s="1" t="s">
        <v>36</v>
      </c>
      <c r="B3224">
        <v>3026</v>
      </c>
      <c r="C3224" s="1" t="s">
        <v>3257</v>
      </c>
      <c r="D3224">
        <v>5</v>
      </c>
      <c r="E3224">
        <v>5</v>
      </c>
      <c r="F3224">
        <v>0</v>
      </c>
      <c r="H3224"/>
      <c r="I3224">
        <v>0</v>
      </c>
    </row>
    <row r="3225" spans="1:9" hidden="1" x14ac:dyDescent="0.25">
      <c r="A3225" s="1" t="s">
        <v>36</v>
      </c>
      <c r="B3225">
        <v>3284</v>
      </c>
      <c r="C3225" s="1" t="s">
        <v>3258</v>
      </c>
      <c r="D3225">
        <v>74</v>
      </c>
      <c r="E3225">
        <v>74</v>
      </c>
      <c r="F3225">
        <v>180</v>
      </c>
      <c r="H3225"/>
      <c r="I3225">
        <v>0</v>
      </c>
    </row>
    <row r="3226" spans="1:9" hidden="1" x14ac:dyDescent="0.25">
      <c r="A3226" s="1" t="s">
        <v>36</v>
      </c>
      <c r="B3226">
        <v>3543</v>
      </c>
      <c r="C3226" s="1" t="s">
        <v>3259</v>
      </c>
      <c r="D3226">
        <v>13</v>
      </c>
      <c r="E3226">
        <v>13</v>
      </c>
      <c r="F3226">
        <v>0</v>
      </c>
      <c r="H3226"/>
      <c r="I3226">
        <v>0</v>
      </c>
    </row>
    <row r="3227" spans="1:9" hidden="1" x14ac:dyDescent="0.25">
      <c r="A3227" s="1" t="s">
        <v>36</v>
      </c>
      <c r="B3227">
        <v>1516</v>
      </c>
      <c r="C3227" s="1" t="s">
        <v>3260</v>
      </c>
      <c r="D3227">
        <v>3</v>
      </c>
      <c r="E3227">
        <v>3</v>
      </c>
      <c r="F3227">
        <v>0</v>
      </c>
      <c r="H3227"/>
      <c r="I3227">
        <v>0</v>
      </c>
    </row>
    <row r="3228" spans="1:9" hidden="1" x14ac:dyDescent="0.25">
      <c r="A3228" s="1" t="s">
        <v>36</v>
      </c>
      <c r="B3228">
        <v>1517</v>
      </c>
      <c r="C3228" s="1" t="s">
        <v>3261</v>
      </c>
      <c r="D3228">
        <v>2</v>
      </c>
      <c r="E3228">
        <v>2</v>
      </c>
      <c r="F3228">
        <v>0</v>
      </c>
      <c r="H3228"/>
      <c r="I3228">
        <v>0</v>
      </c>
    </row>
    <row r="3229" spans="1:9" hidden="1" x14ac:dyDescent="0.25">
      <c r="A3229" s="1" t="s">
        <v>36</v>
      </c>
      <c r="B3229">
        <v>7197</v>
      </c>
      <c r="C3229" s="1" t="s">
        <v>3262</v>
      </c>
      <c r="D3229">
        <v>30</v>
      </c>
      <c r="E3229">
        <v>30</v>
      </c>
      <c r="F3229">
        <v>168</v>
      </c>
      <c r="H3229"/>
      <c r="I3229">
        <v>0</v>
      </c>
    </row>
    <row r="3230" spans="1:9" hidden="1" x14ac:dyDescent="0.25">
      <c r="A3230" s="1" t="s">
        <v>36</v>
      </c>
      <c r="B3230">
        <v>7678</v>
      </c>
      <c r="C3230" s="1" t="s">
        <v>3263</v>
      </c>
      <c r="D3230">
        <v>1</v>
      </c>
      <c r="E3230">
        <v>1</v>
      </c>
      <c r="F3230">
        <v>0</v>
      </c>
      <c r="H3230"/>
      <c r="I3230">
        <v>0</v>
      </c>
    </row>
    <row r="3231" spans="1:9" hidden="1" x14ac:dyDescent="0.25">
      <c r="A3231" s="1" t="s">
        <v>36</v>
      </c>
      <c r="B3231">
        <v>7673</v>
      </c>
      <c r="C3231" s="1" t="s">
        <v>3264</v>
      </c>
      <c r="D3231">
        <v>1</v>
      </c>
      <c r="E3231">
        <v>1</v>
      </c>
      <c r="F3231">
        <v>0</v>
      </c>
      <c r="H3231"/>
      <c r="I3231">
        <v>0</v>
      </c>
    </row>
    <row r="3232" spans="1:9" hidden="1" x14ac:dyDescent="0.25">
      <c r="A3232" s="1" t="s">
        <v>36</v>
      </c>
      <c r="B3232">
        <v>7670</v>
      </c>
      <c r="C3232" s="1" t="s">
        <v>3265</v>
      </c>
      <c r="D3232">
        <v>3</v>
      </c>
      <c r="E3232">
        <v>3</v>
      </c>
      <c r="F3232">
        <v>0</v>
      </c>
      <c r="H3232"/>
      <c r="I3232">
        <v>0</v>
      </c>
    </row>
    <row r="3233" spans="1:9" hidden="1" x14ac:dyDescent="0.25">
      <c r="A3233" s="1" t="s">
        <v>36</v>
      </c>
      <c r="B3233">
        <v>6330</v>
      </c>
      <c r="C3233" s="1" t="s">
        <v>3266</v>
      </c>
      <c r="D3233">
        <v>132</v>
      </c>
      <c r="E3233">
        <v>132</v>
      </c>
      <c r="F3233">
        <v>36</v>
      </c>
      <c r="H3233"/>
      <c r="I3233">
        <v>0</v>
      </c>
    </row>
    <row r="3234" spans="1:9" hidden="1" x14ac:dyDescent="0.25">
      <c r="A3234" s="1" t="s">
        <v>36</v>
      </c>
      <c r="B3234">
        <v>7529</v>
      </c>
      <c r="C3234" s="1" t="s">
        <v>3267</v>
      </c>
      <c r="D3234">
        <v>3</v>
      </c>
      <c r="E3234">
        <v>3</v>
      </c>
      <c r="F3234">
        <v>0</v>
      </c>
      <c r="H3234"/>
      <c r="I3234">
        <v>0</v>
      </c>
    </row>
    <row r="3235" spans="1:9" hidden="1" x14ac:dyDescent="0.25">
      <c r="A3235" s="1" t="s">
        <v>36</v>
      </c>
      <c r="B3235">
        <v>8346</v>
      </c>
      <c r="C3235" s="1" t="s">
        <v>3268</v>
      </c>
      <c r="D3235">
        <v>44</v>
      </c>
      <c r="E3235">
        <v>44</v>
      </c>
      <c r="F3235">
        <v>0</v>
      </c>
      <c r="H3235"/>
      <c r="I3235">
        <v>0</v>
      </c>
    </row>
    <row r="3236" spans="1:9" hidden="1" x14ac:dyDescent="0.25">
      <c r="A3236" s="1" t="s">
        <v>36</v>
      </c>
      <c r="B3236">
        <v>6654</v>
      </c>
      <c r="C3236" s="1" t="s">
        <v>3269</v>
      </c>
      <c r="D3236">
        <v>98</v>
      </c>
      <c r="E3236">
        <v>98</v>
      </c>
      <c r="F3236">
        <v>0</v>
      </c>
      <c r="H3236"/>
      <c r="I3236">
        <v>0</v>
      </c>
    </row>
    <row r="3237" spans="1:9" hidden="1" x14ac:dyDescent="0.25">
      <c r="A3237" s="1" t="s">
        <v>36</v>
      </c>
      <c r="B3237">
        <v>2723</v>
      </c>
      <c r="C3237" s="1" t="s">
        <v>3270</v>
      </c>
      <c r="D3237">
        <v>1</v>
      </c>
      <c r="E3237">
        <v>1</v>
      </c>
      <c r="F3237">
        <v>2</v>
      </c>
      <c r="H3237"/>
      <c r="I3237">
        <v>0</v>
      </c>
    </row>
    <row r="3238" spans="1:9" hidden="1" x14ac:dyDescent="0.25">
      <c r="A3238" s="1" t="s">
        <v>36</v>
      </c>
      <c r="B3238">
        <v>7712</v>
      </c>
      <c r="C3238" s="1" t="s">
        <v>3271</v>
      </c>
      <c r="D3238">
        <v>1</v>
      </c>
      <c r="E3238">
        <v>1</v>
      </c>
      <c r="F3238">
        <v>0</v>
      </c>
      <c r="H3238"/>
      <c r="I3238">
        <v>0</v>
      </c>
    </row>
    <row r="3239" spans="1:9" hidden="1" x14ac:dyDescent="0.25">
      <c r="A3239" s="1" t="s">
        <v>36</v>
      </c>
      <c r="B3239">
        <v>7755</v>
      </c>
      <c r="C3239" s="1" t="s">
        <v>3272</v>
      </c>
      <c r="D3239">
        <v>1</v>
      </c>
      <c r="E3239">
        <v>1</v>
      </c>
      <c r="F3239">
        <v>0</v>
      </c>
      <c r="H3239"/>
      <c r="I3239">
        <v>0</v>
      </c>
    </row>
    <row r="3240" spans="1:9" hidden="1" x14ac:dyDescent="0.25">
      <c r="A3240" s="1" t="s">
        <v>36</v>
      </c>
      <c r="B3240">
        <v>7671</v>
      </c>
      <c r="C3240" s="1" t="s">
        <v>3273</v>
      </c>
      <c r="D3240">
        <v>2</v>
      </c>
      <c r="E3240">
        <v>2</v>
      </c>
      <c r="F3240">
        <v>0</v>
      </c>
      <c r="H3240"/>
      <c r="I3240">
        <v>0</v>
      </c>
    </row>
    <row r="3241" spans="1:9" hidden="1" x14ac:dyDescent="0.25">
      <c r="A3241" s="1" t="s">
        <v>36</v>
      </c>
      <c r="B3241">
        <v>8844</v>
      </c>
      <c r="C3241" s="1" t="s">
        <v>3274</v>
      </c>
      <c r="D3241">
        <v>16</v>
      </c>
      <c r="E3241">
        <v>16</v>
      </c>
      <c r="F3241">
        <v>0</v>
      </c>
      <c r="H3241"/>
      <c r="I3241">
        <v>0</v>
      </c>
    </row>
    <row r="3242" spans="1:9" hidden="1" x14ac:dyDescent="0.25">
      <c r="A3242" s="1" t="s">
        <v>36</v>
      </c>
      <c r="B3242">
        <v>9763</v>
      </c>
      <c r="C3242" s="1" t="s">
        <v>3275</v>
      </c>
      <c r="D3242">
        <v>40</v>
      </c>
      <c r="E3242">
        <v>40</v>
      </c>
      <c r="F3242">
        <v>76</v>
      </c>
      <c r="H3242"/>
      <c r="I3242">
        <v>0</v>
      </c>
    </row>
    <row r="3243" spans="1:9" hidden="1" x14ac:dyDescent="0.25">
      <c r="A3243" s="1" t="s">
        <v>36</v>
      </c>
      <c r="B3243">
        <v>7736</v>
      </c>
      <c r="C3243" s="1" t="s">
        <v>3276</v>
      </c>
      <c r="D3243">
        <v>1</v>
      </c>
      <c r="E3243">
        <v>1</v>
      </c>
      <c r="F3243">
        <v>0</v>
      </c>
      <c r="H3243"/>
      <c r="I3243">
        <v>0</v>
      </c>
    </row>
    <row r="3244" spans="1:9" hidden="1" x14ac:dyDescent="0.25">
      <c r="A3244" s="1" t="s">
        <v>36</v>
      </c>
      <c r="B3244">
        <v>7737</v>
      </c>
      <c r="C3244" s="1" t="s">
        <v>3277</v>
      </c>
      <c r="D3244">
        <v>1</v>
      </c>
      <c r="E3244">
        <v>1</v>
      </c>
      <c r="F3244">
        <v>0</v>
      </c>
      <c r="H3244"/>
      <c r="I3244">
        <v>0</v>
      </c>
    </row>
    <row r="3245" spans="1:9" hidden="1" x14ac:dyDescent="0.25">
      <c r="A3245" s="1" t="s">
        <v>36</v>
      </c>
      <c r="B3245">
        <v>9638</v>
      </c>
      <c r="C3245" s="1" t="s">
        <v>3278</v>
      </c>
      <c r="D3245">
        <v>17</v>
      </c>
      <c r="E3245">
        <v>17</v>
      </c>
      <c r="F3245">
        <v>88</v>
      </c>
      <c r="H3245"/>
      <c r="I3245">
        <v>0</v>
      </c>
    </row>
    <row r="3246" spans="1:9" hidden="1" x14ac:dyDescent="0.25">
      <c r="A3246" s="1" t="s">
        <v>36</v>
      </c>
      <c r="B3246">
        <v>9673</v>
      </c>
      <c r="C3246" s="1" t="s">
        <v>3279</v>
      </c>
      <c r="D3246">
        <v>88</v>
      </c>
      <c r="E3246">
        <v>88</v>
      </c>
      <c r="F3246">
        <v>80</v>
      </c>
      <c r="H3246"/>
      <c r="I3246">
        <v>0</v>
      </c>
    </row>
    <row r="3247" spans="1:9" hidden="1" x14ac:dyDescent="0.25">
      <c r="A3247" s="1" t="s">
        <v>36</v>
      </c>
      <c r="B3247">
        <v>10569</v>
      </c>
      <c r="C3247" s="1" t="s">
        <v>3280</v>
      </c>
      <c r="D3247">
        <v>85</v>
      </c>
      <c r="E3247">
        <v>85</v>
      </c>
      <c r="F3247">
        <v>0</v>
      </c>
      <c r="H3247"/>
      <c r="I3247">
        <v>0</v>
      </c>
    </row>
    <row r="3248" spans="1:9" hidden="1" x14ac:dyDescent="0.25">
      <c r="A3248" s="1" t="s">
        <v>36</v>
      </c>
      <c r="B3248">
        <v>10430</v>
      </c>
      <c r="C3248" s="1" t="s">
        <v>3281</v>
      </c>
      <c r="D3248">
        <v>1</v>
      </c>
      <c r="E3248">
        <v>1</v>
      </c>
      <c r="F3248">
        <v>0</v>
      </c>
      <c r="H3248"/>
      <c r="I3248">
        <v>0</v>
      </c>
    </row>
    <row r="3249" spans="1:9" hidden="1" x14ac:dyDescent="0.25">
      <c r="A3249" s="1" t="s">
        <v>36</v>
      </c>
      <c r="B3249">
        <v>10429</v>
      </c>
      <c r="C3249" s="1" t="s">
        <v>3282</v>
      </c>
      <c r="D3249">
        <v>2</v>
      </c>
      <c r="E3249">
        <v>2</v>
      </c>
      <c r="F3249">
        <v>0</v>
      </c>
      <c r="H3249"/>
      <c r="I3249">
        <v>0</v>
      </c>
    </row>
    <row r="3250" spans="1:9" hidden="1" x14ac:dyDescent="0.25">
      <c r="A3250" s="1" t="s">
        <v>36</v>
      </c>
      <c r="B3250">
        <v>10427</v>
      </c>
      <c r="C3250" s="1" t="s">
        <v>3283</v>
      </c>
      <c r="D3250">
        <v>27</v>
      </c>
      <c r="E3250">
        <v>27</v>
      </c>
      <c r="F3250">
        <v>48</v>
      </c>
      <c r="H3250"/>
      <c r="I3250">
        <v>0</v>
      </c>
    </row>
    <row r="3251" spans="1:9" hidden="1" x14ac:dyDescent="0.25">
      <c r="A3251" s="1" t="s">
        <v>36</v>
      </c>
      <c r="B3251">
        <v>13143</v>
      </c>
      <c r="C3251" s="1" t="s">
        <v>3284</v>
      </c>
      <c r="D3251">
        <v>2</v>
      </c>
      <c r="E3251">
        <v>2</v>
      </c>
      <c r="F3251">
        <v>0</v>
      </c>
      <c r="H3251"/>
      <c r="I3251">
        <v>0</v>
      </c>
    </row>
    <row r="3252" spans="1:9" hidden="1" x14ac:dyDescent="0.25">
      <c r="A3252" s="1" t="s">
        <v>36</v>
      </c>
      <c r="B3252">
        <v>10164</v>
      </c>
      <c r="C3252" s="1" t="s">
        <v>3285</v>
      </c>
      <c r="D3252">
        <v>59</v>
      </c>
      <c r="E3252">
        <v>59</v>
      </c>
      <c r="F3252">
        <v>30</v>
      </c>
      <c r="H3252"/>
      <c r="I3252">
        <v>0</v>
      </c>
    </row>
    <row r="3253" spans="1:9" hidden="1" x14ac:dyDescent="0.25">
      <c r="A3253" s="1" t="s">
        <v>36</v>
      </c>
      <c r="B3253">
        <v>8832</v>
      </c>
      <c r="C3253" s="1" t="s">
        <v>3286</v>
      </c>
      <c r="D3253">
        <v>1</v>
      </c>
      <c r="E3253">
        <v>1</v>
      </c>
      <c r="F3253">
        <v>0</v>
      </c>
      <c r="H3253"/>
      <c r="I3253">
        <v>0</v>
      </c>
    </row>
    <row r="3254" spans="1:9" hidden="1" x14ac:dyDescent="0.25">
      <c r="A3254" s="1" t="s">
        <v>36</v>
      </c>
      <c r="B3254">
        <v>12128</v>
      </c>
      <c r="C3254" s="1" t="s">
        <v>3287</v>
      </c>
      <c r="D3254">
        <v>3</v>
      </c>
      <c r="E3254">
        <v>3</v>
      </c>
      <c r="F3254">
        <v>36</v>
      </c>
      <c r="H3254"/>
      <c r="I3254">
        <v>0</v>
      </c>
    </row>
    <row r="3255" spans="1:9" hidden="1" x14ac:dyDescent="0.25">
      <c r="A3255" s="1" t="s">
        <v>36</v>
      </c>
      <c r="B3255">
        <v>12127</v>
      </c>
      <c r="C3255" s="1" t="s">
        <v>3288</v>
      </c>
      <c r="D3255">
        <v>3</v>
      </c>
      <c r="E3255">
        <v>3</v>
      </c>
      <c r="F3255">
        <v>36</v>
      </c>
      <c r="H3255"/>
      <c r="I3255">
        <v>0</v>
      </c>
    </row>
    <row r="3256" spans="1:9" hidden="1" x14ac:dyDescent="0.25">
      <c r="A3256" s="1" t="s">
        <v>36</v>
      </c>
      <c r="B3256">
        <v>12130</v>
      </c>
      <c r="C3256" s="1" t="s">
        <v>3289</v>
      </c>
      <c r="D3256">
        <v>2</v>
      </c>
      <c r="E3256">
        <v>2</v>
      </c>
      <c r="F3256">
        <v>36</v>
      </c>
      <c r="H3256"/>
      <c r="I3256">
        <v>0</v>
      </c>
    </row>
    <row r="3257" spans="1:9" hidden="1" x14ac:dyDescent="0.25">
      <c r="A3257" s="1" t="s">
        <v>36</v>
      </c>
      <c r="B3257">
        <v>14568</v>
      </c>
      <c r="C3257" s="1" t="s">
        <v>3290</v>
      </c>
      <c r="D3257">
        <v>29</v>
      </c>
      <c r="E3257">
        <v>29</v>
      </c>
      <c r="F3257">
        <v>160</v>
      </c>
      <c r="H3257"/>
      <c r="I3257">
        <v>0</v>
      </c>
    </row>
    <row r="3258" spans="1:9" hidden="1" x14ac:dyDescent="0.25">
      <c r="A3258" s="1" t="s">
        <v>36</v>
      </c>
      <c r="B3258">
        <v>14571</v>
      </c>
      <c r="C3258" s="1" t="s">
        <v>3291</v>
      </c>
      <c r="D3258">
        <v>6</v>
      </c>
      <c r="E3258">
        <v>6</v>
      </c>
      <c r="F3258">
        <v>160</v>
      </c>
      <c r="H3258"/>
      <c r="I3258">
        <v>0</v>
      </c>
    </row>
    <row r="3259" spans="1:9" hidden="1" x14ac:dyDescent="0.25">
      <c r="A3259" s="1" t="s">
        <v>36</v>
      </c>
      <c r="B3259">
        <v>14564</v>
      </c>
      <c r="C3259" s="1" t="s">
        <v>3292</v>
      </c>
      <c r="D3259">
        <v>1</v>
      </c>
      <c r="E3259">
        <v>1</v>
      </c>
      <c r="F3259">
        <v>0</v>
      </c>
      <c r="H3259"/>
      <c r="I3259">
        <v>0</v>
      </c>
    </row>
    <row r="3260" spans="1:9" hidden="1" x14ac:dyDescent="0.25">
      <c r="A3260" s="1" t="s">
        <v>36</v>
      </c>
      <c r="B3260">
        <v>21403</v>
      </c>
      <c r="C3260" s="1" t="s">
        <v>3293</v>
      </c>
      <c r="D3260">
        <v>85</v>
      </c>
      <c r="E3260">
        <v>85</v>
      </c>
      <c r="F3260">
        <v>0</v>
      </c>
      <c r="H3260"/>
      <c r="I3260">
        <v>0</v>
      </c>
    </row>
    <row r="3261" spans="1:9" hidden="1" x14ac:dyDescent="0.25">
      <c r="A3261" s="1" t="s">
        <v>36</v>
      </c>
      <c r="B3261">
        <v>21404</v>
      </c>
      <c r="C3261" s="1" t="s">
        <v>3294</v>
      </c>
      <c r="D3261">
        <v>166</v>
      </c>
      <c r="E3261">
        <v>166</v>
      </c>
      <c r="F3261">
        <v>0</v>
      </c>
      <c r="H3261"/>
      <c r="I3261">
        <v>0</v>
      </c>
    </row>
    <row r="3262" spans="1:9" hidden="1" x14ac:dyDescent="0.25">
      <c r="A3262" s="1" t="s">
        <v>36</v>
      </c>
      <c r="B3262">
        <v>21425</v>
      </c>
      <c r="C3262" s="1" t="s">
        <v>3295</v>
      </c>
      <c r="D3262">
        <v>6</v>
      </c>
      <c r="E3262">
        <v>6</v>
      </c>
      <c r="F3262">
        <v>0</v>
      </c>
      <c r="H3262"/>
      <c r="I3262">
        <v>0</v>
      </c>
    </row>
    <row r="3263" spans="1:9" hidden="1" x14ac:dyDescent="0.25">
      <c r="A3263" s="1" t="s">
        <v>36</v>
      </c>
      <c r="B3263">
        <v>14842</v>
      </c>
      <c r="C3263" s="1" t="s">
        <v>3296</v>
      </c>
      <c r="D3263">
        <v>20</v>
      </c>
      <c r="E3263">
        <v>20</v>
      </c>
      <c r="F3263">
        <v>0</v>
      </c>
      <c r="H3263"/>
      <c r="I3263">
        <v>0</v>
      </c>
    </row>
    <row r="3264" spans="1:9" hidden="1" x14ac:dyDescent="0.25">
      <c r="A3264" s="1" t="s">
        <v>36</v>
      </c>
      <c r="B3264">
        <v>13936</v>
      </c>
      <c r="C3264" s="1" t="s">
        <v>3297</v>
      </c>
      <c r="D3264">
        <v>2</v>
      </c>
      <c r="E3264">
        <v>2</v>
      </c>
      <c r="F3264">
        <v>0</v>
      </c>
      <c r="H3264"/>
      <c r="I3264">
        <v>0</v>
      </c>
    </row>
    <row r="3265" spans="1:9" hidden="1" x14ac:dyDescent="0.25">
      <c r="A3265" s="1" t="s">
        <v>36</v>
      </c>
      <c r="B3265">
        <v>14275</v>
      </c>
      <c r="C3265" s="1" t="s">
        <v>3298</v>
      </c>
      <c r="D3265">
        <v>2</v>
      </c>
      <c r="E3265">
        <v>2</v>
      </c>
      <c r="F3265">
        <v>0</v>
      </c>
      <c r="H3265"/>
      <c r="I3265">
        <v>0</v>
      </c>
    </row>
    <row r="3266" spans="1:9" hidden="1" x14ac:dyDescent="0.25">
      <c r="A3266" s="1" t="s">
        <v>36</v>
      </c>
      <c r="B3266">
        <v>14081</v>
      </c>
      <c r="C3266" s="1" t="s">
        <v>3299</v>
      </c>
      <c r="D3266">
        <v>46</v>
      </c>
      <c r="E3266">
        <v>46</v>
      </c>
      <c r="F3266">
        <v>0</v>
      </c>
      <c r="H3266"/>
      <c r="I3266">
        <v>0</v>
      </c>
    </row>
    <row r="3267" spans="1:9" hidden="1" x14ac:dyDescent="0.25">
      <c r="A3267" s="1" t="s">
        <v>36</v>
      </c>
      <c r="B3267">
        <v>14083</v>
      </c>
      <c r="C3267" s="1" t="s">
        <v>3300</v>
      </c>
      <c r="D3267">
        <v>4</v>
      </c>
      <c r="E3267">
        <v>4</v>
      </c>
      <c r="F3267">
        <v>0</v>
      </c>
      <c r="H3267"/>
      <c r="I3267">
        <v>0</v>
      </c>
    </row>
    <row r="3268" spans="1:9" hidden="1" x14ac:dyDescent="0.25">
      <c r="A3268" s="1" t="s">
        <v>36</v>
      </c>
      <c r="B3268">
        <v>14413</v>
      </c>
      <c r="C3268" s="1" t="s">
        <v>3301</v>
      </c>
      <c r="D3268">
        <v>1</v>
      </c>
      <c r="E3268">
        <v>1</v>
      </c>
      <c r="F3268">
        <v>0</v>
      </c>
      <c r="H3268"/>
      <c r="I3268">
        <v>0</v>
      </c>
    </row>
    <row r="3269" spans="1:9" hidden="1" x14ac:dyDescent="0.25">
      <c r="A3269" s="1" t="s">
        <v>36</v>
      </c>
      <c r="B3269">
        <v>15117</v>
      </c>
      <c r="C3269" s="1" t="s">
        <v>3302</v>
      </c>
      <c r="D3269">
        <v>16</v>
      </c>
      <c r="E3269">
        <v>16</v>
      </c>
      <c r="F3269">
        <v>0</v>
      </c>
      <c r="H3269"/>
      <c r="I3269">
        <v>0</v>
      </c>
    </row>
    <row r="3270" spans="1:9" hidden="1" x14ac:dyDescent="0.25">
      <c r="A3270" s="1" t="s">
        <v>36</v>
      </c>
      <c r="B3270">
        <v>15118</v>
      </c>
      <c r="C3270" s="1" t="s">
        <v>3303</v>
      </c>
      <c r="D3270">
        <v>3</v>
      </c>
      <c r="E3270">
        <v>3</v>
      </c>
      <c r="F3270">
        <v>0</v>
      </c>
      <c r="H3270"/>
      <c r="I3270">
        <v>0</v>
      </c>
    </row>
    <row r="3271" spans="1:9" hidden="1" x14ac:dyDescent="0.25">
      <c r="A3271" s="1" t="s">
        <v>36</v>
      </c>
      <c r="B3271">
        <v>14846</v>
      </c>
      <c r="C3271" s="1" t="s">
        <v>3304</v>
      </c>
      <c r="D3271">
        <v>2</v>
      </c>
      <c r="E3271">
        <v>2</v>
      </c>
      <c r="F3271">
        <v>0</v>
      </c>
      <c r="H3271"/>
      <c r="I3271">
        <v>0</v>
      </c>
    </row>
    <row r="3272" spans="1:9" hidden="1" x14ac:dyDescent="0.25">
      <c r="A3272" s="1" t="s">
        <v>36</v>
      </c>
      <c r="B3272">
        <v>19114</v>
      </c>
      <c r="C3272" s="1" t="s">
        <v>3305</v>
      </c>
      <c r="D3272">
        <v>2</v>
      </c>
      <c r="E3272">
        <v>2</v>
      </c>
      <c r="F3272">
        <v>0</v>
      </c>
      <c r="H3272"/>
      <c r="I3272">
        <v>0</v>
      </c>
    </row>
    <row r="3273" spans="1:9" hidden="1" x14ac:dyDescent="0.25">
      <c r="A3273" s="1" t="s">
        <v>36</v>
      </c>
      <c r="B3273">
        <v>20010</v>
      </c>
      <c r="C3273" s="1" t="s">
        <v>3306</v>
      </c>
      <c r="D3273">
        <v>1</v>
      </c>
      <c r="E3273">
        <v>1</v>
      </c>
      <c r="F3273">
        <v>0</v>
      </c>
      <c r="H3273"/>
      <c r="I3273">
        <v>0</v>
      </c>
    </row>
    <row r="3274" spans="1:9" hidden="1" x14ac:dyDescent="0.25">
      <c r="A3274" s="1" t="s">
        <v>36</v>
      </c>
      <c r="B3274">
        <v>20009</v>
      </c>
      <c r="C3274" s="1" t="s">
        <v>3307</v>
      </c>
      <c r="D3274">
        <v>4</v>
      </c>
      <c r="E3274">
        <v>4</v>
      </c>
      <c r="F3274">
        <v>0</v>
      </c>
      <c r="H3274"/>
      <c r="I3274">
        <v>0</v>
      </c>
    </row>
    <row r="3275" spans="1:9" hidden="1" x14ac:dyDescent="0.25">
      <c r="A3275" s="1" t="s">
        <v>36</v>
      </c>
      <c r="B3275">
        <v>20011</v>
      </c>
      <c r="C3275" s="1" t="s">
        <v>3308</v>
      </c>
      <c r="D3275">
        <v>4</v>
      </c>
      <c r="E3275">
        <v>4</v>
      </c>
      <c r="F3275">
        <v>0</v>
      </c>
      <c r="H3275"/>
      <c r="I3275">
        <v>0</v>
      </c>
    </row>
    <row r="3276" spans="1:9" hidden="1" x14ac:dyDescent="0.25">
      <c r="A3276" s="1" t="s">
        <v>36</v>
      </c>
      <c r="B3276">
        <v>17426</v>
      </c>
      <c r="C3276" s="1" t="s">
        <v>3309</v>
      </c>
      <c r="D3276">
        <v>2</v>
      </c>
      <c r="E3276">
        <v>2</v>
      </c>
      <c r="F3276">
        <v>0</v>
      </c>
      <c r="H3276"/>
      <c r="I3276">
        <v>0</v>
      </c>
    </row>
    <row r="3277" spans="1:9" hidden="1" x14ac:dyDescent="0.25">
      <c r="A3277" s="1" t="s">
        <v>36</v>
      </c>
      <c r="B3277">
        <v>16328</v>
      </c>
      <c r="C3277" s="1" t="s">
        <v>3310</v>
      </c>
      <c r="D3277">
        <v>2</v>
      </c>
      <c r="E3277">
        <v>2</v>
      </c>
      <c r="F3277">
        <v>0</v>
      </c>
      <c r="H3277"/>
      <c r="I3277">
        <v>0</v>
      </c>
    </row>
    <row r="3278" spans="1:9" hidden="1" x14ac:dyDescent="0.25">
      <c r="A3278" s="1" t="s">
        <v>36</v>
      </c>
      <c r="B3278">
        <v>19777</v>
      </c>
      <c r="C3278" s="1" t="s">
        <v>3311</v>
      </c>
      <c r="D3278">
        <v>61</v>
      </c>
      <c r="E3278">
        <v>61</v>
      </c>
      <c r="F3278">
        <v>0</v>
      </c>
      <c r="H3278"/>
      <c r="I3278">
        <v>0</v>
      </c>
    </row>
    <row r="3279" spans="1:9" hidden="1" x14ac:dyDescent="0.25">
      <c r="A3279" s="1" t="s">
        <v>36</v>
      </c>
      <c r="B3279">
        <v>22276</v>
      </c>
      <c r="C3279" s="1" t="s">
        <v>3312</v>
      </c>
      <c r="D3279">
        <v>170</v>
      </c>
      <c r="E3279">
        <v>170</v>
      </c>
      <c r="F3279">
        <v>0</v>
      </c>
      <c r="H3279"/>
      <c r="I3279">
        <v>0</v>
      </c>
    </row>
    <row r="3280" spans="1:9" hidden="1" x14ac:dyDescent="0.25">
      <c r="A3280" s="1" t="s">
        <v>36</v>
      </c>
      <c r="B3280">
        <v>22278</v>
      </c>
      <c r="C3280" s="1" t="s">
        <v>3313</v>
      </c>
      <c r="D3280">
        <v>1</v>
      </c>
      <c r="E3280">
        <v>1</v>
      </c>
      <c r="F3280">
        <v>0</v>
      </c>
      <c r="H3280"/>
      <c r="I3280">
        <v>0</v>
      </c>
    </row>
    <row r="3281" spans="1:9" hidden="1" x14ac:dyDescent="0.25">
      <c r="A3281" s="1" t="s">
        <v>36</v>
      </c>
      <c r="B3281">
        <v>22279</v>
      </c>
      <c r="C3281" s="1" t="s">
        <v>3314</v>
      </c>
      <c r="D3281">
        <v>2</v>
      </c>
      <c r="E3281">
        <v>2</v>
      </c>
      <c r="F3281">
        <v>0</v>
      </c>
      <c r="H3281"/>
      <c r="I3281">
        <v>0</v>
      </c>
    </row>
    <row r="3282" spans="1:9" hidden="1" x14ac:dyDescent="0.25">
      <c r="A3282" s="1" t="s">
        <v>36</v>
      </c>
      <c r="B3282">
        <v>22280</v>
      </c>
      <c r="C3282" s="1" t="s">
        <v>3315</v>
      </c>
      <c r="D3282">
        <v>25</v>
      </c>
      <c r="E3282">
        <v>25</v>
      </c>
      <c r="F3282">
        <v>0</v>
      </c>
      <c r="H3282"/>
      <c r="I3282">
        <v>0</v>
      </c>
    </row>
    <row r="3283" spans="1:9" hidden="1" x14ac:dyDescent="0.25">
      <c r="A3283" s="1" t="s">
        <v>36</v>
      </c>
      <c r="B3283">
        <v>21497</v>
      </c>
      <c r="C3283" s="1" t="s">
        <v>3316</v>
      </c>
      <c r="D3283">
        <v>10</v>
      </c>
      <c r="E3283">
        <v>10</v>
      </c>
      <c r="F3283">
        <v>0</v>
      </c>
      <c r="H3283"/>
      <c r="I3283">
        <v>0</v>
      </c>
    </row>
    <row r="3284" spans="1:9" hidden="1" x14ac:dyDescent="0.25">
      <c r="A3284" s="1" t="s">
        <v>36</v>
      </c>
      <c r="B3284">
        <v>21868</v>
      </c>
      <c r="C3284" s="1" t="s">
        <v>3317</v>
      </c>
      <c r="D3284">
        <v>112</v>
      </c>
      <c r="E3284">
        <v>112</v>
      </c>
      <c r="F3284">
        <v>0</v>
      </c>
      <c r="H3284"/>
      <c r="I3284">
        <v>0</v>
      </c>
    </row>
    <row r="3285" spans="1:9" hidden="1" x14ac:dyDescent="0.25">
      <c r="A3285" s="1" t="s">
        <v>36</v>
      </c>
      <c r="B3285">
        <v>22326</v>
      </c>
      <c r="C3285" s="1" t="s">
        <v>3318</v>
      </c>
      <c r="D3285">
        <v>20</v>
      </c>
      <c r="E3285">
        <v>20</v>
      </c>
      <c r="F3285">
        <v>0</v>
      </c>
      <c r="H3285"/>
      <c r="I3285">
        <v>0</v>
      </c>
    </row>
    <row r="3286" spans="1:9" hidden="1" x14ac:dyDescent="0.25">
      <c r="A3286" s="1" t="s">
        <v>36</v>
      </c>
      <c r="B3286">
        <v>22328</v>
      </c>
      <c r="C3286" s="1" t="s">
        <v>3319</v>
      </c>
      <c r="D3286">
        <v>18</v>
      </c>
      <c r="E3286">
        <v>18</v>
      </c>
      <c r="F3286">
        <v>0</v>
      </c>
      <c r="H3286"/>
      <c r="I3286">
        <v>0</v>
      </c>
    </row>
    <row r="3287" spans="1:9" hidden="1" x14ac:dyDescent="0.25">
      <c r="A3287" s="1" t="s">
        <v>36</v>
      </c>
      <c r="B3287">
        <v>22396</v>
      </c>
      <c r="C3287" s="1" t="s">
        <v>3320</v>
      </c>
      <c r="D3287">
        <v>60</v>
      </c>
      <c r="E3287">
        <v>60</v>
      </c>
      <c r="F3287">
        <v>0</v>
      </c>
      <c r="H3287"/>
      <c r="I3287">
        <v>0</v>
      </c>
    </row>
    <row r="3288" spans="1:9" hidden="1" x14ac:dyDescent="0.25">
      <c r="A3288" s="1" t="s">
        <v>36</v>
      </c>
      <c r="B3288">
        <v>22397</v>
      </c>
      <c r="C3288" s="1" t="s">
        <v>3321</v>
      </c>
      <c r="D3288">
        <v>47</v>
      </c>
      <c r="E3288">
        <v>47</v>
      </c>
      <c r="F3288">
        <v>0</v>
      </c>
      <c r="H3288"/>
      <c r="I3288">
        <v>0</v>
      </c>
    </row>
    <row r="3289" spans="1:9" hidden="1" x14ac:dyDescent="0.25">
      <c r="A3289" s="1"/>
      <c r="C3289" s="1"/>
      <c r="H3289"/>
      <c r="I3289"/>
    </row>
    <row r="3290" spans="1:9" hidden="1" x14ac:dyDescent="0.25">
      <c r="A3290" s="1"/>
      <c r="C3290" s="1"/>
      <c r="H3290"/>
      <c r="I3290"/>
    </row>
    <row r="3291" spans="1:9" hidden="1" x14ac:dyDescent="0.25">
      <c r="A3291" s="1"/>
      <c r="C3291" s="1"/>
      <c r="H3291"/>
      <c r="I3291"/>
    </row>
    <row r="3292" spans="1:9" hidden="1" x14ac:dyDescent="0.25">
      <c r="A3292" s="1"/>
      <c r="C3292" s="1"/>
      <c r="H3292"/>
      <c r="I3292"/>
    </row>
    <row r="3293" spans="1:9" hidden="1" x14ac:dyDescent="0.25">
      <c r="A3293" s="1"/>
      <c r="C3293" s="1"/>
      <c r="H3293"/>
      <c r="I3293"/>
    </row>
    <row r="3294" spans="1:9" hidden="1" x14ac:dyDescent="0.25">
      <c r="A3294" s="1"/>
      <c r="C3294" s="1"/>
      <c r="H3294"/>
      <c r="I3294"/>
    </row>
    <row r="3295" spans="1:9" hidden="1" x14ac:dyDescent="0.25">
      <c r="A3295" s="1"/>
      <c r="C3295" s="1"/>
      <c r="H3295"/>
      <c r="I3295"/>
    </row>
    <row r="3296" spans="1:9" hidden="1" x14ac:dyDescent="0.25">
      <c r="A3296" s="1"/>
      <c r="C3296" s="1"/>
      <c r="H3296"/>
      <c r="I3296"/>
    </row>
    <row r="3297" spans="1:9" hidden="1" x14ac:dyDescent="0.25">
      <c r="A3297" s="1"/>
      <c r="C3297" s="1"/>
      <c r="H3297"/>
      <c r="I3297"/>
    </row>
    <row r="3298" spans="1:9" hidden="1" x14ac:dyDescent="0.25">
      <c r="A3298" s="1"/>
      <c r="C3298" s="1"/>
      <c r="H3298"/>
      <c r="I3298"/>
    </row>
    <row r="3299" spans="1:9" hidden="1" x14ac:dyDescent="0.25">
      <c r="A3299" s="1"/>
      <c r="C3299" s="1"/>
      <c r="H3299"/>
      <c r="I3299"/>
    </row>
    <row r="3300" spans="1:9" hidden="1" x14ac:dyDescent="0.25">
      <c r="A3300" s="1"/>
      <c r="C3300" s="1"/>
      <c r="H3300"/>
      <c r="I3300"/>
    </row>
    <row r="3301" spans="1:9" hidden="1" x14ac:dyDescent="0.25">
      <c r="A3301" s="1"/>
      <c r="C3301" s="1"/>
      <c r="H3301"/>
      <c r="I3301"/>
    </row>
    <row r="3302" spans="1:9" hidden="1" x14ac:dyDescent="0.25">
      <c r="A3302" s="1"/>
      <c r="C3302" s="1"/>
      <c r="H3302"/>
      <c r="I3302"/>
    </row>
    <row r="3303" spans="1:9" hidden="1" x14ac:dyDescent="0.25">
      <c r="A3303" s="1"/>
      <c r="C3303" s="1"/>
      <c r="H3303"/>
      <c r="I3303"/>
    </row>
    <row r="3304" spans="1:9" hidden="1" x14ac:dyDescent="0.25">
      <c r="A3304" s="1"/>
      <c r="C3304" s="1"/>
      <c r="H3304"/>
      <c r="I3304"/>
    </row>
    <row r="3305" spans="1:9" hidden="1" x14ac:dyDescent="0.25">
      <c r="A3305" s="1"/>
      <c r="C3305" s="1"/>
      <c r="H3305"/>
      <c r="I3305"/>
    </row>
    <row r="3306" spans="1:9" hidden="1" x14ac:dyDescent="0.25">
      <c r="A3306" s="1"/>
      <c r="C3306" s="1"/>
      <c r="H3306"/>
      <c r="I3306"/>
    </row>
    <row r="3307" spans="1:9" hidden="1" x14ac:dyDescent="0.25">
      <c r="A3307" s="1"/>
      <c r="C3307" s="1"/>
      <c r="H3307"/>
      <c r="I3307"/>
    </row>
    <row r="3308" spans="1:9" hidden="1" x14ac:dyDescent="0.25">
      <c r="A3308" s="1"/>
      <c r="C3308" s="1"/>
      <c r="H3308"/>
      <c r="I3308"/>
    </row>
    <row r="3309" spans="1:9" hidden="1" x14ac:dyDescent="0.25">
      <c r="A3309" s="1"/>
      <c r="C3309" s="1"/>
      <c r="H3309"/>
      <c r="I3309"/>
    </row>
    <row r="3310" spans="1:9" hidden="1" x14ac:dyDescent="0.25">
      <c r="A3310" s="1"/>
      <c r="C3310" s="1"/>
      <c r="H3310"/>
      <c r="I3310"/>
    </row>
    <row r="3311" spans="1:9" hidden="1" x14ac:dyDescent="0.25">
      <c r="A3311" s="1"/>
      <c r="C3311" s="1"/>
      <c r="H3311"/>
      <c r="I3311"/>
    </row>
    <row r="3312" spans="1:9" hidden="1" x14ac:dyDescent="0.25">
      <c r="A3312" s="1"/>
      <c r="C3312" s="1"/>
      <c r="H3312"/>
      <c r="I3312"/>
    </row>
    <row r="3313" spans="1:9" hidden="1" x14ac:dyDescent="0.25">
      <c r="A3313" s="1"/>
      <c r="C3313" s="1"/>
      <c r="H3313"/>
      <c r="I3313"/>
    </row>
    <row r="3314" spans="1:9" hidden="1" x14ac:dyDescent="0.25">
      <c r="A3314" s="1"/>
      <c r="C3314" s="1"/>
      <c r="H3314"/>
      <c r="I3314"/>
    </row>
    <row r="3315" spans="1:9" hidden="1" x14ac:dyDescent="0.25">
      <c r="A3315" s="1"/>
      <c r="C3315" s="1"/>
      <c r="H3315"/>
      <c r="I3315"/>
    </row>
    <row r="3316" spans="1:9" hidden="1" x14ac:dyDescent="0.25">
      <c r="A3316" s="1"/>
      <c r="C3316" s="1"/>
      <c r="H3316"/>
      <c r="I3316"/>
    </row>
    <row r="3317" spans="1:9" hidden="1" x14ac:dyDescent="0.25">
      <c r="A3317" s="1"/>
      <c r="C3317" s="1"/>
      <c r="H3317"/>
      <c r="I3317"/>
    </row>
    <row r="3318" spans="1:9" hidden="1" x14ac:dyDescent="0.25">
      <c r="A3318" s="1"/>
      <c r="C3318" s="1"/>
      <c r="H3318"/>
      <c r="I3318"/>
    </row>
    <row r="3319" spans="1:9" hidden="1" x14ac:dyDescent="0.25">
      <c r="A3319" s="1"/>
      <c r="C3319" s="1"/>
      <c r="H3319"/>
      <c r="I3319"/>
    </row>
    <row r="3320" spans="1:9" hidden="1" x14ac:dyDescent="0.25">
      <c r="A3320" s="1"/>
      <c r="C3320" s="1"/>
      <c r="H3320"/>
      <c r="I3320"/>
    </row>
    <row r="3321" spans="1:9" hidden="1" x14ac:dyDescent="0.25">
      <c r="A3321" s="1"/>
      <c r="C3321" s="1"/>
      <c r="H3321"/>
      <c r="I3321"/>
    </row>
    <row r="3322" spans="1:9" hidden="1" x14ac:dyDescent="0.25">
      <c r="A3322" s="1"/>
      <c r="C3322" s="1"/>
      <c r="H3322"/>
      <c r="I3322"/>
    </row>
    <row r="3323" spans="1:9" hidden="1" x14ac:dyDescent="0.25">
      <c r="A3323" s="1"/>
      <c r="C3323" s="1"/>
      <c r="H3323"/>
      <c r="I3323"/>
    </row>
  </sheetData>
  <pageMargins left="0.7" right="0.7" top="0.75" bottom="0.75" header="0.3" footer="0.3"/>
  <pageSetup orientation="landscape" r:id="rId1"/>
  <headerFooter>
    <oddHeader>&amp;CINVENTARIO DE BEBIDAS AUTOMERCADO 2707
12/03/22 FRANYER OCHOA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1"/>
  <sheetViews>
    <sheetView topLeftCell="A11" zoomScaleNormal="100" workbookViewId="0">
      <selection activeCell="A4" sqref="A4:F31"/>
    </sheetView>
  </sheetViews>
  <sheetFormatPr baseColWidth="10" defaultRowHeight="15" x14ac:dyDescent="0.25"/>
  <cols>
    <col min="1" max="1" width="7.28515625" customWidth="1"/>
    <col min="2" max="2" width="43.7109375" customWidth="1"/>
    <col min="3" max="3" width="8.5703125" customWidth="1"/>
    <col min="4" max="4" width="8.140625" customWidth="1"/>
    <col min="5" max="5" width="7.5703125" customWidth="1"/>
  </cols>
  <sheetData>
    <row r="4" spans="1:6" x14ac:dyDescent="0.25">
      <c r="A4" s="6" t="s">
        <v>1</v>
      </c>
      <c r="B4" s="6" t="s">
        <v>2</v>
      </c>
      <c r="C4" s="6" t="s">
        <v>3323</v>
      </c>
      <c r="D4" s="6" t="s">
        <v>3322</v>
      </c>
      <c r="E4" s="6" t="s">
        <v>3324</v>
      </c>
      <c r="F4" s="6" t="s">
        <v>3325</v>
      </c>
    </row>
    <row r="5" spans="1:6" x14ac:dyDescent="0.25">
      <c r="A5" s="7">
        <v>884</v>
      </c>
      <c r="B5" s="8" t="s">
        <v>1303</v>
      </c>
      <c r="C5" s="7">
        <v>187</v>
      </c>
      <c r="D5" s="7">
        <v>191</v>
      </c>
      <c r="E5" s="7">
        <v>0</v>
      </c>
      <c r="F5" s="7">
        <v>4</v>
      </c>
    </row>
    <row r="6" spans="1:6" x14ac:dyDescent="0.25">
      <c r="A6" s="9">
        <v>909</v>
      </c>
      <c r="B6" s="10" t="s">
        <v>1434</v>
      </c>
      <c r="C6" s="9">
        <v>77</v>
      </c>
      <c r="D6" s="9">
        <v>75</v>
      </c>
      <c r="E6" s="9">
        <v>3</v>
      </c>
      <c r="F6" s="9">
        <v>1</v>
      </c>
    </row>
    <row r="7" spans="1:6" x14ac:dyDescent="0.25">
      <c r="A7" s="7">
        <v>911</v>
      </c>
      <c r="B7" s="8" t="s">
        <v>1433</v>
      </c>
      <c r="C7" s="7">
        <v>80</v>
      </c>
      <c r="D7" s="7">
        <v>89</v>
      </c>
      <c r="E7" s="7">
        <v>4</v>
      </c>
      <c r="F7" s="7">
        <v>13</v>
      </c>
    </row>
    <row r="8" spans="1:6" x14ac:dyDescent="0.25">
      <c r="A8" s="9">
        <v>1531</v>
      </c>
      <c r="B8" s="10" t="s">
        <v>1436</v>
      </c>
      <c r="C8" s="9">
        <v>153</v>
      </c>
      <c r="D8" s="9">
        <v>155</v>
      </c>
      <c r="E8" s="9">
        <v>2</v>
      </c>
      <c r="F8" s="9">
        <v>4</v>
      </c>
    </row>
    <row r="9" spans="1:6" x14ac:dyDescent="0.25">
      <c r="A9" s="7">
        <v>1629</v>
      </c>
      <c r="B9" s="8" t="s">
        <v>1447</v>
      </c>
      <c r="C9" s="7">
        <v>41</v>
      </c>
      <c r="D9" s="7">
        <v>43</v>
      </c>
      <c r="E9" s="7">
        <v>0</v>
      </c>
      <c r="F9" s="7">
        <v>2</v>
      </c>
    </row>
    <row r="10" spans="1:6" hidden="1" x14ac:dyDescent="0.25">
      <c r="A10" s="9">
        <v>2863</v>
      </c>
      <c r="B10" s="10" t="s">
        <v>446</v>
      </c>
      <c r="C10" s="9">
        <v>618</v>
      </c>
      <c r="D10" s="9">
        <v>842</v>
      </c>
      <c r="E10" s="9">
        <v>5</v>
      </c>
      <c r="F10" s="9">
        <v>229</v>
      </c>
    </row>
    <row r="11" spans="1:6" x14ac:dyDescent="0.25">
      <c r="A11" s="7">
        <v>3427</v>
      </c>
      <c r="B11" s="8" t="s">
        <v>449</v>
      </c>
      <c r="C11" s="7">
        <v>9</v>
      </c>
      <c r="D11" s="7">
        <v>10</v>
      </c>
      <c r="E11" s="7">
        <v>0</v>
      </c>
      <c r="F11" s="7">
        <v>1</v>
      </c>
    </row>
    <row r="12" spans="1:6" x14ac:dyDescent="0.25">
      <c r="A12" s="9">
        <v>3523</v>
      </c>
      <c r="B12" s="10" t="s">
        <v>1454</v>
      </c>
      <c r="C12" s="9">
        <v>18</v>
      </c>
      <c r="D12" s="9">
        <v>16</v>
      </c>
      <c r="E12" s="9">
        <v>3</v>
      </c>
      <c r="F12" s="9">
        <v>1</v>
      </c>
    </row>
    <row r="13" spans="1:6" x14ac:dyDescent="0.25">
      <c r="A13" s="7">
        <v>3602</v>
      </c>
      <c r="B13" s="8" t="s">
        <v>580</v>
      </c>
      <c r="C13" s="7">
        <v>7</v>
      </c>
      <c r="D13" s="7">
        <v>9</v>
      </c>
      <c r="E13" s="7">
        <v>0</v>
      </c>
      <c r="F13" s="7">
        <v>2</v>
      </c>
    </row>
    <row r="14" spans="1:6" x14ac:dyDescent="0.25">
      <c r="A14" s="9">
        <v>3610</v>
      </c>
      <c r="B14" s="10" t="s">
        <v>1360</v>
      </c>
      <c r="C14" s="9">
        <v>633</v>
      </c>
      <c r="D14" s="9">
        <v>627</v>
      </c>
      <c r="E14" s="9">
        <v>25</v>
      </c>
      <c r="F14" s="9">
        <v>19</v>
      </c>
    </row>
    <row r="15" spans="1:6" x14ac:dyDescent="0.25">
      <c r="A15" s="7">
        <v>3739</v>
      </c>
      <c r="B15" s="8" t="s">
        <v>1453</v>
      </c>
      <c r="C15" s="7">
        <v>42</v>
      </c>
      <c r="D15" s="7">
        <v>43</v>
      </c>
      <c r="E15" s="7">
        <v>1</v>
      </c>
      <c r="F15" s="7">
        <v>2</v>
      </c>
    </row>
    <row r="16" spans="1:6" x14ac:dyDescent="0.25">
      <c r="A16" s="9">
        <v>4097</v>
      </c>
      <c r="B16" s="10" t="s">
        <v>614</v>
      </c>
      <c r="C16" s="9">
        <v>174</v>
      </c>
      <c r="D16" s="9">
        <v>175</v>
      </c>
      <c r="E16" s="9">
        <v>0</v>
      </c>
      <c r="F16" s="9">
        <v>1</v>
      </c>
    </row>
    <row r="17" spans="1:6" x14ac:dyDescent="0.25">
      <c r="A17" s="7">
        <v>4283</v>
      </c>
      <c r="B17" s="8" t="s">
        <v>1462</v>
      </c>
      <c r="C17" s="7">
        <v>51</v>
      </c>
      <c r="D17" s="7">
        <v>65</v>
      </c>
      <c r="E17" s="7">
        <v>1</v>
      </c>
      <c r="F17" s="7">
        <v>15</v>
      </c>
    </row>
    <row r="18" spans="1:6" x14ac:dyDescent="0.25">
      <c r="A18" s="9">
        <v>4410</v>
      </c>
      <c r="B18" s="10" t="s">
        <v>1465</v>
      </c>
      <c r="C18" s="9">
        <v>9</v>
      </c>
      <c r="D18" s="9">
        <v>13</v>
      </c>
      <c r="E18" s="9">
        <v>0</v>
      </c>
      <c r="F18" s="9">
        <v>4</v>
      </c>
    </row>
    <row r="19" spans="1:6" x14ac:dyDescent="0.25">
      <c r="A19" s="7">
        <v>4722</v>
      </c>
      <c r="B19" s="8" t="s">
        <v>1455</v>
      </c>
      <c r="C19" s="7">
        <v>147</v>
      </c>
      <c r="D19" s="7">
        <v>148</v>
      </c>
      <c r="E19" s="7">
        <v>3</v>
      </c>
      <c r="F19" s="7">
        <v>4</v>
      </c>
    </row>
    <row r="20" spans="1:6" x14ac:dyDescent="0.25">
      <c r="A20" s="9">
        <v>6244</v>
      </c>
      <c r="B20" s="10" t="s">
        <v>1469</v>
      </c>
      <c r="C20" s="9">
        <v>119</v>
      </c>
      <c r="D20" s="9">
        <v>119</v>
      </c>
      <c r="E20" s="9">
        <v>2</v>
      </c>
      <c r="F20" s="9">
        <v>2</v>
      </c>
    </row>
    <row r="21" spans="1:6" x14ac:dyDescent="0.25">
      <c r="A21" s="7">
        <v>8794</v>
      </c>
      <c r="B21" s="8" t="s">
        <v>1307</v>
      </c>
      <c r="C21" s="7">
        <v>9</v>
      </c>
      <c r="D21" s="7">
        <v>17</v>
      </c>
      <c r="E21" s="7">
        <v>0</v>
      </c>
      <c r="F21" s="7">
        <v>8</v>
      </c>
    </row>
    <row r="22" spans="1:6" x14ac:dyDescent="0.25">
      <c r="A22" s="9">
        <v>9757</v>
      </c>
      <c r="B22" s="10" t="s">
        <v>1474</v>
      </c>
      <c r="C22" s="9">
        <v>18</v>
      </c>
      <c r="D22" s="9">
        <v>21</v>
      </c>
      <c r="E22" s="9">
        <v>0</v>
      </c>
      <c r="F22" s="9">
        <v>3</v>
      </c>
    </row>
    <row r="23" spans="1:6" x14ac:dyDescent="0.25">
      <c r="A23" s="7">
        <v>10548</v>
      </c>
      <c r="B23" s="8" t="s">
        <v>796</v>
      </c>
      <c r="C23" s="7">
        <v>16</v>
      </c>
      <c r="D23" s="7">
        <v>11</v>
      </c>
      <c r="E23" s="7">
        <v>7</v>
      </c>
      <c r="F23" s="7">
        <v>2</v>
      </c>
    </row>
    <row r="24" spans="1:6" x14ac:dyDescent="0.25">
      <c r="A24" s="9">
        <v>10550</v>
      </c>
      <c r="B24" s="10" t="s">
        <v>797</v>
      </c>
      <c r="C24" s="9">
        <v>3</v>
      </c>
      <c r="D24" s="9">
        <v>3</v>
      </c>
      <c r="E24" s="9">
        <v>1</v>
      </c>
      <c r="F24" s="9">
        <v>1</v>
      </c>
    </row>
    <row r="25" spans="1:6" x14ac:dyDescent="0.25">
      <c r="A25" s="7">
        <v>11400</v>
      </c>
      <c r="B25" s="8" t="s">
        <v>829</v>
      </c>
      <c r="C25" s="7">
        <v>1</v>
      </c>
      <c r="D25" s="7">
        <v>3</v>
      </c>
      <c r="E25" s="7">
        <v>0</v>
      </c>
      <c r="F25" s="7">
        <v>2</v>
      </c>
    </row>
    <row r="26" spans="1:6" x14ac:dyDescent="0.25">
      <c r="A26" s="9">
        <v>13415</v>
      </c>
      <c r="B26" s="10" t="s">
        <v>1486</v>
      </c>
      <c r="C26" s="9">
        <v>14</v>
      </c>
      <c r="D26" s="9">
        <v>15</v>
      </c>
      <c r="E26" s="9">
        <v>0</v>
      </c>
      <c r="F26" s="9">
        <v>1</v>
      </c>
    </row>
    <row r="27" spans="1:6" x14ac:dyDescent="0.25">
      <c r="A27" s="7">
        <v>13746</v>
      </c>
      <c r="B27" s="8" t="s">
        <v>967</v>
      </c>
      <c r="C27" s="7">
        <v>82</v>
      </c>
      <c r="D27" s="7">
        <v>77</v>
      </c>
      <c r="E27" s="7">
        <v>7</v>
      </c>
      <c r="F27" s="7">
        <v>2</v>
      </c>
    </row>
    <row r="28" spans="1:6" x14ac:dyDescent="0.25">
      <c r="A28" s="9">
        <v>14381</v>
      </c>
      <c r="B28" s="10" t="s">
        <v>1484</v>
      </c>
      <c r="C28" s="9">
        <v>27</v>
      </c>
      <c r="D28" s="9">
        <v>27</v>
      </c>
      <c r="E28" s="9">
        <v>1</v>
      </c>
      <c r="F28" s="9">
        <v>1</v>
      </c>
    </row>
    <row r="29" spans="1:6" x14ac:dyDescent="0.25">
      <c r="A29" s="7">
        <v>15535</v>
      </c>
      <c r="B29" s="8" t="s">
        <v>1008</v>
      </c>
      <c r="C29" s="7">
        <v>65</v>
      </c>
      <c r="D29" s="7">
        <v>65</v>
      </c>
      <c r="E29" s="7">
        <v>1</v>
      </c>
      <c r="F29" s="7">
        <v>1</v>
      </c>
    </row>
    <row r="30" spans="1:6" x14ac:dyDescent="0.25">
      <c r="A30" s="9">
        <v>20941</v>
      </c>
      <c r="B30" s="10" t="s">
        <v>1087</v>
      </c>
      <c r="C30" s="9">
        <v>16</v>
      </c>
      <c r="D30" s="9">
        <v>16</v>
      </c>
      <c r="E30" s="9">
        <v>1</v>
      </c>
      <c r="F30" s="9">
        <v>1</v>
      </c>
    </row>
    <row r="31" spans="1:6" x14ac:dyDescent="0.25">
      <c r="A31" s="7">
        <v>21173</v>
      </c>
      <c r="B31" s="8" t="s">
        <v>1104</v>
      </c>
      <c r="C31" s="7">
        <v>22</v>
      </c>
      <c r="D31" s="7">
        <v>22</v>
      </c>
      <c r="E31" s="7">
        <v>1</v>
      </c>
      <c r="F31" s="7">
        <v>1</v>
      </c>
    </row>
  </sheetData>
  <autoFilter ref="A4:F31"/>
  <pageMargins left="0.7" right="0.7" top="0.75" bottom="0.75" header="0.3" footer="0.3"/>
  <pageSetup orientation="portrait" r:id="rId1"/>
  <headerFooter>
    <oddHeader>&amp;Csobrantes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42"/>
  <sheetViews>
    <sheetView tabSelected="1" topLeftCell="A22" workbookViewId="0">
      <selection activeCell="A3" sqref="A3:H43"/>
    </sheetView>
  </sheetViews>
  <sheetFormatPr baseColWidth="10" defaultRowHeight="15" x14ac:dyDescent="0.25"/>
  <cols>
    <col min="1" max="1" width="9" customWidth="1"/>
    <col min="2" max="2" width="44.140625" customWidth="1"/>
    <col min="3" max="3" width="10.28515625" customWidth="1"/>
    <col min="4" max="4" width="9" customWidth="1"/>
    <col min="5" max="5" width="8.5703125" customWidth="1"/>
    <col min="6" max="6" width="11.42578125" customWidth="1"/>
    <col min="7" max="7" width="8.7109375" customWidth="1"/>
  </cols>
  <sheetData>
    <row r="4" spans="1:8" x14ac:dyDescent="0.25">
      <c r="B4" s="13" t="s">
        <v>3329</v>
      </c>
      <c r="C4" s="13"/>
      <c r="D4" s="13"/>
      <c r="E4" s="13"/>
    </row>
    <row r="5" spans="1:8" x14ac:dyDescent="0.25">
      <c r="B5" s="14" t="s">
        <v>3330</v>
      </c>
      <c r="C5" s="13"/>
      <c r="D5" s="13"/>
      <c r="E5" s="13"/>
    </row>
    <row r="7" spans="1:8" ht="32.25" customHeight="1" x14ac:dyDescent="0.25">
      <c r="A7" s="15" t="s">
        <v>3332</v>
      </c>
      <c r="B7" s="15" t="s">
        <v>2</v>
      </c>
      <c r="C7" s="15" t="s">
        <v>3323</v>
      </c>
      <c r="D7" s="15" t="s">
        <v>3322</v>
      </c>
      <c r="E7" s="15" t="s">
        <v>3324</v>
      </c>
      <c r="F7" s="15" t="s">
        <v>3331</v>
      </c>
      <c r="G7" s="16" t="s">
        <v>3326</v>
      </c>
      <c r="H7" s="16" t="s">
        <v>3327</v>
      </c>
    </row>
    <row r="8" spans="1:8" x14ac:dyDescent="0.25">
      <c r="A8" s="17">
        <v>847</v>
      </c>
      <c r="B8" s="18" t="s">
        <v>1305</v>
      </c>
      <c r="C8" s="17">
        <v>629</v>
      </c>
      <c r="D8" s="17">
        <v>626</v>
      </c>
      <c r="E8" s="17">
        <v>0</v>
      </c>
      <c r="F8" s="17">
        <v>-3</v>
      </c>
      <c r="G8" s="19">
        <v>0.37</v>
      </c>
      <c r="H8" s="19">
        <v>-1.1099999999999999</v>
      </c>
    </row>
    <row r="9" spans="1:8" x14ac:dyDescent="0.25">
      <c r="A9" s="17">
        <v>891</v>
      </c>
      <c r="B9" s="18" t="s">
        <v>1306</v>
      </c>
      <c r="C9" s="17">
        <v>154</v>
      </c>
      <c r="D9" s="17">
        <v>152</v>
      </c>
      <c r="E9" s="17">
        <v>1</v>
      </c>
      <c r="F9" s="17">
        <v>-1</v>
      </c>
      <c r="G9" s="19">
        <v>1.49</v>
      </c>
      <c r="H9" s="19">
        <v>-1.49</v>
      </c>
    </row>
    <row r="10" spans="1:8" x14ac:dyDescent="0.25">
      <c r="A10" s="20">
        <v>913</v>
      </c>
      <c r="B10" s="21" t="s">
        <v>1438</v>
      </c>
      <c r="C10" s="20">
        <v>1054</v>
      </c>
      <c r="D10" s="20">
        <v>1000</v>
      </c>
      <c r="E10" s="20">
        <v>12</v>
      </c>
      <c r="F10" s="20">
        <v>-42</v>
      </c>
      <c r="G10" s="22">
        <v>1.49</v>
      </c>
      <c r="H10" s="22">
        <v>-62.58</v>
      </c>
    </row>
    <row r="11" spans="1:8" x14ac:dyDescent="0.25">
      <c r="A11" s="17">
        <v>1289</v>
      </c>
      <c r="B11" s="18" t="s">
        <v>1448</v>
      </c>
      <c r="C11" s="17">
        <v>38</v>
      </c>
      <c r="D11" s="17">
        <v>37</v>
      </c>
      <c r="E11" s="17">
        <v>0</v>
      </c>
      <c r="F11" s="17">
        <v>-1</v>
      </c>
      <c r="G11" s="19">
        <v>0.39</v>
      </c>
      <c r="H11" s="19">
        <v>-0.39</v>
      </c>
    </row>
    <row r="12" spans="1:8" x14ac:dyDescent="0.25">
      <c r="A12" s="20">
        <v>1529</v>
      </c>
      <c r="B12" s="21" t="s">
        <v>1449</v>
      </c>
      <c r="C12" s="20">
        <v>31</v>
      </c>
      <c r="D12" s="20">
        <v>29</v>
      </c>
      <c r="E12" s="20">
        <v>0</v>
      </c>
      <c r="F12" s="20">
        <v>-2</v>
      </c>
      <c r="G12" s="22">
        <v>1.28</v>
      </c>
      <c r="H12" s="22">
        <v>-2.56</v>
      </c>
    </row>
    <row r="13" spans="1:8" x14ac:dyDescent="0.25">
      <c r="A13" s="17">
        <v>1532</v>
      </c>
      <c r="B13" s="18" t="s">
        <v>1431</v>
      </c>
      <c r="C13" s="17">
        <v>53</v>
      </c>
      <c r="D13" s="17">
        <v>48</v>
      </c>
      <c r="E13" s="17">
        <v>4</v>
      </c>
      <c r="F13" s="17">
        <v>-1</v>
      </c>
      <c r="G13" s="19">
        <v>2.1800000000000002</v>
      </c>
      <c r="H13" s="19">
        <v>-2.1800000000000002</v>
      </c>
    </row>
    <row r="14" spans="1:8" x14ac:dyDescent="0.25">
      <c r="A14" s="20">
        <v>1593</v>
      </c>
      <c r="B14" s="21" t="s">
        <v>1361</v>
      </c>
      <c r="C14" s="20">
        <v>8</v>
      </c>
      <c r="D14" s="20">
        <v>5</v>
      </c>
      <c r="E14" s="20">
        <v>0</v>
      </c>
      <c r="F14" s="20">
        <v>-3</v>
      </c>
      <c r="G14" s="22">
        <v>4.66</v>
      </c>
      <c r="H14" s="22">
        <v>-13.98</v>
      </c>
    </row>
    <row r="15" spans="1:8" x14ac:dyDescent="0.25">
      <c r="A15" s="17">
        <v>1624</v>
      </c>
      <c r="B15" s="18" t="s">
        <v>1461</v>
      </c>
      <c r="C15" s="17">
        <v>5</v>
      </c>
      <c r="D15" s="17">
        <v>3</v>
      </c>
      <c r="E15" s="17">
        <v>1</v>
      </c>
      <c r="F15" s="17">
        <v>-1</v>
      </c>
      <c r="G15" s="19">
        <v>0.5</v>
      </c>
      <c r="H15" s="19">
        <v>-0.5</v>
      </c>
    </row>
    <row r="16" spans="1:8" x14ac:dyDescent="0.25">
      <c r="A16" s="20">
        <v>1628</v>
      </c>
      <c r="B16" s="21" t="s">
        <v>1439</v>
      </c>
      <c r="C16" s="20">
        <v>79</v>
      </c>
      <c r="D16" s="20">
        <v>77</v>
      </c>
      <c r="E16" s="20">
        <v>1</v>
      </c>
      <c r="F16" s="20">
        <v>-1</v>
      </c>
      <c r="G16" s="22">
        <v>1.0900000000000001</v>
      </c>
      <c r="H16" s="22">
        <v>-1.0900000000000001</v>
      </c>
    </row>
    <row r="17" spans="1:8" x14ac:dyDescent="0.25">
      <c r="A17" s="17">
        <v>2307</v>
      </c>
      <c r="B17" s="18" t="s">
        <v>1444</v>
      </c>
      <c r="C17" s="17">
        <v>24</v>
      </c>
      <c r="D17" s="17">
        <v>18</v>
      </c>
      <c r="E17" s="17">
        <v>4</v>
      </c>
      <c r="F17" s="17">
        <v>-2</v>
      </c>
      <c r="G17" s="19">
        <v>2.78</v>
      </c>
      <c r="H17" s="19">
        <v>-5.56</v>
      </c>
    </row>
    <row r="18" spans="1:8" x14ac:dyDescent="0.25">
      <c r="A18" s="20">
        <v>3187</v>
      </c>
      <c r="B18" s="21" t="s">
        <v>1432</v>
      </c>
      <c r="C18" s="20">
        <v>5</v>
      </c>
      <c r="D18" s="20">
        <v>2</v>
      </c>
      <c r="E18" s="20">
        <v>0</v>
      </c>
      <c r="F18" s="20">
        <v>-3</v>
      </c>
      <c r="G18" s="22">
        <v>1.1599999999999999</v>
      </c>
      <c r="H18" s="22">
        <v>-3.4799999999999995</v>
      </c>
    </row>
    <row r="19" spans="1:8" x14ac:dyDescent="0.25">
      <c r="A19" s="17">
        <v>3230</v>
      </c>
      <c r="B19" s="18" t="s">
        <v>1442</v>
      </c>
      <c r="C19" s="17">
        <v>60</v>
      </c>
      <c r="D19" s="17">
        <v>57</v>
      </c>
      <c r="E19" s="17">
        <v>2</v>
      </c>
      <c r="F19" s="17">
        <v>-1</v>
      </c>
      <c r="G19" s="19">
        <v>1.0900000000000001</v>
      </c>
      <c r="H19" s="19">
        <v>-1.0900000000000001</v>
      </c>
    </row>
    <row r="20" spans="1:8" x14ac:dyDescent="0.25">
      <c r="A20" s="20">
        <v>3301</v>
      </c>
      <c r="B20" s="21" t="s">
        <v>528</v>
      </c>
      <c r="C20" s="20">
        <v>33</v>
      </c>
      <c r="D20" s="20">
        <v>30</v>
      </c>
      <c r="E20" s="20">
        <v>1</v>
      </c>
      <c r="F20" s="20">
        <v>-2</v>
      </c>
      <c r="G20" s="22">
        <v>1.65</v>
      </c>
      <c r="H20" s="22">
        <v>-3.3</v>
      </c>
    </row>
    <row r="21" spans="1:8" x14ac:dyDescent="0.25">
      <c r="A21" s="17">
        <v>3876</v>
      </c>
      <c r="B21" s="18" t="s">
        <v>1464</v>
      </c>
      <c r="C21" s="17">
        <v>170</v>
      </c>
      <c r="D21" s="17">
        <v>167</v>
      </c>
      <c r="E21" s="17">
        <v>1</v>
      </c>
      <c r="F21" s="17">
        <v>-2</v>
      </c>
      <c r="G21" s="19">
        <v>0.52</v>
      </c>
      <c r="H21" s="19">
        <v>-1.04</v>
      </c>
    </row>
    <row r="22" spans="1:8" x14ac:dyDescent="0.25">
      <c r="A22" s="20">
        <v>4090</v>
      </c>
      <c r="B22" s="21" t="s">
        <v>613</v>
      </c>
      <c r="C22" s="20">
        <v>40</v>
      </c>
      <c r="D22" s="20">
        <v>17</v>
      </c>
      <c r="E22" s="20">
        <v>0</v>
      </c>
      <c r="F22" s="20">
        <v>22</v>
      </c>
      <c r="G22" s="22">
        <v>0.65</v>
      </c>
      <c r="H22" s="22">
        <v>-14.950000000000001</v>
      </c>
    </row>
    <row r="23" spans="1:8" x14ac:dyDescent="0.25">
      <c r="A23" s="17">
        <v>7526</v>
      </c>
      <c r="B23" s="18" t="s">
        <v>1468</v>
      </c>
      <c r="C23" s="17">
        <v>81</v>
      </c>
      <c r="D23" s="17">
        <v>76</v>
      </c>
      <c r="E23" s="17">
        <v>2</v>
      </c>
      <c r="F23" s="17">
        <v>-3</v>
      </c>
      <c r="G23" s="19">
        <v>1.28</v>
      </c>
      <c r="H23" s="19">
        <v>-3.84</v>
      </c>
    </row>
    <row r="24" spans="1:8" x14ac:dyDescent="0.25">
      <c r="A24" s="23">
        <v>3231</v>
      </c>
      <c r="B24" s="24" t="s">
        <v>1443</v>
      </c>
      <c r="C24" s="23">
        <v>82</v>
      </c>
      <c r="D24" s="23">
        <v>78</v>
      </c>
      <c r="E24" s="23">
        <v>2</v>
      </c>
      <c r="F24" s="23">
        <f>E24+D24-C24</f>
        <v>-2</v>
      </c>
      <c r="G24" s="25">
        <v>1.05</v>
      </c>
      <c r="H24" s="25">
        <f>G24*F24</f>
        <v>-2.1</v>
      </c>
    </row>
    <row r="25" spans="1:8" x14ac:dyDescent="0.25">
      <c r="A25" s="20">
        <v>9869</v>
      </c>
      <c r="B25" s="21" t="s">
        <v>1475</v>
      </c>
      <c r="C25" s="20">
        <v>11</v>
      </c>
      <c r="D25" s="20">
        <v>8</v>
      </c>
      <c r="E25" s="20">
        <v>1</v>
      </c>
      <c r="F25" s="20">
        <v>-2</v>
      </c>
      <c r="G25" s="22">
        <v>1.62</v>
      </c>
      <c r="H25" s="22">
        <v>-3.24</v>
      </c>
    </row>
    <row r="26" spans="1:8" x14ac:dyDescent="0.25">
      <c r="A26" s="17">
        <v>9870</v>
      </c>
      <c r="B26" s="18" t="s">
        <v>1477</v>
      </c>
      <c r="C26" s="17">
        <v>31</v>
      </c>
      <c r="D26" s="17">
        <v>16</v>
      </c>
      <c r="E26" s="17">
        <v>0</v>
      </c>
      <c r="F26" s="17">
        <v>-15</v>
      </c>
      <c r="G26" s="19">
        <v>0.81</v>
      </c>
      <c r="H26" s="19">
        <v>-12.15</v>
      </c>
    </row>
    <row r="27" spans="1:8" x14ac:dyDescent="0.25">
      <c r="A27" s="20">
        <v>10611</v>
      </c>
      <c r="B27" s="21" t="s">
        <v>1478</v>
      </c>
      <c r="C27" s="20">
        <v>38</v>
      </c>
      <c r="D27" s="20">
        <v>36</v>
      </c>
      <c r="E27" s="20">
        <v>1</v>
      </c>
      <c r="F27" s="20">
        <v>-1</v>
      </c>
      <c r="G27" s="22">
        <v>1.35</v>
      </c>
      <c r="H27" s="22">
        <v>-1.35</v>
      </c>
    </row>
    <row r="28" spans="1:8" x14ac:dyDescent="0.25">
      <c r="A28" s="17">
        <v>12721</v>
      </c>
      <c r="B28" s="18" t="s">
        <v>844</v>
      </c>
      <c r="C28" s="17">
        <v>175</v>
      </c>
      <c r="D28" s="17">
        <v>160</v>
      </c>
      <c r="E28" s="17">
        <v>12</v>
      </c>
      <c r="F28" s="17">
        <v>-3</v>
      </c>
      <c r="G28" s="19">
        <v>1.25</v>
      </c>
      <c r="H28" s="19">
        <v>-3.75</v>
      </c>
    </row>
    <row r="29" spans="1:8" x14ac:dyDescent="0.25">
      <c r="A29" s="20">
        <v>12825</v>
      </c>
      <c r="B29" s="21" t="s">
        <v>889</v>
      </c>
      <c r="C29" s="20">
        <v>4</v>
      </c>
      <c r="D29" s="20">
        <v>3</v>
      </c>
      <c r="E29" s="20">
        <v>0</v>
      </c>
      <c r="F29" s="20">
        <v>-1</v>
      </c>
      <c r="G29" s="22">
        <v>2.42</v>
      </c>
      <c r="H29" s="22">
        <v>-2.42</v>
      </c>
    </row>
    <row r="30" spans="1:8" x14ac:dyDescent="0.25">
      <c r="A30" s="17">
        <v>12837</v>
      </c>
      <c r="B30" s="18" t="s">
        <v>845</v>
      </c>
      <c r="C30" s="17">
        <v>191</v>
      </c>
      <c r="D30" s="17">
        <v>188</v>
      </c>
      <c r="E30" s="17">
        <v>0</v>
      </c>
      <c r="F30" s="17">
        <v>-3</v>
      </c>
      <c r="G30" s="19">
        <v>1.25</v>
      </c>
      <c r="H30" s="19">
        <v>-3.75</v>
      </c>
    </row>
    <row r="31" spans="1:8" x14ac:dyDescent="0.25">
      <c r="A31" s="20">
        <v>13381</v>
      </c>
      <c r="B31" s="21" t="s">
        <v>1485</v>
      </c>
      <c r="C31" s="20">
        <v>358</v>
      </c>
      <c r="D31" s="20">
        <v>339</v>
      </c>
      <c r="E31" s="20">
        <v>5</v>
      </c>
      <c r="F31" s="20">
        <v>-14</v>
      </c>
      <c r="G31" s="22">
        <v>0.8</v>
      </c>
      <c r="H31" s="22">
        <v>-11.200000000000001</v>
      </c>
    </row>
    <row r="32" spans="1:8" x14ac:dyDescent="0.25">
      <c r="A32" s="17">
        <v>14046</v>
      </c>
      <c r="B32" s="18" t="s">
        <v>962</v>
      </c>
      <c r="C32" s="17">
        <v>47</v>
      </c>
      <c r="D32" s="17">
        <v>45</v>
      </c>
      <c r="E32" s="17">
        <v>0</v>
      </c>
      <c r="F32" s="17">
        <v>-2</v>
      </c>
      <c r="G32" s="19">
        <v>0.99</v>
      </c>
      <c r="H32" s="19">
        <v>-1.98</v>
      </c>
    </row>
    <row r="33" spans="1:8" x14ac:dyDescent="0.25">
      <c r="A33" s="20">
        <v>14426</v>
      </c>
      <c r="B33" s="21" t="s">
        <v>888</v>
      </c>
      <c r="C33" s="20">
        <v>6</v>
      </c>
      <c r="D33" s="20">
        <v>2</v>
      </c>
      <c r="E33" s="20">
        <v>0</v>
      </c>
      <c r="F33" s="20">
        <v>-4</v>
      </c>
      <c r="G33" s="22">
        <v>2.42</v>
      </c>
      <c r="H33" s="22">
        <v>-9.68</v>
      </c>
    </row>
    <row r="34" spans="1:8" x14ac:dyDescent="0.25">
      <c r="A34" s="17">
        <v>14477</v>
      </c>
      <c r="B34" s="18" t="s">
        <v>975</v>
      </c>
      <c r="C34" s="17">
        <v>26</v>
      </c>
      <c r="D34" s="17">
        <v>6</v>
      </c>
      <c r="E34" s="17">
        <v>2</v>
      </c>
      <c r="F34" s="17">
        <v>-18</v>
      </c>
      <c r="G34" s="19">
        <v>0.81</v>
      </c>
      <c r="H34" s="19">
        <v>-14.580000000000002</v>
      </c>
    </row>
    <row r="35" spans="1:8" x14ac:dyDescent="0.25">
      <c r="A35" s="20">
        <v>14682</v>
      </c>
      <c r="B35" s="21" t="s">
        <v>1034</v>
      </c>
      <c r="C35" s="20">
        <v>4</v>
      </c>
      <c r="D35" s="20">
        <v>2</v>
      </c>
      <c r="E35" s="20">
        <v>0</v>
      </c>
      <c r="F35" s="20">
        <v>-2</v>
      </c>
      <c r="G35" s="22">
        <v>1.62</v>
      </c>
      <c r="H35" s="22">
        <v>-3.24</v>
      </c>
    </row>
    <row r="36" spans="1:8" x14ac:dyDescent="0.25">
      <c r="A36" s="17">
        <v>14757</v>
      </c>
      <c r="B36" s="18" t="s">
        <v>1142</v>
      </c>
      <c r="C36" s="17">
        <v>88</v>
      </c>
      <c r="D36" s="17">
        <v>87</v>
      </c>
      <c r="E36" s="17">
        <v>0</v>
      </c>
      <c r="F36" s="17">
        <v>-1</v>
      </c>
      <c r="G36" s="19">
        <v>0.59</v>
      </c>
      <c r="H36" s="19">
        <v>-0.59</v>
      </c>
    </row>
    <row r="37" spans="1:8" x14ac:dyDescent="0.25">
      <c r="A37" s="20">
        <v>14877</v>
      </c>
      <c r="B37" s="21" t="s">
        <v>954</v>
      </c>
      <c r="C37" s="20">
        <v>18</v>
      </c>
      <c r="D37" s="20">
        <v>14</v>
      </c>
      <c r="E37" s="20">
        <v>3</v>
      </c>
      <c r="F37" s="20">
        <v>-1</v>
      </c>
      <c r="G37" s="22">
        <v>0.81</v>
      </c>
      <c r="H37" s="22">
        <v>-0.81</v>
      </c>
    </row>
    <row r="38" spans="1:8" x14ac:dyDescent="0.25">
      <c r="A38" s="17">
        <v>20649</v>
      </c>
      <c r="B38" s="18" t="s">
        <v>1071</v>
      </c>
      <c r="C38" s="17">
        <v>197</v>
      </c>
      <c r="D38" s="17">
        <v>195</v>
      </c>
      <c r="E38" s="17">
        <v>0</v>
      </c>
      <c r="F38" s="17">
        <v>-2</v>
      </c>
      <c r="G38" s="19">
        <v>0.26</v>
      </c>
      <c r="H38" s="19">
        <v>-0.52</v>
      </c>
    </row>
    <row r="39" spans="1:8" x14ac:dyDescent="0.25">
      <c r="A39" s="20">
        <v>21068</v>
      </c>
      <c r="B39" s="21" t="s">
        <v>1090</v>
      </c>
      <c r="C39" s="20">
        <v>133</v>
      </c>
      <c r="D39" s="20">
        <v>132</v>
      </c>
      <c r="E39" s="20">
        <v>0</v>
      </c>
      <c r="F39" s="20">
        <v>-1</v>
      </c>
      <c r="G39" s="22">
        <v>1.47</v>
      </c>
      <c r="H39" s="22">
        <v>-1.47</v>
      </c>
    </row>
    <row r="40" spans="1:8" x14ac:dyDescent="0.25">
      <c r="A40" s="17">
        <v>21659</v>
      </c>
      <c r="B40" s="18" t="s">
        <v>910</v>
      </c>
      <c r="C40" s="17">
        <v>18</v>
      </c>
      <c r="D40" s="17">
        <v>10</v>
      </c>
      <c r="E40" s="17">
        <v>2</v>
      </c>
      <c r="F40" s="17">
        <v>-6</v>
      </c>
      <c r="G40" s="19">
        <v>0.69</v>
      </c>
      <c r="H40" s="19">
        <v>-4.1399999999999997</v>
      </c>
    </row>
    <row r="41" spans="1:8" x14ac:dyDescent="0.25">
      <c r="A41" s="20">
        <v>22225</v>
      </c>
      <c r="B41" s="21" t="s">
        <v>1138</v>
      </c>
      <c r="C41" s="20">
        <v>4</v>
      </c>
      <c r="D41" s="20">
        <v>3</v>
      </c>
      <c r="E41" s="20">
        <v>0</v>
      </c>
      <c r="F41" s="20">
        <v>-1</v>
      </c>
      <c r="G41" s="22">
        <v>1.38</v>
      </c>
      <c r="H41" s="22">
        <v>-1.38</v>
      </c>
    </row>
    <row r="42" spans="1:8" x14ac:dyDescent="0.25">
      <c r="G42" s="11" t="s">
        <v>3327</v>
      </c>
      <c r="H42" s="12">
        <f>SUM(H8:H41)</f>
        <v>-197.49</v>
      </c>
    </row>
  </sheetData>
  <autoFilter ref="A7:H4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INVENTARIO-5</cp:lastModifiedBy>
  <cp:lastPrinted>2022-03-16T19:12:34Z</cp:lastPrinted>
  <dcterms:created xsi:type="dcterms:W3CDTF">2022-03-11T19:01:38Z</dcterms:created>
  <dcterms:modified xsi:type="dcterms:W3CDTF">2022-03-16T19:12:37Z</dcterms:modified>
</cp:coreProperties>
</file>