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4000" windowHeight="9630" activeTab="1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31" i="2" l="1"/>
  <c r="H31" i="2"/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4" i="2"/>
  <c r="D14" i="1"/>
  <c r="F51" i="1"/>
  <c r="F60" i="1"/>
  <c r="F9" i="1"/>
  <c r="F103" i="1"/>
  <c r="F6" i="1"/>
  <c r="F62" i="1"/>
  <c r="F44" i="1"/>
  <c r="F90" i="1"/>
  <c r="F85" i="1"/>
  <c r="F91" i="1"/>
  <c r="F96" i="1"/>
  <c r="F92" i="1"/>
  <c r="F106" i="1"/>
  <c r="F82" i="1"/>
  <c r="F99" i="1"/>
  <c r="F88" i="1"/>
  <c r="F95" i="1"/>
  <c r="F89" i="1"/>
  <c r="F93" i="1"/>
  <c r="F57" i="1"/>
  <c r="F105" i="1"/>
  <c r="F43" i="1"/>
  <c r="F16" i="1"/>
  <c r="F78" i="1"/>
  <c r="F14" i="1"/>
  <c r="F50" i="1"/>
  <c r="F63" i="1"/>
  <c r="F81" i="1"/>
  <c r="F22" i="1"/>
  <c r="F54" i="1"/>
  <c r="F55" i="1"/>
  <c r="F65" i="1"/>
  <c r="F56" i="1"/>
  <c r="F58" i="1"/>
  <c r="F64" i="1"/>
  <c r="F42" i="1"/>
  <c r="F36" i="1"/>
  <c r="F37" i="1"/>
  <c r="F21" i="1"/>
  <c r="F40" i="1"/>
  <c r="F68" i="1"/>
  <c r="F34" i="1"/>
  <c r="F31" i="1"/>
  <c r="F28" i="1"/>
  <c r="F29" i="1"/>
  <c r="F12" i="1"/>
  <c r="F13" i="1"/>
  <c r="F10" i="1"/>
  <c r="F66" i="1"/>
  <c r="F24" i="1"/>
  <c r="F27" i="1"/>
  <c r="F26" i="1"/>
  <c r="F7" i="1"/>
  <c r="F5" i="1"/>
  <c r="F72" i="1"/>
  <c r="F15" i="1"/>
  <c r="F11" i="1"/>
  <c r="F4" i="1"/>
  <c r="F69" i="1"/>
  <c r="F71" i="1"/>
  <c r="F70" i="1"/>
  <c r="F73" i="1"/>
  <c r="F97" i="1"/>
  <c r="F87" i="1"/>
  <c r="F75" i="1"/>
  <c r="F77" i="1"/>
  <c r="F76" i="1"/>
  <c r="F74" i="1"/>
  <c r="F17" i="1"/>
  <c r="F18" i="1"/>
  <c r="F33" i="1"/>
  <c r="F45" i="1"/>
  <c r="F41" i="1"/>
  <c r="F59" i="1"/>
  <c r="F53" i="1"/>
  <c r="F46" i="1"/>
  <c r="F8" i="1"/>
  <c r="F39" i="1"/>
  <c r="F52" i="1"/>
  <c r="F48" i="1"/>
  <c r="F49" i="1"/>
  <c r="F47" i="1"/>
  <c r="F20" i="1"/>
  <c r="F38" i="1"/>
  <c r="F25" i="1"/>
  <c r="F19" i="1"/>
  <c r="F30" i="1"/>
  <c r="F67" i="1"/>
  <c r="F61" i="1"/>
  <c r="F83" i="1"/>
  <c r="F35" i="1"/>
  <c r="F32" i="1"/>
  <c r="F80" i="1"/>
  <c r="F79" i="1"/>
  <c r="F84" i="1"/>
  <c r="F102" i="1"/>
  <c r="F101" i="1"/>
  <c r="F94" i="1"/>
  <c r="F107" i="1"/>
  <c r="F110" i="1"/>
  <c r="F98" i="1"/>
  <c r="F100" i="1"/>
  <c r="F86" i="1"/>
  <c r="F104" i="1"/>
  <c r="F109" i="1"/>
  <c r="F108" i="1"/>
  <c r="F23" i="1"/>
  <c r="J62" i="2" l="1"/>
</calcChain>
</file>

<file path=xl/connections.xml><?xml version="1.0" encoding="utf-8"?>
<connections xmlns="http://schemas.openxmlformats.org/spreadsheetml/2006/main">
  <connection id="1" name="5245" type="4" refreshedVersion="0" background="1">
    <webPr xml="1" sourceData="1" url="C:\Users\INVENTARIO-4\Documents\5245.xml" htmlTables="1" htmlFormat="all"/>
  </connection>
</connections>
</file>

<file path=xl/sharedStrings.xml><?xml version="1.0" encoding="utf-8"?>
<sst xmlns="http://schemas.openxmlformats.org/spreadsheetml/2006/main" count="261" uniqueCount="172">
  <si>
    <t>ALBAHACA KG</t>
  </si>
  <si>
    <t>PEREJIL RIZADO KG</t>
  </si>
  <si>
    <t>YERBABUENA KG</t>
  </si>
  <si>
    <t>AJO PORRO KG</t>
  </si>
  <si>
    <t>PLATANOS ( USO INTERNO )</t>
  </si>
  <si>
    <t>AJO PELADO KG</t>
  </si>
  <si>
    <t>CHAYOTA KG</t>
  </si>
  <si>
    <t>NISPERO KG</t>
  </si>
  <si>
    <t>JOJOTOS HACIENDA EL CAUJARAL 3UND</t>
  </si>
  <si>
    <t>JOJOTOS 4UND HACIENDA EL CAUJARAL</t>
  </si>
  <si>
    <t>MAIZ DULCE 12 UND EL CAUJARAL</t>
  </si>
  <si>
    <t>TOMATE CHERRY 300 GR DOS AGUAS</t>
  </si>
  <si>
    <t>CIBOULETTE DOS AGUAS 20 GR</t>
  </si>
  <si>
    <t>ESPINACA DOS AGUAS</t>
  </si>
  <si>
    <t>BOLSA DE ZANAHORIA</t>
  </si>
  <si>
    <t>ENELDO FINCA DOS AGUAS 20 GR</t>
  </si>
  <si>
    <t>RUGULA 60 GR FINCA DOS AGUAS</t>
  </si>
  <si>
    <t>CHAMPIÑONES FRESCOS POR BANDEJA</t>
  </si>
  <si>
    <t>ZANAHORIA BEBE 250 GR FINCA DOS AGUAS</t>
  </si>
  <si>
    <t>CALABACINES BB 450 GR DOS AGUAS</t>
  </si>
  <si>
    <t>UVAS PASAS KG (PASITAS).</t>
  </si>
  <si>
    <t>ALFALFA HIDROPONIA 125 GR</t>
  </si>
  <si>
    <t>NARANJA CRIOLLA KG</t>
  </si>
  <si>
    <t>OCUMO CRIOLLO KG</t>
  </si>
  <si>
    <t>PAPA EN MALLA 2 KG</t>
  </si>
  <si>
    <t>PAPA KG</t>
  </si>
  <si>
    <t>PEREJIL LISO KG</t>
  </si>
  <si>
    <t>PIÑA UND</t>
  </si>
  <si>
    <t>PLATANO EN MALLA</t>
  </si>
  <si>
    <t>PLATANO KG (EXPRESS 2707,MODELO,EXQUISITECES)</t>
  </si>
  <si>
    <t>REPOLLO BLANCO KG</t>
  </si>
  <si>
    <t>REPOLLO MORADO KG</t>
  </si>
  <si>
    <t>TAMARINDO DE 500 GR</t>
  </si>
  <si>
    <t>TOMATE KG.</t>
  </si>
  <si>
    <t>VAINITA CRIOLLA KG</t>
  </si>
  <si>
    <t>MANZANA ROJA/VERDE /PERA KG</t>
  </si>
  <si>
    <t>MELON KG</t>
  </si>
  <si>
    <t>LECHOZA O PAPAYA KG</t>
  </si>
  <si>
    <t>LECHUGA AMERICANA KG</t>
  </si>
  <si>
    <t>LIMON KG</t>
  </si>
  <si>
    <t>MANDARINA KG</t>
  </si>
  <si>
    <t>GENJIBRE KG</t>
  </si>
  <si>
    <t>GUAYABA KG</t>
  </si>
  <si>
    <t>ESPARRAGOS UND</t>
  </si>
  <si>
    <t>CILANTRO KG</t>
  </si>
  <si>
    <t>COCO KG</t>
  </si>
  <si>
    <t>CEBOLLA BLANCA KG</t>
  </si>
  <si>
    <t>CEBOLLA MORADA KG</t>
  </si>
  <si>
    <t>CEBOLLIN KG</t>
  </si>
  <si>
    <t>BANDEJA DE JOJOTO EXPRESS 3UND</t>
  </si>
  <si>
    <t>BERENJENA KG</t>
  </si>
  <si>
    <t>CALABACIN KG</t>
  </si>
  <si>
    <t>CAMBUR GUINEO KG</t>
  </si>
  <si>
    <t>AJI DULCE KG</t>
  </si>
  <si>
    <t>AJO EN CONCHA KG</t>
  </si>
  <si>
    <t>AJO PELADO 150 GR EL ANDINITO</t>
  </si>
  <si>
    <t>APIO DE RAIZ KG</t>
  </si>
  <si>
    <t>APIO ESPAÑA/ CELERY KG</t>
  </si>
  <si>
    <t>AUYAMA KG.</t>
  </si>
  <si>
    <t>ENSALADA PICNIC 250GR KELLY"S</t>
  </si>
  <si>
    <t>ENSALADA ITALIANA 250GR KELLY"S</t>
  </si>
  <si>
    <t>ENSALADA SELECTA 350GR KELLY"S</t>
  </si>
  <si>
    <t>RUGULA 80 GR EL ANDINITO</t>
  </si>
  <si>
    <t>AJO PORRO 300 GR VELANDRIA</t>
  </si>
  <si>
    <t>ALFALFA 125 GR BENATURAL</t>
  </si>
  <si>
    <t>AJI DULCE 150 GR EL ANDINITO</t>
  </si>
  <si>
    <t>VAINITA 400 GR CRIOLLA ANDINITO</t>
  </si>
  <si>
    <t>CEBOLLA 3 KG EN MALLA</t>
  </si>
  <si>
    <t>BERRO ATADO 400GR EL ANDINITO</t>
  </si>
  <si>
    <t>OCUMO CHINO KG</t>
  </si>
  <si>
    <t>BATATA KG</t>
  </si>
  <si>
    <t>GUANABANA KG</t>
  </si>
  <si>
    <t>ÑAME KG</t>
  </si>
  <si>
    <t>MANGA KG</t>
  </si>
  <si>
    <t>ZANAHORIA  KG</t>
  </si>
  <si>
    <t>REMOLACHA KG</t>
  </si>
  <si>
    <t>PAPA COLOMBIANA KG</t>
  </si>
  <si>
    <t>AJI PICANTE KG</t>
  </si>
  <si>
    <t>LECHUGA ROMANA KG</t>
  </si>
  <si>
    <t>PIMENTON KG</t>
  </si>
  <si>
    <t>PATILLA KG</t>
  </si>
  <si>
    <t>PEPINO KG</t>
  </si>
  <si>
    <t>PARCHITA KG</t>
  </si>
  <si>
    <t>AGUACATE CHOQUETTE KG</t>
  </si>
  <si>
    <t>LECHUGA CRIOLLA KG</t>
  </si>
  <si>
    <t>BROCOLI KG</t>
  </si>
  <si>
    <t>YUCA KG</t>
  </si>
  <si>
    <t>COLIFLOR KG</t>
  </si>
  <si>
    <t>ACELGA KG</t>
  </si>
  <si>
    <t>ALIÑO SURTIDO KG EXPRESS</t>
  </si>
  <si>
    <t>VERDURA SURTIDA EN MALLA 3 KG</t>
  </si>
  <si>
    <t>VERDURA KG.</t>
  </si>
  <si>
    <t>ESPINACA KG</t>
  </si>
  <si>
    <t>CEBOLLIN 300 GR ATADO VELANDRIA</t>
  </si>
  <si>
    <t>TOMATE CHERRY 300GR EL ANDINITO</t>
  </si>
  <si>
    <t>GERMINADO CHINO 100 GR BENATURAL</t>
  </si>
  <si>
    <t>RABANO KG</t>
  </si>
  <si>
    <t>BERRO UND</t>
  </si>
  <si>
    <t>TOMATE CHERRY 285 GR DE LOS PRIMOS</t>
  </si>
  <si>
    <t>ALFALFA 125 GR EL ANDINITO</t>
  </si>
  <si>
    <t>SALCHICHA CRUDA MONT (MINISTERIO)</t>
  </si>
  <si>
    <t>ALFALFA</t>
  </si>
  <si>
    <t>RUGULA 60 GR DE LOS PRIMOS</t>
  </si>
  <si>
    <t>FRESAS FRESCAS EN BANDEJA</t>
  </si>
  <si>
    <t>VAINITA AMERICANA KG</t>
  </si>
  <si>
    <t>AJI DULCE AMARILLO (MINISTERIO)</t>
  </si>
  <si>
    <t>AJI PICANTE ROCOTO KG (MINISTERIO)</t>
  </si>
  <si>
    <t>RECEPCIONES</t>
  </si>
  <si>
    <t>500</t>
  </si>
  <si>
    <t>30</t>
  </si>
  <si>
    <t>10</t>
  </si>
  <si>
    <t>91.2</t>
  </si>
  <si>
    <t>21.8</t>
  </si>
  <si>
    <t>136</t>
  </si>
  <si>
    <t>53.2</t>
  </si>
  <si>
    <t>56.4</t>
  </si>
  <si>
    <t>203.8</t>
  </si>
  <si>
    <t>142.2</t>
  </si>
  <si>
    <t>68.6</t>
  </si>
  <si>
    <t>101.6</t>
  </si>
  <si>
    <t>474.6</t>
  </si>
  <si>
    <t>224</t>
  </si>
  <si>
    <t>384</t>
  </si>
  <si>
    <t>1190.8</t>
  </si>
  <si>
    <t>3.6</t>
  </si>
  <si>
    <t>105.6</t>
  </si>
  <si>
    <t>5.35</t>
  </si>
  <si>
    <t>851.5</t>
  </si>
  <si>
    <t>132</t>
  </si>
  <si>
    <t>81.6</t>
  </si>
  <si>
    <t>78.8</t>
  </si>
  <si>
    <t>28.2</t>
  </si>
  <si>
    <t>6.6</t>
  </si>
  <si>
    <t>118.8</t>
  </si>
  <si>
    <t>523.2</t>
  </si>
  <si>
    <t>23.88</t>
  </si>
  <si>
    <t>20.7</t>
  </si>
  <si>
    <t>28</t>
  </si>
  <si>
    <t>349.8</t>
  </si>
  <si>
    <t>250.6</t>
  </si>
  <si>
    <t>246.8</t>
  </si>
  <si>
    <t>2.40</t>
  </si>
  <si>
    <t>80</t>
  </si>
  <si>
    <t>44</t>
  </si>
  <si>
    <t>134.6</t>
  </si>
  <si>
    <t>111.4</t>
  </si>
  <si>
    <t>4.8</t>
  </si>
  <si>
    <t>7.2</t>
  </si>
  <si>
    <t>177.2</t>
  </si>
  <si>
    <t>598.49</t>
  </si>
  <si>
    <t>29.8</t>
  </si>
  <si>
    <t>682.6</t>
  </si>
  <si>
    <t>11.40</t>
  </si>
  <si>
    <t>414.2</t>
  </si>
  <si>
    <t>4.6</t>
  </si>
  <si>
    <t>0</t>
  </si>
  <si>
    <t>82</t>
  </si>
  <si>
    <t>60</t>
  </si>
  <si>
    <t>176</t>
  </si>
  <si>
    <t>9</t>
  </si>
  <si>
    <t>MERMAS%</t>
  </si>
  <si>
    <t>COSTO$</t>
  </si>
  <si>
    <t>COSTO TOTAL</t>
  </si>
  <si>
    <t>TOTAL$</t>
  </si>
  <si>
    <t>CODIGO</t>
  </si>
  <si>
    <t>PRODUCTO</t>
  </si>
  <si>
    <t>SISTEMA</t>
  </si>
  <si>
    <t>FISICO</t>
  </si>
  <si>
    <t>VENTAS</t>
  </si>
  <si>
    <t>COMPROMETIDAS</t>
  </si>
  <si>
    <t>CUADRO MERMAS DE FRUTERIA DESDE EL PERIODO 27/04/2022 AL 04/05/2022</t>
  </si>
  <si>
    <t>COMPROMETIDA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</si>
</sst>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0" fontId="2" fillId="2" borderId="1" xfId="0" applyFont="1" applyFill="1" applyBorder="1"/>
    <xf numFmtId="0" fontId="0" fillId="3" borderId="1" xfId="0" applyFont="1" applyFill="1" applyBorder="1"/>
    <xf numFmtId="49" fontId="0" fillId="3" borderId="1" xfId="0" applyNumberFormat="1" applyFont="1" applyFill="1" applyBorder="1"/>
    <xf numFmtId="9" fontId="0" fillId="3" borderId="1" xfId="1" applyFont="1" applyFill="1" applyBorder="1"/>
    <xf numFmtId="0" fontId="0" fillId="4" borderId="1" xfId="0" applyFont="1" applyFill="1" applyBorder="1"/>
    <xf numFmtId="49" fontId="0" fillId="4" borderId="1" xfId="0" applyNumberFormat="1" applyFont="1" applyFill="1" applyBorder="1"/>
    <xf numFmtId="164" fontId="2" fillId="2" borderId="1" xfId="0" applyNumberFormat="1" applyFont="1" applyFill="1" applyBorder="1"/>
    <xf numFmtId="164" fontId="0" fillId="3" borderId="1" xfId="0" applyNumberFormat="1" applyFont="1" applyFill="1" applyBorder="1"/>
    <xf numFmtId="164" fontId="0" fillId="0" borderId="0" xfId="0" applyNumberFormat="1"/>
    <xf numFmtId="9" fontId="0" fillId="3" borderId="2" xfId="1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0" fontId="4" fillId="0" borderId="0" xfId="0" applyFont="1"/>
    <xf numFmtId="0" fontId="0" fillId="0" borderId="1" xfId="0" applyBorder="1"/>
    <xf numFmtId="0" fontId="0" fillId="4" borderId="1" xfId="0" applyFill="1" applyBorder="1"/>
    <xf numFmtId="49" fontId="0" fillId="4" borderId="1" xfId="0" applyNumberForma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3:F111" tableType="xml" totalsRowShown="0" connectionId="1">
  <autoFilter ref="A3:F111"/>
  <sortState ref="A2:F143">
    <sortCondition ref="A2:A143"/>
  </sortState>
  <tableColumns count="6">
    <tableColumn id="5" uniqueName="Codigo_Producto" name="CODIG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double"/>
    </tableColumn>
    <tableColumn id="9" uniqueName="Existencia" name="FISICO">
      <xmlColumnPr mapId="1" xpath="/ReporteStellar/Registro/Madepartamentos/Maproductos/Existencia" xmlDataType="double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COMPROMETIDA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workbookViewId="0">
      <selection activeCell="H5" sqref="G5:H6"/>
    </sheetView>
  </sheetViews>
  <sheetFormatPr baseColWidth="10" defaultRowHeight="15" x14ac:dyDescent="0.25"/>
  <cols>
    <col min="1" max="1" width="14.7109375" customWidth="1"/>
    <col min="2" max="2" width="50.7109375" bestFit="1" customWidth="1"/>
    <col min="3" max="3" width="13.7109375" bestFit="1" customWidth="1"/>
    <col min="4" max="4" width="12.140625" bestFit="1" customWidth="1"/>
    <col min="5" max="5" width="10.28515625" bestFit="1" customWidth="1"/>
    <col min="6" max="6" width="18.5703125" bestFit="1" customWidth="1"/>
  </cols>
  <sheetData>
    <row r="1" spans="1:6" ht="21" x14ac:dyDescent="0.35">
      <c r="A1" s="14" t="s">
        <v>170</v>
      </c>
    </row>
    <row r="3" spans="1:6" x14ac:dyDescent="0.25">
      <c r="A3" s="15" t="s">
        <v>164</v>
      </c>
      <c r="B3" s="15" t="s">
        <v>165</v>
      </c>
      <c r="C3" s="15" t="s">
        <v>166</v>
      </c>
      <c r="D3" s="15" t="s">
        <v>167</v>
      </c>
      <c r="E3" s="15" t="s">
        <v>168</v>
      </c>
      <c r="F3" s="15" t="s">
        <v>171</v>
      </c>
    </row>
    <row r="4" spans="1:6" x14ac:dyDescent="0.25">
      <c r="A4" s="16">
        <v>1</v>
      </c>
      <c r="B4" s="17" t="s">
        <v>58</v>
      </c>
      <c r="C4" s="16">
        <v>253.184</v>
      </c>
      <c r="D4" s="16">
        <v>208</v>
      </c>
      <c r="E4" s="16">
        <v>0</v>
      </c>
      <c r="F4" s="16">
        <f>Tabla1[[#This Row],[VENTAS]]+Tabla1[[#This Row],[FISICO]]-Tabla1[[#This Row],[SISTEMA]]</f>
        <v>-45.183999999999997</v>
      </c>
    </row>
    <row r="5" spans="1:6" x14ac:dyDescent="0.25">
      <c r="A5" s="16">
        <v>2</v>
      </c>
      <c r="B5" s="17" t="s">
        <v>54</v>
      </c>
      <c r="C5" s="16">
        <v>9.49</v>
      </c>
      <c r="D5" s="16">
        <v>8.51</v>
      </c>
      <c r="E5" s="16">
        <v>0</v>
      </c>
      <c r="F5" s="16">
        <f>Tabla1[[#This Row],[VENTAS]]+Tabla1[[#This Row],[FISICO]]-Tabla1[[#This Row],[SISTEMA]]</f>
        <v>-0.98000000000000043</v>
      </c>
    </row>
    <row r="6" spans="1:6" x14ac:dyDescent="0.25">
      <c r="A6" s="16">
        <v>3</v>
      </c>
      <c r="B6" s="17" t="s">
        <v>5</v>
      </c>
      <c r="C6" s="16">
        <v>0.315</v>
      </c>
      <c r="D6" s="16">
        <v>0</v>
      </c>
      <c r="E6" s="16">
        <v>0</v>
      </c>
      <c r="F6" s="16">
        <f>Tabla1[[#This Row],[VENTAS]]+Tabla1[[#This Row],[FISICO]]-Tabla1[[#This Row],[SISTEMA]]</f>
        <v>-0.315</v>
      </c>
    </row>
    <row r="7" spans="1:6" x14ac:dyDescent="0.25">
      <c r="A7" s="16">
        <v>4</v>
      </c>
      <c r="B7" s="17" t="s">
        <v>53</v>
      </c>
      <c r="C7" s="16">
        <v>21.13</v>
      </c>
      <c r="D7" s="16">
        <v>14.6</v>
      </c>
      <c r="E7" s="16">
        <v>0</v>
      </c>
      <c r="F7" s="16">
        <f>Tabla1[[#This Row],[VENTAS]]+Tabla1[[#This Row],[FISICO]]-Tabla1[[#This Row],[SISTEMA]]</f>
        <v>-6.5299999999999994</v>
      </c>
    </row>
    <row r="8" spans="1:6" x14ac:dyDescent="0.25">
      <c r="A8" s="16">
        <v>5</v>
      </c>
      <c r="B8" s="17" t="s">
        <v>77</v>
      </c>
      <c r="C8" s="16">
        <v>3.2930000000000001</v>
      </c>
      <c r="D8" s="16">
        <v>7.6</v>
      </c>
      <c r="E8" s="16">
        <v>0</v>
      </c>
      <c r="F8" s="16">
        <f>Tabla1[[#This Row],[VENTAS]]+Tabla1[[#This Row],[FISICO]]-Tabla1[[#This Row],[SISTEMA]]</f>
        <v>4.3069999999999995</v>
      </c>
    </row>
    <row r="9" spans="1:6" x14ac:dyDescent="0.25">
      <c r="A9" s="16">
        <v>6</v>
      </c>
      <c r="B9" s="17" t="s">
        <v>3</v>
      </c>
      <c r="C9" s="16">
        <v>3.04</v>
      </c>
      <c r="D9" s="16">
        <v>0</v>
      </c>
      <c r="E9" s="16">
        <v>0</v>
      </c>
      <c r="F9" s="16">
        <f>Tabla1[[#This Row],[VENTAS]]+Tabla1[[#This Row],[FISICO]]-Tabla1[[#This Row],[SISTEMA]]</f>
        <v>-3.04</v>
      </c>
    </row>
    <row r="10" spans="1:6" x14ac:dyDescent="0.25">
      <c r="A10" s="16">
        <v>7</v>
      </c>
      <c r="B10" s="17" t="s">
        <v>48</v>
      </c>
      <c r="C10" s="16">
        <v>32.08</v>
      </c>
      <c r="D10" s="16">
        <v>5</v>
      </c>
      <c r="E10" s="16">
        <v>0</v>
      </c>
      <c r="F10" s="16">
        <f>Tabla1[[#This Row],[VENTAS]]+Tabla1[[#This Row],[FISICO]]-Tabla1[[#This Row],[SISTEMA]]</f>
        <v>-27.08</v>
      </c>
    </row>
    <row r="11" spans="1:6" x14ac:dyDescent="0.25">
      <c r="A11" s="16">
        <v>8</v>
      </c>
      <c r="B11" s="17" t="s">
        <v>57</v>
      </c>
      <c r="C11" s="16">
        <v>21.765000000000001</v>
      </c>
      <c r="D11" s="16">
        <v>5.4</v>
      </c>
      <c r="E11" s="16">
        <v>0</v>
      </c>
      <c r="F11" s="16">
        <f>Tabla1[[#This Row],[VENTAS]]+Tabla1[[#This Row],[FISICO]]-Tabla1[[#This Row],[SISTEMA]]</f>
        <v>-16.365000000000002</v>
      </c>
    </row>
    <row r="12" spans="1:6" x14ac:dyDescent="0.25">
      <c r="A12" s="16">
        <v>9</v>
      </c>
      <c r="B12" s="17" t="s">
        <v>46</v>
      </c>
      <c r="C12" s="16">
        <v>45.695</v>
      </c>
      <c r="D12" s="16">
        <v>61.2</v>
      </c>
      <c r="E12" s="16">
        <v>0</v>
      </c>
      <c r="F12" s="16">
        <f>Tabla1[[#This Row],[VENTAS]]+Tabla1[[#This Row],[FISICO]]-Tabla1[[#This Row],[SISTEMA]]</f>
        <v>15.505000000000003</v>
      </c>
    </row>
    <row r="13" spans="1:6" x14ac:dyDescent="0.25">
      <c r="A13" s="16">
        <v>10</v>
      </c>
      <c r="B13" s="17" t="s">
        <v>47</v>
      </c>
      <c r="C13" s="16">
        <v>29.65</v>
      </c>
      <c r="D13" s="16">
        <v>26.8</v>
      </c>
      <c r="E13" s="16">
        <v>0</v>
      </c>
      <c r="F13" s="16">
        <f>Tabla1[[#This Row],[VENTAS]]+Tabla1[[#This Row],[FISICO]]-Tabla1[[#This Row],[SISTEMA]]</f>
        <v>-2.8499999999999979</v>
      </c>
    </row>
    <row r="14" spans="1:6" x14ac:dyDescent="0.25">
      <c r="A14" s="16">
        <v>11</v>
      </c>
      <c r="B14" s="17" t="s">
        <v>25</v>
      </c>
      <c r="C14" s="16">
        <v>114.86</v>
      </c>
      <c r="D14" s="16">
        <f>118.8+21.11</f>
        <v>139.91</v>
      </c>
      <c r="E14" s="16">
        <v>0</v>
      </c>
      <c r="F14" s="16">
        <f>Tabla1[[#This Row],[VENTAS]]+Tabla1[[#This Row],[FISICO]]-Tabla1[[#This Row],[SISTEMA]]</f>
        <v>25.049999999999997</v>
      </c>
    </row>
    <row r="15" spans="1:6" x14ac:dyDescent="0.25">
      <c r="A15" s="16">
        <v>12</v>
      </c>
      <c r="B15" s="17" t="s">
        <v>56</v>
      </c>
      <c r="C15" s="16">
        <v>54.32</v>
      </c>
      <c r="D15" s="16">
        <v>31.815000000000001</v>
      </c>
      <c r="E15" s="16">
        <v>0</v>
      </c>
      <c r="F15" s="16">
        <f>Tabla1[[#This Row],[VENTAS]]+Tabla1[[#This Row],[FISICO]]-Tabla1[[#This Row],[SISTEMA]]</f>
        <v>-22.504999999999999</v>
      </c>
    </row>
    <row r="16" spans="1:6" x14ac:dyDescent="0.25">
      <c r="A16" s="16">
        <v>13</v>
      </c>
      <c r="B16" s="17" t="s">
        <v>23</v>
      </c>
      <c r="C16" s="16">
        <v>41.34</v>
      </c>
      <c r="D16" s="16">
        <v>6.16</v>
      </c>
      <c r="E16" s="16">
        <v>0</v>
      </c>
      <c r="F16" s="16">
        <f>Tabla1[[#This Row],[VENTAS]]+Tabla1[[#This Row],[FISICO]]-Tabla1[[#This Row],[SISTEMA]]</f>
        <v>-35.180000000000007</v>
      </c>
    </row>
    <row r="17" spans="1:6" x14ac:dyDescent="0.25">
      <c r="A17" s="16">
        <v>14</v>
      </c>
      <c r="B17" s="17" t="s">
        <v>69</v>
      </c>
      <c r="C17" s="16">
        <v>41.38</v>
      </c>
      <c r="D17" s="16">
        <v>0</v>
      </c>
      <c r="E17" s="16">
        <v>0</v>
      </c>
      <c r="F17" s="16">
        <f>Tabla1[[#This Row],[VENTAS]]+Tabla1[[#This Row],[FISICO]]-Tabla1[[#This Row],[SISTEMA]]</f>
        <v>-41.38</v>
      </c>
    </row>
    <row r="18" spans="1:6" x14ac:dyDescent="0.25">
      <c r="A18" s="16">
        <v>15</v>
      </c>
      <c r="B18" s="17" t="s">
        <v>70</v>
      </c>
      <c r="C18" s="16">
        <v>56.725000000000001</v>
      </c>
      <c r="D18" s="16">
        <v>44.6</v>
      </c>
      <c r="E18" s="16">
        <v>0</v>
      </c>
      <c r="F18" s="16">
        <f>Tabla1[[#This Row],[VENTAS]]+Tabla1[[#This Row],[FISICO]]-Tabla1[[#This Row],[SISTEMA]]</f>
        <v>-12.125</v>
      </c>
    </row>
    <row r="19" spans="1:6" x14ac:dyDescent="0.25">
      <c r="A19" s="16">
        <v>16</v>
      </c>
      <c r="B19" s="17" t="s">
        <v>86</v>
      </c>
      <c r="C19" s="16">
        <v>230.875</v>
      </c>
      <c r="D19" s="16">
        <v>77.599999999999994</v>
      </c>
      <c r="E19" s="16">
        <v>0</v>
      </c>
      <c r="F19" s="16">
        <f>Tabla1[[#This Row],[VENTAS]]+Tabla1[[#This Row],[FISICO]]-Tabla1[[#This Row],[SISTEMA]]</f>
        <v>-153.27500000000001</v>
      </c>
    </row>
    <row r="20" spans="1:6" x14ac:dyDescent="0.25">
      <c r="A20" s="16">
        <v>17</v>
      </c>
      <c r="B20" s="17" t="s">
        <v>83</v>
      </c>
      <c r="C20" s="16">
        <v>11.041</v>
      </c>
      <c r="D20" s="16">
        <v>0</v>
      </c>
      <c r="E20" s="16">
        <v>0</v>
      </c>
      <c r="F20" s="16">
        <f>Tabla1[[#This Row],[VENTAS]]+Tabla1[[#This Row],[FISICO]]-Tabla1[[#This Row],[SISTEMA]]</f>
        <v>-11.041</v>
      </c>
    </row>
    <row r="21" spans="1:6" x14ac:dyDescent="0.25">
      <c r="A21" s="16">
        <v>18</v>
      </c>
      <c r="B21" s="17" t="s">
        <v>39</v>
      </c>
      <c r="C21" s="16">
        <v>76.155000000000001</v>
      </c>
      <c r="D21" s="16">
        <v>58.4</v>
      </c>
      <c r="E21" s="16">
        <v>0</v>
      </c>
      <c r="F21" s="16">
        <f>Tabla1[[#This Row],[VENTAS]]+Tabla1[[#This Row],[FISICO]]-Tabla1[[#This Row],[SISTEMA]]</f>
        <v>-17.755000000000003</v>
      </c>
    </row>
    <row r="22" spans="1:6" x14ac:dyDescent="0.25">
      <c r="A22" s="16">
        <v>19</v>
      </c>
      <c r="B22" s="17" t="s">
        <v>29</v>
      </c>
      <c r="C22" s="16">
        <v>120.55500000000001</v>
      </c>
      <c r="D22" s="16">
        <v>67.400000000000006</v>
      </c>
      <c r="E22" s="16">
        <v>0</v>
      </c>
      <c r="F22" s="16">
        <f>Tabla1[[#This Row],[VENTAS]]+Tabla1[[#This Row],[FISICO]]-Tabla1[[#This Row],[SISTEMA]]</f>
        <v>-53.155000000000001</v>
      </c>
    </row>
    <row r="23" spans="1:6" x14ac:dyDescent="0.25">
      <c r="A23" s="16">
        <v>20</v>
      </c>
      <c r="B23" s="17" t="s">
        <v>0</v>
      </c>
      <c r="C23" s="16">
        <v>0.47499999999999998</v>
      </c>
      <c r="D23" s="16">
        <v>0</v>
      </c>
      <c r="E23" s="16">
        <v>0</v>
      </c>
      <c r="F23" s="16">
        <f>Tabla1[[#This Row],[VENTAS]]+Tabla1[[#This Row],[FISICO]]-Tabla1[[#This Row],[SISTEMA]]</f>
        <v>-0.47499999999999998</v>
      </c>
    </row>
    <row r="24" spans="1:6" x14ac:dyDescent="0.25">
      <c r="A24" s="16">
        <v>23</v>
      </c>
      <c r="B24" s="17" t="s">
        <v>50</v>
      </c>
      <c r="C24" s="16">
        <v>67.44</v>
      </c>
      <c r="D24" s="16">
        <v>41.3</v>
      </c>
      <c r="E24" s="16">
        <v>0</v>
      </c>
      <c r="F24" s="16">
        <f>Tabla1[[#This Row],[VENTAS]]+Tabla1[[#This Row],[FISICO]]-Tabla1[[#This Row],[SISTEMA]]</f>
        <v>-26.14</v>
      </c>
    </row>
    <row r="25" spans="1:6" x14ac:dyDescent="0.25">
      <c r="A25" s="16">
        <v>24</v>
      </c>
      <c r="B25" s="17" t="s">
        <v>85</v>
      </c>
      <c r="C25" s="16">
        <v>3.75</v>
      </c>
      <c r="D25" s="16">
        <v>0</v>
      </c>
      <c r="E25" s="16">
        <v>0</v>
      </c>
      <c r="F25" s="16">
        <f>Tabla1[[#This Row],[VENTAS]]+Tabla1[[#This Row],[FISICO]]-Tabla1[[#This Row],[SISTEMA]]</f>
        <v>-3.75</v>
      </c>
    </row>
    <row r="26" spans="1:6" x14ac:dyDescent="0.25">
      <c r="A26" s="16">
        <v>26</v>
      </c>
      <c r="B26" s="17" t="s">
        <v>52</v>
      </c>
      <c r="C26" s="16">
        <v>233.46</v>
      </c>
      <c r="D26" s="16">
        <v>208.95</v>
      </c>
      <c r="E26" s="16">
        <v>1.36</v>
      </c>
      <c r="F26" s="16">
        <f>Tabla1[[#This Row],[VENTAS]]+Tabla1[[#This Row],[FISICO]]-Tabla1[[#This Row],[SISTEMA]]</f>
        <v>-23.150000000000006</v>
      </c>
    </row>
    <row r="27" spans="1:6" x14ac:dyDescent="0.25">
      <c r="A27" s="16">
        <v>28</v>
      </c>
      <c r="B27" s="17" t="s">
        <v>51</v>
      </c>
      <c r="C27" s="16">
        <v>42.064999999999998</v>
      </c>
      <c r="D27" s="16">
        <v>31.4</v>
      </c>
      <c r="E27" s="16">
        <v>0.46</v>
      </c>
      <c r="F27" s="16">
        <f>Tabla1[[#This Row],[VENTAS]]+Tabla1[[#This Row],[FISICO]]-Tabla1[[#This Row],[SISTEMA]]</f>
        <v>-10.204999999999998</v>
      </c>
    </row>
    <row r="28" spans="1:6" x14ac:dyDescent="0.25">
      <c r="A28" s="16">
        <v>31</v>
      </c>
      <c r="B28" s="17" t="s">
        <v>44</v>
      </c>
      <c r="C28" s="16">
        <v>16.43</v>
      </c>
      <c r="D28" s="16">
        <v>0</v>
      </c>
      <c r="E28" s="16">
        <v>0</v>
      </c>
      <c r="F28" s="16">
        <f>Tabla1[[#This Row],[VENTAS]]+Tabla1[[#This Row],[FISICO]]-Tabla1[[#This Row],[SISTEMA]]</f>
        <v>-16.43</v>
      </c>
    </row>
    <row r="29" spans="1:6" x14ac:dyDescent="0.25">
      <c r="A29" s="16">
        <v>32</v>
      </c>
      <c r="B29" s="17" t="s">
        <v>45</v>
      </c>
      <c r="C29" s="16">
        <v>46.39</v>
      </c>
      <c r="D29" s="16">
        <v>42.6</v>
      </c>
      <c r="E29" s="16">
        <v>0</v>
      </c>
      <c r="F29" s="16">
        <f>Tabla1[[#This Row],[VENTAS]]+Tabla1[[#This Row],[FISICO]]-Tabla1[[#This Row],[SISTEMA]]</f>
        <v>-3.7899999999999991</v>
      </c>
    </row>
    <row r="30" spans="1:6" x14ac:dyDescent="0.25">
      <c r="A30" s="16">
        <v>33</v>
      </c>
      <c r="B30" s="17" t="s">
        <v>87</v>
      </c>
      <c r="C30" s="16">
        <v>19.815000000000001</v>
      </c>
      <c r="D30" s="16">
        <v>0</v>
      </c>
      <c r="E30" s="16">
        <v>0</v>
      </c>
      <c r="F30" s="16">
        <f>Tabla1[[#This Row],[VENTAS]]+Tabla1[[#This Row],[FISICO]]-Tabla1[[#This Row],[SISTEMA]]</f>
        <v>-19.815000000000001</v>
      </c>
    </row>
    <row r="31" spans="1:6" x14ac:dyDescent="0.25">
      <c r="A31" s="16">
        <v>37</v>
      </c>
      <c r="B31" s="17" t="s">
        <v>43</v>
      </c>
      <c r="C31" s="16">
        <v>0</v>
      </c>
      <c r="D31" s="16">
        <v>0</v>
      </c>
      <c r="E31" s="16">
        <v>0</v>
      </c>
      <c r="F31" s="16">
        <f>Tabla1[[#This Row],[VENTAS]]+Tabla1[[#This Row],[FISICO]]-Tabla1[[#This Row],[SISTEMA]]</f>
        <v>0</v>
      </c>
    </row>
    <row r="32" spans="1:6" x14ac:dyDescent="0.25">
      <c r="A32" s="16">
        <v>38</v>
      </c>
      <c r="B32" s="17" t="s">
        <v>92</v>
      </c>
      <c r="C32" s="16">
        <v>2.0649999999999999</v>
      </c>
      <c r="D32" s="16">
        <v>0</v>
      </c>
      <c r="E32" s="16">
        <v>0</v>
      </c>
      <c r="F32" s="16">
        <f>Tabla1[[#This Row],[VENTAS]]+Tabla1[[#This Row],[FISICO]]-Tabla1[[#This Row],[SISTEMA]]</f>
        <v>-2.0649999999999999</v>
      </c>
    </row>
    <row r="33" spans="1:6" x14ac:dyDescent="0.25">
      <c r="A33" s="16">
        <v>39</v>
      </c>
      <c r="B33" s="17" t="s">
        <v>71</v>
      </c>
      <c r="C33" s="16">
        <v>11.244999999999999</v>
      </c>
      <c r="D33" s="16">
        <v>0</v>
      </c>
      <c r="E33" s="16">
        <v>0</v>
      </c>
      <c r="F33" s="16">
        <f>Tabla1[[#This Row],[VENTAS]]+Tabla1[[#This Row],[FISICO]]-Tabla1[[#This Row],[SISTEMA]]</f>
        <v>-11.244999999999999</v>
      </c>
    </row>
    <row r="34" spans="1:6" x14ac:dyDescent="0.25">
      <c r="A34" s="16">
        <v>40</v>
      </c>
      <c r="B34" s="17" t="s">
        <v>42</v>
      </c>
      <c r="C34" s="16">
        <v>11.135</v>
      </c>
      <c r="D34" s="16">
        <v>5.2</v>
      </c>
      <c r="E34" s="16">
        <v>0.75</v>
      </c>
      <c r="F34" s="16">
        <f>Tabla1[[#This Row],[VENTAS]]+Tabla1[[#This Row],[FISICO]]-Tabla1[[#This Row],[SISTEMA]]</f>
        <v>-5.1849999999999996</v>
      </c>
    </row>
    <row r="35" spans="1:6" x14ac:dyDescent="0.25">
      <c r="A35" s="16">
        <v>41</v>
      </c>
      <c r="B35" s="17" t="s">
        <v>91</v>
      </c>
      <c r="C35" s="16">
        <v>0</v>
      </c>
      <c r="D35" s="16">
        <v>0</v>
      </c>
      <c r="E35" s="16">
        <v>0</v>
      </c>
      <c r="F35" s="16">
        <f>Tabla1[[#This Row],[VENTAS]]+Tabla1[[#This Row],[FISICO]]-Tabla1[[#This Row],[SISTEMA]]</f>
        <v>0</v>
      </c>
    </row>
    <row r="36" spans="1:6" x14ac:dyDescent="0.25">
      <c r="A36" s="16">
        <v>44</v>
      </c>
      <c r="B36" s="17" t="s">
        <v>37</v>
      </c>
      <c r="C36" s="16">
        <v>25.33</v>
      </c>
      <c r="D36" s="16">
        <v>26</v>
      </c>
      <c r="E36" s="16">
        <v>2.62</v>
      </c>
      <c r="F36" s="16">
        <f>Tabla1[[#This Row],[VENTAS]]+Tabla1[[#This Row],[FISICO]]-Tabla1[[#This Row],[SISTEMA]]</f>
        <v>3.2900000000000027</v>
      </c>
    </row>
    <row r="37" spans="1:6" x14ac:dyDescent="0.25">
      <c r="A37" s="16">
        <v>45</v>
      </c>
      <c r="B37" s="17" t="s">
        <v>38</v>
      </c>
      <c r="C37" s="16">
        <v>339.11500000000001</v>
      </c>
      <c r="D37" s="16">
        <v>46.8</v>
      </c>
      <c r="E37" s="16">
        <v>0</v>
      </c>
      <c r="F37" s="16">
        <f>Tabla1[[#This Row],[VENTAS]]+Tabla1[[#This Row],[FISICO]]-Tabla1[[#This Row],[SISTEMA]]</f>
        <v>-292.315</v>
      </c>
    </row>
    <row r="38" spans="1:6" x14ac:dyDescent="0.25">
      <c r="A38" s="16">
        <v>46</v>
      </c>
      <c r="B38" s="17" t="s">
        <v>84</v>
      </c>
      <c r="C38" s="16">
        <v>9.2100000000000009</v>
      </c>
      <c r="D38" s="16">
        <v>0</v>
      </c>
      <c r="E38" s="16">
        <v>0</v>
      </c>
      <c r="F38" s="16">
        <f>Tabla1[[#This Row],[VENTAS]]+Tabla1[[#This Row],[FISICO]]-Tabla1[[#This Row],[SISTEMA]]</f>
        <v>-9.2100000000000009</v>
      </c>
    </row>
    <row r="39" spans="1:6" x14ac:dyDescent="0.25">
      <c r="A39" s="16">
        <v>48</v>
      </c>
      <c r="B39" s="17" t="s">
        <v>78</v>
      </c>
      <c r="C39" s="16">
        <v>15.97</v>
      </c>
      <c r="D39" s="16">
        <v>0</v>
      </c>
      <c r="E39" s="16">
        <v>0</v>
      </c>
      <c r="F39" s="16">
        <f>Tabla1[[#This Row],[VENTAS]]+Tabla1[[#This Row],[FISICO]]-Tabla1[[#This Row],[SISTEMA]]</f>
        <v>-15.97</v>
      </c>
    </row>
    <row r="40" spans="1:6" x14ac:dyDescent="0.25">
      <c r="A40" s="16">
        <v>49</v>
      </c>
      <c r="B40" s="17" t="s">
        <v>40</v>
      </c>
      <c r="C40" s="16">
        <v>19.05</v>
      </c>
      <c r="D40" s="16">
        <v>13.4</v>
      </c>
      <c r="E40" s="16">
        <v>0</v>
      </c>
      <c r="F40" s="16">
        <f>Tabla1[[#This Row],[VENTAS]]+Tabla1[[#This Row],[FISICO]]-Tabla1[[#This Row],[SISTEMA]]</f>
        <v>-5.65</v>
      </c>
    </row>
    <row r="41" spans="1:6" x14ac:dyDescent="0.25">
      <c r="A41" s="16">
        <v>50</v>
      </c>
      <c r="B41" s="17" t="s">
        <v>73</v>
      </c>
      <c r="C41" s="16">
        <v>15.47</v>
      </c>
      <c r="D41" s="16">
        <v>3.6</v>
      </c>
      <c r="E41" s="16">
        <v>0</v>
      </c>
      <c r="F41" s="16">
        <f>Tabla1[[#This Row],[VENTAS]]+Tabla1[[#This Row],[FISICO]]-Tabla1[[#This Row],[SISTEMA]]</f>
        <v>-11.870000000000001</v>
      </c>
    </row>
    <row r="42" spans="1:6" x14ac:dyDescent="0.25">
      <c r="A42" s="16">
        <v>51</v>
      </c>
      <c r="B42" s="17" t="s">
        <v>36</v>
      </c>
      <c r="C42" s="16">
        <v>41.45</v>
      </c>
      <c r="D42" s="16">
        <v>24.8</v>
      </c>
      <c r="E42" s="16">
        <v>0</v>
      </c>
      <c r="F42" s="16">
        <f>Tabla1[[#This Row],[VENTAS]]+Tabla1[[#This Row],[FISICO]]-Tabla1[[#This Row],[SISTEMA]]</f>
        <v>-16.650000000000002</v>
      </c>
    </row>
    <row r="43" spans="1:6" x14ac:dyDescent="0.25">
      <c r="A43" s="16">
        <v>55</v>
      </c>
      <c r="B43" s="17" t="s">
        <v>22</v>
      </c>
      <c r="C43" s="16">
        <v>104.495</v>
      </c>
      <c r="D43" s="16">
        <v>81.8</v>
      </c>
      <c r="E43" s="16">
        <v>0</v>
      </c>
      <c r="F43" s="16">
        <f>Tabla1[[#This Row],[VENTAS]]+Tabla1[[#This Row],[FISICO]]-Tabla1[[#This Row],[SISTEMA]]</f>
        <v>-22.695000000000007</v>
      </c>
    </row>
    <row r="44" spans="1:6" x14ac:dyDescent="0.25">
      <c r="A44" s="16">
        <v>57</v>
      </c>
      <c r="B44" s="17" t="s">
        <v>7</v>
      </c>
      <c r="C44" s="16">
        <v>1.49</v>
      </c>
      <c r="D44" s="16">
        <v>0</v>
      </c>
      <c r="E44" s="16">
        <v>0</v>
      </c>
      <c r="F44" s="16">
        <f>Tabla1[[#This Row],[VENTAS]]+Tabla1[[#This Row],[FISICO]]-Tabla1[[#This Row],[SISTEMA]]</f>
        <v>-1.49</v>
      </c>
    </row>
    <row r="45" spans="1:6" x14ac:dyDescent="0.25">
      <c r="A45" s="16">
        <v>58</v>
      </c>
      <c r="B45" s="17" t="s">
        <v>72</v>
      </c>
      <c r="C45" s="16">
        <v>36.020000000000003</v>
      </c>
      <c r="D45" s="16">
        <v>30.8</v>
      </c>
      <c r="E45" s="16">
        <v>0</v>
      </c>
      <c r="F45" s="16">
        <f>Tabla1[[#This Row],[VENTAS]]+Tabla1[[#This Row],[FISICO]]-Tabla1[[#This Row],[SISTEMA]]</f>
        <v>-5.2200000000000024</v>
      </c>
    </row>
    <row r="46" spans="1:6" x14ac:dyDescent="0.25">
      <c r="A46" s="16">
        <v>59</v>
      </c>
      <c r="B46" s="17" t="s">
        <v>76</v>
      </c>
      <c r="C46" s="16">
        <v>17.105</v>
      </c>
      <c r="D46" s="16">
        <v>16.600000000000001</v>
      </c>
      <c r="E46" s="16">
        <v>0</v>
      </c>
      <c r="F46" s="16">
        <f>Tabla1[[#This Row],[VENTAS]]+Tabla1[[#This Row],[FISICO]]-Tabla1[[#This Row],[SISTEMA]]</f>
        <v>-0.50499999999999901</v>
      </c>
    </row>
    <row r="47" spans="1:6" x14ac:dyDescent="0.25">
      <c r="A47" s="16">
        <v>60</v>
      </c>
      <c r="B47" s="17" t="s">
        <v>82</v>
      </c>
      <c r="C47" s="16">
        <v>17.78</v>
      </c>
      <c r="D47" s="16">
        <v>3.8</v>
      </c>
      <c r="E47" s="16">
        <v>0.92</v>
      </c>
      <c r="F47" s="16">
        <f>Tabla1[[#This Row],[VENTAS]]+Tabla1[[#This Row],[FISICO]]-Tabla1[[#This Row],[SISTEMA]]</f>
        <v>-13.060000000000002</v>
      </c>
    </row>
    <row r="48" spans="1:6" x14ac:dyDescent="0.25">
      <c r="A48" s="16">
        <v>61</v>
      </c>
      <c r="B48" s="17" t="s">
        <v>80</v>
      </c>
      <c r="C48" s="16">
        <v>65.805000000000007</v>
      </c>
      <c r="D48" s="16">
        <v>109.4</v>
      </c>
      <c r="E48" s="16">
        <v>0</v>
      </c>
      <c r="F48" s="16">
        <f>Tabla1[[#This Row],[VENTAS]]+Tabla1[[#This Row],[FISICO]]-Tabla1[[#This Row],[SISTEMA]]</f>
        <v>43.594999999999999</v>
      </c>
    </row>
    <row r="49" spans="1:6" x14ac:dyDescent="0.25">
      <c r="A49" s="16">
        <v>63</v>
      </c>
      <c r="B49" s="17" t="s">
        <v>81</v>
      </c>
      <c r="C49" s="16">
        <v>24.475000000000001</v>
      </c>
      <c r="D49" s="16">
        <v>20</v>
      </c>
      <c r="E49" s="16">
        <v>1.56</v>
      </c>
      <c r="F49" s="16">
        <f>Tabla1[[#This Row],[VENTAS]]+Tabla1[[#This Row],[FISICO]]-Tabla1[[#This Row],[SISTEMA]]</f>
        <v>-2.9150000000000027</v>
      </c>
    </row>
    <row r="50" spans="1:6" x14ac:dyDescent="0.25">
      <c r="A50" s="16">
        <v>64</v>
      </c>
      <c r="B50" s="17" t="s">
        <v>26</v>
      </c>
      <c r="C50" s="16">
        <v>2.2149999999999999</v>
      </c>
      <c r="D50" s="16">
        <v>0</v>
      </c>
      <c r="E50" s="16">
        <v>0</v>
      </c>
      <c r="F50" s="16">
        <f>Tabla1[[#This Row],[VENTAS]]+Tabla1[[#This Row],[FISICO]]-Tabla1[[#This Row],[SISTEMA]]</f>
        <v>-2.2149999999999999</v>
      </c>
    </row>
    <row r="51" spans="1:6" x14ac:dyDescent="0.25">
      <c r="A51" s="16">
        <v>65</v>
      </c>
      <c r="B51" s="17" t="s">
        <v>1</v>
      </c>
      <c r="C51" s="16">
        <v>2.085</v>
      </c>
      <c r="D51" s="16">
        <v>0</v>
      </c>
      <c r="E51" s="16">
        <v>0</v>
      </c>
      <c r="F51" s="16">
        <f>Tabla1[[#This Row],[VENTAS]]+Tabla1[[#This Row],[FISICO]]-Tabla1[[#This Row],[SISTEMA]]</f>
        <v>-2.085</v>
      </c>
    </row>
    <row r="52" spans="1:6" x14ac:dyDescent="0.25">
      <c r="A52" s="16">
        <v>67</v>
      </c>
      <c r="B52" s="17" t="s">
        <v>79</v>
      </c>
      <c r="C52" s="16">
        <v>6.57</v>
      </c>
      <c r="D52" s="16">
        <v>0</v>
      </c>
      <c r="E52" s="16">
        <v>0.25</v>
      </c>
      <c r="F52" s="16">
        <f>Tabla1[[#This Row],[VENTAS]]+Tabla1[[#This Row],[FISICO]]-Tabla1[[#This Row],[SISTEMA]]</f>
        <v>-6.32</v>
      </c>
    </row>
    <row r="53" spans="1:6" x14ac:dyDescent="0.25">
      <c r="A53" s="16">
        <v>70</v>
      </c>
      <c r="B53" s="17" t="s">
        <v>75</v>
      </c>
      <c r="C53" s="16">
        <v>7.4</v>
      </c>
      <c r="D53" s="16">
        <v>15.8</v>
      </c>
      <c r="E53" s="16">
        <v>0</v>
      </c>
      <c r="F53" s="16">
        <f>Tabla1[[#This Row],[VENTAS]]+Tabla1[[#This Row],[FISICO]]-Tabla1[[#This Row],[SISTEMA]]</f>
        <v>8.4</v>
      </c>
    </row>
    <row r="54" spans="1:6" x14ac:dyDescent="0.25">
      <c r="A54" s="16">
        <v>71</v>
      </c>
      <c r="B54" s="17" t="s">
        <v>30</v>
      </c>
      <c r="C54" s="16">
        <v>331.79</v>
      </c>
      <c r="D54" s="16">
        <v>268.60000000000002</v>
      </c>
      <c r="E54" s="16">
        <v>0</v>
      </c>
      <c r="F54" s="16">
        <f>Tabla1[[#This Row],[VENTAS]]+Tabla1[[#This Row],[FISICO]]-Tabla1[[#This Row],[SISTEMA]]</f>
        <v>-63.19</v>
      </c>
    </row>
    <row r="55" spans="1:6" x14ac:dyDescent="0.25">
      <c r="A55" s="16">
        <v>72</v>
      </c>
      <c r="B55" s="17" t="s">
        <v>31</v>
      </c>
      <c r="C55" s="16">
        <v>8.07</v>
      </c>
      <c r="D55" s="16">
        <v>5.4</v>
      </c>
      <c r="E55" s="16">
        <v>0.47</v>
      </c>
      <c r="F55" s="16">
        <f>Tabla1[[#This Row],[VENTAS]]+Tabla1[[#This Row],[FISICO]]-Tabla1[[#This Row],[SISTEMA]]</f>
        <v>-2.2000000000000002</v>
      </c>
    </row>
    <row r="56" spans="1:6" x14ac:dyDescent="0.25">
      <c r="A56" s="16">
        <v>78</v>
      </c>
      <c r="B56" s="17" t="s">
        <v>33</v>
      </c>
      <c r="C56" s="16">
        <v>52.39</v>
      </c>
      <c r="D56" s="16">
        <v>33.200000000000003</v>
      </c>
      <c r="E56" s="16">
        <v>0</v>
      </c>
      <c r="F56" s="16">
        <f>Tabla1[[#This Row],[VENTAS]]+Tabla1[[#This Row],[FISICO]]-Tabla1[[#This Row],[SISTEMA]]</f>
        <v>-19.189999999999998</v>
      </c>
    </row>
    <row r="57" spans="1:6" x14ac:dyDescent="0.25">
      <c r="A57" s="16">
        <v>81</v>
      </c>
      <c r="B57" s="17" t="s">
        <v>20</v>
      </c>
      <c r="C57" s="16">
        <v>180</v>
      </c>
      <c r="D57" s="16">
        <v>180</v>
      </c>
      <c r="E57" s="16">
        <v>0</v>
      </c>
      <c r="F57" s="16">
        <f>Tabla1[[#This Row],[VENTAS]]+Tabla1[[#This Row],[FISICO]]-Tabla1[[#This Row],[SISTEMA]]</f>
        <v>0</v>
      </c>
    </row>
    <row r="58" spans="1:6" x14ac:dyDescent="0.25">
      <c r="A58" s="16">
        <v>83</v>
      </c>
      <c r="B58" s="17" t="s">
        <v>34</v>
      </c>
      <c r="C58" s="16">
        <v>4.68</v>
      </c>
      <c r="D58" s="16">
        <v>3.8</v>
      </c>
      <c r="E58" s="16">
        <v>0</v>
      </c>
      <c r="F58" s="16">
        <f>Tabla1[[#This Row],[VENTAS]]+Tabla1[[#This Row],[FISICO]]-Tabla1[[#This Row],[SISTEMA]]</f>
        <v>-0.87999999999999989</v>
      </c>
    </row>
    <row r="59" spans="1:6" x14ac:dyDescent="0.25">
      <c r="A59" s="16">
        <v>85</v>
      </c>
      <c r="B59" s="17" t="s">
        <v>74</v>
      </c>
      <c r="C59" s="16">
        <v>49.58</v>
      </c>
      <c r="D59" s="16">
        <v>31.4</v>
      </c>
      <c r="E59" s="16">
        <v>0</v>
      </c>
      <c r="F59" s="16">
        <f>Tabla1[[#This Row],[VENTAS]]+Tabla1[[#This Row],[FISICO]]-Tabla1[[#This Row],[SISTEMA]]</f>
        <v>-18.18</v>
      </c>
    </row>
    <row r="60" spans="1:6" x14ac:dyDescent="0.25">
      <c r="A60" s="16">
        <v>87</v>
      </c>
      <c r="B60" s="17" t="s">
        <v>2</v>
      </c>
      <c r="C60" s="16">
        <v>1.4350000000000001</v>
      </c>
      <c r="D60" s="16">
        <v>0</v>
      </c>
      <c r="E60" s="16">
        <v>0</v>
      </c>
      <c r="F60" s="16">
        <f>Tabla1[[#This Row],[VENTAS]]+Tabla1[[#This Row],[FISICO]]-Tabla1[[#This Row],[SISTEMA]]</f>
        <v>-1.4350000000000001</v>
      </c>
    </row>
    <row r="61" spans="1:6" x14ac:dyDescent="0.25">
      <c r="A61" s="16">
        <v>90</v>
      </c>
      <c r="B61" s="17" t="s">
        <v>89</v>
      </c>
      <c r="C61" s="16">
        <v>5.5E-2</v>
      </c>
      <c r="D61" s="16">
        <v>0</v>
      </c>
      <c r="E61" s="16">
        <v>0</v>
      </c>
      <c r="F61" s="16">
        <f>Tabla1[[#This Row],[VENTAS]]+Tabla1[[#This Row],[FISICO]]-Tabla1[[#This Row],[SISTEMA]]</f>
        <v>-5.5E-2</v>
      </c>
    </row>
    <row r="62" spans="1:6" x14ac:dyDescent="0.25">
      <c r="A62" s="16">
        <v>1775</v>
      </c>
      <c r="B62" s="17" t="s">
        <v>6</v>
      </c>
      <c r="C62" s="16">
        <v>0</v>
      </c>
      <c r="D62" s="16">
        <v>0</v>
      </c>
      <c r="E62" s="16">
        <v>0</v>
      </c>
      <c r="F62" s="16">
        <f>Tabla1[[#This Row],[VENTAS]]+Tabla1[[#This Row],[FISICO]]-Tabla1[[#This Row],[SISTEMA]]</f>
        <v>0</v>
      </c>
    </row>
    <row r="63" spans="1:6" x14ac:dyDescent="0.25">
      <c r="A63" s="16">
        <v>2078</v>
      </c>
      <c r="B63" s="17" t="s">
        <v>27</v>
      </c>
      <c r="C63" s="16">
        <v>4</v>
      </c>
      <c r="D63" s="16">
        <v>0</v>
      </c>
      <c r="E63" s="16">
        <v>0</v>
      </c>
      <c r="F63" s="16">
        <f>Tabla1[[#This Row],[VENTAS]]+Tabla1[[#This Row],[FISICO]]-Tabla1[[#This Row],[SISTEMA]]</f>
        <v>-4</v>
      </c>
    </row>
    <row r="64" spans="1:6" x14ac:dyDescent="0.25">
      <c r="A64" s="16">
        <v>2079</v>
      </c>
      <c r="B64" s="17" t="s">
        <v>35</v>
      </c>
      <c r="C64" s="16">
        <v>121.3</v>
      </c>
      <c r="D64" s="16">
        <v>128.80000000000001</v>
      </c>
      <c r="E64" s="16">
        <v>1.04</v>
      </c>
      <c r="F64" s="16">
        <f>Tabla1[[#This Row],[VENTAS]]+Tabla1[[#This Row],[FISICO]]-Tabla1[[#This Row],[SISTEMA]]</f>
        <v>8.5400000000000063</v>
      </c>
    </row>
    <row r="65" spans="1:6" x14ac:dyDescent="0.25">
      <c r="A65" s="16">
        <v>2104</v>
      </c>
      <c r="B65" s="17" t="s">
        <v>32</v>
      </c>
      <c r="C65" s="16">
        <v>28</v>
      </c>
      <c r="D65" s="16">
        <v>25</v>
      </c>
      <c r="E65" s="16">
        <v>0</v>
      </c>
      <c r="F65" s="16">
        <f>Tabla1[[#This Row],[VENTAS]]+Tabla1[[#This Row],[FISICO]]-Tabla1[[#This Row],[SISTEMA]]</f>
        <v>-3</v>
      </c>
    </row>
    <row r="66" spans="1:6" x14ac:dyDescent="0.25">
      <c r="A66" s="16">
        <v>2105</v>
      </c>
      <c r="B66" s="17" t="s">
        <v>49</v>
      </c>
      <c r="C66" s="16">
        <v>-1</v>
      </c>
      <c r="D66" s="16">
        <v>0</v>
      </c>
      <c r="E66" s="16">
        <v>0</v>
      </c>
      <c r="F66" s="16">
        <f>Tabla1[[#This Row],[VENTAS]]+Tabla1[[#This Row],[FISICO]]-Tabla1[[#This Row],[SISTEMA]]</f>
        <v>1</v>
      </c>
    </row>
    <row r="67" spans="1:6" x14ac:dyDescent="0.25">
      <c r="A67" s="16">
        <v>2569</v>
      </c>
      <c r="B67" s="17" t="s">
        <v>88</v>
      </c>
      <c r="C67" s="16">
        <v>6.8</v>
      </c>
      <c r="D67" s="16">
        <v>0</v>
      </c>
      <c r="E67" s="16">
        <v>0</v>
      </c>
      <c r="F67" s="16">
        <f>Tabla1[[#This Row],[VENTAS]]+Tabla1[[#This Row],[FISICO]]-Tabla1[[#This Row],[SISTEMA]]</f>
        <v>-6.8</v>
      </c>
    </row>
    <row r="68" spans="1:6" x14ac:dyDescent="0.25">
      <c r="A68" s="16">
        <v>2763</v>
      </c>
      <c r="B68" s="17" t="s">
        <v>41</v>
      </c>
      <c r="C68" s="16">
        <v>0</v>
      </c>
      <c r="D68" s="16">
        <v>0</v>
      </c>
      <c r="E68" s="16">
        <v>0</v>
      </c>
      <c r="F68" s="16">
        <f>Tabla1[[#This Row],[VENTAS]]+Tabla1[[#This Row],[FISICO]]-Tabla1[[#This Row],[SISTEMA]]</f>
        <v>0</v>
      </c>
    </row>
    <row r="69" spans="1:6" x14ac:dyDescent="0.25">
      <c r="A69" s="16">
        <v>3079</v>
      </c>
      <c r="B69" s="17" t="s">
        <v>59</v>
      </c>
      <c r="C69" s="16">
        <v>2</v>
      </c>
      <c r="D69" s="16">
        <v>1</v>
      </c>
      <c r="E69" s="16">
        <v>0</v>
      </c>
      <c r="F69" s="16">
        <f>Tabla1[[#This Row],[VENTAS]]+Tabla1[[#This Row],[FISICO]]-Tabla1[[#This Row],[SISTEMA]]</f>
        <v>-1</v>
      </c>
    </row>
    <row r="70" spans="1:6" x14ac:dyDescent="0.25">
      <c r="A70" s="16">
        <v>3080</v>
      </c>
      <c r="B70" s="17" t="s">
        <v>61</v>
      </c>
      <c r="C70" s="16">
        <v>1</v>
      </c>
      <c r="D70" s="16">
        <v>2</v>
      </c>
      <c r="E70" s="16">
        <v>0</v>
      </c>
      <c r="F70" s="16">
        <f>Tabla1[[#This Row],[VENTAS]]+Tabla1[[#This Row],[FISICO]]-Tabla1[[#This Row],[SISTEMA]]</f>
        <v>1</v>
      </c>
    </row>
    <row r="71" spans="1:6" x14ac:dyDescent="0.25">
      <c r="A71" s="16">
        <v>3083</v>
      </c>
      <c r="B71" s="17" t="s">
        <v>60</v>
      </c>
      <c r="C71" s="16">
        <v>6</v>
      </c>
      <c r="D71" s="16">
        <v>6</v>
      </c>
      <c r="E71" s="16">
        <v>0</v>
      </c>
      <c r="F71" s="16">
        <f>Tabla1[[#This Row],[VENTAS]]+Tabla1[[#This Row],[FISICO]]-Tabla1[[#This Row],[SISTEMA]]</f>
        <v>0</v>
      </c>
    </row>
    <row r="72" spans="1:6" x14ac:dyDescent="0.25">
      <c r="A72" s="16">
        <v>3524</v>
      </c>
      <c r="B72" s="17" t="s">
        <v>55</v>
      </c>
      <c r="C72" s="16">
        <v>105</v>
      </c>
      <c r="D72" s="16">
        <v>102</v>
      </c>
      <c r="E72" s="16">
        <v>0</v>
      </c>
      <c r="F72" s="16">
        <f>Tabla1[[#This Row],[VENTAS]]+Tabla1[[#This Row],[FISICO]]-Tabla1[[#This Row],[SISTEMA]]</f>
        <v>-3</v>
      </c>
    </row>
    <row r="73" spans="1:6" x14ac:dyDescent="0.25">
      <c r="A73" s="16">
        <v>3525</v>
      </c>
      <c r="B73" s="17" t="s">
        <v>62</v>
      </c>
      <c r="C73" s="16">
        <v>11</v>
      </c>
      <c r="D73" s="16">
        <v>11</v>
      </c>
      <c r="E73" s="16">
        <v>0</v>
      </c>
      <c r="F73" s="16">
        <f>Tabla1[[#This Row],[VENTAS]]+Tabla1[[#This Row],[FISICO]]-Tabla1[[#This Row],[SISTEMA]]</f>
        <v>0</v>
      </c>
    </row>
    <row r="74" spans="1:6" x14ac:dyDescent="0.25">
      <c r="A74" s="16">
        <v>3586</v>
      </c>
      <c r="B74" s="17" t="s">
        <v>68</v>
      </c>
      <c r="C74" s="16">
        <v>10</v>
      </c>
      <c r="D74" s="16">
        <v>10</v>
      </c>
      <c r="E74" s="16">
        <v>0</v>
      </c>
      <c r="F74" s="16">
        <f>Tabla1[[#This Row],[VENTAS]]+Tabla1[[#This Row],[FISICO]]-Tabla1[[#This Row],[SISTEMA]]</f>
        <v>0</v>
      </c>
    </row>
    <row r="75" spans="1:6" x14ac:dyDescent="0.25">
      <c r="A75" s="16">
        <v>3655</v>
      </c>
      <c r="B75" s="17" t="s">
        <v>65</v>
      </c>
      <c r="C75" s="16">
        <v>23</v>
      </c>
      <c r="D75" s="16">
        <v>22</v>
      </c>
      <c r="E75" s="16">
        <v>1</v>
      </c>
      <c r="F75" s="16">
        <f>Tabla1[[#This Row],[VENTAS]]+Tabla1[[#This Row],[FISICO]]-Tabla1[[#This Row],[SISTEMA]]</f>
        <v>0</v>
      </c>
    </row>
    <row r="76" spans="1:6" x14ac:dyDescent="0.25">
      <c r="A76" s="16">
        <v>4218</v>
      </c>
      <c r="B76" s="17" t="s">
        <v>67</v>
      </c>
      <c r="C76" s="16">
        <v>0</v>
      </c>
      <c r="D76" s="16">
        <v>1</v>
      </c>
      <c r="E76" s="16">
        <v>0</v>
      </c>
      <c r="F76" s="16">
        <f>Tabla1[[#This Row],[VENTAS]]+Tabla1[[#This Row],[FISICO]]-Tabla1[[#This Row],[SISTEMA]]</f>
        <v>1</v>
      </c>
    </row>
    <row r="77" spans="1:6" x14ac:dyDescent="0.25">
      <c r="A77" s="16">
        <v>5499</v>
      </c>
      <c r="B77" s="17" t="s">
        <v>66</v>
      </c>
      <c r="C77" s="16">
        <v>37</v>
      </c>
      <c r="D77" s="16">
        <v>37</v>
      </c>
      <c r="E77" s="16">
        <v>0</v>
      </c>
      <c r="F77" s="16">
        <f>Tabla1[[#This Row],[VENTAS]]+Tabla1[[#This Row],[FISICO]]-Tabla1[[#This Row],[SISTEMA]]</f>
        <v>0</v>
      </c>
    </row>
    <row r="78" spans="1:6" x14ac:dyDescent="0.25">
      <c r="A78" s="16">
        <v>6370</v>
      </c>
      <c r="B78" s="17" t="s">
        <v>24</v>
      </c>
      <c r="C78" s="16">
        <v>44</v>
      </c>
      <c r="D78" s="16">
        <v>44</v>
      </c>
      <c r="E78" s="16">
        <v>0</v>
      </c>
      <c r="F78" s="16">
        <f>Tabla1[[#This Row],[VENTAS]]+Tabla1[[#This Row],[FISICO]]-Tabla1[[#This Row],[SISTEMA]]</f>
        <v>0</v>
      </c>
    </row>
    <row r="79" spans="1:6" x14ac:dyDescent="0.25">
      <c r="A79" s="16">
        <v>9812</v>
      </c>
      <c r="B79" s="17" t="s">
        <v>94</v>
      </c>
      <c r="C79" s="16">
        <v>29</v>
      </c>
      <c r="D79" s="16">
        <v>29</v>
      </c>
      <c r="E79" s="16">
        <v>0</v>
      </c>
      <c r="F79" s="16">
        <f>Tabla1[[#This Row],[VENTAS]]+Tabla1[[#This Row],[FISICO]]-Tabla1[[#This Row],[SISTEMA]]</f>
        <v>0</v>
      </c>
    </row>
    <row r="80" spans="1:6" x14ac:dyDescent="0.25">
      <c r="A80" s="16">
        <v>11029</v>
      </c>
      <c r="B80" s="17" t="s">
        <v>93</v>
      </c>
      <c r="C80" s="16">
        <v>11</v>
      </c>
      <c r="D80" s="16">
        <v>10</v>
      </c>
      <c r="E80" s="16">
        <v>0</v>
      </c>
      <c r="F80" s="16">
        <f>Tabla1[[#This Row],[VENTAS]]+Tabla1[[#This Row],[FISICO]]-Tabla1[[#This Row],[SISTEMA]]</f>
        <v>-1</v>
      </c>
    </row>
    <row r="81" spans="1:6" x14ac:dyDescent="0.25">
      <c r="A81" s="16">
        <v>11905</v>
      </c>
      <c r="B81" s="17" t="s">
        <v>28</v>
      </c>
      <c r="C81" s="16">
        <v>78</v>
      </c>
      <c r="D81" s="16">
        <v>75</v>
      </c>
      <c r="E81" s="16">
        <v>5</v>
      </c>
      <c r="F81" s="16">
        <f>Tabla1[[#This Row],[VENTAS]]+Tabla1[[#This Row],[FISICO]]-Tabla1[[#This Row],[SISTEMA]]</f>
        <v>2</v>
      </c>
    </row>
    <row r="82" spans="1:6" x14ac:dyDescent="0.25">
      <c r="A82" s="16">
        <v>13731</v>
      </c>
      <c r="B82" s="17" t="s">
        <v>14</v>
      </c>
      <c r="C82" s="16">
        <v>42</v>
      </c>
      <c r="D82" s="16">
        <v>17</v>
      </c>
      <c r="E82" s="16">
        <v>0</v>
      </c>
      <c r="F82" s="16">
        <f>Tabla1[[#This Row],[VENTAS]]+Tabla1[[#This Row],[FISICO]]-Tabla1[[#This Row],[SISTEMA]]</f>
        <v>-25</v>
      </c>
    </row>
    <row r="83" spans="1:6" x14ac:dyDescent="0.25">
      <c r="A83" s="16">
        <v>14211</v>
      </c>
      <c r="B83" s="17" t="s">
        <v>90</v>
      </c>
      <c r="C83" s="16">
        <v>8</v>
      </c>
      <c r="D83" s="16">
        <v>2</v>
      </c>
      <c r="E83" s="16">
        <v>0</v>
      </c>
      <c r="F83" s="16">
        <f>Tabla1[[#This Row],[VENTAS]]+Tabla1[[#This Row],[FISICO]]-Tabla1[[#This Row],[SISTEMA]]</f>
        <v>-6</v>
      </c>
    </row>
    <row r="84" spans="1:6" x14ac:dyDescent="0.25">
      <c r="A84" s="16">
        <v>21295</v>
      </c>
      <c r="B84" s="17" t="s">
        <v>95</v>
      </c>
      <c r="C84" s="16">
        <v>13</v>
      </c>
      <c r="D84" s="16">
        <v>13</v>
      </c>
      <c r="E84" s="16">
        <v>0</v>
      </c>
      <c r="F84" s="16">
        <f>Tabla1[[#This Row],[VENTAS]]+Tabla1[[#This Row],[FISICO]]-Tabla1[[#This Row],[SISTEMA]]</f>
        <v>0</v>
      </c>
    </row>
    <row r="85" spans="1:6" x14ac:dyDescent="0.25">
      <c r="A85" s="16">
        <v>21297</v>
      </c>
      <c r="B85" s="17" t="s">
        <v>9</v>
      </c>
      <c r="C85" s="16">
        <v>1</v>
      </c>
      <c r="D85" s="16">
        <v>1</v>
      </c>
      <c r="E85" s="16">
        <v>0</v>
      </c>
      <c r="F85" s="16">
        <f>Tabla1[[#This Row],[VENTAS]]+Tabla1[[#This Row],[FISICO]]-Tabla1[[#This Row],[SISTEMA]]</f>
        <v>0</v>
      </c>
    </row>
    <row r="86" spans="1:6" x14ac:dyDescent="0.25">
      <c r="A86" s="16">
        <v>21298</v>
      </c>
      <c r="B86" s="17" t="s">
        <v>103</v>
      </c>
      <c r="C86" s="16">
        <v>0</v>
      </c>
      <c r="D86" s="16">
        <v>0</v>
      </c>
      <c r="E86" s="16">
        <v>0</v>
      </c>
      <c r="F86" s="16">
        <f>Tabla1[[#This Row],[VENTAS]]+Tabla1[[#This Row],[FISICO]]-Tabla1[[#This Row],[SISTEMA]]</f>
        <v>0</v>
      </c>
    </row>
    <row r="87" spans="1:6" x14ac:dyDescent="0.25">
      <c r="A87" s="16">
        <v>21300</v>
      </c>
      <c r="B87" s="17" t="s">
        <v>64</v>
      </c>
      <c r="C87" s="16">
        <v>11</v>
      </c>
      <c r="D87" s="16">
        <v>10</v>
      </c>
      <c r="E87" s="16">
        <v>0</v>
      </c>
      <c r="F87" s="16">
        <f>Tabla1[[#This Row],[VENTAS]]+Tabla1[[#This Row],[FISICO]]-Tabla1[[#This Row],[SISTEMA]]</f>
        <v>-1</v>
      </c>
    </row>
    <row r="88" spans="1:6" x14ac:dyDescent="0.25">
      <c r="A88" s="16">
        <v>21377</v>
      </c>
      <c r="B88" s="17" t="s">
        <v>16</v>
      </c>
      <c r="C88" s="16">
        <v>0</v>
      </c>
      <c r="D88" s="16">
        <v>0</v>
      </c>
      <c r="E88" s="16">
        <v>0</v>
      </c>
      <c r="F88" s="16">
        <f>Tabla1[[#This Row],[VENTAS]]+Tabla1[[#This Row],[FISICO]]-Tabla1[[#This Row],[SISTEMA]]</f>
        <v>0</v>
      </c>
    </row>
    <row r="89" spans="1:6" x14ac:dyDescent="0.25">
      <c r="A89" s="16">
        <v>21447</v>
      </c>
      <c r="B89" s="17" t="s">
        <v>18</v>
      </c>
      <c r="C89" s="16">
        <v>0</v>
      </c>
      <c r="D89" s="16">
        <v>0</v>
      </c>
      <c r="E89" s="16">
        <v>0</v>
      </c>
      <c r="F89" s="16">
        <f>Tabla1[[#This Row],[VENTAS]]+Tabla1[[#This Row],[FISICO]]-Tabla1[[#This Row],[SISTEMA]]</f>
        <v>0</v>
      </c>
    </row>
    <row r="90" spans="1:6" x14ac:dyDescent="0.25">
      <c r="A90" s="16">
        <v>21454</v>
      </c>
      <c r="B90" s="17" t="s">
        <v>8</v>
      </c>
      <c r="C90" s="16">
        <v>0</v>
      </c>
      <c r="D90" s="16">
        <v>0</v>
      </c>
      <c r="E90" s="16">
        <v>0</v>
      </c>
      <c r="F90" s="16">
        <f>Tabla1[[#This Row],[VENTAS]]+Tabla1[[#This Row],[FISICO]]-Tabla1[[#This Row],[SISTEMA]]</f>
        <v>0</v>
      </c>
    </row>
    <row r="91" spans="1:6" x14ac:dyDescent="0.25">
      <c r="A91" s="16">
        <v>21455</v>
      </c>
      <c r="B91" s="17" t="s">
        <v>10</v>
      </c>
      <c r="C91" s="16">
        <v>0</v>
      </c>
      <c r="D91" s="16">
        <v>0</v>
      </c>
      <c r="E91" s="16">
        <v>0</v>
      </c>
      <c r="F91" s="16">
        <f>Tabla1[[#This Row],[VENTAS]]+Tabla1[[#This Row],[FISICO]]-Tabla1[[#This Row],[SISTEMA]]</f>
        <v>0</v>
      </c>
    </row>
    <row r="92" spans="1:6" x14ac:dyDescent="0.25">
      <c r="A92" s="16">
        <v>21524</v>
      </c>
      <c r="B92" s="17" t="s">
        <v>12</v>
      </c>
      <c r="C92" s="16">
        <v>0</v>
      </c>
      <c r="D92" s="16">
        <v>0</v>
      </c>
      <c r="E92" s="16">
        <v>0</v>
      </c>
      <c r="F92" s="16">
        <f>Tabla1[[#This Row],[VENTAS]]+Tabla1[[#This Row],[FISICO]]-Tabla1[[#This Row],[SISTEMA]]</f>
        <v>0</v>
      </c>
    </row>
    <row r="93" spans="1:6" x14ac:dyDescent="0.25">
      <c r="A93" s="16">
        <v>21526</v>
      </c>
      <c r="B93" s="17" t="s">
        <v>19</v>
      </c>
      <c r="C93" s="16">
        <v>0</v>
      </c>
      <c r="D93" s="16">
        <v>0</v>
      </c>
      <c r="E93" s="16">
        <v>0</v>
      </c>
      <c r="F93" s="16">
        <f>Tabla1[[#This Row],[VENTAS]]+Tabla1[[#This Row],[FISICO]]-Tabla1[[#This Row],[SISTEMA]]</f>
        <v>0</v>
      </c>
    </row>
    <row r="94" spans="1:6" x14ac:dyDescent="0.25">
      <c r="A94" s="16">
        <v>21657</v>
      </c>
      <c r="B94" s="17" t="s">
        <v>98</v>
      </c>
      <c r="C94" s="16">
        <v>0</v>
      </c>
      <c r="D94" s="16">
        <v>0</v>
      </c>
      <c r="E94" s="16">
        <v>0</v>
      </c>
      <c r="F94" s="16">
        <f>Tabla1[[#This Row],[VENTAS]]+Tabla1[[#This Row],[FISICO]]-Tabla1[[#This Row],[SISTEMA]]</f>
        <v>0</v>
      </c>
    </row>
    <row r="95" spans="1:6" x14ac:dyDescent="0.25">
      <c r="A95" s="16">
        <v>21658</v>
      </c>
      <c r="B95" s="17" t="s">
        <v>17</v>
      </c>
      <c r="C95" s="16">
        <v>0</v>
      </c>
      <c r="D95" s="16">
        <v>0</v>
      </c>
      <c r="E95" s="16">
        <v>0</v>
      </c>
      <c r="F95" s="16">
        <f>Tabla1[[#This Row],[VENTAS]]+Tabla1[[#This Row],[FISICO]]-Tabla1[[#This Row],[SISTEMA]]</f>
        <v>0</v>
      </c>
    </row>
    <row r="96" spans="1:6" x14ac:dyDescent="0.25">
      <c r="A96" s="16">
        <v>21707</v>
      </c>
      <c r="B96" s="17" t="s">
        <v>11</v>
      </c>
      <c r="C96" s="16">
        <v>0</v>
      </c>
      <c r="D96" s="16">
        <v>0</v>
      </c>
      <c r="E96" s="16">
        <v>0</v>
      </c>
      <c r="F96" s="16">
        <f>Tabla1[[#This Row],[VENTAS]]+Tabla1[[#This Row],[FISICO]]-Tabla1[[#This Row],[SISTEMA]]</f>
        <v>0</v>
      </c>
    </row>
    <row r="97" spans="1:6" x14ac:dyDescent="0.25">
      <c r="A97" s="16">
        <v>21799</v>
      </c>
      <c r="B97" s="17" t="s">
        <v>63</v>
      </c>
      <c r="C97" s="16">
        <v>1</v>
      </c>
      <c r="D97" s="16">
        <v>2</v>
      </c>
      <c r="E97" s="16">
        <v>2</v>
      </c>
      <c r="F97" s="16">
        <f>Tabla1[[#This Row],[VENTAS]]+Tabla1[[#This Row],[FISICO]]-Tabla1[[#This Row],[SISTEMA]]</f>
        <v>3</v>
      </c>
    </row>
    <row r="98" spans="1:6" x14ac:dyDescent="0.25">
      <c r="A98" s="16">
        <v>22083</v>
      </c>
      <c r="B98" s="17" t="s">
        <v>101</v>
      </c>
      <c r="C98" s="16">
        <v>0</v>
      </c>
      <c r="D98" s="16">
        <v>0</v>
      </c>
      <c r="E98" s="16">
        <v>0</v>
      </c>
      <c r="F98" s="16">
        <f>Tabla1[[#This Row],[VENTAS]]+Tabla1[[#This Row],[FISICO]]-Tabla1[[#This Row],[SISTEMA]]</f>
        <v>0</v>
      </c>
    </row>
    <row r="99" spans="1:6" x14ac:dyDescent="0.25">
      <c r="A99" s="16">
        <v>22405</v>
      </c>
      <c r="B99" s="17" t="s">
        <v>15</v>
      </c>
      <c r="C99" s="16">
        <v>0</v>
      </c>
      <c r="D99" s="16">
        <v>0</v>
      </c>
      <c r="E99" s="16">
        <v>0</v>
      </c>
      <c r="F99" s="16">
        <f>Tabla1[[#This Row],[VENTAS]]+Tabla1[[#This Row],[FISICO]]-Tabla1[[#This Row],[SISTEMA]]</f>
        <v>0</v>
      </c>
    </row>
    <row r="100" spans="1:6" x14ac:dyDescent="0.25">
      <c r="A100" s="16">
        <v>22425</v>
      </c>
      <c r="B100" s="17" t="s">
        <v>102</v>
      </c>
      <c r="C100" s="16">
        <v>0</v>
      </c>
      <c r="D100" s="16">
        <v>0</v>
      </c>
      <c r="E100" s="16">
        <v>0</v>
      </c>
      <c r="F100" s="16">
        <f>Tabla1[[#This Row],[VENTAS]]+Tabla1[[#This Row],[FISICO]]-Tabla1[[#This Row],[SISTEMA]]</f>
        <v>0</v>
      </c>
    </row>
    <row r="101" spans="1:6" x14ac:dyDescent="0.25">
      <c r="A101" s="16">
        <v>22481</v>
      </c>
      <c r="B101" s="17" t="s">
        <v>97</v>
      </c>
      <c r="C101" s="16">
        <v>0</v>
      </c>
      <c r="D101" s="16">
        <v>0</v>
      </c>
      <c r="E101" s="16">
        <v>0</v>
      </c>
      <c r="F101" s="16">
        <f>Tabla1[[#This Row],[VENTAS]]+Tabla1[[#This Row],[FISICO]]-Tabla1[[#This Row],[SISTEMA]]</f>
        <v>0</v>
      </c>
    </row>
    <row r="102" spans="1:6" x14ac:dyDescent="0.25">
      <c r="A102" s="16">
        <v>22483</v>
      </c>
      <c r="B102" s="17" t="s">
        <v>96</v>
      </c>
      <c r="C102" s="16">
        <v>0</v>
      </c>
      <c r="D102" s="16">
        <v>0</v>
      </c>
      <c r="E102" s="16">
        <v>0</v>
      </c>
      <c r="F102" s="16">
        <f>Tabla1[[#This Row],[VENTAS]]+Tabla1[[#This Row],[FISICO]]-Tabla1[[#This Row],[SISTEMA]]</f>
        <v>0</v>
      </c>
    </row>
    <row r="103" spans="1:6" x14ac:dyDescent="0.25">
      <c r="A103" s="16">
        <v>22494</v>
      </c>
      <c r="B103" s="17" t="s">
        <v>4</v>
      </c>
      <c r="C103" s="16">
        <v>0</v>
      </c>
      <c r="D103" s="16">
        <v>0</v>
      </c>
      <c r="E103" s="16">
        <v>0</v>
      </c>
      <c r="F103" s="16">
        <f>Tabla1[[#This Row],[VENTAS]]+Tabla1[[#This Row],[FISICO]]-Tabla1[[#This Row],[SISTEMA]]</f>
        <v>0</v>
      </c>
    </row>
    <row r="104" spans="1:6" x14ac:dyDescent="0.25">
      <c r="A104" s="16">
        <v>22498</v>
      </c>
      <c r="B104" s="17" t="s">
        <v>104</v>
      </c>
      <c r="C104" s="16">
        <v>0</v>
      </c>
      <c r="D104" s="16">
        <v>0</v>
      </c>
      <c r="E104" s="16">
        <v>0</v>
      </c>
      <c r="F104" s="16">
        <f>Tabla1[[#This Row],[VENTAS]]+Tabla1[[#This Row],[FISICO]]-Tabla1[[#This Row],[SISTEMA]]</f>
        <v>0</v>
      </c>
    </row>
    <row r="105" spans="1:6" x14ac:dyDescent="0.25">
      <c r="A105" s="16">
        <v>22543</v>
      </c>
      <c r="B105" s="17" t="s">
        <v>21</v>
      </c>
      <c r="C105" s="16">
        <v>0</v>
      </c>
      <c r="D105" s="16">
        <v>0</v>
      </c>
      <c r="E105" s="16">
        <v>0</v>
      </c>
      <c r="F105" s="16">
        <f>Tabla1[[#This Row],[VENTAS]]+Tabla1[[#This Row],[FISICO]]-Tabla1[[#This Row],[SISTEMA]]</f>
        <v>0</v>
      </c>
    </row>
    <row r="106" spans="1:6" x14ac:dyDescent="0.25">
      <c r="A106" s="16">
        <v>22870</v>
      </c>
      <c r="B106" s="17" t="s">
        <v>13</v>
      </c>
      <c r="C106" s="16">
        <v>0</v>
      </c>
      <c r="D106" s="16">
        <v>0</v>
      </c>
      <c r="E106" s="16">
        <v>0</v>
      </c>
      <c r="F106" s="16">
        <f>Tabla1[[#This Row],[VENTAS]]+Tabla1[[#This Row],[FISICO]]-Tabla1[[#This Row],[SISTEMA]]</f>
        <v>0</v>
      </c>
    </row>
    <row r="107" spans="1:6" x14ac:dyDescent="0.25">
      <c r="A107" s="16">
        <v>23072</v>
      </c>
      <c r="B107" s="17" t="s">
        <v>99</v>
      </c>
      <c r="C107" s="16">
        <v>0</v>
      </c>
      <c r="D107" s="16">
        <v>0</v>
      </c>
      <c r="E107" s="16">
        <v>0</v>
      </c>
      <c r="F107" s="16">
        <f>Tabla1[[#This Row],[VENTAS]]+Tabla1[[#This Row],[FISICO]]-Tabla1[[#This Row],[SISTEMA]]</f>
        <v>0</v>
      </c>
    </row>
    <row r="108" spans="1:6" x14ac:dyDescent="0.25">
      <c r="A108" s="16">
        <v>23086</v>
      </c>
      <c r="B108" s="17" t="s">
        <v>106</v>
      </c>
      <c r="C108" s="16">
        <v>0</v>
      </c>
      <c r="D108" s="16">
        <v>0</v>
      </c>
      <c r="E108" s="16">
        <v>0</v>
      </c>
      <c r="F108" s="16">
        <f>Tabla1[[#This Row],[VENTAS]]+Tabla1[[#This Row],[FISICO]]-Tabla1[[#This Row],[SISTEMA]]</f>
        <v>0</v>
      </c>
    </row>
    <row r="109" spans="1:6" x14ac:dyDescent="0.25">
      <c r="A109" s="16">
        <v>23087</v>
      </c>
      <c r="B109" s="17" t="s">
        <v>105</v>
      </c>
      <c r="C109" s="16">
        <v>0</v>
      </c>
      <c r="D109" s="16">
        <v>0</v>
      </c>
      <c r="E109" s="16">
        <v>0</v>
      </c>
      <c r="F109" s="16">
        <f>Tabla1[[#This Row],[VENTAS]]+Tabla1[[#This Row],[FISICO]]-Tabla1[[#This Row],[SISTEMA]]</f>
        <v>0</v>
      </c>
    </row>
    <row r="110" spans="1:6" x14ac:dyDescent="0.25">
      <c r="A110" s="16">
        <v>23088</v>
      </c>
      <c r="B110" s="17" t="s">
        <v>100</v>
      </c>
      <c r="C110" s="16">
        <v>0</v>
      </c>
      <c r="D110" s="16">
        <v>0</v>
      </c>
      <c r="E110" s="16">
        <v>0</v>
      </c>
      <c r="F110" s="16">
        <f>Tabla1[[#This Row],[VENTAS]]+Tabla1[[#This Row],[FISICO]]-Tabla1[[#This Row],[SISTEMA]]</f>
        <v>0</v>
      </c>
    </row>
    <row r="111" spans="1:6" x14ac:dyDescent="0.25">
      <c r="B111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topLeftCell="A25" workbookViewId="0">
      <selection activeCell="G16" sqref="G16"/>
    </sheetView>
  </sheetViews>
  <sheetFormatPr baseColWidth="10" defaultRowHeight="15" x14ac:dyDescent="0.25"/>
  <cols>
    <col min="1" max="1" width="8.7109375" customWidth="1"/>
    <col min="2" max="2" width="39.28515625" customWidth="1"/>
    <col min="3" max="3" width="13" bestFit="1" customWidth="1"/>
    <col min="4" max="4" width="9.140625" customWidth="1"/>
    <col min="5" max="5" width="7" customWidth="1"/>
    <col min="6" max="6" width="8" bestFit="1" customWidth="1"/>
    <col min="7" max="7" width="15.28515625" customWidth="1"/>
    <col min="8" max="8" width="10.5703125" customWidth="1"/>
    <col min="9" max="9" width="8.28515625" customWidth="1"/>
    <col min="10" max="10" width="12.85546875" style="10" customWidth="1"/>
  </cols>
  <sheetData>
    <row r="1" spans="1:10" ht="21" x14ac:dyDescent="0.35">
      <c r="A1" s="14" t="s">
        <v>170</v>
      </c>
    </row>
    <row r="3" spans="1:10" ht="23.25" customHeight="1" x14ac:dyDescent="0.25">
      <c r="A3" s="2" t="s">
        <v>164</v>
      </c>
      <c r="B3" s="2" t="s">
        <v>165</v>
      </c>
      <c r="C3" s="2" t="s">
        <v>107</v>
      </c>
      <c r="D3" s="2" t="s">
        <v>166</v>
      </c>
      <c r="E3" s="2" t="s">
        <v>167</v>
      </c>
      <c r="F3" s="2" t="s">
        <v>168</v>
      </c>
      <c r="G3" s="2" t="s">
        <v>169</v>
      </c>
      <c r="H3" s="2" t="s">
        <v>160</v>
      </c>
      <c r="I3" s="2" t="s">
        <v>161</v>
      </c>
      <c r="J3" s="8" t="s">
        <v>162</v>
      </c>
    </row>
    <row r="4" spans="1:10" x14ac:dyDescent="0.25">
      <c r="A4" s="3">
        <v>1</v>
      </c>
      <c r="B4" s="4" t="s">
        <v>58</v>
      </c>
      <c r="C4" s="4" t="s">
        <v>108</v>
      </c>
      <c r="D4" s="3">
        <v>253.184</v>
      </c>
      <c r="E4" s="3">
        <v>208</v>
      </c>
      <c r="F4" s="3">
        <v>0</v>
      </c>
      <c r="G4" s="3">
        <v>-45.183999999999997</v>
      </c>
      <c r="H4" s="5">
        <f>G4/C4</f>
        <v>-9.036799999999999E-2</v>
      </c>
      <c r="I4" s="3">
        <v>0.2</v>
      </c>
      <c r="J4" s="9">
        <f>I4*G4</f>
        <v>-9.0367999999999995</v>
      </c>
    </row>
    <row r="5" spans="1:10" x14ac:dyDescent="0.25">
      <c r="A5" s="6">
        <v>2</v>
      </c>
      <c r="B5" s="7" t="s">
        <v>54</v>
      </c>
      <c r="C5" s="7" t="s">
        <v>109</v>
      </c>
      <c r="D5" s="6">
        <v>9.49</v>
      </c>
      <c r="E5" s="6">
        <v>8.51</v>
      </c>
      <c r="F5" s="6">
        <v>0</v>
      </c>
      <c r="G5" s="6">
        <v>-0.98000000000000043</v>
      </c>
      <c r="H5" s="5">
        <f t="shared" ref="H5:H61" si="0">G5/C5</f>
        <v>-3.2666666666666684E-2</v>
      </c>
      <c r="I5" s="6">
        <v>6.5</v>
      </c>
      <c r="J5" s="9">
        <f t="shared" ref="J5:J61" si="1">I5*G5</f>
        <v>-6.3700000000000028</v>
      </c>
    </row>
    <row r="6" spans="1:10" x14ac:dyDescent="0.25">
      <c r="A6" s="3">
        <v>3</v>
      </c>
      <c r="B6" s="4" t="s">
        <v>5</v>
      </c>
      <c r="C6" s="4" t="s">
        <v>110</v>
      </c>
      <c r="D6" s="3">
        <v>0.315</v>
      </c>
      <c r="E6" s="3">
        <v>0</v>
      </c>
      <c r="F6" s="3">
        <v>0</v>
      </c>
      <c r="G6" s="3">
        <v>-0.315</v>
      </c>
      <c r="H6" s="5">
        <f t="shared" si="0"/>
        <v>-3.15E-2</v>
      </c>
      <c r="I6" s="3">
        <v>6.6</v>
      </c>
      <c r="J6" s="9">
        <f t="shared" si="1"/>
        <v>-2.0789999999999997</v>
      </c>
    </row>
    <row r="7" spans="1:10" x14ac:dyDescent="0.25">
      <c r="A7" s="6">
        <v>4</v>
      </c>
      <c r="B7" s="7" t="s">
        <v>53</v>
      </c>
      <c r="C7" s="7" t="s">
        <v>111</v>
      </c>
      <c r="D7" s="6">
        <v>21.13</v>
      </c>
      <c r="E7" s="6">
        <v>14.6</v>
      </c>
      <c r="F7" s="6">
        <v>0</v>
      </c>
      <c r="G7" s="6">
        <v>-6.5299999999999994</v>
      </c>
      <c r="H7" s="5">
        <f t="shared" si="0"/>
        <v>-7.1600877192982443E-2</v>
      </c>
      <c r="I7" s="6">
        <v>0.7</v>
      </c>
      <c r="J7" s="9">
        <f t="shared" si="1"/>
        <v>-4.5709999999999988</v>
      </c>
    </row>
    <row r="8" spans="1:10" x14ac:dyDescent="0.25">
      <c r="A8" s="3">
        <v>6</v>
      </c>
      <c r="B8" s="4" t="s">
        <v>3</v>
      </c>
      <c r="C8" s="4" t="s">
        <v>112</v>
      </c>
      <c r="D8" s="3">
        <v>3.04</v>
      </c>
      <c r="E8" s="3">
        <v>0</v>
      </c>
      <c r="F8" s="3">
        <v>0</v>
      </c>
      <c r="G8" s="3">
        <v>-3.04</v>
      </c>
      <c r="H8" s="5">
        <f t="shared" si="0"/>
        <v>-0.13944954128440368</v>
      </c>
      <c r="I8" s="3">
        <v>2.29</v>
      </c>
      <c r="J8" s="9">
        <f t="shared" si="1"/>
        <v>-6.9615999999999998</v>
      </c>
    </row>
    <row r="9" spans="1:10" x14ac:dyDescent="0.25">
      <c r="A9" s="6">
        <v>7</v>
      </c>
      <c r="B9" s="7" t="s">
        <v>48</v>
      </c>
      <c r="C9" s="7" t="s">
        <v>113</v>
      </c>
      <c r="D9" s="6">
        <v>32.08</v>
      </c>
      <c r="E9" s="6">
        <v>5</v>
      </c>
      <c r="F9" s="6">
        <v>0</v>
      </c>
      <c r="G9" s="6">
        <v>-27.08</v>
      </c>
      <c r="H9" s="5">
        <f t="shared" si="0"/>
        <v>-0.19911764705882351</v>
      </c>
      <c r="I9" s="6">
        <v>1.28</v>
      </c>
      <c r="J9" s="9">
        <f t="shared" si="1"/>
        <v>-34.662399999999998</v>
      </c>
    </row>
    <row r="10" spans="1:10" x14ac:dyDescent="0.25">
      <c r="A10" s="3">
        <v>8</v>
      </c>
      <c r="B10" s="4" t="s">
        <v>57</v>
      </c>
      <c r="C10" s="4" t="s">
        <v>114</v>
      </c>
      <c r="D10" s="3">
        <v>21.765000000000001</v>
      </c>
      <c r="E10" s="3">
        <v>5.4</v>
      </c>
      <c r="F10" s="3">
        <v>0</v>
      </c>
      <c r="G10" s="3">
        <v>-16.365000000000002</v>
      </c>
      <c r="H10" s="5">
        <f t="shared" si="0"/>
        <v>-0.30761278195488723</v>
      </c>
      <c r="I10" s="3">
        <v>0.92</v>
      </c>
      <c r="J10" s="9">
        <f t="shared" si="1"/>
        <v>-15.055800000000003</v>
      </c>
    </row>
    <row r="11" spans="1:10" x14ac:dyDescent="0.25">
      <c r="A11" s="6">
        <v>10</v>
      </c>
      <c r="B11" s="7" t="s">
        <v>47</v>
      </c>
      <c r="C11" s="7" t="s">
        <v>115</v>
      </c>
      <c r="D11" s="6">
        <v>29.65</v>
      </c>
      <c r="E11" s="6">
        <v>26.8</v>
      </c>
      <c r="F11" s="6">
        <v>0</v>
      </c>
      <c r="G11" s="6">
        <v>-2.8499999999999979</v>
      </c>
      <c r="H11" s="5">
        <f t="shared" si="0"/>
        <v>-5.0531914893616983E-2</v>
      </c>
      <c r="I11" s="6">
        <v>1.38</v>
      </c>
      <c r="J11" s="9">
        <f t="shared" si="1"/>
        <v>-3.9329999999999967</v>
      </c>
    </row>
    <row r="12" spans="1:10" x14ac:dyDescent="0.25">
      <c r="A12" s="3">
        <v>12</v>
      </c>
      <c r="B12" s="4" t="s">
        <v>56</v>
      </c>
      <c r="C12" s="4" t="s">
        <v>116</v>
      </c>
      <c r="D12" s="3">
        <v>54.32</v>
      </c>
      <c r="E12" s="3">
        <v>31.815000000000001</v>
      </c>
      <c r="F12" s="3">
        <v>0</v>
      </c>
      <c r="G12" s="3">
        <v>-22.504999999999999</v>
      </c>
      <c r="H12" s="5">
        <f t="shared" si="0"/>
        <v>-0.1104268891069676</v>
      </c>
      <c r="I12" s="3">
        <v>1.18</v>
      </c>
      <c r="J12" s="9">
        <f t="shared" si="1"/>
        <v>-26.555899999999998</v>
      </c>
    </row>
    <row r="13" spans="1:10" x14ac:dyDescent="0.25">
      <c r="A13" s="6">
        <v>13</v>
      </c>
      <c r="B13" s="7" t="s">
        <v>23</v>
      </c>
      <c r="C13" s="7" t="s">
        <v>117</v>
      </c>
      <c r="D13" s="6">
        <v>41.34</v>
      </c>
      <c r="E13" s="6">
        <v>6.16</v>
      </c>
      <c r="F13" s="6">
        <v>0</v>
      </c>
      <c r="G13" s="6">
        <v>-35.180000000000007</v>
      </c>
      <c r="H13" s="5">
        <f t="shared" si="0"/>
        <v>-0.24739803094233481</v>
      </c>
      <c r="I13" s="6">
        <v>1.04</v>
      </c>
      <c r="J13" s="9">
        <f t="shared" si="1"/>
        <v>-36.58720000000001</v>
      </c>
    </row>
    <row r="14" spans="1:10" x14ac:dyDescent="0.25">
      <c r="A14" s="3">
        <v>14</v>
      </c>
      <c r="B14" s="4" t="s">
        <v>69</v>
      </c>
      <c r="C14" s="4" t="s">
        <v>118</v>
      </c>
      <c r="D14" s="3">
        <v>41.38</v>
      </c>
      <c r="E14" s="3">
        <v>0</v>
      </c>
      <c r="F14" s="3">
        <v>0</v>
      </c>
      <c r="G14" s="3">
        <v>-41.38</v>
      </c>
      <c r="H14" s="5">
        <f t="shared" si="0"/>
        <v>-0.60320699708454817</v>
      </c>
      <c r="I14" s="3">
        <v>0.82</v>
      </c>
      <c r="J14" s="9">
        <f t="shared" si="1"/>
        <v>-33.931600000000003</v>
      </c>
    </row>
    <row r="15" spans="1:10" x14ac:dyDescent="0.25">
      <c r="A15" s="6">
        <v>15</v>
      </c>
      <c r="B15" s="7" t="s">
        <v>70</v>
      </c>
      <c r="C15" s="7" t="s">
        <v>119</v>
      </c>
      <c r="D15" s="6">
        <v>56.725000000000001</v>
      </c>
      <c r="E15" s="6">
        <v>44.6</v>
      </c>
      <c r="F15" s="6">
        <v>0</v>
      </c>
      <c r="G15" s="6">
        <v>-12.125</v>
      </c>
      <c r="H15" s="5">
        <f t="shared" si="0"/>
        <v>-0.11934055118110237</v>
      </c>
      <c r="I15" s="6">
        <v>1.03</v>
      </c>
      <c r="J15" s="9">
        <f t="shared" si="1"/>
        <v>-12.48875</v>
      </c>
    </row>
    <row r="16" spans="1:10" x14ac:dyDescent="0.25">
      <c r="A16" s="3">
        <v>16</v>
      </c>
      <c r="B16" s="4" t="s">
        <v>86</v>
      </c>
      <c r="C16" s="4" t="s">
        <v>120</v>
      </c>
      <c r="D16" s="3">
        <v>230.875</v>
      </c>
      <c r="E16" s="3">
        <v>77.599999999999994</v>
      </c>
      <c r="F16" s="3">
        <v>0</v>
      </c>
      <c r="G16" s="3">
        <v>-153.27500000000001</v>
      </c>
      <c r="H16" s="5">
        <f t="shared" si="0"/>
        <v>-0.32295617361989043</v>
      </c>
      <c r="I16" s="3">
        <v>0.56000000000000005</v>
      </c>
      <c r="J16" s="9">
        <f t="shared" si="1"/>
        <v>-85.834000000000017</v>
      </c>
    </row>
    <row r="17" spans="1:10" x14ac:dyDescent="0.25">
      <c r="A17" s="6">
        <v>17</v>
      </c>
      <c r="B17" s="7" t="s">
        <v>83</v>
      </c>
      <c r="C17" s="7" t="s">
        <v>121</v>
      </c>
      <c r="D17" s="6">
        <v>11.041</v>
      </c>
      <c r="E17" s="6">
        <v>0</v>
      </c>
      <c r="F17" s="6">
        <v>0</v>
      </c>
      <c r="G17" s="6">
        <v>-11.041</v>
      </c>
      <c r="H17" s="5">
        <f t="shared" si="0"/>
        <v>-4.9290178571428575E-2</v>
      </c>
      <c r="I17" s="6">
        <v>1.98</v>
      </c>
      <c r="J17" s="9">
        <f t="shared" si="1"/>
        <v>-21.861180000000001</v>
      </c>
    </row>
    <row r="18" spans="1:10" x14ac:dyDescent="0.25">
      <c r="A18" s="3">
        <v>18</v>
      </c>
      <c r="B18" s="4" t="s">
        <v>39</v>
      </c>
      <c r="C18" s="4" t="s">
        <v>122</v>
      </c>
      <c r="D18" s="3">
        <v>76.155000000000001</v>
      </c>
      <c r="E18" s="3">
        <v>58.4</v>
      </c>
      <c r="F18" s="3">
        <v>0</v>
      </c>
      <c r="G18" s="3">
        <v>-17.755000000000003</v>
      </c>
      <c r="H18" s="5">
        <f t="shared" si="0"/>
        <v>-4.6236979166666671E-2</v>
      </c>
      <c r="I18" s="3">
        <v>2.16</v>
      </c>
      <c r="J18" s="9">
        <f t="shared" si="1"/>
        <v>-38.350800000000007</v>
      </c>
    </row>
    <row r="19" spans="1:10" x14ac:dyDescent="0.25">
      <c r="A19" s="6">
        <v>19</v>
      </c>
      <c r="B19" s="7" t="s">
        <v>29</v>
      </c>
      <c r="C19" s="7" t="s">
        <v>123</v>
      </c>
      <c r="D19" s="6">
        <v>120.55500000000001</v>
      </c>
      <c r="E19" s="6">
        <v>67.400000000000006</v>
      </c>
      <c r="F19" s="6">
        <v>0</v>
      </c>
      <c r="G19" s="6">
        <v>-53.155000000000001</v>
      </c>
      <c r="H19" s="5">
        <f t="shared" si="0"/>
        <v>-4.4638058448102119E-2</v>
      </c>
      <c r="I19" s="6">
        <v>0.82</v>
      </c>
      <c r="J19" s="9">
        <f t="shared" si="1"/>
        <v>-43.5871</v>
      </c>
    </row>
    <row r="20" spans="1:10" x14ac:dyDescent="0.25">
      <c r="A20" s="3">
        <v>20</v>
      </c>
      <c r="B20" s="4" t="s">
        <v>0</v>
      </c>
      <c r="C20" s="4" t="s">
        <v>124</v>
      </c>
      <c r="D20" s="3">
        <v>0.47499999999999998</v>
      </c>
      <c r="E20" s="3">
        <v>0</v>
      </c>
      <c r="F20" s="3">
        <v>0</v>
      </c>
      <c r="G20" s="3">
        <v>-0.47499999999999998</v>
      </c>
      <c r="H20" s="5">
        <f t="shared" si="0"/>
        <v>-0.13194444444444445</v>
      </c>
      <c r="I20" s="3">
        <v>2.77</v>
      </c>
      <c r="J20" s="9">
        <f t="shared" si="1"/>
        <v>-1.31575</v>
      </c>
    </row>
    <row r="21" spans="1:10" x14ac:dyDescent="0.25">
      <c r="A21" s="6">
        <v>23</v>
      </c>
      <c r="B21" s="7" t="s">
        <v>50</v>
      </c>
      <c r="C21" s="7" t="s">
        <v>125</v>
      </c>
      <c r="D21" s="6">
        <v>67.44</v>
      </c>
      <c r="E21" s="6">
        <v>41.3</v>
      </c>
      <c r="F21" s="6">
        <v>0</v>
      </c>
      <c r="G21" s="6">
        <v>-26.14</v>
      </c>
      <c r="H21" s="5">
        <f t="shared" si="0"/>
        <v>-0.24753787878787881</v>
      </c>
      <c r="I21" s="6">
        <v>0.32</v>
      </c>
      <c r="J21" s="9">
        <f t="shared" si="1"/>
        <v>-8.3648000000000007</v>
      </c>
    </row>
    <row r="22" spans="1:10" x14ac:dyDescent="0.25">
      <c r="A22" s="3">
        <v>24</v>
      </c>
      <c r="B22" s="4" t="s">
        <v>85</v>
      </c>
      <c r="C22" s="4" t="s">
        <v>126</v>
      </c>
      <c r="D22" s="3">
        <v>3.75</v>
      </c>
      <c r="E22" s="3">
        <v>0</v>
      </c>
      <c r="F22" s="3">
        <v>0</v>
      </c>
      <c r="G22" s="3">
        <v>-3.75</v>
      </c>
      <c r="H22" s="5">
        <f t="shared" si="0"/>
        <v>-0.70093457943925241</v>
      </c>
      <c r="I22" s="3">
        <v>2.2200000000000002</v>
      </c>
      <c r="J22" s="9">
        <f t="shared" si="1"/>
        <v>-8.3250000000000011</v>
      </c>
    </row>
    <row r="23" spans="1:10" x14ac:dyDescent="0.25">
      <c r="A23" s="6">
        <v>26</v>
      </c>
      <c r="B23" s="7" t="s">
        <v>52</v>
      </c>
      <c r="C23" s="7" t="s">
        <v>127</v>
      </c>
      <c r="D23" s="6">
        <v>233.46</v>
      </c>
      <c r="E23" s="6">
        <v>208.95</v>
      </c>
      <c r="F23" s="6">
        <v>1.36</v>
      </c>
      <c r="G23" s="6">
        <v>-23.150000000000006</v>
      </c>
      <c r="H23" s="5">
        <f t="shared" si="0"/>
        <v>-2.7187316500293605E-2</v>
      </c>
      <c r="I23" s="6">
        <v>0.7</v>
      </c>
      <c r="J23" s="9">
        <f t="shared" si="1"/>
        <v>-16.205000000000002</v>
      </c>
    </row>
    <row r="24" spans="1:10" x14ac:dyDescent="0.25">
      <c r="A24" s="3">
        <v>28</v>
      </c>
      <c r="B24" s="4" t="s">
        <v>51</v>
      </c>
      <c r="C24" s="4" t="s">
        <v>128</v>
      </c>
      <c r="D24" s="3">
        <v>42.064999999999998</v>
      </c>
      <c r="E24" s="3">
        <v>31.4</v>
      </c>
      <c r="F24" s="3">
        <v>0.46</v>
      </c>
      <c r="G24" s="3">
        <v>-10.204999999999998</v>
      </c>
      <c r="H24" s="5">
        <f t="shared" si="0"/>
        <v>-7.7310606060606052E-2</v>
      </c>
      <c r="I24" s="3">
        <v>0.34</v>
      </c>
      <c r="J24" s="9">
        <f t="shared" si="1"/>
        <v>-3.4696999999999996</v>
      </c>
    </row>
    <row r="25" spans="1:10" x14ac:dyDescent="0.25">
      <c r="A25" s="6">
        <v>31</v>
      </c>
      <c r="B25" s="7" t="s">
        <v>44</v>
      </c>
      <c r="C25" s="7" t="s">
        <v>129</v>
      </c>
      <c r="D25" s="6">
        <v>16.43</v>
      </c>
      <c r="E25" s="6">
        <v>0</v>
      </c>
      <c r="F25" s="6">
        <v>0</v>
      </c>
      <c r="G25" s="6">
        <v>-16.43</v>
      </c>
      <c r="H25" s="5">
        <f t="shared" si="0"/>
        <v>-0.20134803921568628</v>
      </c>
      <c r="I25" s="6">
        <v>1.26</v>
      </c>
      <c r="J25" s="9">
        <f t="shared" si="1"/>
        <v>-20.701799999999999</v>
      </c>
    </row>
    <row r="26" spans="1:10" x14ac:dyDescent="0.25">
      <c r="A26" s="3">
        <v>32</v>
      </c>
      <c r="B26" s="4" t="s">
        <v>45</v>
      </c>
      <c r="C26" s="4" t="s">
        <v>130</v>
      </c>
      <c r="D26" s="3">
        <v>46.39</v>
      </c>
      <c r="E26" s="3">
        <v>42.6</v>
      </c>
      <c r="F26" s="3">
        <v>0</v>
      </c>
      <c r="G26" s="3">
        <v>-3.7899999999999991</v>
      </c>
      <c r="H26" s="5">
        <f t="shared" si="0"/>
        <v>-4.8096446700507604E-2</v>
      </c>
      <c r="I26" s="3">
        <v>0.73</v>
      </c>
      <c r="J26" s="9">
        <f t="shared" si="1"/>
        <v>-2.7666999999999993</v>
      </c>
    </row>
    <row r="27" spans="1:10" x14ac:dyDescent="0.25">
      <c r="A27" s="6">
        <v>33</v>
      </c>
      <c r="B27" s="7" t="s">
        <v>87</v>
      </c>
      <c r="C27" s="7" t="s">
        <v>131</v>
      </c>
      <c r="D27" s="6">
        <v>19.815000000000001</v>
      </c>
      <c r="E27" s="6">
        <v>0</v>
      </c>
      <c r="F27" s="6">
        <v>0</v>
      </c>
      <c r="G27" s="6">
        <v>-19.815000000000001</v>
      </c>
      <c r="H27" s="5">
        <f t="shared" si="0"/>
        <v>-0.70265957446808514</v>
      </c>
      <c r="I27" s="6">
        <v>0.98</v>
      </c>
      <c r="J27" s="9">
        <f t="shared" si="1"/>
        <v>-19.418700000000001</v>
      </c>
    </row>
    <row r="28" spans="1:10" x14ac:dyDescent="0.25">
      <c r="A28" s="3">
        <v>38</v>
      </c>
      <c r="B28" s="4" t="s">
        <v>92</v>
      </c>
      <c r="C28" s="4" t="s">
        <v>132</v>
      </c>
      <c r="D28" s="3">
        <v>2.0649999999999999</v>
      </c>
      <c r="E28" s="3">
        <v>0</v>
      </c>
      <c r="F28" s="3">
        <v>0</v>
      </c>
      <c r="G28" s="3">
        <v>-2.0649999999999999</v>
      </c>
      <c r="H28" s="5">
        <f t="shared" si="0"/>
        <v>-0.31287878787878787</v>
      </c>
      <c r="I28" s="3">
        <v>1.06</v>
      </c>
      <c r="J28" s="9">
        <f t="shared" si="1"/>
        <v>-2.1888999999999998</v>
      </c>
    </row>
    <row r="29" spans="1:10" x14ac:dyDescent="0.25">
      <c r="A29" s="6">
        <v>39</v>
      </c>
      <c r="B29" s="7" t="s">
        <v>71</v>
      </c>
      <c r="C29" s="7" t="s">
        <v>109</v>
      </c>
      <c r="D29" s="6">
        <v>11.244999999999999</v>
      </c>
      <c r="E29" s="6">
        <v>0</v>
      </c>
      <c r="F29" s="6">
        <v>0</v>
      </c>
      <c r="G29" s="6">
        <v>-11.244999999999999</v>
      </c>
      <c r="H29" s="5">
        <f t="shared" si="0"/>
        <v>-0.3748333333333333</v>
      </c>
      <c r="I29" s="6">
        <v>0.84</v>
      </c>
      <c r="J29" s="9">
        <f t="shared" si="1"/>
        <v>-9.4457999999999984</v>
      </c>
    </row>
    <row r="30" spans="1:10" x14ac:dyDescent="0.25">
      <c r="A30" s="3">
        <v>40</v>
      </c>
      <c r="B30" s="4" t="s">
        <v>42</v>
      </c>
      <c r="C30" s="4" t="s">
        <v>133</v>
      </c>
      <c r="D30" s="3">
        <v>11.135</v>
      </c>
      <c r="E30" s="3">
        <v>5.2</v>
      </c>
      <c r="F30" s="3">
        <v>0.75</v>
      </c>
      <c r="G30" s="3">
        <v>-5.1849999999999996</v>
      </c>
      <c r="H30" s="5">
        <f t="shared" si="0"/>
        <v>-4.3644781144781146E-2</v>
      </c>
      <c r="I30" s="3">
        <v>1.01</v>
      </c>
      <c r="J30" s="9">
        <f t="shared" si="1"/>
        <v>-5.2368499999999996</v>
      </c>
    </row>
    <row r="31" spans="1:10" x14ac:dyDescent="0.25">
      <c r="A31" s="6">
        <v>45</v>
      </c>
      <c r="B31" s="7" t="s">
        <v>38</v>
      </c>
      <c r="C31" s="7" t="s">
        <v>134</v>
      </c>
      <c r="D31" s="6">
        <v>339.11500000000001</v>
      </c>
      <c r="E31" s="6">
        <v>163.19999999999999</v>
      </c>
      <c r="F31" s="6">
        <v>0</v>
      </c>
      <c r="G31" s="6">
        <f>F31+E31-D31</f>
        <v>-175.91500000000002</v>
      </c>
      <c r="H31" s="5">
        <f>G31/C31</f>
        <v>-0.33622897553516823</v>
      </c>
      <c r="I31" s="6">
        <v>0.5</v>
      </c>
      <c r="J31" s="9">
        <f t="shared" si="1"/>
        <v>-87.95750000000001</v>
      </c>
    </row>
    <row r="32" spans="1:10" x14ac:dyDescent="0.25">
      <c r="A32" s="3">
        <v>46</v>
      </c>
      <c r="B32" s="4" t="s">
        <v>84</v>
      </c>
      <c r="C32" s="4" t="s">
        <v>135</v>
      </c>
      <c r="D32" s="3">
        <v>9.2100000000000009</v>
      </c>
      <c r="E32" s="3">
        <v>0</v>
      </c>
      <c r="F32" s="3">
        <v>0</v>
      </c>
      <c r="G32" s="3">
        <v>-9.2100000000000009</v>
      </c>
      <c r="H32" s="5">
        <f t="shared" si="0"/>
        <v>-0.38567839195979903</v>
      </c>
      <c r="I32" s="3">
        <v>0.86</v>
      </c>
      <c r="J32" s="9">
        <f t="shared" si="1"/>
        <v>-7.9206000000000003</v>
      </c>
    </row>
    <row r="33" spans="1:10" x14ac:dyDescent="0.25">
      <c r="A33" s="6">
        <v>48</v>
      </c>
      <c r="B33" s="7" t="s">
        <v>78</v>
      </c>
      <c r="C33" s="7" t="s">
        <v>136</v>
      </c>
      <c r="D33" s="6">
        <v>15.97</v>
      </c>
      <c r="E33" s="6">
        <v>0</v>
      </c>
      <c r="F33" s="6">
        <v>0</v>
      </c>
      <c r="G33" s="6">
        <v>-15.97</v>
      </c>
      <c r="H33" s="5">
        <f t="shared" si="0"/>
        <v>-0.77149758454106288</v>
      </c>
      <c r="I33" s="6">
        <v>0.73</v>
      </c>
      <c r="J33" s="9">
        <f t="shared" si="1"/>
        <v>-11.658100000000001</v>
      </c>
    </row>
    <row r="34" spans="1:10" x14ac:dyDescent="0.25">
      <c r="A34" s="3">
        <v>49</v>
      </c>
      <c r="B34" s="4" t="s">
        <v>40</v>
      </c>
      <c r="C34" s="4" t="s">
        <v>137</v>
      </c>
      <c r="D34" s="3">
        <v>19.05</v>
      </c>
      <c r="E34" s="3">
        <v>13.4</v>
      </c>
      <c r="F34" s="3">
        <v>0</v>
      </c>
      <c r="G34" s="3">
        <v>-5.65</v>
      </c>
      <c r="H34" s="5">
        <f t="shared" si="0"/>
        <v>-0.20178571428571429</v>
      </c>
      <c r="I34" s="3">
        <v>1.85</v>
      </c>
      <c r="J34" s="9">
        <f t="shared" si="1"/>
        <v>-10.452500000000001</v>
      </c>
    </row>
    <row r="35" spans="1:10" x14ac:dyDescent="0.25">
      <c r="A35" s="6">
        <v>50</v>
      </c>
      <c r="B35" s="7" t="s">
        <v>73</v>
      </c>
      <c r="C35" s="7" t="s">
        <v>138</v>
      </c>
      <c r="D35" s="6">
        <v>15.47</v>
      </c>
      <c r="E35" s="6">
        <v>3.6</v>
      </c>
      <c r="F35" s="6">
        <v>0</v>
      </c>
      <c r="G35" s="6">
        <v>-11.870000000000001</v>
      </c>
      <c r="H35" s="5">
        <f t="shared" si="0"/>
        <v>-3.393367638650658E-2</v>
      </c>
      <c r="I35" s="6">
        <v>0.28000000000000003</v>
      </c>
      <c r="J35" s="9">
        <f t="shared" si="1"/>
        <v>-3.3236000000000008</v>
      </c>
    </row>
    <row r="36" spans="1:10" x14ac:dyDescent="0.25">
      <c r="A36" s="3">
        <v>51</v>
      </c>
      <c r="B36" s="4" t="s">
        <v>36</v>
      </c>
      <c r="C36" s="4" t="s">
        <v>139</v>
      </c>
      <c r="D36" s="3">
        <v>41.45</v>
      </c>
      <c r="E36" s="3">
        <v>24.8</v>
      </c>
      <c r="F36" s="3">
        <v>0</v>
      </c>
      <c r="G36" s="3">
        <v>-16.650000000000002</v>
      </c>
      <c r="H36" s="5">
        <f t="shared" si="0"/>
        <v>-6.6440542697525945E-2</v>
      </c>
      <c r="I36" s="3">
        <v>0.7</v>
      </c>
      <c r="J36" s="9">
        <f t="shared" si="1"/>
        <v>-11.655000000000001</v>
      </c>
    </row>
    <row r="37" spans="1:10" x14ac:dyDescent="0.25">
      <c r="A37" s="6">
        <v>55</v>
      </c>
      <c r="B37" s="7" t="s">
        <v>22</v>
      </c>
      <c r="C37" s="7" t="s">
        <v>140</v>
      </c>
      <c r="D37" s="6">
        <v>104.495</v>
      </c>
      <c r="E37" s="6">
        <v>81.8</v>
      </c>
      <c r="F37" s="6">
        <v>0</v>
      </c>
      <c r="G37" s="6">
        <v>-22.695000000000007</v>
      </c>
      <c r="H37" s="5">
        <f t="shared" si="0"/>
        <v>-9.1957050243111862E-2</v>
      </c>
      <c r="I37" s="6">
        <v>1.1299999999999999</v>
      </c>
      <c r="J37" s="9">
        <f t="shared" si="1"/>
        <v>-25.645350000000008</v>
      </c>
    </row>
    <row r="38" spans="1:10" x14ac:dyDescent="0.25">
      <c r="A38" s="3">
        <v>57</v>
      </c>
      <c r="B38" s="4" t="s">
        <v>7</v>
      </c>
      <c r="C38" s="4" t="s">
        <v>141</v>
      </c>
      <c r="D38" s="3">
        <v>1.49</v>
      </c>
      <c r="E38" s="3">
        <v>0</v>
      </c>
      <c r="F38" s="3">
        <v>0</v>
      </c>
      <c r="G38" s="3">
        <v>-1.49</v>
      </c>
      <c r="H38" s="5">
        <f t="shared" si="0"/>
        <v>-0.62083333333333335</v>
      </c>
      <c r="I38" s="3">
        <v>0.76</v>
      </c>
      <c r="J38" s="9">
        <f t="shared" si="1"/>
        <v>-1.1324000000000001</v>
      </c>
    </row>
    <row r="39" spans="1:10" x14ac:dyDescent="0.25">
      <c r="A39" s="6">
        <v>58</v>
      </c>
      <c r="B39" s="7" t="s">
        <v>72</v>
      </c>
      <c r="C39" s="7" t="s">
        <v>142</v>
      </c>
      <c r="D39" s="6">
        <v>36.020000000000003</v>
      </c>
      <c r="E39" s="6">
        <v>30.8</v>
      </c>
      <c r="F39" s="6">
        <v>0</v>
      </c>
      <c r="G39" s="6">
        <v>-5.2200000000000024</v>
      </c>
      <c r="H39" s="5">
        <f t="shared" si="0"/>
        <v>-6.525000000000003E-2</v>
      </c>
      <c r="I39" s="6">
        <v>0.68</v>
      </c>
      <c r="J39" s="9">
        <f t="shared" si="1"/>
        <v>-3.5496000000000021</v>
      </c>
    </row>
    <row r="40" spans="1:10" x14ac:dyDescent="0.25">
      <c r="A40" s="3">
        <v>59</v>
      </c>
      <c r="B40" s="4" t="s">
        <v>76</v>
      </c>
      <c r="C40" s="4" t="s">
        <v>143</v>
      </c>
      <c r="D40" s="3">
        <v>17.105</v>
      </c>
      <c r="E40" s="3">
        <v>16.600000000000001</v>
      </c>
      <c r="F40" s="3">
        <v>0</v>
      </c>
      <c r="G40" s="3">
        <v>-0.50499999999999901</v>
      </c>
      <c r="H40" s="5">
        <f t="shared" si="0"/>
        <v>-1.1477272727272704E-2</v>
      </c>
      <c r="I40" s="3">
        <v>1.1299999999999999</v>
      </c>
      <c r="J40" s="9">
        <f t="shared" si="1"/>
        <v>-0.57064999999999877</v>
      </c>
    </row>
    <row r="41" spans="1:10" x14ac:dyDescent="0.25">
      <c r="A41" s="6">
        <v>60</v>
      </c>
      <c r="B41" s="7" t="s">
        <v>82</v>
      </c>
      <c r="C41" s="7" t="s">
        <v>144</v>
      </c>
      <c r="D41" s="6">
        <v>17.78</v>
      </c>
      <c r="E41" s="6">
        <v>3.8</v>
      </c>
      <c r="F41" s="6">
        <v>0.92</v>
      </c>
      <c r="G41" s="6">
        <v>-13.060000000000002</v>
      </c>
      <c r="H41" s="5">
        <f t="shared" si="0"/>
        <v>-9.7028231797919778E-2</v>
      </c>
      <c r="I41" s="6">
        <v>1.35</v>
      </c>
      <c r="J41" s="9">
        <f t="shared" si="1"/>
        <v>-17.631000000000004</v>
      </c>
    </row>
    <row r="42" spans="1:10" x14ac:dyDescent="0.25">
      <c r="A42" s="3">
        <v>63</v>
      </c>
      <c r="B42" s="4" t="s">
        <v>81</v>
      </c>
      <c r="C42" s="4" t="s">
        <v>145</v>
      </c>
      <c r="D42" s="3">
        <v>24.475000000000001</v>
      </c>
      <c r="E42" s="3">
        <v>20</v>
      </c>
      <c r="F42" s="3">
        <v>1.56</v>
      </c>
      <c r="G42" s="3">
        <v>-2.9150000000000027</v>
      </c>
      <c r="H42" s="5">
        <f t="shared" si="0"/>
        <v>-2.6166965888689431E-2</v>
      </c>
      <c r="I42" s="3">
        <v>0.44</v>
      </c>
      <c r="J42" s="9">
        <f t="shared" si="1"/>
        <v>-1.2826000000000013</v>
      </c>
    </row>
    <row r="43" spans="1:10" x14ac:dyDescent="0.25">
      <c r="A43" s="6">
        <v>64</v>
      </c>
      <c r="B43" s="7" t="s">
        <v>26</v>
      </c>
      <c r="C43" s="7" t="s">
        <v>146</v>
      </c>
      <c r="D43" s="6">
        <v>2.2149999999999999</v>
      </c>
      <c r="E43" s="6">
        <v>0</v>
      </c>
      <c r="F43" s="6">
        <v>0</v>
      </c>
      <c r="G43" s="6">
        <v>-2.2149999999999999</v>
      </c>
      <c r="H43" s="5">
        <f t="shared" si="0"/>
        <v>-0.4614583333333333</v>
      </c>
      <c r="I43" s="6">
        <v>1.66</v>
      </c>
      <c r="J43" s="9">
        <f t="shared" si="1"/>
        <v>-3.6768999999999994</v>
      </c>
    </row>
    <row r="44" spans="1:10" x14ac:dyDescent="0.25">
      <c r="A44" s="3">
        <v>65</v>
      </c>
      <c r="B44" s="4" t="s">
        <v>1</v>
      </c>
      <c r="C44" s="4" t="s">
        <v>147</v>
      </c>
      <c r="D44" s="3">
        <v>2.085</v>
      </c>
      <c r="E44" s="3">
        <v>0</v>
      </c>
      <c r="F44" s="3">
        <v>0</v>
      </c>
      <c r="G44" s="3">
        <v>-2.085</v>
      </c>
      <c r="H44" s="5">
        <f t="shared" si="0"/>
        <v>-0.2895833333333333</v>
      </c>
      <c r="I44" s="3">
        <v>1.1200000000000001</v>
      </c>
      <c r="J44" s="9">
        <f t="shared" si="1"/>
        <v>-2.3352000000000004</v>
      </c>
    </row>
    <row r="45" spans="1:10" x14ac:dyDescent="0.25">
      <c r="A45" s="6">
        <v>67</v>
      </c>
      <c r="B45" s="7" t="s">
        <v>79</v>
      </c>
      <c r="C45" s="7" t="s">
        <v>148</v>
      </c>
      <c r="D45" s="6">
        <v>6.57</v>
      </c>
      <c r="E45" s="6">
        <v>0</v>
      </c>
      <c r="F45" s="6">
        <v>0.25</v>
      </c>
      <c r="G45" s="6">
        <v>-6.32</v>
      </c>
      <c r="H45" s="5">
        <f t="shared" si="0"/>
        <v>-3.5665914221218967E-2</v>
      </c>
      <c r="I45" s="6">
        <v>2.39</v>
      </c>
      <c r="J45" s="9">
        <f t="shared" si="1"/>
        <v>-15.104800000000001</v>
      </c>
    </row>
    <row r="46" spans="1:10" x14ac:dyDescent="0.25">
      <c r="A46" s="3">
        <v>71</v>
      </c>
      <c r="B46" s="4" t="s">
        <v>30</v>
      </c>
      <c r="C46" s="4" t="s">
        <v>149</v>
      </c>
      <c r="D46" s="3">
        <v>331.79</v>
      </c>
      <c r="E46" s="3">
        <v>268.60000000000002</v>
      </c>
      <c r="F46" s="3">
        <v>0</v>
      </c>
      <c r="G46" s="3">
        <v>-63.19</v>
      </c>
      <c r="H46" s="5">
        <f t="shared" si="0"/>
        <v>-0.10558238232886095</v>
      </c>
      <c r="I46" s="3">
        <v>0.62</v>
      </c>
      <c r="J46" s="9">
        <f t="shared" si="1"/>
        <v>-39.177799999999998</v>
      </c>
    </row>
    <row r="47" spans="1:10" x14ac:dyDescent="0.25">
      <c r="A47" s="6">
        <v>72</v>
      </c>
      <c r="B47" s="7" t="s">
        <v>31</v>
      </c>
      <c r="C47" s="7" t="s">
        <v>150</v>
      </c>
      <c r="D47" s="6">
        <v>8.07</v>
      </c>
      <c r="E47" s="6">
        <v>5.4</v>
      </c>
      <c r="F47" s="6">
        <v>0.47</v>
      </c>
      <c r="G47" s="6">
        <v>-2.2000000000000002</v>
      </c>
      <c r="H47" s="5">
        <f t="shared" si="0"/>
        <v>-7.3825503355704702E-2</v>
      </c>
      <c r="I47" s="6">
        <v>2.09</v>
      </c>
      <c r="J47" s="9">
        <f t="shared" si="1"/>
        <v>-4.5979999999999999</v>
      </c>
    </row>
    <row r="48" spans="1:10" x14ac:dyDescent="0.25">
      <c r="A48" s="3">
        <v>78</v>
      </c>
      <c r="B48" s="4" t="s">
        <v>33</v>
      </c>
      <c r="C48" s="4" t="s">
        <v>151</v>
      </c>
      <c r="D48" s="3">
        <v>52.39</v>
      </c>
      <c r="E48" s="3">
        <v>33.200000000000003</v>
      </c>
      <c r="F48" s="3">
        <v>0</v>
      </c>
      <c r="G48" s="3">
        <v>-19.189999999999998</v>
      </c>
      <c r="H48" s="5">
        <f t="shared" si="0"/>
        <v>-2.8113096982127158E-2</v>
      </c>
      <c r="I48" s="3">
        <v>2.3199999999999998</v>
      </c>
      <c r="J48" s="9">
        <f t="shared" si="1"/>
        <v>-44.520799999999994</v>
      </c>
    </row>
    <row r="49" spans="1:10" x14ac:dyDescent="0.25">
      <c r="A49" s="6">
        <v>83</v>
      </c>
      <c r="B49" s="7" t="s">
        <v>34</v>
      </c>
      <c r="C49" s="7" t="s">
        <v>152</v>
      </c>
      <c r="D49" s="6">
        <v>4.68</v>
      </c>
      <c r="E49" s="6">
        <v>3.8</v>
      </c>
      <c r="F49" s="6">
        <v>0</v>
      </c>
      <c r="G49" s="6">
        <v>-0.87999999999999989</v>
      </c>
      <c r="H49" s="5">
        <f t="shared" si="0"/>
        <v>-7.7192982456140341E-2</v>
      </c>
      <c r="I49" s="6">
        <v>1.48</v>
      </c>
      <c r="J49" s="9">
        <f t="shared" si="1"/>
        <v>-1.3023999999999998</v>
      </c>
    </row>
    <row r="50" spans="1:10" x14ac:dyDescent="0.25">
      <c r="A50" s="3">
        <v>85</v>
      </c>
      <c r="B50" s="4" t="s">
        <v>74</v>
      </c>
      <c r="C50" s="4" t="s">
        <v>153</v>
      </c>
      <c r="D50" s="3">
        <v>49.58</v>
      </c>
      <c r="E50" s="3">
        <v>31.4</v>
      </c>
      <c r="F50" s="3">
        <v>0</v>
      </c>
      <c r="G50" s="3">
        <v>-18.18</v>
      </c>
      <c r="H50" s="5">
        <f t="shared" si="0"/>
        <v>-4.3891839690970547E-2</v>
      </c>
      <c r="I50" s="3">
        <v>0.53</v>
      </c>
      <c r="J50" s="9">
        <f t="shared" si="1"/>
        <v>-9.6354000000000006</v>
      </c>
    </row>
    <row r="51" spans="1:10" x14ac:dyDescent="0.25">
      <c r="A51" s="6">
        <v>87</v>
      </c>
      <c r="B51" s="7" t="s">
        <v>2</v>
      </c>
      <c r="C51" s="7" t="s">
        <v>154</v>
      </c>
      <c r="D51" s="6">
        <v>1.4350000000000001</v>
      </c>
      <c r="E51" s="6">
        <v>0</v>
      </c>
      <c r="F51" s="6">
        <v>0</v>
      </c>
      <c r="G51" s="6">
        <v>-1.4350000000000001</v>
      </c>
      <c r="H51" s="5">
        <f t="shared" si="0"/>
        <v>-0.31195652173913047</v>
      </c>
      <c r="I51" s="6">
        <v>1.52</v>
      </c>
      <c r="J51" s="9">
        <f t="shared" si="1"/>
        <v>-2.1812</v>
      </c>
    </row>
    <row r="52" spans="1:10" x14ac:dyDescent="0.25">
      <c r="A52" s="3">
        <v>90</v>
      </c>
      <c r="B52" s="4" t="s">
        <v>89</v>
      </c>
      <c r="C52" s="4" t="s">
        <v>155</v>
      </c>
      <c r="D52" s="3">
        <v>5.5E-2</v>
      </c>
      <c r="E52" s="3">
        <v>0</v>
      </c>
      <c r="F52" s="3">
        <v>0</v>
      </c>
      <c r="G52" s="3">
        <v>-5.5E-2</v>
      </c>
      <c r="H52" s="5" t="e">
        <f t="shared" si="0"/>
        <v>#DIV/0!</v>
      </c>
      <c r="I52" s="3">
        <v>1.42</v>
      </c>
      <c r="J52" s="9">
        <f t="shared" si="1"/>
        <v>-7.8100000000000003E-2</v>
      </c>
    </row>
    <row r="53" spans="1:10" x14ac:dyDescent="0.25">
      <c r="A53" s="6">
        <v>2078</v>
      </c>
      <c r="B53" s="7" t="s">
        <v>27</v>
      </c>
      <c r="C53" s="7" t="s">
        <v>156</v>
      </c>
      <c r="D53" s="6">
        <v>4</v>
      </c>
      <c r="E53" s="6">
        <v>0</v>
      </c>
      <c r="F53" s="6">
        <v>0</v>
      </c>
      <c r="G53" s="6">
        <v>-4</v>
      </c>
      <c r="H53" s="5">
        <f t="shared" si="0"/>
        <v>-4.878048780487805E-2</v>
      </c>
      <c r="I53" s="6">
        <v>1.8</v>
      </c>
      <c r="J53" s="9">
        <f t="shared" si="1"/>
        <v>-7.2</v>
      </c>
    </row>
    <row r="54" spans="1:10" x14ac:dyDescent="0.25">
      <c r="A54" s="3">
        <v>2104</v>
      </c>
      <c r="B54" s="4" t="s">
        <v>32</v>
      </c>
      <c r="C54" s="4" t="s">
        <v>157</v>
      </c>
      <c r="D54" s="3">
        <v>28</v>
      </c>
      <c r="E54" s="3">
        <v>25</v>
      </c>
      <c r="F54" s="3">
        <v>0</v>
      </c>
      <c r="G54" s="3">
        <v>-3</v>
      </c>
      <c r="H54" s="5">
        <f t="shared" si="0"/>
        <v>-0.05</v>
      </c>
      <c r="I54" s="3">
        <v>0.34</v>
      </c>
      <c r="J54" s="9">
        <f t="shared" si="1"/>
        <v>-1.02</v>
      </c>
    </row>
    <row r="55" spans="1:10" x14ac:dyDescent="0.25">
      <c r="A55" s="6">
        <v>2569</v>
      </c>
      <c r="B55" s="7" t="s">
        <v>88</v>
      </c>
      <c r="C55" s="7" t="s">
        <v>147</v>
      </c>
      <c r="D55" s="6">
        <v>6.8</v>
      </c>
      <c r="E55" s="6">
        <v>0</v>
      </c>
      <c r="F55" s="6">
        <v>0</v>
      </c>
      <c r="G55" s="6">
        <v>-6.8</v>
      </c>
      <c r="H55" s="5">
        <f t="shared" si="0"/>
        <v>-0.94444444444444442</v>
      </c>
      <c r="I55" s="6">
        <v>0.98</v>
      </c>
      <c r="J55" s="9">
        <f t="shared" si="1"/>
        <v>-6.6639999999999997</v>
      </c>
    </row>
    <row r="56" spans="1:10" x14ac:dyDescent="0.25">
      <c r="A56" s="3">
        <v>3079</v>
      </c>
      <c r="B56" s="4" t="s">
        <v>59</v>
      </c>
      <c r="C56" s="4" t="s">
        <v>155</v>
      </c>
      <c r="D56" s="3">
        <v>2</v>
      </c>
      <c r="E56" s="3">
        <v>1</v>
      </c>
      <c r="F56" s="3">
        <v>0</v>
      </c>
      <c r="G56" s="3">
        <v>-1</v>
      </c>
      <c r="H56" s="5" t="e">
        <f t="shared" si="0"/>
        <v>#DIV/0!</v>
      </c>
      <c r="I56" s="3">
        <v>2.36</v>
      </c>
      <c r="J56" s="9">
        <f t="shared" si="1"/>
        <v>-2.36</v>
      </c>
    </row>
    <row r="57" spans="1:10" x14ac:dyDescent="0.25">
      <c r="A57" s="6">
        <v>3524</v>
      </c>
      <c r="B57" s="7" t="s">
        <v>55</v>
      </c>
      <c r="C57" s="7" t="s">
        <v>158</v>
      </c>
      <c r="D57" s="6">
        <v>105</v>
      </c>
      <c r="E57" s="6">
        <v>102</v>
      </c>
      <c r="F57" s="6">
        <v>0</v>
      </c>
      <c r="G57" s="6">
        <v>-3</v>
      </c>
      <c r="H57" s="5">
        <f t="shared" si="0"/>
        <v>-1.7045454545454544E-2</v>
      </c>
      <c r="I57" s="6">
        <v>1.33</v>
      </c>
      <c r="J57" s="9">
        <f t="shared" si="1"/>
        <v>-3.99</v>
      </c>
    </row>
    <row r="58" spans="1:10" x14ac:dyDescent="0.25">
      <c r="A58" s="3">
        <v>11029</v>
      </c>
      <c r="B58" s="4" t="s">
        <v>93</v>
      </c>
      <c r="C58" s="4" t="s">
        <v>109</v>
      </c>
      <c r="D58" s="3">
        <v>11</v>
      </c>
      <c r="E58" s="3">
        <v>10</v>
      </c>
      <c r="F58" s="3">
        <v>0</v>
      </c>
      <c r="G58" s="3">
        <v>-1</v>
      </c>
      <c r="H58" s="5">
        <f t="shared" si="0"/>
        <v>-3.3333333333333333E-2</v>
      </c>
      <c r="I58" s="3">
        <v>1.08</v>
      </c>
      <c r="J58" s="9">
        <f t="shared" si="1"/>
        <v>-1.08</v>
      </c>
    </row>
    <row r="59" spans="1:10" x14ac:dyDescent="0.25">
      <c r="A59" s="6">
        <v>13731</v>
      </c>
      <c r="B59" s="7" t="s">
        <v>14</v>
      </c>
      <c r="C59" s="7" t="s">
        <v>155</v>
      </c>
      <c r="D59" s="6">
        <v>42</v>
      </c>
      <c r="E59" s="6">
        <v>17</v>
      </c>
      <c r="F59" s="6">
        <v>0</v>
      </c>
      <c r="G59" s="6">
        <v>-25</v>
      </c>
      <c r="H59" s="5" t="e">
        <f t="shared" si="0"/>
        <v>#DIV/0!</v>
      </c>
      <c r="I59" s="6">
        <v>0.36</v>
      </c>
      <c r="J59" s="9">
        <f t="shared" si="1"/>
        <v>-9</v>
      </c>
    </row>
    <row r="60" spans="1:10" x14ac:dyDescent="0.25">
      <c r="A60" s="3">
        <v>14211</v>
      </c>
      <c r="B60" s="4" t="s">
        <v>90</v>
      </c>
      <c r="C60" s="4" t="s">
        <v>155</v>
      </c>
      <c r="D60" s="3">
        <v>8</v>
      </c>
      <c r="E60" s="3">
        <v>2</v>
      </c>
      <c r="F60" s="3">
        <v>0</v>
      </c>
      <c r="G60" s="3">
        <v>-6</v>
      </c>
      <c r="H60" s="5" t="e">
        <f t="shared" si="0"/>
        <v>#DIV/0!</v>
      </c>
      <c r="I60" s="3">
        <v>1.2</v>
      </c>
      <c r="J60" s="9">
        <f t="shared" si="1"/>
        <v>-7.1999999999999993</v>
      </c>
    </row>
    <row r="61" spans="1:10" x14ac:dyDescent="0.25">
      <c r="A61" s="6">
        <v>21300</v>
      </c>
      <c r="B61" s="7" t="s">
        <v>64</v>
      </c>
      <c r="C61" s="7" t="s">
        <v>159</v>
      </c>
      <c r="D61" s="6">
        <v>11</v>
      </c>
      <c r="E61" s="6">
        <v>10</v>
      </c>
      <c r="F61" s="6">
        <v>0</v>
      </c>
      <c r="G61" s="6">
        <v>-1</v>
      </c>
      <c r="H61" s="11">
        <f t="shared" si="0"/>
        <v>-0.1111111111111111</v>
      </c>
      <c r="I61" s="6">
        <v>1.63</v>
      </c>
      <c r="J61" s="9">
        <f t="shared" si="1"/>
        <v>-1.63</v>
      </c>
    </row>
    <row r="62" spans="1:10" ht="18.75" x14ac:dyDescent="0.3">
      <c r="I62" s="12" t="s">
        <v>163</v>
      </c>
      <c r="J62" s="13">
        <f>SUM(J4:J61)</f>
        <v>-824.83863000000019</v>
      </c>
    </row>
  </sheetData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F1"/>
    </sheetView>
  </sheetViews>
  <sheetFormatPr baseColWidth="10" defaultRowHeight="15" x14ac:dyDescent="0.25"/>
  <cols>
    <col min="1" max="1" width="16.28515625" bestFit="1" customWidth="1"/>
    <col min="2" max="2" width="32.85546875" bestFit="1" customWidth="1"/>
    <col min="6" max="6" width="17.28515625" bestFit="1" customWidth="1"/>
  </cols>
  <sheetData>
    <row r="1" spans="1:6" ht="21" x14ac:dyDescent="0.35">
      <c r="A1" s="14" t="s">
        <v>170</v>
      </c>
    </row>
    <row r="3" spans="1:6" ht="24" customHeight="1" x14ac:dyDescent="0.25">
      <c r="A3" s="2" t="s">
        <v>164</v>
      </c>
      <c r="B3" s="2" t="s">
        <v>165</v>
      </c>
      <c r="C3" s="2" t="s">
        <v>166</v>
      </c>
      <c r="D3" s="2" t="s">
        <v>167</v>
      </c>
      <c r="E3" s="2" t="s">
        <v>168</v>
      </c>
      <c r="F3" s="2" t="s">
        <v>169</v>
      </c>
    </row>
    <row r="4" spans="1:6" x14ac:dyDescent="0.25">
      <c r="A4" s="3">
        <v>5</v>
      </c>
      <c r="B4" s="4" t="s">
        <v>77</v>
      </c>
      <c r="C4" s="3">
        <v>3.2930000000000001</v>
      </c>
      <c r="D4" s="3">
        <v>7.6</v>
      </c>
      <c r="E4" s="3">
        <v>0</v>
      </c>
      <c r="F4" s="3">
        <v>4.3069999999999995</v>
      </c>
    </row>
    <row r="5" spans="1:6" x14ac:dyDescent="0.25">
      <c r="A5" s="6">
        <v>9</v>
      </c>
      <c r="B5" s="7" t="s">
        <v>46</v>
      </c>
      <c r="C5" s="6">
        <v>45.695</v>
      </c>
      <c r="D5" s="6">
        <v>61.2</v>
      </c>
      <c r="E5" s="6">
        <v>0</v>
      </c>
      <c r="F5" s="6">
        <v>15.505000000000003</v>
      </c>
    </row>
    <row r="6" spans="1:6" x14ac:dyDescent="0.25">
      <c r="A6" s="3">
        <v>11</v>
      </c>
      <c r="B6" s="4" t="s">
        <v>25</v>
      </c>
      <c r="C6" s="3">
        <v>114.86</v>
      </c>
      <c r="D6" s="3">
        <v>139.91</v>
      </c>
      <c r="E6" s="3">
        <v>0</v>
      </c>
      <c r="F6" s="3">
        <v>25.049999999999997</v>
      </c>
    </row>
    <row r="7" spans="1:6" x14ac:dyDescent="0.25">
      <c r="A7" s="6">
        <v>44</v>
      </c>
      <c r="B7" s="7" t="s">
        <v>37</v>
      </c>
      <c r="C7" s="6">
        <v>25.33</v>
      </c>
      <c r="D7" s="6">
        <v>26</v>
      </c>
      <c r="E7" s="6">
        <v>2.62</v>
      </c>
      <c r="F7" s="6">
        <v>3.2900000000000027</v>
      </c>
    </row>
    <row r="8" spans="1:6" x14ac:dyDescent="0.25">
      <c r="A8" s="3">
        <v>61</v>
      </c>
      <c r="B8" s="4" t="s">
        <v>80</v>
      </c>
      <c r="C8" s="3">
        <v>65.805000000000007</v>
      </c>
      <c r="D8" s="3">
        <v>109.4</v>
      </c>
      <c r="E8" s="3">
        <v>0</v>
      </c>
      <c r="F8" s="3">
        <v>43.594999999999999</v>
      </c>
    </row>
    <row r="9" spans="1:6" x14ac:dyDescent="0.25">
      <c r="A9" s="6">
        <v>70</v>
      </c>
      <c r="B9" s="7" t="s">
        <v>75</v>
      </c>
      <c r="C9" s="6">
        <v>7.4</v>
      </c>
      <c r="D9" s="6">
        <v>15.8</v>
      </c>
      <c r="E9" s="6">
        <v>0</v>
      </c>
      <c r="F9" s="6">
        <v>8.4</v>
      </c>
    </row>
    <row r="10" spans="1:6" x14ac:dyDescent="0.25">
      <c r="A10" s="3">
        <v>2079</v>
      </c>
      <c r="B10" s="4" t="s">
        <v>35</v>
      </c>
      <c r="C10" s="3">
        <v>121.3</v>
      </c>
      <c r="D10" s="3">
        <v>128.80000000000001</v>
      </c>
      <c r="E10" s="3">
        <v>1.04</v>
      </c>
      <c r="F10" s="3">
        <v>8.5400000000000063</v>
      </c>
    </row>
    <row r="11" spans="1:6" x14ac:dyDescent="0.25">
      <c r="A11" s="6">
        <v>2105</v>
      </c>
      <c r="B11" s="7" t="s">
        <v>49</v>
      </c>
      <c r="C11" s="6">
        <v>-1</v>
      </c>
      <c r="D11" s="6">
        <v>0</v>
      </c>
      <c r="E11" s="6">
        <v>0</v>
      </c>
      <c r="F11" s="6">
        <v>1</v>
      </c>
    </row>
    <row r="12" spans="1:6" x14ac:dyDescent="0.25">
      <c r="A12" s="3">
        <v>3080</v>
      </c>
      <c r="B12" s="4" t="s">
        <v>61</v>
      </c>
      <c r="C12" s="3">
        <v>1</v>
      </c>
      <c r="D12" s="3">
        <v>2</v>
      </c>
      <c r="E12" s="3">
        <v>0</v>
      </c>
      <c r="F12" s="3">
        <v>1</v>
      </c>
    </row>
    <row r="13" spans="1:6" x14ac:dyDescent="0.25">
      <c r="A13" s="6">
        <v>4218</v>
      </c>
      <c r="B13" s="7" t="s">
        <v>67</v>
      </c>
      <c r="C13" s="6">
        <v>0</v>
      </c>
      <c r="D13" s="6">
        <v>1</v>
      </c>
      <c r="E13" s="6">
        <v>0</v>
      </c>
      <c r="F13" s="6">
        <v>1</v>
      </c>
    </row>
    <row r="14" spans="1:6" x14ac:dyDescent="0.25">
      <c r="A14" s="3">
        <v>11905</v>
      </c>
      <c r="B14" s="4" t="s">
        <v>28</v>
      </c>
      <c r="C14" s="3">
        <v>78</v>
      </c>
      <c r="D14" s="3">
        <v>75</v>
      </c>
      <c r="E14" s="3">
        <v>5</v>
      </c>
      <c r="F14" s="3">
        <v>2</v>
      </c>
    </row>
    <row r="15" spans="1:6" x14ac:dyDescent="0.25">
      <c r="A15" s="6">
        <v>21799</v>
      </c>
      <c r="B15" s="7" t="s">
        <v>63</v>
      </c>
      <c r="C15" s="6">
        <v>1</v>
      </c>
      <c r="D15" s="6">
        <v>2</v>
      </c>
      <c r="E15" s="6">
        <v>2</v>
      </c>
      <c r="F15" s="6">
        <v>3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INVENTARIO-2</cp:lastModifiedBy>
  <cp:lastPrinted>2022-05-04T18:05:03Z</cp:lastPrinted>
  <dcterms:created xsi:type="dcterms:W3CDTF">2022-05-04T17:07:59Z</dcterms:created>
  <dcterms:modified xsi:type="dcterms:W3CDTF">2022-05-04T19:41:41Z</dcterms:modified>
</cp:coreProperties>
</file>