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INVENTARIO FRUVER\"/>
    </mc:Choice>
  </mc:AlternateContent>
  <bookViews>
    <workbookView xWindow="0" yWindow="0" windowWidth="20490" windowHeight="765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3" i="1" l="1"/>
  <c r="H183" i="1" s="1"/>
  <c r="F182" i="1"/>
  <c r="H182" i="1" s="1"/>
  <c r="F181" i="1"/>
  <c r="H181" i="1" s="1"/>
  <c r="F180" i="1"/>
  <c r="H180" i="1" s="1"/>
  <c r="D180" i="1"/>
  <c r="F179" i="1"/>
  <c r="H179" i="1" s="1"/>
  <c r="H175" i="1"/>
  <c r="F175" i="1"/>
  <c r="F174" i="1"/>
  <c r="H174" i="1" s="1"/>
  <c r="F172" i="1"/>
  <c r="H172" i="1" s="1"/>
  <c r="F171" i="1"/>
  <c r="H171" i="1" s="1"/>
  <c r="F166" i="1"/>
  <c r="H166" i="1" s="1"/>
  <c r="F143" i="1"/>
  <c r="H143" i="1" s="1"/>
  <c r="F119" i="1"/>
  <c r="H119" i="1" s="1"/>
  <c r="F107" i="1"/>
  <c r="H107" i="1" s="1"/>
  <c r="H104" i="1"/>
  <c r="F104" i="1"/>
  <c r="F99" i="1"/>
  <c r="H99" i="1" s="1"/>
  <c r="F93" i="1"/>
  <c r="H93" i="1" s="1"/>
  <c r="F91" i="1"/>
  <c r="H91" i="1" s="1"/>
  <c r="F89" i="1"/>
  <c r="H89" i="1" s="1"/>
  <c r="F82" i="1"/>
  <c r="H82" i="1" s="1"/>
  <c r="F81" i="1"/>
  <c r="H81" i="1" s="1"/>
  <c r="F75" i="1"/>
  <c r="H75" i="1" s="1"/>
  <c r="H71" i="1"/>
  <c r="F71" i="1"/>
  <c r="F68" i="1"/>
  <c r="H68" i="1" s="1"/>
  <c r="F67" i="1"/>
  <c r="H67" i="1" s="1"/>
  <c r="F66" i="1"/>
  <c r="H66" i="1" s="1"/>
  <c r="F65" i="1"/>
  <c r="H65" i="1" s="1"/>
  <c r="F64" i="1"/>
  <c r="H64" i="1" s="1"/>
  <c r="F60" i="1"/>
  <c r="H60" i="1" s="1"/>
  <c r="F59" i="1"/>
  <c r="H59" i="1" s="1"/>
  <c r="H58" i="1"/>
  <c r="F58" i="1"/>
  <c r="F57" i="1"/>
  <c r="H57" i="1" s="1"/>
  <c r="F56" i="1"/>
  <c r="H56" i="1" s="1"/>
  <c r="F55" i="1"/>
  <c r="H55" i="1" s="1"/>
  <c r="F54" i="1"/>
  <c r="H54" i="1" s="1"/>
  <c r="F53" i="1"/>
  <c r="H53" i="1" s="1"/>
  <c r="F52" i="1"/>
  <c r="H52" i="1" s="1"/>
  <c r="F51" i="1"/>
  <c r="H51" i="1" s="1"/>
  <c r="H50" i="1"/>
  <c r="F50" i="1"/>
  <c r="F49" i="1"/>
  <c r="H49" i="1" s="1"/>
  <c r="F48" i="1"/>
  <c r="H48" i="1" s="1"/>
  <c r="F47" i="1"/>
  <c r="H47" i="1" s="1"/>
  <c r="F46" i="1"/>
  <c r="H46" i="1" s="1"/>
  <c r="F45" i="1"/>
  <c r="H45" i="1" s="1"/>
  <c r="F44" i="1"/>
  <c r="H44" i="1" s="1"/>
  <c r="F43" i="1"/>
  <c r="H43" i="1" s="1"/>
  <c r="H42" i="1"/>
  <c r="F42" i="1"/>
  <c r="F41" i="1"/>
  <c r="H41" i="1" s="1"/>
  <c r="F40" i="1"/>
  <c r="H40" i="1" s="1"/>
  <c r="F39" i="1"/>
  <c r="H39" i="1" s="1"/>
  <c r="H38" i="1"/>
  <c r="F38" i="1"/>
  <c r="F37" i="1"/>
  <c r="H37" i="1" s="1"/>
  <c r="F36" i="1"/>
  <c r="H36" i="1" s="1"/>
  <c r="F35" i="1"/>
  <c r="H35" i="1" s="1"/>
  <c r="F34" i="1"/>
  <c r="H34" i="1" s="1"/>
  <c r="F31" i="1"/>
  <c r="H31" i="1" s="1"/>
  <c r="F30" i="1"/>
  <c r="H30" i="1" s="1"/>
  <c r="F29" i="1"/>
  <c r="H29" i="1" s="1"/>
  <c r="H28" i="1"/>
  <c r="F28" i="1"/>
  <c r="F26" i="1"/>
  <c r="H26" i="1" s="1"/>
  <c r="F25" i="1"/>
  <c r="H25" i="1" s="1"/>
  <c r="F23" i="1"/>
  <c r="H23" i="1" s="1"/>
  <c r="H19" i="1"/>
  <c r="F19" i="1"/>
  <c r="F17" i="1"/>
  <c r="H17" i="1" s="1"/>
  <c r="F15" i="1"/>
  <c r="H15" i="1" s="1"/>
  <c r="F14" i="1"/>
  <c r="H14" i="1" s="1"/>
  <c r="H13" i="1"/>
  <c r="F13" i="1"/>
  <c r="F12" i="1"/>
  <c r="H12" i="1" s="1"/>
  <c r="F11" i="1"/>
  <c r="H11" i="1" s="1"/>
  <c r="F10" i="1"/>
  <c r="H10" i="1" s="1"/>
  <c r="H9" i="1"/>
  <c r="F9" i="1"/>
  <c r="F8" i="1"/>
  <c r="H8" i="1" s="1"/>
  <c r="F7" i="1"/>
  <c r="H7" i="1" s="1"/>
  <c r="F6" i="1"/>
  <c r="H6" i="1" s="1"/>
  <c r="H5" i="1"/>
  <c r="F5" i="1"/>
  <c r="F4" i="1"/>
  <c r="H4" i="1" s="1"/>
  <c r="F3" i="1"/>
  <c r="H3" i="1" s="1"/>
</calcChain>
</file>

<file path=xl/sharedStrings.xml><?xml version="1.0" encoding="utf-8"?>
<sst xmlns="http://schemas.openxmlformats.org/spreadsheetml/2006/main" count="190" uniqueCount="189">
  <si>
    <t>EXPREESS 2707</t>
  </si>
  <si>
    <t>Producto</t>
  </si>
  <si>
    <t>Descripcion_del_Producto</t>
  </si>
  <si>
    <t>SISTEMA</t>
  </si>
  <si>
    <t>FISICO</t>
  </si>
  <si>
    <t>VENTA</t>
  </si>
  <si>
    <t>COMPROMETIDO</t>
  </si>
  <si>
    <t>ULT.RECEPCION</t>
  </si>
  <si>
    <t>% MERMAS</t>
  </si>
  <si>
    <t>AUYAMA KG</t>
  </si>
  <si>
    <t>AJO EN CONCHA KG</t>
  </si>
  <si>
    <t>AJO PELADO KG</t>
  </si>
  <si>
    <t>AJI DULCE KG</t>
  </si>
  <si>
    <t>AJI PICANTE KG</t>
  </si>
  <si>
    <t>AJO PORRO KG</t>
  </si>
  <si>
    <t>CEBOLLIN KG</t>
  </si>
  <si>
    <t>APIO ESPAÑA/ CELERY KG</t>
  </si>
  <si>
    <t>CEBOLLA BLANCA KG</t>
  </si>
  <si>
    <t>CEBOLLA MORADA KG</t>
  </si>
  <si>
    <t>PAPA KG</t>
  </si>
  <si>
    <t>APIO DE RAIZ KG</t>
  </si>
  <si>
    <t>OCUMO CRIOLLO KG</t>
  </si>
  <si>
    <t>CAJA DE CEREZAS UND</t>
  </si>
  <si>
    <t>OCUMO CHINO KG</t>
  </si>
  <si>
    <t>OFERTA TOMATE KG</t>
  </si>
  <si>
    <t>BATATA KG</t>
  </si>
  <si>
    <t>OFERTA PAPA KG</t>
  </si>
  <si>
    <t>ENSALADA RALLADA MIXTA KG</t>
  </si>
  <si>
    <t>MENESTRON UND</t>
  </si>
  <si>
    <t>YUCA KG</t>
  </si>
  <si>
    <t>JUGO DE NARANJA 1 LT EXPRESS UND</t>
  </si>
  <si>
    <t>AGUACATE CHOQUETTE KG</t>
  </si>
  <si>
    <t>LIMON KG</t>
  </si>
  <si>
    <t>PIMENTON LARGO KG</t>
  </si>
  <si>
    <t>PLATANO KG</t>
  </si>
  <si>
    <t>ALBAHACA KG</t>
  </si>
  <si>
    <t>BERENJENA KG</t>
  </si>
  <si>
    <t>BROCOLI KG</t>
  </si>
  <si>
    <t>COMBO DE CHORIZO Y MORCILLA KG</t>
  </si>
  <si>
    <t>HABAS KG</t>
  </si>
  <si>
    <t>CAMBUR GUINEO KG</t>
  </si>
  <si>
    <t>CALABACIN KG</t>
  </si>
  <si>
    <t>CILANTRO KG</t>
  </si>
  <si>
    <t>COCO KG</t>
  </si>
  <si>
    <t>COLIFLOR KG</t>
  </si>
  <si>
    <t>ESPINACA KG</t>
  </si>
  <si>
    <t>GUANABANA KG</t>
  </si>
  <si>
    <t>GUAYABA KG</t>
  </si>
  <si>
    <t>VERDURA KG</t>
  </si>
  <si>
    <t>LECHOZA O PAPAYA KG</t>
  </si>
  <si>
    <t>LECHUGA AMERICANA KG</t>
  </si>
  <si>
    <t>LECHUGA CRIOLLA KG</t>
  </si>
  <si>
    <t>LECHUGA ROMANA KG</t>
  </si>
  <si>
    <t>MANDARINA KG</t>
  </si>
  <si>
    <t>MANGA KG</t>
  </si>
  <si>
    <t>MELON KG</t>
  </si>
  <si>
    <t>NARANJA CRIOLLA KG</t>
  </si>
  <si>
    <t>ÑAME KG</t>
  </si>
  <si>
    <t>PARCHITA KG</t>
  </si>
  <si>
    <t>PATILLA KG</t>
  </si>
  <si>
    <t>PEPINO KG</t>
  </si>
  <si>
    <t>PEREJIL LISO KG</t>
  </si>
  <si>
    <t>PEREJIL RIZADO KG</t>
  </si>
  <si>
    <t>PIMENTON KG</t>
  </si>
  <si>
    <t>REMOLACHA KG</t>
  </si>
  <si>
    <t>REPOLLO BLANCO KG</t>
  </si>
  <si>
    <t>REPOLLO MORADO KG</t>
  </si>
  <si>
    <t>DURAZNO JARILLAZO KG</t>
  </si>
  <si>
    <t>ROMERO KG</t>
  </si>
  <si>
    <t>UVA IMPORTADA KG</t>
  </si>
  <si>
    <t>TOMATE KG</t>
  </si>
  <si>
    <t>TOMATE DE ARBOL  KG</t>
  </si>
  <si>
    <t>VAINITA CRIOLLA KG</t>
  </si>
  <si>
    <t>ZANAHORIA  KG</t>
  </si>
  <si>
    <t>YERBABUENA KG</t>
  </si>
  <si>
    <t>ESPARRAGOS UND</t>
  </si>
  <si>
    <t>PAPA COLOMBIANA KG</t>
  </si>
  <si>
    <t>ALIÑO SURTIDO KG EXPRESS</t>
  </si>
  <si>
    <t>ENSALADA POLLO POR KILO</t>
  </si>
  <si>
    <t>ENSALADA PICNIC 250GR KELLY"S</t>
  </si>
  <si>
    <t>ENSALADA SELECTA 350GR KELLY"S</t>
  </si>
  <si>
    <t>CHAYOTA KG</t>
  </si>
  <si>
    <t>CIRUELA ROJA</t>
  </si>
  <si>
    <t>CAMBUR MANZANO KG</t>
  </si>
  <si>
    <t>ALCACHOFA KG</t>
  </si>
  <si>
    <t>CURCUMA POR KG ESPRESS</t>
  </si>
  <si>
    <t>PIMIENTA NEGRA EN GRANO POR KG EXPRESS</t>
  </si>
  <si>
    <t>PIÑA UND</t>
  </si>
  <si>
    <t>MANZANA ROJA/VERDE /PERA KG</t>
  </si>
  <si>
    <t>CHAMPIÑONES FRESCOS KG</t>
  </si>
  <si>
    <t>AJI 200 GR JALAPEÑO EL ANDINITO</t>
  </si>
  <si>
    <t>RUGULA 80 GR EL ANDINITO</t>
  </si>
  <si>
    <t>AJO PELADO 150 GR EL ANDINITO</t>
  </si>
  <si>
    <t>HINOJO KG</t>
  </si>
  <si>
    <t>ZAPOTE  KG</t>
  </si>
  <si>
    <t>TAMARINDO DE 500 GR</t>
  </si>
  <si>
    <t>PULPA DE PARCHITA</t>
  </si>
  <si>
    <t>BANDEJA DE JOJOTO EXPRESS 3UND</t>
  </si>
  <si>
    <t>BERRO ATADO 400GR EL ANDINITO</t>
  </si>
  <si>
    <t>ACELGA KG</t>
  </si>
  <si>
    <t>TE NEGRO POR KG EXPRESS</t>
  </si>
  <si>
    <t>CURRY POR KG EXPRESS</t>
  </si>
  <si>
    <t>AJI DULCE 150 GR EL ANDINITO</t>
  </si>
  <si>
    <t>CIRUELA AMARILLA KG</t>
  </si>
  <si>
    <t>NARANJA EN MALLA</t>
  </si>
  <si>
    <t>GENJIBRE KG</t>
  </si>
  <si>
    <t>MANZANA VERDE/GALA KG</t>
  </si>
  <si>
    <t>ENCURTIDOS DON DANIEL 500GR</t>
  </si>
  <si>
    <t>PARCHITA EXPRESS</t>
  </si>
  <si>
    <t>ROLLO DE MALLA (FRUTERIA)</t>
  </si>
  <si>
    <t>ENSALADA ITALIANA 250GR KELLY"S</t>
  </si>
  <si>
    <t>RABANO KG</t>
  </si>
  <si>
    <t>FLOR DE MANZANILLA KG</t>
  </si>
  <si>
    <t>CEBOLLA 3 KG EN MALLA</t>
  </si>
  <si>
    <t>NUEZ MOSCADA POR KG ESPRESS</t>
  </si>
  <si>
    <t>VAINITA 400 GR CRIOLLA VELANDRIA</t>
  </si>
  <si>
    <t>MAMON KG</t>
  </si>
  <si>
    <t>BOLSAS DE PRE CORTE FRUTERIA KG</t>
  </si>
  <si>
    <t>RADICHO KG</t>
  </si>
  <si>
    <t>FRESAS ENTERAS FRESCAS KG</t>
  </si>
  <si>
    <t>NABO KG</t>
  </si>
  <si>
    <t>BERRO KG</t>
  </si>
  <si>
    <t>NARANJA CONGELADA KG</t>
  </si>
  <si>
    <t>AJI CONGELADO KG</t>
  </si>
  <si>
    <t>YERBAMENTA KG</t>
  </si>
  <si>
    <t>PAPA EN MALLA 2 KG</t>
  </si>
  <si>
    <t>ACEITUNA RELLENA DON DANIEL 500GR</t>
  </si>
  <si>
    <t>CHIRIMOYA KG</t>
  </si>
  <si>
    <t>REMOLACHA POR PAQUETE</t>
  </si>
  <si>
    <t>ENSALADA CESAR 200 GR KELLYS</t>
  </si>
  <si>
    <t>ENSALADA DE LUXE 200 GR KELLYS</t>
  </si>
  <si>
    <t>ENSALADA 200 GR TEJANA KELLYS</t>
  </si>
  <si>
    <t>ENSALADA 212 GR AMERICAN GREEN VALLEY</t>
  </si>
  <si>
    <t>ENSALADA 212 GR RANCH GREEN VALLEY</t>
  </si>
  <si>
    <t>PAPA COLOMBIANA CONGELADA KG</t>
  </si>
  <si>
    <t>BROCOLI CONGELADO KG</t>
  </si>
  <si>
    <t>COLIFLOR CONGELADO KG</t>
  </si>
  <si>
    <t>PEPINO CONGELADO KG</t>
  </si>
  <si>
    <t>BERENJENA CONGELADA KG</t>
  </si>
  <si>
    <t>CALABACIN CONGELADO KG</t>
  </si>
  <si>
    <t>LECHUGA CONGELADA KG</t>
  </si>
  <si>
    <t>MANDARINA CONGELADA KG</t>
  </si>
  <si>
    <t>NISPERO KG</t>
  </si>
  <si>
    <t>LLUVIA DE CARNAVAL 1 KG</t>
  </si>
  <si>
    <t>TORONJA KG</t>
  </si>
  <si>
    <t>UVA ROJA CRIOLLA KG</t>
  </si>
  <si>
    <t>UVAS PASAS KG</t>
  </si>
  <si>
    <t>UVA VERDE CRIOLLA KG</t>
  </si>
  <si>
    <t>HOJA DE HALLACA CONGELADA /RECU</t>
  </si>
  <si>
    <t>ENSALADA ITALIAN 212GR GREN VALLEN</t>
  </si>
  <si>
    <t>COD. DAÑADO</t>
  </si>
  <si>
    <t>TOMATE CHERRY 300GR EL ANDINITO</t>
  </si>
  <si>
    <t>PERAS KG</t>
  </si>
  <si>
    <t>PIÑA EN RODAJA</t>
  </si>
  <si>
    <t>BULTO DE PAPELON X 24 UND</t>
  </si>
  <si>
    <t>CAJA DE 10 KG UVA PASA ALLEGRO</t>
  </si>
  <si>
    <t>TAMARINDO 500 GR T.A</t>
  </si>
  <si>
    <t>DISPONIBLE</t>
  </si>
  <si>
    <t>JOJOTO UND</t>
  </si>
  <si>
    <t>CURCUMA KG</t>
  </si>
  <si>
    <t>FICHA DE PRUEBA 5</t>
  </si>
  <si>
    <t>COCO CONGELADO</t>
  </si>
  <si>
    <t>TUNAS KG</t>
  </si>
  <si>
    <t>COCO PROCESADOR DE MODELO</t>
  </si>
  <si>
    <t>MANZANA 4 UNIDADES</t>
  </si>
  <si>
    <t>MANZANA 2 UNIDADES</t>
  </si>
  <si>
    <t>MALLA ENSALADA RUSA</t>
  </si>
  <si>
    <t>BOLSA DE CAMBUR</t>
  </si>
  <si>
    <t>MANZANA UND</t>
  </si>
  <si>
    <t>COMBO SOPERO 3 KG MALLA</t>
  </si>
  <si>
    <t>AJI DULCE 500 GR MALLA</t>
  </si>
  <si>
    <t>PLATANO EN MALLA</t>
  </si>
  <si>
    <t>NECTARINA KG</t>
  </si>
  <si>
    <t>MORAS KG MODELO</t>
  </si>
  <si>
    <t>TAMARINDO DE 350 GR</t>
  </si>
  <si>
    <t>PERA CONGELADA KG</t>
  </si>
  <si>
    <t>BOLSA DE TOMATES PARA SALSA</t>
  </si>
  <si>
    <t>BOLSA DE ZANAHORIA 1 KG</t>
  </si>
  <si>
    <t>BOLSA PIMENTON 1 KG</t>
  </si>
  <si>
    <t>VERDURA SURTIDA EN MALLA 3 KG</t>
  </si>
  <si>
    <t>NARANJAS CALIFORNIA CHILENA KG</t>
  </si>
  <si>
    <t>TOMATE EN MALLA</t>
  </si>
  <si>
    <t>FRUTA PICADA EXPRESS X PESO</t>
  </si>
  <si>
    <t>PLATANO EXPRESS KG (SAN ANTONIO)</t>
  </si>
  <si>
    <t>GUAYABA EN BOLSA</t>
  </si>
  <si>
    <t>PIMENTON EN BOLSA</t>
  </si>
  <si>
    <t>COMBO DE MANGA</t>
  </si>
  <si>
    <t>MALLA DE PEPINO</t>
  </si>
  <si>
    <t>PAPELON 450GR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</si>
</sst>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2"/>
      <name val="Calibri"/>
      <family val="2"/>
      <scheme val="minor"/>
    </font>
    <font>
      <i/>
      <sz val="12"/>
      <name val="Calibri"/>
      <family val="2"/>
      <scheme val="minor"/>
    </font>
    <font>
      <sz val="12"/>
      <name val="Calibri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0000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 wrapText="1"/>
    </xf>
    <xf numFmtId="0" fontId="2" fillId="2" borderId="4" xfId="0" applyFont="1" applyFill="1" applyBorder="1"/>
    <xf numFmtId="49" fontId="2" fillId="2" borderId="5" xfId="0" applyNumberFormat="1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0" fontId="2" fillId="2" borderId="2" xfId="0" applyFont="1" applyFill="1" applyBorder="1"/>
    <xf numFmtId="10" fontId="2" fillId="2" borderId="2" xfId="0" applyNumberFormat="1" applyFont="1" applyFill="1" applyBorder="1"/>
    <xf numFmtId="0" fontId="2" fillId="2" borderId="10" xfId="0" applyFont="1" applyFill="1" applyBorder="1"/>
    <xf numFmtId="10" fontId="2" fillId="2" borderId="10" xfId="0" applyNumberFormat="1" applyFont="1" applyFill="1" applyBorder="1"/>
    <xf numFmtId="0" fontId="5" fillId="2" borderId="0" xfId="0" applyFont="1" applyFill="1" applyBorder="1"/>
    <xf numFmtId="0" fontId="1" fillId="2" borderId="0" xfId="0" applyFont="1" applyFill="1" applyBorder="1" applyAlignment="1">
      <alignment horizontal="center"/>
    </xf>
    <xf numFmtId="0" fontId="0" fillId="2" borderId="0" xfId="0" applyFill="1"/>
    <xf numFmtId="0" fontId="2" fillId="4" borderId="4" xfId="0" applyFont="1" applyFill="1" applyBorder="1"/>
    <xf numFmtId="49" fontId="2" fillId="4" borderId="5" xfId="0" applyNumberFormat="1" applyFont="1" applyFill="1" applyBorder="1"/>
    <xf numFmtId="0" fontId="2" fillId="4" borderId="5" xfId="0" applyFont="1" applyFill="1" applyBorder="1"/>
    <xf numFmtId="0" fontId="2" fillId="4" borderId="6" xfId="0" applyFont="1" applyFill="1" applyBorder="1"/>
    <xf numFmtId="0" fontId="2" fillId="4" borderId="2" xfId="0" applyFont="1" applyFill="1" applyBorder="1"/>
    <xf numFmtId="10" fontId="2" fillId="4" borderId="2" xfId="0" applyNumberFormat="1" applyFont="1" applyFill="1" applyBorder="1"/>
    <xf numFmtId="0" fontId="0" fillId="4" borderId="0" xfId="0" applyFill="1"/>
    <xf numFmtId="0" fontId="4" fillId="4" borderId="7" xfId="0" applyFont="1" applyFill="1" applyBorder="1"/>
    <xf numFmtId="0" fontId="4" fillId="4" borderId="8" xfId="0" applyFont="1" applyFill="1" applyBorder="1"/>
    <xf numFmtId="0" fontId="4" fillId="4" borderId="9" xfId="0" applyFont="1" applyFill="1" applyBorder="1"/>
    <xf numFmtId="0" fontId="2" fillId="4" borderId="10" xfId="0" applyFont="1" applyFill="1" applyBorder="1"/>
    <xf numFmtId="10" fontId="2" fillId="4" borderId="10" xfId="0" applyNumberFormat="1" applyFont="1" applyFill="1" applyBorder="1"/>
    <xf numFmtId="0" fontId="2" fillId="2" borderId="7" xfId="0" applyFont="1" applyFill="1" applyBorder="1"/>
    <xf numFmtId="49" fontId="2" fillId="2" borderId="8" xfId="0" applyNumberFormat="1" applyFont="1" applyFill="1" applyBorder="1"/>
    <xf numFmtId="0" fontId="2" fillId="2" borderId="8" xfId="0" applyFont="1" applyFill="1" applyBorder="1"/>
    <xf numFmtId="0" fontId="2" fillId="2" borderId="9" xfId="0" applyFont="1" applyFill="1" applyBorder="1"/>
  </cellXfs>
  <cellStyles count="1">
    <cellStyle name="Normal" xfId="0" builtinId="0"/>
  </cellStyles>
  <dxfs count="13">
    <dxf>
      <font>
        <strike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solid">
          <fgColor indexed="64"/>
          <bgColor theme="0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solid">
          <fgColor indexed="64"/>
          <bgColor theme="0"/>
        </patternFill>
      </fill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solid">
          <fgColor indexed="64"/>
          <bgColor theme="4"/>
        </patternFill>
      </fill>
      <alignment horizontal="center" vertical="bottom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a1" displayName="Tabla1" ref="A2:H183" totalsRowShown="0" headerRowDxfId="12" dataDxfId="10" headerRowBorderDxfId="11" tableBorderDxfId="9" totalsRowBorderDxfId="8">
  <autoFilter ref="A2:H183">
    <filterColumn colId="2">
      <filters>
        <filter val="0.065"/>
        <filter val="0.205"/>
        <filter val="1"/>
        <filter val="1.325"/>
        <filter val="1.845"/>
        <filter val="10.395"/>
        <filter val="102.6"/>
        <filter val="104.62"/>
        <filter val="11"/>
        <filter val="12.4"/>
        <filter val="12.695"/>
        <filter val="13"/>
        <filter val="13.805"/>
        <filter val="13.855"/>
        <filter val="14.66"/>
        <filter val="14.885"/>
        <filter val="146.27"/>
        <filter val="151.205"/>
        <filter val="16.355"/>
        <filter val="164.6"/>
        <filter val="17.4"/>
        <filter val="17.55"/>
        <filter val="177"/>
        <filter val="18"/>
        <filter val="180.9"/>
        <filter val="181.875"/>
        <filter val="199.795"/>
        <filter val="2"/>
        <filter val="-2.48"/>
        <filter val="2.81"/>
        <filter val="219.33"/>
        <filter val="22"/>
        <filter val="22.315"/>
        <filter val="249.27"/>
        <filter val="25.69"/>
        <filter val="260"/>
        <filter val="278.372"/>
        <filter val="29.066"/>
        <filter val="29.845"/>
        <filter val="3"/>
        <filter val="3.955"/>
        <filter val="30.65"/>
        <filter val="309.62"/>
        <filter val="34.235"/>
        <filter val="34.875"/>
        <filter val="37.675"/>
        <filter val="39.39"/>
        <filter val="4"/>
        <filter val="40.3"/>
        <filter val="41"/>
        <filter val="42.635"/>
        <filter val="43.065"/>
        <filter val="44"/>
        <filter val="45.245"/>
        <filter val="454.325"/>
        <filter val="5"/>
        <filter val="5.325"/>
        <filter val="52.215"/>
        <filter val="531.475"/>
        <filter val="59.575"/>
        <filter val="6"/>
        <filter val="69.495"/>
        <filter val="70.11"/>
        <filter val="78.13"/>
        <filter val="8.365"/>
        <filter val="8.375"/>
        <filter val="8.575"/>
        <filter val="80.2"/>
        <filter val="84.55"/>
        <filter val="86.585"/>
        <filter val="9.26"/>
        <filter val="904.36"/>
        <filter val="94.87"/>
        <filter val="95.81"/>
      </filters>
    </filterColumn>
  </autoFilter>
  <sortState ref="A3:H222">
    <sortCondition ref="A2:A222"/>
  </sortState>
  <tableColumns count="8">
    <tableColumn id="5" name="Producto" dataDxfId="7"/>
    <tableColumn id="7" name="Descripcion_del_Producto" dataDxfId="6"/>
    <tableColumn id="8" name="SISTEMA" dataDxfId="5"/>
    <tableColumn id="9" name="FISICO" dataDxfId="4"/>
    <tableColumn id="10" name="VENTA" dataDxfId="3"/>
    <tableColumn id="12" name="COMPROMETIDO" dataDxfId="2"/>
    <tableColumn id="13" name="ULT.RECEPCION" dataDxfId="1"/>
    <tableColumn id="14" name="% MERMAS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4"/>
  <sheetViews>
    <sheetView tabSelected="1" topLeftCell="A19" workbookViewId="0">
      <selection activeCell="I185" sqref="I185"/>
    </sheetView>
  </sheetViews>
  <sheetFormatPr baseColWidth="10" defaultRowHeight="15" x14ac:dyDescent="0.25"/>
  <cols>
    <col min="1" max="1" width="10.7109375" customWidth="1"/>
    <col min="2" max="2" width="31" customWidth="1"/>
    <col min="6" max="6" width="19.7109375" customWidth="1"/>
    <col min="7" max="7" width="17.5703125" customWidth="1"/>
  </cols>
  <sheetData>
    <row r="1" spans="1:8" ht="18.75" x14ac:dyDescent="0.3">
      <c r="A1" s="15" t="s">
        <v>0</v>
      </c>
      <c r="B1" s="15"/>
      <c r="C1" s="15"/>
      <c r="D1" s="15"/>
      <c r="E1" s="15"/>
      <c r="F1" s="15"/>
      <c r="G1" s="15"/>
      <c r="H1" s="15"/>
    </row>
    <row r="2" spans="1:8" ht="17.25" customHeight="1" x14ac:dyDescent="0.25">
      <c r="A2" s="1" t="s">
        <v>1</v>
      </c>
      <c r="B2" s="2" t="s">
        <v>2</v>
      </c>
      <c r="C2" s="3" t="s">
        <v>3</v>
      </c>
      <c r="D2" s="2" t="s">
        <v>4</v>
      </c>
      <c r="E2" s="4" t="s">
        <v>5</v>
      </c>
      <c r="F2" s="2" t="s">
        <v>6</v>
      </c>
      <c r="G2" s="5" t="s">
        <v>7</v>
      </c>
      <c r="H2" s="2" t="s">
        <v>8</v>
      </c>
    </row>
    <row r="3" spans="1:8" s="16" customFormat="1" ht="15.75" x14ac:dyDescent="0.25">
      <c r="A3" s="6">
        <v>1</v>
      </c>
      <c r="B3" s="7" t="s">
        <v>9</v>
      </c>
      <c r="C3" s="8">
        <v>278.37200000000001</v>
      </c>
      <c r="D3" s="8">
        <v>175.4</v>
      </c>
      <c r="E3" s="9">
        <v>4.3499999999999996</v>
      </c>
      <c r="F3" s="10">
        <f>Tabla1[[#This Row],[FISICO]]+Tabla1[[#This Row],[VENTA]]-Tabla1[[#This Row],[SISTEMA]]</f>
        <v>-98.622000000000014</v>
      </c>
      <c r="G3" s="10">
        <v>845.53</v>
      </c>
      <c r="H3" s="11">
        <f>Tabla1[[#This Row],[COMPROMETIDO]]/Tabla1[[#This Row],[ULT.RECEPCION]]</f>
        <v>-0.11663926767826099</v>
      </c>
    </row>
    <row r="4" spans="1:8" s="16" customFormat="1" ht="15.75" x14ac:dyDescent="0.25">
      <c r="A4" s="6">
        <v>2</v>
      </c>
      <c r="B4" s="7" t="s">
        <v>10</v>
      </c>
      <c r="C4" s="8">
        <v>12.4</v>
      </c>
      <c r="D4" s="8">
        <v>5.4</v>
      </c>
      <c r="E4" s="9">
        <v>1.1100000000000001</v>
      </c>
      <c r="F4" s="10">
        <f>Tabla1[[#This Row],[FISICO]]+Tabla1[[#This Row],[VENTA]]-Tabla1[[#This Row],[SISTEMA]]</f>
        <v>-5.89</v>
      </c>
      <c r="G4" s="8">
        <v>51.97</v>
      </c>
      <c r="H4" s="11">
        <f>Tabla1[[#This Row],[COMPROMETIDO]]/Tabla1[[#This Row],[ULT.RECEPCION]]</f>
        <v>-0.11333461612468732</v>
      </c>
    </row>
    <row r="5" spans="1:8" s="16" customFormat="1" ht="15.75" x14ac:dyDescent="0.25">
      <c r="A5" s="6">
        <v>3</v>
      </c>
      <c r="B5" s="7" t="s">
        <v>11</v>
      </c>
      <c r="C5" s="8">
        <v>6.5000000000000002E-2</v>
      </c>
      <c r="D5" s="8">
        <v>0</v>
      </c>
      <c r="E5" s="9">
        <v>0</v>
      </c>
      <c r="F5" s="10">
        <f>Tabla1[[#This Row],[FISICO]]+Tabla1[[#This Row],[VENTA]]-Tabla1[[#This Row],[SISTEMA]]</f>
        <v>-6.5000000000000002E-2</v>
      </c>
      <c r="G5" s="8">
        <v>34.799999999999997</v>
      </c>
      <c r="H5" s="11">
        <f>Tabla1[[#This Row],[COMPROMETIDO]]/Tabla1[[#This Row],[ULT.RECEPCION]]</f>
        <v>-1.8678160919540232E-3</v>
      </c>
    </row>
    <row r="6" spans="1:8" s="16" customFormat="1" ht="15.75" x14ac:dyDescent="0.25">
      <c r="A6" s="6">
        <v>4</v>
      </c>
      <c r="B6" s="7" t="s">
        <v>12</v>
      </c>
      <c r="C6" s="8">
        <v>69.495000000000005</v>
      </c>
      <c r="D6" s="8">
        <v>45.3</v>
      </c>
      <c r="E6" s="9">
        <v>6.58</v>
      </c>
      <c r="F6" s="10">
        <f>Tabla1[[#This Row],[FISICO]]+Tabla1[[#This Row],[VENTA]]-Tabla1[[#This Row],[SISTEMA]]</f>
        <v>-17.615000000000009</v>
      </c>
      <c r="G6" s="8">
        <v>392.79</v>
      </c>
      <c r="H6" s="11">
        <f>Tabla1[[#This Row],[COMPROMETIDO]]/Tabla1[[#This Row],[ULT.RECEPCION]]</f>
        <v>-4.4845846381017865E-2</v>
      </c>
    </row>
    <row r="7" spans="1:8" s="16" customFormat="1" ht="15.75" x14ac:dyDescent="0.25">
      <c r="A7" s="6">
        <v>5</v>
      </c>
      <c r="B7" s="7" t="s">
        <v>13</v>
      </c>
      <c r="C7" s="8">
        <v>1.845</v>
      </c>
      <c r="D7" s="8">
        <v>0.5</v>
      </c>
      <c r="E7" s="9">
        <v>0</v>
      </c>
      <c r="F7" s="10">
        <f>Tabla1[[#This Row],[FISICO]]+Tabla1[[#This Row],[VENTA]]-Tabla1[[#This Row],[SISTEMA]]</f>
        <v>-1.345</v>
      </c>
      <c r="G7" s="8">
        <v>14.51</v>
      </c>
      <c r="H7" s="11">
        <f>Tabla1[[#This Row],[COMPROMETIDO]]/Tabla1[[#This Row],[ULT.RECEPCION]]</f>
        <v>-9.2694693314955209E-2</v>
      </c>
    </row>
    <row r="8" spans="1:8" s="16" customFormat="1" ht="15.75" x14ac:dyDescent="0.25">
      <c r="A8" s="6">
        <v>6</v>
      </c>
      <c r="B8" s="7" t="s">
        <v>14</v>
      </c>
      <c r="C8" s="8">
        <v>37.674999999999997</v>
      </c>
      <c r="D8" s="8">
        <v>0.2</v>
      </c>
      <c r="E8" s="9">
        <v>0</v>
      </c>
      <c r="F8" s="10">
        <f>Tabla1[[#This Row],[FISICO]]+Tabla1[[#This Row],[VENTA]]-Tabla1[[#This Row],[SISTEMA]]</f>
        <v>-37.474999999999994</v>
      </c>
      <c r="G8" s="8">
        <v>102.73</v>
      </c>
      <c r="H8" s="11">
        <f>Tabla1[[#This Row],[COMPROMETIDO]]/Tabla1[[#This Row],[ULT.RECEPCION]]</f>
        <v>-0.36479120023362205</v>
      </c>
    </row>
    <row r="9" spans="1:8" s="16" customFormat="1" ht="15.75" x14ac:dyDescent="0.25">
      <c r="A9" s="6">
        <v>7</v>
      </c>
      <c r="B9" s="7" t="s">
        <v>15</v>
      </c>
      <c r="C9" s="8">
        <v>151.20500000000001</v>
      </c>
      <c r="D9" s="8">
        <v>28.2</v>
      </c>
      <c r="E9" s="9">
        <v>8.5500000000000007</v>
      </c>
      <c r="F9" s="10">
        <f>Tabla1[[#This Row],[FISICO]]+Tabla1[[#This Row],[VENTA]]-Tabla1[[#This Row],[SISTEMA]]</f>
        <v>-114.45500000000001</v>
      </c>
      <c r="G9" s="8">
        <v>495.48</v>
      </c>
      <c r="H9" s="11">
        <f>Tabla1[[#This Row],[COMPROMETIDO]]/Tabla1[[#This Row],[ULT.RECEPCION]]</f>
        <v>-0.2309982239444579</v>
      </c>
    </row>
    <row r="10" spans="1:8" s="16" customFormat="1" ht="15.75" x14ac:dyDescent="0.25">
      <c r="A10" s="6">
        <v>8</v>
      </c>
      <c r="B10" s="7" t="s">
        <v>16</v>
      </c>
      <c r="C10" s="8">
        <v>34.234999999999999</v>
      </c>
      <c r="D10" s="8">
        <v>0</v>
      </c>
      <c r="E10" s="9">
        <v>0</v>
      </c>
      <c r="F10" s="10">
        <f>Tabla1[[#This Row],[FISICO]]+Tabla1[[#This Row],[VENTA]]-Tabla1[[#This Row],[SISTEMA]]</f>
        <v>-34.234999999999999</v>
      </c>
      <c r="G10" s="8">
        <v>171.38</v>
      </c>
      <c r="H10" s="11">
        <f>Tabla1[[#This Row],[COMPROMETIDO]]/Tabla1[[#This Row],[ULT.RECEPCION]]</f>
        <v>-0.19976076555023925</v>
      </c>
    </row>
    <row r="11" spans="1:8" s="16" customFormat="1" ht="15.75" x14ac:dyDescent="0.25">
      <c r="A11" s="6">
        <v>9</v>
      </c>
      <c r="B11" s="7" t="s">
        <v>17</v>
      </c>
      <c r="C11" s="8">
        <v>80.2</v>
      </c>
      <c r="D11" s="8">
        <v>36.200000000000003</v>
      </c>
      <c r="E11" s="9">
        <v>28.01</v>
      </c>
      <c r="F11" s="10">
        <f>Tabla1[[#This Row],[FISICO]]+Tabla1[[#This Row],[VENTA]]-Tabla1[[#This Row],[SISTEMA]]</f>
        <v>-15.989999999999995</v>
      </c>
      <c r="G11" s="8">
        <v>2065.8000000000002</v>
      </c>
      <c r="H11" s="11">
        <f>Tabla1[[#This Row],[COMPROMETIDO]]/Tabla1[[#This Row],[ULT.RECEPCION]]</f>
        <v>-7.7403427243682805E-3</v>
      </c>
    </row>
    <row r="12" spans="1:8" s="16" customFormat="1" ht="15.75" x14ac:dyDescent="0.25">
      <c r="A12" s="6">
        <v>10</v>
      </c>
      <c r="B12" s="7" t="s">
        <v>18</v>
      </c>
      <c r="C12" s="8">
        <v>22.315000000000001</v>
      </c>
      <c r="D12" s="8">
        <v>10.4</v>
      </c>
      <c r="E12" s="9">
        <v>1.21</v>
      </c>
      <c r="F12" s="10">
        <f>Tabla1[[#This Row],[FISICO]]+Tabla1[[#This Row],[VENTA]]-Tabla1[[#This Row],[SISTEMA]]</f>
        <v>-10.705000000000002</v>
      </c>
      <c r="G12" s="8">
        <v>62.06</v>
      </c>
      <c r="H12" s="11">
        <f>Tabla1[[#This Row],[COMPROMETIDO]]/Tabla1[[#This Row],[ULT.RECEPCION]]</f>
        <v>-0.17249436029648729</v>
      </c>
    </row>
    <row r="13" spans="1:8" s="16" customFormat="1" ht="15.75" x14ac:dyDescent="0.25">
      <c r="A13" s="6">
        <v>11</v>
      </c>
      <c r="B13" s="7" t="s">
        <v>19</v>
      </c>
      <c r="C13" s="8">
        <v>454.32499999999999</v>
      </c>
      <c r="D13" s="8">
        <v>18.600000000000001</v>
      </c>
      <c r="E13" s="9">
        <v>2.23</v>
      </c>
      <c r="F13" s="10">
        <f>Tabla1[[#This Row],[FISICO]]+Tabla1[[#This Row],[VENTA]]-Tabla1[[#This Row],[SISTEMA]]</f>
        <v>-433.495</v>
      </c>
      <c r="G13" s="8">
        <v>4077.44</v>
      </c>
      <c r="H13" s="11">
        <f>Tabla1[[#This Row],[COMPROMETIDO]]/Tabla1[[#This Row],[ULT.RECEPCION]]</f>
        <v>-0.10631548226338094</v>
      </c>
    </row>
    <row r="14" spans="1:8" s="16" customFormat="1" ht="15.75" x14ac:dyDescent="0.25">
      <c r="A14" s="6">
        <v>12</v>
      </c>
      <c r="B14" s="7" t="s">
        <v>20</v>
      </c>
      <c r="C14" s="8">
        <v>40.299999999999997</v>
      </c>
      <c r="D14" s="8">
        <v>0.2</v>
      </c>
      <c r="E14" s="9">
        <v>0.7</v>
      </c>
      <c r="F14" s="10">
        <f>Tabla1[[#This Row],[FISICO]]+Tabla1[[#This Row],[VENTA]]-Tabla1[[#This Row],[SISTEMA]]</f>
        <v>-39.4</v>
      </c>
      <c r="G14" s="8">
        <v>319.88</v>
      </c>
      <c r="H14" s="11">
        <f>Tabla1[[#This Row],[COMPROMETIDO]]/Tabla1[[#This Row],[ULT.RECEPCION]]</f>
        <v>-0.12317118919594848</v>
      </c>
    </row>
    <row r="15" spans="1:8" s="16" customFormat="1" ht="15.75" x14ac:dyDescent="0.25">
      <c r="A15" s="6">
        <v>13</v>
      </c>
      <c r="B15" s="7" t="s">
        <v>21</v>
      </c>
      <c r="C15" s="8">
        <v>78.13</v>
      </c>
      <c r="D15" s="8">
        <v>25.4</v>
      </c>
      <c r="E15" s="9">
        <v>1.0900000000000001</v>
      </c>
      <c r="F15" s="10">
        <f>Tabla1[[#This Row],[FISICO]]+Tabla1[[#This Row],[VENTA]]-Tabla1[[#This Row],[SISTEMA]]</f>
        <v>-51.64</v>
      </c>
      <c r="G15" s="8">
        <v>369.11</v>
      </c>
      <c r="H15" s="11">
        <f>Tabla1[[#This Row],[COMPROMETIDO]]/Tabla1[[#This Row],[ULT.RECEPCION]]</f>
        <v>-0.139904093630625</v>
      </c>
    </row>
    <row r="16" spans="1:8" ht="15.75" hidden="1" x14ac:dyDescent="0.25">
      <c r="A16" s="6">
        <v>2068</v>
      </c>
      <c r="B16" s="7" t="s">
        <v>22</v>
      </c>
      <c r="C16" s="8">
        <v>0</v>
      </c>
      <c r="D16" s="8"/>
      <c r="E16" s="9">
        <v>0</v>
      </c>
      <c r="F16" s="8"/>
      <c r="G16" s="8"/>
      <c r="H16" s="8"/>
    </row>
    <row r="17" spans="1:8" s="16" customFormat="1" ht="15.75" x14ac:dyDescent="0.25">
      <c r="A17" s="6">
        <v>14</v>
      </c>
      <c r="B17" s="7" t="s">
        <v>23</v>
      </c>
      <c r="C17" s="8">
        <v>84.55</v>
      </c>
      <c r="D17" s="8">
        <v>33.799999999999997</v>
      </c>
      <c r="E17" s="9">
        <v>0</v>
      </c>
      <c r="F17" s="10">
        <f>Tabla1[[#This Row],[FISICO]]+Tabla1[[#This Row],[VENTA]]-Tabla1[[#This Row],[SISTEMA]]</f>
        <v>-50.75</v>
      </c>
      <c r="G17" s="8">
        <v>207</v>
      </c>
      <c r="H17" s="11">
        <f>Tabla1[[#This Row],[COMPROMETIDO]]/Tabla1[[#This Row],[ULT.RECEPCION]]</f>
        <v>-0.24516908212560387</v>
      </c>
    </row>
    <row r="18" spans="1:8" ht="15.75" hidden="1" x14ac:dyDescent="0.25">
      <c r="A18" s="6">
        <v>2067</v>
      </c>
      <c r="B18" s="7" t="s">
        <v>24</v>
      </c>
      <c r="C18" s="8">
        <v>0</v>
      </c>
      <c r="D18" s="8"/>
      <c r="E18" s="9">
        <v>0</v>
      </c>
      <c r="F18" s="8"/>
      <c r="G18" s="8"/>
      <c r="H18" s="8"/>
    </row>
    <row r="19" spans="1:8" s="16" customFormat="1" ht="15.75" x14ac:dyDescent="0.25">
      <c r="A19" s="6">
        <v>15</v>
      </c>
      <c r="B19" s="7" t="s">
        <v>25</v>
      </c>
      <c r="C19" s="8">
        <v>94.87</v>
      </c>
      <c r="D19" s="8">
        <v>60.6</v>
      </c>
      <c r="E19" s="9">
        <v>0</v>
      </c>
      <c r="F19" s="10">
        <f>Tabla1[[#This Row],[FISICO]]+Tabla1[[#This Row],[VENTA]]-Tabla1[[#This Row],[SISTEMA]]</f>
        <v>-34.270000000000003</v>
      </c>
      <c r="G19" s="8">
        <v>210.52</v>
      </c>
      <c r="H19" s="11">
        <f>Tabla1[[#This Row],[COMPROMETIDO]]/Tabla1[[#This Row],[ULT.RECEPCION]]</f>
        <v>-0.16278738362150866</v>
      </c>
    </row>
    <row r="20" spans="1:8" ht="15.75" hidden="1" x14ac:dyDescent="0.25">
      <c r="A20" s="6">
        <v>2071</v>
      </c>
      <c r="B20" s="7" t="s">
        <v>26</v>
      </c>
      <c r="C20" s="8">
        <v>0</v>
      </c>
      <c r="D20" s="8"/>
      <c r="E20" s="9">
        <v>0</v>
      </c>
      <c r="F20" s="8"/>
      <c r="G20" s="8"/>
      <c r="H20" s="8"/>
    </row>
    <row r="21" spans="1:8" ht="15.75" hidden="1" x14ac:dyDescent="0.25">
      <c r="A21" s="6">
        <v>2062</v>
      </c>
      <c r="B21" s="7" t="s">
        <v>27</v>
      </c>
      <c r="C21" s="8">
        <v>0</v>
      </c>
      <c r="D21" s="8"/>
      <c r="E21" s="9">
        <v>0</v>
      </c>
      <c r="F21" s="8"/>
      <c r="G21" s="8"/>
      <c r="H21" s="8"/>
    </row>
    <row r="22" spans="1:8" ht="15.75" hidden="1" x14ac:dyDescent="0.25">
      <c r="A22" s="6">
        <v>2065</v>
      </c>
      <c r="B22" s="7" t="s">
        <v>28</v>
      </c>
      <c r="C22" s="8">
        <v>0</v>
      </c>
      <c r="D22" s="8"/>
      <c r="E22" s="9">
        <v>0</v>
      </c>
      <c r="F22" s="8"/>
      <c r="G22" s="8"/>
      <c r="H22" s="8"/>
    </row>
    <row r="23" spans="1:8" s="16" customFormat="1" ht="15.75" x14ac:dyDescent="0.25">
      <c r="A23" s="6">
        <v>16</v>
      </c>
      <c r="B23" s="7" t="s">
        <v>29</v>
      </c>
      <c r="C23" s="8">
        <v>219.33</v>
      </c>
      <c r="D23" s="8">
        <v>3.4</v>
      </c>
      <c r="E23" s="9">
        <v>0</v>
      </c>
      <c r="F23" s="10">
        <f>Tabla1[[#This Row],[FISICO]]+Tabla1[[#This Row],[VENTA]]-Tabla1[[#This Row],[SISTEMA]]</f>
        <v>-215.93</v>
      </c>
      <c r="G23" s="8">
        <v>979</v>
      </c>
      <c r="H23" s="11">
        <f>Tabla1[[#This Row],[COMPROMETIDO]]/Tabla1[[#This Row],[ULT.RECEPCION]]</f>
        <v>-0.22056179775280899</v>
      </c>
    </row>
    <row r="24" spans="1:8" ht="15.75" hidden="1" x14ac:dyDescent="0.25">
      <c r="A24" s="6">
        <v>2063</v>
      </c>
      <c r="B24" s="7" t="s">
        <v>30</v>
      </c>
      <c r="C24" s="8">
        <v>0</v>
      </c>
      <c r="D24" s="8"/>
      <c r="E24" s="9">
        <v>0</v>
      </c>
      <c r="F24" s="8"/>
      <c r="G24" s="8"/>
      <c r="H24" s="8"/>
    </row>
    <row r="25" spans="1:8" s="16" customFormat="1" ht="15.75" x14ac:dyDescent="0.25">
      <c r="A25" s="6">
        <v>17</v>
      </c>
      <c r="B25" s="7" t="s">
        <v>31</v>
      </c>
      <c r="C25" s="8">
        <v>70.11</v>
      </c>
      <c r="D25" s="8">
        <v>2</v>
      </c>
      <c r="E25" s="9">
        <v>0</v>
      </c>
      <c r="F25" s="10">
        <f>Tabla1[[#This Row],[FISICO]]+Tabla1[[#This Row],[VENTA]]-Tabla1[[#This Row],[SISTEMA]]</f>
        <v>-68.11</v>
      </c>
      <c r="G25" s="8">
        <v>1278.24</v>
      </c>
      <c r="H25" s="11">
        <f>Tabla1[[#This Row],[COMPROMETIDO]]/Tabla1[[#This Row],[ULT.RECEPCION]]</f>
        <v>-5.3284203279509328E-2</v>
      </c>
    </row>
    <row r="26" spans="1:8" s="16" customFormat="1" ht="15.75" x14ac:dyDescent="0.25">
      <c r="A26" s="6">
        <v>18</v>
      </c>
      <c r="B26" s="7" t="s">
        <v>32</v>
      </c>
      <c r="C26" s="8">
        <v>146.27000000000001</v>
      </c>
      <c r="D26" s="8">
        <v>19.2</v>
      </c>
      <c r="E26" s="9">
        <v>0</v>
      </c>
      <c r="F26" s="10">
        <f>Tabla1[[#This Row],[FISICO]]+Tabla1[[#This Row],[VENTA]]-Tabla1[[#This Row],[SISTEMA]]</f>
        <v>-127.07000000000001</v>
      </c>
      <c r="G26" s="8">
        <v>1486.65</v>
      </c>
      <c r="H26" s="11">
        <f>Tabla1[[#This Row],[COMPROMETIDO]]/Tabla1[[#This Row],[ULT.RECEPCION]]</f>
        <v>-8.5474052399690581E-2</v>
      </c>
    </row>
    <row r="27" spans="1:8" ht="15.75" hidden="1" x14ac:dyDescent="0.25">
      <c r="A27" s="6">
        <v>66</v>
      </c>
      <c r="B27" s="7" t="s">
        <v>33</v>
      </c>
      <c r="C27" s="8">
        <v>0</v>
      </c>
      <c r="D27" s="8"/>
      <c r="E27" s="9">
        <v>0</v>
      </c>
      <c r="F27" s="8"/>
      <c r="G27" s="8"/>
      <c r="H27" s="8"/>
    </row>
    <row r="28" spans="1:8" s="16" customFormat="1" ht="15.75" x14ac:dyDescent="0.25">
      <c r="A28" s="6">
        <v>19</v>
      </c>
      <c r="B28" s="7" t="s">
        <v>34</v>
      </c>
      <c r="C28" s="8">
        <v>309.62</v>
      </c>
      <c r="D28" s="8">
        <v>304.60000000000002</v>
      </c>
      <c r="E28" s="9">
        <v>68.709999999999994</v>
      </c>
      <c r="F28" s="10">
        <f>Tabla1[[#This Row],[FISICO]]+Tabla1[[#This Row],[VENTA]]-Tabla1[[#This Row],[SISTEMA]]</f>
        <v>63.69</v>
      </c>
      <c r="G28" s="8">
        <v>4731.7700000000004</v>
      </c>
      <c r="H28" s="11">
        <f>Tabla1[[#This Row],[COMPROMETIDO]]/Tabla1[[#This Row],[ULT.RECEPCION]]</f>
        <v>1.3460079420597364E-2</v>
      </c>
    </row>
    <row r="29" spans="1:8" s="16" customFormat="1" ht="15.75" x14ac:dyDescent="0.25">
      <c r="A29" s="6">
        <v>20</v>
      </c>
      <c r="B29" s="7" t="s">
        <v>35</v>
      </c>
      <c r="C29" s="8">
        <v>8.3650000000000002</v>
      </c>
      <c r="D29" s="8">
        <v>0.6</v>
      </c>
      <c r="E29" s="9">
        <v>0</v>
      </c>
      <c r="F29" s="10">
        <f>Tabla1[[#This Row],[FISICO]]+Tabla1[[#This Row],[VENTA]]-Tabla1[[#This Row],[SISTEMA]]</f>
        <v>-7.7650000000000006</v>
      </c>
      <c r="G29" s="8">
        <v>15.77</v>
      </c>
      <c r="H29" s="11">
        <f>Tabla1[[#This Row],[COMPROMETIDO]]/Tabla1[[#This Row],[ULT.RECEPCION]]</f>
        <v>-0.49239061509194676</v>
      </c>
    </row>
    <row r="30" spans="1:8" s="16" customFormat="1" ht="15.75" x14ac:dyDescent="0.25">
      <c r="A30" s="6">
        <v>23</v>
      </c>
      <c r="B30" s="7" t="s">
        <v>36</v>
      </c>
      <c r="C30" s="8">
        <v>39.39</v>
      </c>
      <c r="D30" s="8">
        <v>22.8</v>
      </c>
      <c r="E30" s="9">
        <v>1.52</v>
      </c>
      <c r="F30" s="10">
        <f>Tabla1[[#This Row],[FISICO]]+Tabla1[[#This Row],[VENTA]]-Tabla1[[#This Row],[SISTEMA]]</f>
        <v>-15.07</v>
      </c>
      <c r="G30" s="8">
        <v>152.4</v>
      </c>
      <c r="H30" s="11">
        <f>Tabla1[[#This Row],[COMPROMETIDO]]/Tabla1[[#This Row],[ULT.RECEPCION]]</f>
        <v>-9.8884514435695542E-2</v>
      </c>
    </row>
    <row r="31" spans="1:8" s="16" customFormat="1" ht="15.75" x14ac:dyDescent="0.25">
      <c r="A31" s="6">
        <v>24</v>
      </c>
      <c r="B31" s="7" t="s">
        <v>37</v>
      </c>
      <c r="C31" s="8">
        <v>17.55</v>
      </c>
      <c r="D31" s="8">
        <v>0.8</v>
      </c>
      <c r="E31" s="9">
        <v>1.86</v>
      </c>
      <c r="F31" s="10">
        <f>Tabla1[[#This Row],[FISICO]]+Tabla1[[#This Row],[VENTA]]-Tabla1[[#This Row],[SISTEMA]]</f>
        <v>-14.89</v>
      </c>
      <c r="G31" s="8">
        <v>130.84</v>
      </c>
      <c r="H31" s="11">
        <f>Tabla1[[#This Row],[COMPROMETIDO]]/Tabla1[[#This Row],[ULT.RECEPCION]]</f>
        <v>-0.11380311831244268</v>
      </c>
    </row>
    <row r="32" spans="1:8" ht="15.75" hidden="1" x14ac:dyDescent="0.25">
      <c r="A32" s="6">
        <v>88</v>
      </c>
      <c r="B32" s="7" t="s">
        <v>38</v>
      </c>
      <c r="C32" s="8">
        <v>0</v>
      </c>
      <c r="D32" s="8"/>
      <c r="E32" s="9">
        <v>0</v>
      </c>
      <c r="F32" s="8"/>
      <c r="G32" s="8"/>
      <c r="H32" s="8"/>
    </row>
    <row r="33" spans="1:8" ht="15.75" hidden="1" x14ac:dyDescent="0.25">
      <c r="A33" s="6">
        <v>68</v>
      </c>
      <c r="B33" s="7" t="s">
        <v>39</v>
      </c>
      <c r="C33" s="8">
        <v>0</v>
      </c>
      <c r="D33" s="8"/>
      <c r="E33" s="9">
        <v>0</v>
      </c>
      <c r="F33" s="8"/>
      <c r="G33" s="8"/>
      <c r="H33" s="8"/>
    </row>
    <row r="34" spans="1:8" s="23" customFormat="1" ht="15.75" x14ac:dyDescent="0.25">
      <c r="A34" s="17">
        <v>26</v>
      </c>
      <c r="B34" s="18" t="s">
        <v>40</v>
      </c>
      <c r="C34" s="19">
        <v>814.59500000000003</v>
      </c>
      <c r="D34" s="19">
        <v>300</v>
      </c>
      <c r="E34" s="20">
        <v>66.17</v>
      </c>
      <c r="F34" s="21">
        <f>Tabla1[[#This Row],[FISICO]]+Tabla1[[#This Row],[VENTA]]-Tabla1[[#This Row],[SISTEMA]]</f>
        <v>-448.42500000000001</v>
      </c>
      <c r="G34" s="19">
        <v>2961.45</v>
      </c>
      <c r="H34" s="22">
        <f>Tabla1[[#This Row],[COMPROMETIDO]]/Tabla1[[#This Row],[ULT.RECEPCION]]</f>
        <v>-0.15142075672390215</v>
      </c>
    </row>
    <row r="35" spans="1:8" s="16" customFormat="1" ht="15.75" x14ac:dyDescent="0.25">
      <c r="A35" s="6">
        <v>28</v>
      </c>
      <c r="B35" s="7" t="s">
        <v>41</v>
      </c>
      <c r="C35" s="8">
        <v>29.844999999999999</v>
      </c>
      <c r="D35" s="8">
        <v>0</v>
      </c>
      <c r="E35" s="9">
        <v>0</v>
      </c>
      <c r="F35" s="10">
        <f>Tabla1[[#This Row],[FISICO]]+Tabla1[[#This Row],[VENTA]]-Tabla1[[#This Row],[SISTEMA]]</f>
        <v>-29.844999999999999</v>
      </c>
      <c r="G35" s="8">
        <v>205.65</v>
      </c>
      <c r="H35" s="11">
        <f>Tabla1[[#This Row],[COMPROMETIDO]]/Tabla1[[#This Row],[ULT.RECEPCION]]</f>
        <v>-0.14512521274009238</v>
      </c>
    </row>
    <row r="36" spans="1:8" s="16" customFormat="1" ht="15.75" x14ac:dyDescent="0.25">
      <c r="A36" s="6">
        <v>31</v>
      </c>
      <c r="B36" s="7" t="s">
        <v>42</v>
      </c>
      <c r="C36" s="8">
        <v>102.6</v>
      </c>
      <c r="D36" s="8">
        <v>23.6</v>
      </c>
      <c r="E36" s="9">
        <v>5.27</v>
      </c>
      <c r="F36" s="10">
        <f>Tabla1[[#This Row],[FISICO]]+Tabla1[[#This Row],[VENTA]]-Tabla1[[#This Row],[SISTEMA]]</f>
        <v>-73.72999999999999</v>
      </c>
      <c r="G36" s="8">
        <v>182.54</v>
      </c>
      <c r="H36" s="11">
        <f>Tabla1[[#This Row],[COMPROMETIDO]]/Tabla1[[#This Row],[ULT.RECEPCION]]</f>
        <v>-0.40391147145831047</v>
      </c>
    </row>
    <row r="37" spans="1:8" s="16" customFormat="1" ht="15.75" x14ac:dyDescent="0.25">
      <c r="A37" s="6">
        <v>32</v>
      </c>
      <c r="B37" s="7" t="s">
        <v>43</v>
      </c>
      <c r="C37" s="8">
        <v>13.805</v>
      </c>
      <c r="D37" s="8">
        <v>0</v>
      </c>
      <c r="E37" s="9">
        <v>0</v>
      </c>
      <c r="F37" s="10">
        <f>Tabla1[[#This Row],[FISICO]]+Tabla1[[#This Row],[VENTA]]-Tabla1[[#This Row],[SISTEMA]]</f>
        <v>-13.805</v>
      </c>
      <c r="G37" s="8">
        <v>58.6</v>
      </c>
      <c r="H37" s="11">
        <f>Tabla1[[#This Row],[COMPROMETIDO]]/Tabla1[[#This Row],[ULT.RECEPCION]]</f>
        <v>-0.235580204778157</v>
      </c>
    </row>
    <row r="38" spans="1:8" s="16" customFormat="1" ht="15.75" x14ac:dyDescent="0.25">
      <c r="A38" s="6">
        <v>33</v>
      </c>
      <c r="B38" s="7" t="s">
        <v>44</v>
      </c>
      <c r="C38" s="8">
        <v>13.855</v>
      </c>
      <c r="D38" s="8">
        <v>0.5</v>
      </c>
      <c r="E38" s="9">
        <v>1.42</v>
      </c>
      <c r="F38" s="10">
        <f>Tabla1[[#This Row],[FISICO]]+Tabla1[[#This Row],[VENTA]]-Tabla1[[#This Row],[SISTEMA]]</f>
        <v>-11.935</v>
      </c>
      <c r="G38" s="8">
        <v>40.729999999999997</v>
      </c>
      <c r="H38" s="11">
        <f>Tabla1[[#This Row],[COMPROMETIDO]]/Tabla1[[#This Row],[ULT.RECEPCION]]</f>
        <v>-0.29302725263933221</v>
      </c>
    </row>
    <row r="39" spans="1:8" s="16" customFormat="1" ht="15.75" x14ac:dyDescent="0.25">
      <c r="A39" s="6">
        <v>38</v>
      </c>
      <c r="B39" s="7" t="s">
        <v>45</v>
      </c>
      <c r="C39" s="8">
        <v>16.355</v>
      </c>
      <c r="D39" s="8">
        <v>0</v>
      </c>
      <c r="E39" s="9">
        <v>0</v>
      </c>
      <c r="F39" s="10">
        <f>Tabla1[[#This Row],[FISICO]]+Tabla1[[#This Row],[VENTA]]-Tabla1[[#This Row],[SISTEMA]]</f>
        <v>-16.355</v>
      </c>
      <c r="G39" s="8">
        <v>38</v>
      </c>
      <c r="H39" s="11">
        <f>Tabla1[[#This Row],[COMPROMETIDO]]/Tabla1[[#This Row],[ULT.RECEPCION]]</f>
        <v>-0.43039473684210527</v>
      </c>
    </row>
    <row r="40" spans="1:8" s="16" customFormat="1" ht="15.75" x14ac:dyDescent="0.25">
      <c r="A40" s="6">
        <v>39</v>
      </c>
      <c r="B40" s="7" t="s">
        <v>46</v>
      </c>
      <c r="C40" s="8">
        <v>10.395</v>
      </c>
      <c r="D40" s="8">
        <v>0</v>
      </c>
      <c r="E40" s="9">
        <v>0</v>
      </c>
      <c r="F40" s="10">
        <f>Tabla1[[#This Row],[FISICO]]+Tabla1[[#This Row],[VENTA]]-Tabla1[[#This Row],[SISTEMA]]</f>
        <v>-10.395</v>
      </c>
      <c r="G40" s="8">
        <v>33.53</v>
      </c>
      <c r="H40" s="11">
        <f>Tabla1[[#This Row],[COMPROMETIDO]]/Tabla1[[#This Row],[ULT.RECEPCION]]</f>
        <v>-0.3100208768267223</v>
      </c>
    </row>
    <row r="41" spans="1:8" s="16" customFormat="1" ht="15.75" x14ac:dyDescent="0.25">
      <c r="A41" s="6">
        <v>40</v>
      </c>
      <c r="B41" s="7" t="s">
        <v>47</v>
      </c>
      <c r="C41" s="8">
        <v>42.634999999999998</v>
      </c>
      <c r="D41" s="8">
        <v>16.8</v>
      </c>
      <c r="E41" s="9">
        <v>3.72</v>
      </c>
      <c r="F41" s="10">
        <f>Tabla1[[#This Row],[FISICO]]+Tabla1[[#This Row],[VENTA]]-Tabla1[[#This Row],[SISTEMA]]</f>
        <v>-22.114999999999998</v>
      </c>
      <c r="G41" s="8">
        <v>432.98</v>
      </c>
      <c r="H41" s="11">
        <f>Tabla1[[#This Row],[COMPROMETIDO]]/Tabla1[[#This Row],[ULT.RECEPCION]]</f>
        <v>-5.1076262183010757E-2</v>
      </c>
    </row>
    <row r="42" spans="1:8" s="16" customFormat="1" ht="15.75" x14ac:dyDescent="0.25">
      <c r="A42" s="6">
        <v>41</v>
      </c>
      <c r="B42" s="7" t="s">
        <v>48</v>
      </c>
      <c r="C42" s="8">
        <v>17.399999999999999</v>
      </c>
      <c r="D42" s="8">
        <v>0</v>
      </c>
      <c r="E42" s="9">
        <v>0</v>
      </c>
      <c r="F42" s="10">
        <f>Tabla1[[#This Row],[FISICO]]+Tabla1[[#This Row],[VENTA]]-Tabla1[[#This Row],[SISTEMA]]</f>
        <v>-17.399999999999999</v>
      </c>
      <c r="G42" s="8">
        <v>61.93</v>
      </c>
      <c r="H42" s="11">
        <f>Tabla1[[#This Row],[COMPROMETIDO]]/Tabla1[[#This Row],[ULT.RECEPCION]]</f>
        <v>-0.28096237687711928</v>
      </c>
    </row>
    <row r="43" spans="1:8" s="16" customFormat="1" ht="15.75" x14ac:dyDescent="0.25">
      <c r="A43" s="6">
        <v>44</v>
      </c>
      <c r="B43" s="7" t="s">
        <v>49</v>
      </c>
      <c r="C43" s="8">
        <v>-2.48</v>
      </c>
      <c r="D43" s="8">
        <v>0</v>
      </c>
      <c r="E43" s="9">
        <v>0</v>
      </c>
      <c r="F43" s="10">
        <f>Tabla1[[#This Row],[FISICO]]+Tabla1[[#This Row],[VENTA]]-Tabla1[[#This Row],[SISTEMA]]</f>
        <v>2.48</v>
      </c>
      <c r="G43" s="8">
        <v>802.6</v>
      </c>
      <c r="H43" s="11">
        <f>Tabla1[[#This Row],[COMPROMETIDO]]/Tabla1[[#This Row],[ULT.RECEPCION]]</f>
        <v>3.0899576376775479E-3</v>
      </c>
    </row>
    <row r="44" spans="1:8" s="16" customFormat="1" ht="15.75" x14ac:dyDescent="0.25">
      <c r="A44" s="6">
        <v>45</v>
      </c>
      <c r="B44" s="7" t="s">
        <v>50</v>
      </c>
      <c r="C44" s="8">
        <v>531.47500000000002</v>
      </c>
      <c r="D44" s="8">
        <v>90.8</v>
      </c>
      <c r="E44" s="9">
        <v>6.69</v>
      </c>
      <c r="F44" s="10">
        <f>Tabla1[[#This Row],[FISICO]]+Tabla1[[#This Row],[VENTA]]-Tabla1[[#This Row],[SISTEMA]]</f>
        <v>-433.98500000000001</v>
      </c>
      <c r="G44" s="8">
        <v>842.71</v>
      </c>
      <c r="H44" s="11">
        <f>Tabla1[[#This Row],[COMPROMETIDO]]/Tabla1[[#This Row],[ULT.RECEPCION]]</f>
        <v>-0.51498736220051977</v>
      </c>
    </row>
    <row r="45" spans="1:8" s="16" customFormat="1" ht="15.75" x14ac:dyDescent="0.25">
      <c r="A45" s="6">
        <v>46</v>
      </c>
      <c r="B45" s="7" t="s">
        <v>51</v>
      </c>
      <c r="C45" s="8">
        <v>43.064999999999998</v>
      </c>
      <c r="D45" s="8">
        <v>2.4</v>
      </c>
      <c r="E45" s="9">
        <v>3.82</v>
      </c>
      <c r="F45" s="10">
        <f>Tabla1[[#This Row],[FISICO]]+Tabla1[[#This Row],[VENTA]]-Tabla1[[#This Row],[SISTEMA]]</f>
        <v>-36.844999999999999</v>
      </c>
      <c r="G45" s="8">
        <v>196.18</v>
      </c>
      <c r="H45" s="11">
        <f>Tabla1[[#This Row],[COMPROMETIDO]]/Tabla1[[#This Row],[ULT.RECEPCION]]</f>
        <v>-0.18781221327352429</v>
      </c>
    </row>
    <row r="46" spans="1:8" s="16" customFormat="1" ht="15.75" x14ac:dyDescent="0.25">
      <c r="A46" s="6">
        <v>48</v>
      </c>
      <c r="B46" s="7" t="s">
        <v>52</v>
      </c>
      <c r="C46" s="8">
        <v>34.875</v>
      </c>
      <c r="D46" s="8">
        <v>2</v>
      </c>
      <c r="E46" s="9">
        <v>0.63</v>
      </c>
      <c r="F46" s="10">
        <f>Tabla1[[#This Row],[FISICO]]+Tabla1[[#This Row],[VENTA]]-Tabla1[[#This Row],[SISTEMA]]</f>
        <v>-32.244999999999997</v>
      </c>
      <c r="G46" s="8">
        <v>51.28</v>
      </c>
      <c r="H46" s="11">
        <f>Tabla1[[#This Row],[COMPROMETIDO]]/Tabla1[[#This Row],[ULT.RECEPCION]]</f>
        <v>-0.62880265210608421</v>
      </c>
    </row>
    <row r="47" spans="1:8" s="16" customFormat="1" ht="15.75" x14ac:dyDescent="0.25">
      <c r="A47" s="6">
        <v>49</v>
      </c>
      <c r="B47" s="7" t="s">
        <v>53</v>
      </c>
      <c r="C47" s="8">
        <v>25.69</v>
      </c>
      <c r="D47" s="8">
        <v>0</v>
      </c>
      <c r="E47" s="9">
        <v>0</v>
      </c>
      <c r="F47" s="10">
        <f>Tabla1[[#This Row],[FISICO]]+Tabla1[[#This Row],[VENTA]]-Tabla1[[#This Row],[SISTEMA]]</f>
        <v>-25.69</v>
      </c>
      <c r="G47" s="8">
        <v>120.13</v>
      </c>
      <c r="H47" s="11">
        <f>Tabla1[[#This Row],[COMPROMETIDO]]/Tabla1[[#This Row],[ULT.RECEPCION]]</f>
        <v>-0.21385166070090736</v>
      </c>
    </row>
    <row r="48" spans="1:8" s="16" customFormat="1" ht="15.75" x14ac:dyDescent="0.25">
      <c r="A48" s="6">
        <v>50</v>
      </c>
      <c r="B48" s="7" t="s">
        <v>54</v>
      </c>
      <c r="C48" s="8">
        <v>59.575000000000003</v>
      </c>
      <c r="D48" s="8">
        <v>0</v>
      </c>
      <c r="E48" s="9">
        <v>0</v>
      </c>
      <c r="F48" s="10">
        <f>Tabla1[[#This Row],[FISICO]]+Tabla1[[#This Row],[VENTA]]-Tabla1[[#This Row],[SISTEMA]]</f>
        <v>-59.575000000000003</v>
      </c>
      <c r="G48" s="8">
        <v>674.4</v>
      </c>
      <c r="H48" s="11">
        <f>Tabla1[[#This Row],[COMPROMETIDO]]/Tabla1[[#This Row],[ULT.RECEPCION]]</f>
        <v>-8.8337781731909856E-2</v>
      </c>
    </row>
    <row r="49" spans="1:8" s="16" customFormat="1" ht="15.75" x14ac:dyDescent="0.25">
      <c r="A49" s="6">
        <v>51</v>
      </c>
      <c r="B49" s="7" t="s">
        <v>55</v>
      </c>
      <c r="C49" s="8">
        <v>180.9</v>
      </c>
      <c r="D49" s="8">
        <v>51.4</v>
      </c>
      <c r="E49" s="9">
        <v>16.32</v>
      </c>
      <c r="F49" s="10">
        <f>Tabla1[[#This Row],[FISICO]]+Tabla1[[#This Row],[VENTA]]-Tabla1[[#This Row],[SISTEMA]]</f>
        <v>-113.18</v>
      </c>
      <c r="G49" s="8">
        <v>919.18</v>
      </c>
      <c r="H49" s="11">
        <f>Tabla1[[#This Row],[COMPROMETIDO]]/Tabla1[[#This Row],[ULT.RECEPCION]]</f>
        <v>-0.12313148675993822</v>
      </c>
    </row>
    <row r="50" spans="1:8" s="16" customFormat="1" ht="15.75" x14ac:dyDescent="0.25">
      <c r="A50" s="6">
        <v>55</v>
      </c>
      <c r="B50" s="7" t="s">
        <v>56</v>
      </c>
      <c r="C50" s="8">
        <v>86.584999999999994</v>
      </c>
      <c r="D50" s="8">
        <v>11.8</v>
      </c>
      <c r="E50" s="9">
        <v>6.88</v>
      </c>
      <c r="F50" s="10">
        <f>Tabla1[[#This Row],[FISICO]]+Tabla1[[#This Row],[VENTA]]-Tabla1[[#This Row],[SISTEMA]]</f>
        <v>-67.905000000000001</v>
      </c>
      <c r="G50" s="8">
        <v>588.71</v>
      </c>
      <c r="H50" s="11">
        <f>Tabla1[[#This Row],[COMPROMETIDO]]/Tabla1[[#This Row],[ULT.RECEPCION]]</f>
        <v>-0.11534541624908698</v>
      </c>
    </row>
    <row r="51" spans="1:8" s="16" customFormat="1" ht="15.75" x14ac:dyDescent="0.25">
      <c r="A51" s="6">
        <v>58</v>
      </c>
      <c r="B51" s="7" t="s">
        <v>57</v>
      </c>
      <c r="C51" s="8">
        <v>95.81</v>
      </c>
      <c r="D51" s="8">
        <v>41</v>
      </c>
      <c r="E51" s="9">
        <v>0</v>
      </c>
      <c r="F51" s="10">
        <f>Tabla1[[#This Row],[FISICO]]+Tabla1[[#This Row],[VENTA]]-Tabla1[[#This Row],[SISTEMA]]</f>
        <v>-54.81</v>
      </c>
      <c r="G51" s="8">
        <v>230.43</v>
      </c>
      <c r="H51" s="11">
        <f>Tabla1[[#This Row],[COMPROMETIDO]]/Tabla1[[#This Row],[ULT.RECEPCION]]</f>
        <v>-0.23785965369092565</v>
      </c>
    </row>
    <row r="52" spans="1:8" s="16" customFormat="1" ht="15.75" x14ac:dyDescent="0.25">
      <c r="A52" s="6">
        <v>60</v>
      </c>
      <c r="B52" s="7" t="s">
        <v>58</v>
      </c>
      <c r="C52" s="8">
        <v>9.26</v>
      </c>
      <c r="D52" s="8">
        <v>0.2</v>
      </c>
      <c r="E52" s="9">
        <v>0</v>
      </c>
      <c r="F52" s="10">
        <f>Tabla1[[#This Row],[FISICO]]+Tabla1[[#This Row],[VENTA]]-Tabla1[[#This Row],[SISTEMA]]</f>
        <v>-9.06</v>
      </c>
      <c r="G52" s="8">
        <v>248.57</v>
      </c>
      <c r="H52" s="11">
        <f>Tabla1[[#This Row],[COMPROMETIDO]]/Tabla1[[#This Row],[ULT.RECEPCION]]</f>
        <v>-3.6448485336122625E-2</v>
      </c>
    </row>
    <row r="53" spans="1:8" s="16" customFormat="1" ht="15.75" x14ac:dyDescent="0.25">
      <c r="A53" s="6">
        <v>61</v>
      </c>
      <c r="B53" s="7" t="s">
        <v>59</v>
      </c>
      <c r="C53" s="8">
        <v>199.79499999999999</v>
      </c>
      <c r="D53" s="8">
        <v>12.6</v>
      </c>
      <c r="E53" s="9">
        <v>12.93</v>
      </c>
      <c r="F53" s="10">
        <f>Tabla1[[#This Row],[FISICO]]+Tabla1[[#This Row],[VENTA]]-Tabla1[[#This Row],[SISTEMA]]</f>
        <v>-174.26499999999999</v>
      </c>
      <c r="G53" s="8">
        <v>598</v>
      </c>
      <c r="H53" s="11">
        <f>Tabla1[[#This Row],[COMPROMETIDO]]/Tabla1[[#This Row],[ULT.RECEPCION]]</f>
        <v>-0.29141304347826086</v>
      </c>
    </row>
    <row r="54" spans="1:8" s="16" customFormat="1" ht="15.75" x14ac:dyDescent="0.25">
      <c r="A54" s="6">
        <v>63</v>
      </c>
      <c r="B54" s="7" t="s">
        <v>60</v>
      </c>
      <c r="C54" s="8">
        <v>12.695</v>
      </c>
      <c r="D54" s="8">
        <v>0</v>
      </c>
      <c r="E54" s="9">
        <v>0</v>
      </c>
      <c r="F54" s="10">
        <f>Tabla1[[#This Row],[FISICO]]+Tabla1[[#This Row],[VENTA]]-Tabla1[[#This Row],[SISTEMA]]</f>
        <v>-12.695</v>
      </c>
      <c r="G54" s="8">
        <v>264</v>
      </c>
      <c r="H54" s="11">
        <f>Tabla1[[#This Row],[COMPROMETIDO]]/Tabla1[[#This Row],[ULT.RECEPCION]]</f>
        <v>-4.8087121212121213E-2</v>
      </c>
    </row>
    <row r="55" spans="1:8" s="16" customFormat="1" ht="15.75" x14ac:dyDescent="0.25">
      <c r="A55" s="6">
        <v>64</v>
      </c>
      <c r="B55" s="7" t="s">
        <v>61</v>
      </c>
      <c r="C55" s="8">
        <v>14.66</v>
      </c>
      <c r="D55" s="8">
        <v>0</v>
      </c>
      <c r="E55" s="9">
        <v>0</v>
      </c>
      <c r="F55" s="10">
        <f>Tabla1[[#This Row],[FISICO]]+Tabla1[[#This Row],[VENTA]]-Tabla1[[#This Row],[SISTEMA]]</f>
        <v>-14.66</v>
      </c>
      <c r="G55" s="8">
        <v>23.59</v>
      </c>
      <c r="H55" s="11">
        <f>Tabla1[[#This Row],[COMPROMETIDO]]/Tabla1[[#This Row],[ULT.RECEPCION]]</f>
        <v>-0.62144976685036035</v>
      </c>
    </row>
    <row r="56" spans="1:8" s="16" customFormat="1" ht="15.75" x14ac:dyDescent="0.25">
      <c r="A56" s="6">
        <v>65</v>
      </c>
      <c r="B56" s="7" t="s">
        <v>62</v>
      </c>
      <c r="C56" s="8">
        <v>3.9550000000000001</v>
      </c>
      <c r="D56" s="8">
        <v>0</v>
      </c>
      <c r="E56" s="9">
        <v>0</v>
      </c>
      <c r="F56" s="10">
        <f>Tabla1[[#This Row],[FISICO]]+Tabla1[[#This Row],[VENTA]]-Tabla1[[#This Row],[SISTEMA]]</f>
        <v>-3.9550000000000001</v>
      </c>
      <c r="G56" s="8">
        <v>9.75</v>
      </c>
      <c r="H56" s="11">
        <f>Tabla1[[#This Row],[COMPROMETIDO]]/Tabla1[[#This Row],[ULT.RECEPCION]]</f>
        <v>-0.40564102564102567</v>
      </c>
    </row>
    <row r="57" spans="1:8" s="16" customFormat="1" ht="15.75" x14ac:dyDescent="0.25">
      <c r="A57" s="6">
        <v>67</v>
      </c>
      <c r="B57" s="7" t="s">
        <v>63</v>
      </c>
      <c r="C57" s="8">
        <v>52.215000000000003</v>
      </c>
      <c r="D57" s="8">
        <v>6.6</v>
      </c>
      <c r="E57" s="9">
        <v>9.18</v>
      </c>
      <c r="F57" s="10">
        <f>Tabla1[[#This Row],[FISICO]]+Tabla1[[#This Row],[VENTA]]-Tabla1[[#This Row],[SISTEMA]]</f>
        <v>-36.435000000000002</v>
      </c>
      <c r="G57" s="8">
        <v>620.70000000000005</v>
      </c>
      <c r="H57" s="11">
        <f>Tabla1[[#This Row],[COMPROMETIDO]]/Tabla1[[#This Row],[ULT.RECEPCION]]</f>
        <v>-5.8699855002416625E-2</v>
      </c>
    </row>
    <row r="58" spans="1:8" s="16" customFormat="1" ht="15.75" x14ac:dyDescent="0.25">
      <c r="A58" s="6">
        <v>70</v>
      </c>
      <c r="B58" s="7" t="s">
        <v>64</v>
      </c>
      <c r="C58" s="8">
        <v>2.81</v>
      </c>
      <c r="D58" s="8">
        <v>3.8</v>
      </c>
      <c r="E58" s="9">
        <v>0</v>
      </c>
      <c r="F58" s="10">
        <f>Tabla1[[#This Row],[FISICO]]+Tabla1[[#This Row],[VENTA]]-Tabla1[[#This Row],[SISTEMA]]</f>
        <v>0.98999999999999977</v>
      </c>
      <c r="G58" s="8">
        <v>81.06</v>
      </c>
      <c r="H58" s="11">
        <f>Tabla1[[#This Row],[COMPROMETIDO]]/Tabla1[[#This Row],[ULT.RECEPCION]]</f>
        <v>1.2213175425610656E-2</v>
      </c>
    </row>
    <row r="59" spans="1:8" s="16" customFormat="1" ht="15.75" x14ac:dyDescent="0.25">
      <c r="A59" s="6">
        <v>71</v>
      </c>
      <c r="B59" s="7" t="s">
        <v>65</v>
      </c>
      <c r="C59" s="8">
        <v>104.62</v>
      </c>
      <c r="D59" s="8">
        <v>2.8</v>
      </c>
      <c r="E59" s="9">
        <v>7.67</v>
      </c>
      <c r="F59" s="10">
        <f>Tabla1[[#This Row],[FISICO]]+Tabla1[[#This Row],[VENTA]]-Tabla1[[#This Row],[SISTEMA]]</f>
        <v>-94.15</v>
      </c>
      <c r="G59" s="8">
        <v>544.16999999999996</v>
      </c>
      <c r="H59" s="11">
        <f>Tabla1[[#This Row],[COMPROMETIDO]]/Tabla1[[#This Row],[ULT.RECEPCION]]</f>
        <v>-0.17301578550820518</v>
      </c>
    </row>
    <row r="60" spans="1:8" s="16" customFormat="1" ht="15.75" x14ac:dyDescent="0.25">
      <c r="A60" s="6">
        <v>72</v>
      </c>
      <c r="B60" s="7" t="s">
        <v>66</v>
      </c>
      <c r="C60" s="8">
        <v>8.5749999999999993</v>
      </c>
      <c r="D60" s="8">
        <v>2.2000000000000002</v>
      </c>
      <c r="E60" s="9">
        <v>1.29</v>
      </c>
      <c r="F60" s="10">
        <f>Tabla1[[#This Row],[FISICO]]+Tabla1[[#This Row],[VENTA]]-Tabla1[[#This Row],[SISTEMA]]</f>
        <v>-5.0849999999999991</v>
      </c>
      <c r="G60" s="8">
        <v>73.8</v>
      </c>
      <c r="H60" s="11">
        <f>Tabla1[[#This Row],[COMPROMETIDO]]/Tabla1[[#This Row],[ULT.RECEPCION]]</f>
        <v>-6.8902439024390236E-2</v>
      </c>
    </row>
    <row r="61" spans="1:8" ht="15.75" hidden="1" x14ac:dyDescent="0.25">
      <c r="A61" s="6">
        <v>93</v>
      </c>
      <c r="B61" s="7" t="s">
        <v>67</v>
      </c>
      <c r="C61" s="8">
        <v>0</v>
      </c>
      <c r="D61" s="8"/>
      <c r="E61" s="9">
        <v>29.1</v>
      </c>
      <c r="F61" s="8"/>
      <c r="G61" s="8"/>
      <c r="H61" s="8"/>
    </row>
    <row r="62" spans="1:8" ht="15.75" hidden="1" x14ac:dyDescent="0.25">
      <c r="A62" s="6">
        <v>1785</v>
      </c>
      <c r="B62" s="7" t="s">
        <v>68</v>
      </c>
      <c r="C62" s="8">
        <v>0</v>
      </c>
      <c r="D62" s="8"/>
      <c r="E62" s="9">
        <v>1.2</v>
      </c>
      <c r="F62" s="8"/>
      <c r="G62" s="8"/>
      <c r="H62" s="8"/>
    </row>
    <row r="63" spans="1:8" ht="15.75" hidden="1" x14ac:dyDescent="0.25">
      <c r="A63" s="6">
        <v>2658</v>
      </c>
      <c r="B63" s="7" t="s">
        <v>69</v>
      </c>
      <c r="C63" s="8">
        <v>0</v>
      </c>
      <c r="D63" s="8"/>
      <c r="E63" s="9">
        <v>0</v>
      </c>
      <c r="F63" s="8"/>
      <c r="G63" s="8"/>
      <c r="H63" s="8"/>
    </row>
    <row r="64" spans="1:8" s="16" customFormat="1" ht="15.75" x14ac:dyDescent="0.25">
      <c r="A64" s="6">
        <v>78</v>
      </c>
      <c r="B64" s="7" t="s">
        <v>70</v>
      </c>
      <c r="C64" s="8">
        <v>249.27</v>
      </c>
      <c r="D64" s="8">
        <v>58.8</v>
      </c>
      <c r="E64" s="9">
        <v>47.14</v>
      </c>
      <c r="F64" s="10">
        <f>Tabla1[[#This Row],[FISICO]]+Tabla1[[#This Row],[VENTA]]-Tabla1[[#This Row],[SISTEMA]]</f>
        <v>-143.33000000000001</v>
      </c>
      <c r="G64" s="8">
        <v>2849.7</v>
      </c>
      <c r="H64" s="11">
        <f>Tabla1[[#This Row],[COMPROMETIDO]]/Tabla1[[#This Row],[ULT.RECEPCION]]</f>
        <v>-5.0296522440958703E-2</v>
      </c>
    </row>
    <row r="65" spans="1:8" s="16" customFormat="1" ht="15.75" x14ac:dyDescent="0.25">
      <c r="A65" s="6">
        <v>80</v>
      </c>
      <c r="B65" s="7" t="s">
        <v>71</v>
      </c>
      <c r="C65" s="8">
        <v>5.3250000000000002</v>
      </c>
      <c r="D65" s="8">
        <v>0</v>
      </c>
      <c r="E65" s="9">
        <v>0</v>
      </c>
      <c r="F65" s="10">
        <f>Tabla1[[#This Row],[FISICO]]+Tabla1[[#This Row],[VENTA]]-Tabla1[[#This Row],[SISTEMA]]</f>
        <v>-5.3250000000000002</v>
      </c>
      <c r="G65" s="8">
        <v>79.709999999999994</v>
      </c>
      <c r="H65" s="11">
        <f>Tabla1[[#This Row],[COMPROMETIDO]]/Tabla1[[#This Row],[ULT.RECEPCION]]</f>
        <v>-6.6804666917576222E-2</v>
      </c>
    </row>
    <row r="66" spans="1:8" s="16" customFormat="1" ht="15.75" x14ac:dyDescent="0.25">
      <c r="A66" s="6">
        <v>83</v>
      </c>
      <c r="B66" s="7" t="s">
        <v>72</v>
      </c>
      <c r="C66" s="8">
        <v>8.375</v>
      </c>
      <c r="D66" s="8">
        <v>4.4000000000000004</v>
      </c>
      <c r="E66" s="9">
        <v>1.28</v>
      </c>
      <c r="F66" s="10">
        <f>Tabla1[[#This Row],[FISICO]]+Tabla1[[#This Row],[VENTA]]-Tabla1[[#This Row],[SISTEMA]]</f>
        <v>-2.6949999999999994</v>
      </c>
      <c r="G66" s="8">
        <v>42.08</v>
      </c>
      <c r="H66" s="11">
        <f>Tabla1[[#This Row],[COMPROMETIDO]]/Tabla1[[#This Row],[ULT.RECEPCION]]</f>
        <v>-6.4044676806083639E-2</v>
      </c>
    </row>
    <row r="67" spans="1:8" s="16" customFormat="1" ht="15.75" x14ac:dyDescent="0.25">
      <c r="A67" s="6">
        <v>85</v>
      </c>
      <c r="B67" s="7" t="s">
        <v>73</v>
      </c>
      <c r="C67" s="8">
        <v>164.6</v>
      </c>
      <c r="D67" s="8">
        <v>58</v>
      </c>
      <c r="E67" s="9">
        <v>0</v>
      </c>
      <c r="F67" s="10">
        <f>Tabla1[[#This Row],[FISICO]]+Tabla1[[#This Row],[VENTA]]-Tabla1[[#This Row],[SISTEMA]]</f>
        <v>-106.6</v>
      </c>
      <c r="G67" s="8">
        <v>1231.8699999999999</v>
      </c>
      <c r="H67" s="11">
        <f>Tabla1[[#This Row],[COMPROMETIDO]]/Tabla1[[#This Row],[ULT.RECEPCION]]</f>
        <v>-8.6535105165317774E-2</v>
      </c>
    </row>
    <row r="68" spans="1:8" s="16" customFormat="1" ht="15.75" x14ac:dyDescent="0.25">
      <c r="A68" s="6">
        <v>87</v>
      </c>
      <c r="B68" s="7" t="s">
        <v>74</v>
      </c>
      <c r="C68" s="8">
        <v>14.885</v>
      </c>
      <c r="D68" s="8">
        <v>1</v>
      </c>
      <c r="E68" s="9">
        <v>0</v>
      </c>
      <c r="F68" s="10">
        <f>Tabla1[[#This Row],[FISICO]]+Tabla1[[#This Row],[VENTA]]-Tabla1[[#This Row],[SISTEMA]]</f>
        <v>-13.885</v>
      </c>
      <c r="G68" s="8">
        <v>21.2</v>
      </c>
      <c r="H68" s="11">
        <f>Tabla1[[#This Row],[COMPROMETIDO]]/Tabla1[[#This Row],[ULT.RECEPCION]]</f>
        <v>-0.65495283018867922</v>
      </c>
    </row>
    <row r="69" spans="1:8" ht="15.75" hidden="1" x14ac:dyDescent="0.25">
      <c r="A69" s="6">
        <v>37</v>
      </c>
      <c r="B69" s="7" t="s">
        <v>75</v>
      </c>
      <c r="C69" s="8">
        <v>0</v>
      </c>
      <c r="D69" s="8"/>
      <c r="E69" s="9">
        <v>20</v>
      </c>
      <c r="F69" s="8"/>
      <c r="G69" s="8"/>
      <c r="H69" s="8"/>
    </row>
    <row r="70" spans="1:8" ht="15.75" hidden="1" x14ac:dyDescent="0.25">
      <c r="A70" s="6">
        <v>59</v>
      </c>
      <c r="B70" s="7" t="s">
        <v>76</v>
      </c>
      <c r="C70" s="8">
        <v>0</v>
      </c>
      <c r="D70" s="8"/>
      <c r="E70" s="9">
        <v>39.4</v>
      </c>
      <c r="F70" s="8"/>
      <c r="G70" s="8"/>
      <c r="H70" s="8"/>
    </row>
    <row r="71" spans="1:8" s="16" customFormat="1" ht="15.75" x14ac:dyDescent="0.25">
      <c r="A71" s="6">
        <v>90</v>
      </c>
      <c r="B71" s="7" t="s">
        <v>77</v>
      </c>
      <c r="C71" s="8">
        <v>29.065999999999999</v>
      </c>
      <c r="D71" s="8">
        <v>0</v>
      </c>
      <c r="E71" s="9">
        <v>0</v>
      </c>
      <c r="F71" s="10">
        <f>Tabla1[[#This Row],[FISICO]]+Tabla1[[#This Row],[VENTA]]-Tabla1[[#This Row],[SISTEMA]]</f>
        <v>-29.065999999999999</v>
      </c>
      <c r="G71" s="8">
        <v>61.99</v>
      </c>
      <c r="H71" s="11">
        <f>Tabla1[[#This Row],[COMPROMETIDO]]/Tabla1[[#This Row],[ULT.RECEPCION]]</f>
        <v>-0.46888207775447649</v>
      </c>
    </row>
    <row r="72" spans="1:8" ht="15.75" hidden="1" x14ac:dyDescent="0.25">
      <c r="A72" s="6">
        <v>2069</v>
      </c>
      <c r="B72" s="7" t="s">
        <v>78</v>
      </c>
      <c r="C72" s="8">
        <v>0</v>
      </c>
      <c r="D72" s="8"/>
      <c r="E72" s="9">
        <v>0</v>
      </c>
      <c r="F72" s="8"/>
      <c r="G72" s="8"/>
      <c r="H72" s="8"/>
    </row>
    <row r="73" spans="1:8" ht="15.75" hidden="1" x14ac:dyDescent="0.25">
      <c r="A73" s="6">
        <v>3079</v>
      </c>
      <c r="B73" s="7" t="s">
        <v>79</v>
      </c>
      <c r="C73" s="8">
        <v>0</v>
      </c>
      <c r="D73" s="8"/>
      <c r="E73" s="9">
        <v>0</v>
      </c>
      <c r="F73" s="8"/>
      <c r="G73" s="8"/>
      <c r="H73" s="8"/>
    </row>
    <row r="74" spans="1:8" ht="15.75" hidden="1" x14ac:dyDescent="0.25">
      <c r="A74" s="6">
        <v>3080</v>
      </c>
      <c r="B74" s="7" t="s">
        <v>80</v>
      </c>
      <c r="C74" s="8">
        <v>0</v>
      </c>
      <c r="D74" s="8"/>
      <c r="E74" s="9">
        <v>0</v>
      </c>
      <c r="F74" s="8"/>
      <c r="G74" s="8"/>
      <c r="H74" s="8"/>
    </row>
    <row r="75" spans="1:8" s="16" customFormat="1" ht="15.75" x14ac:dyDescent="0.25">
      <c r="A75" s="6">
        <v>1775</v>
      </c>
      <c r="B75" s="7" t="s">
        <v>81</v>
      </c>
      <c r="C75" s="8">
        <v>45.244999999999997</v>
      </c>
      <c r="D75" s="8">
        <v>13.4</v>
      </c>
      <c r="E75" s="9">
        <v>0.39</v>
      </c>
      <c r="F75" s="10">
        <f>Tabla1[[#This Row],[FISICO]]+Tabla1[[#This Row],[VENTA]]-Tabla1[[#This Row],[SISTEMA]]</f>
        <v>-31.454999999999998</v>
      </c>
      <c r="G75" s="8">
        <v>75.59</v>
      </c>
      <c r="H75" s="11">
        <f>Tabla1[[#This Row],[COMPROMETIDO]]/Tabla1[[#This Row],[ULT.RECEPCION]]</f>
        <v>-0.4161264717555232</v>
      </c>
    </row>
    <row r="76" spans="1:8" ht="15.75" hidden="1" x14ac:dyDescent="0.25">
      <c r="A76" s="6">
        <v>27</v>
      </c>
      <c r="B76" s="7" t="s">
        <v>82</v>
      </c>
      <c r="C76" s="8">
        <v>0</v>
      </c>
      <c r="D76" s="8"/>
      <c r="E76" s="9">
        <v>0</v>
      </c>
      <c r="F76" s="8"/>
      <c r="G76" s="8"/>
      <c r="H76" s="8"/>
    </row>
    <row r="77" spans="1:8" ht="15.75" hidden="1" x14ac:dyDescent="0.25">
      <c r="A77" s="6">
        <v>25</v>
      </c>
      <c r="B77" s="7" t="s">
        <v>83</v>
      </c>
      <c r="C77" s="8">
        <v>0</v>
      </c>
      <c r="D77" s="8"/>
      <c r="E77" s="9">
        <v>0</v>
      </c>
      <c r="F77" s="8"/>
      <c r="G77" s="8"/>
      <c r="H77" s="8"/>
    </row>
    <row r="78" spans="1:8" ht="15.75" hidden="1" x14ac:dyDescent="0.25">
      <c r="A78" s="6">
        <v>1770</v>
      </c>
      <c r="B78" s="7" t="s">
        <v>84</v>
      </c>
      <c r="C78" s="8">
        <v>0</v>
      </c>
      <c r="D78" s="8"/>
      <c r="E78" s="9">
        <v>0</v>
      </c>
      <c r="F78" s="8"/>
      <c r="G78" s="8"/>
      <c r="H78" s="8"/>
    </row>
    <row r="79" spans="1:8" ht="15.75" hidden="1" x14ac:dyDescent="0.25">
      <c r="A79" s="6">
        <v>3124</v>
      </c>
      <c r="B79" s="7" t="s">
        <v>85</v>
      </c>
      <c r="C79" s="8">
        <v>0</v>
      </c>
      <c r="D79" s="8"/>
      <c r="E79" s="9">
        <v>0</v>
      </c>
      <c r="F79" s="8"/>
      <c r="G79" s="8"/>
      <c r="H79" s="8"/>
    </row>
    <row r="80" spans="1:8" ht="15.75" hidden="1" x14ac:dyDescent="0.25">
      <c r="A80" s="6">
        <v>1763</v>
      </c>
      <c r="B80" s="7" t="s">
        <v>86</v>
      </c>
      <c r="C80" s="8">
        <v>0</v>
      </c>
      <c r="D80" s="8"/>
      <c r="E80" s="9">
        <v>0</v>
      </c>
      <c r="F80" s="8"/>
      <c r="G80" s="8"/>
      <c r="H80" s="8"/>
    </row>
    <row r="81" spans="1:8" s="16" customFormat="1" ht="15.75" x14ac:dyDescent="0.25">
      <c r="A81" s="6">
        <v>2078</v>
      </c>
      <c r="B81" s="7" t="s">
        <v>87</v>
      </c>
      <c r="C81" s="8">
        <v>3</v>
      </c>
      <c r="D81" s="8">
        <v>0</v>
      </c>
      <c r="E81" s="9">
        <v>1</v>
      </c>
      <c r="F81" s="10">
        <f>Tabla1[[#This Row],[FISICO]]+Tabla1[[#This Row],[VENTA]]-Tabla1[[#This Row],[SISTEMA]]</f>
        <v>-2</v>
      </c>
      <c r="G81" s="8">
        <v>276</v>
      </c>
      <c r="H81" s="11">
        <f>Tabla1[[#This Row],[COMPROMETIDO]]/Tabla1[[#This Row],[ULT.RECEPCION]]</f>
        <v>-7.246376811594203E-3</v>
      </c>
    </row>
    <row r="82" spans="1:8" s="16" customFormat="1" ht="15.75" x14ac:dyDescent="0.25">
      <c r="A82" s="6">
        <v>2079</v>
      </c>
      <c r="B82" s="7" t="s">
        <v>88</v>
      </c>
      <c r="C82" s="8">
        <v>181.875</v>
      </c>
      <c r="D82" s="8">
        <v>100.4</v>
      </c>
      <c r="E82" s="9">
        <v>5.45</v>
      </c>
      <c r="F82" s="10">
        <f>Tabla1[[#This Row],[FISICO]]+Tabla1[[#This Row],[VENTA]]-Tabla1[[#This Row],[SISTEMA]]</f>
        <v>-76.024999999999991</v>
      </c>
      <c r="G82" s="8">
        <v>611.29999999999995</v>
      </c>
      <c r="H82" s="11">
        <f>Tabla1[[#This Row],[COMPROMETIDO]]/Tabla1[[#This Row],[ULT.RECEPCION]]</f>
        <v>-0.12436610502208408</v>
      </c>
    </row>
    <row r="83" spans="1:8" ht="15.75" hidden="1" x14ac:dyDescent="0.25">
      <c r="A83" s="6">
        <v>96</v>
      </c>
      <c r="B83" s="7" t="s">
        <v>89</v>
      </c>
      <c r="C83" s="8">
        <v>0</v>
      </c>
      <c r="D83" s="8"/>
      <c r="E83" s="9">
        <v>0</v>
      </c>
      <c r="F83" s="8"/>
      <c r="G83" s="8"/>
      <c r="H83" s="8"/>
    </row>
    <row r="84" spans="1:8" ht="15.75" hidden="1" x14ac:dyDescent="0.25">
      <c r="A84" s="6">
        <v>5150</v>
      </c>
      <c r="B84" s="7" t="s">
        <v>90</v>
      </c>
      <c r="C84" s="8">
        <v>0</v>
      </c>
      <c r="D84" s="8"/>
      <c r="E84" s="9">
        <v>0</v>
      </c>
      <c r="F84" s="8"/>
      <c r="G84" s="8"/>
      <c r="H84" s="8"/>
    </row>
    <row r="85" spans="1:8" ht="15.75" hidden="1" x14ac:dyDescent="0.25">
      <c r="A85" s="6">
        <v>3525</v>
      </c>
      <c r="B85" s="7" t="s">
        <v>91</v>
      </c>
      <c r="C85" s="8">
        <v>0</v>
      </c>
      <c r="D85" s="8"/>
      <c r="E85" s="9">
        <v>0</v>
      </c>
      <c r="F85" s="8"/>
      <c r="G85" s="8"/>
      <c r="H85" s="8"/>
    </row>
    <row r="86" spans="1:8" ht="15.75" hidden="1" x14ac:dyDescent="0.25">
      <c r="A86" s="6">
        <v>3524</v>
      </c>
      <c r="B86" s="7" t="s">
        <v>92</v>
      </c>
      <c r="C86" s="8">
        <v>0</v>
      </c>
      <c r="D86" s="8"/>
      <c r="E86" s="9">
        <v>10</v>
      </c>
      <c r="F86" s="8"/>
      <c r="G86" s="8"/>
      <c r="H86" s="8"/>
    </row>
    <row r="87" spans="1:8" ht="15.75" hidden="1" x14ac:dyDescent="0.25">
      <c r="A87" s="6">
        <v>69</v>
      </c>
      <c r="B87" s="7" t="s">
        <v>93</v>
      </c>
      <c r="C87" s="8">
        <v>0</v>
      </c>
      <c r="D87" s="8"/>
      <c r="E87" s="9">
        <v>13</v>
      </c>
      <c r="F87" s="8"/>
      <c r="G87" s="8"/>
      <c r="H87" s="8"/>
    </row>
    <row r="88" spans="1:8" ht="15.75" hidden="1" x14ac:dyDescent="0.25">
      <c r="A88" s="6">
        <v>86</v>
      </c>
      <c r="B88" s="7" t="s">
        <v>94</v>
      </c>
      <c r="C88" s="8">
        <v>0</v>
      </c>
      <c r="D88" s="8"/>
      <c r="E88" s="9">
        <v>32.9</v>
      </c>
      <c r="F88" s="8"/>
      <c r="G88" s="8"/>
      <c r="H88" s="8"/>
    </row>
    <row r="89" spans="1:8" s="16" customFormat="1" ht="15.75" x14ac:dyDescent="0.25">
      <c r="A89" s="6">
        <v>2104</v>
      </c>
      <c r="B89" s="7" t="s">
        <v>95</v>
      </c>
      <c r="C89" s="8">
        <v>44</v>
      </c>
      <c r="D89" s="8">
        <v>43</v>
      </c>
      <c r="E89" s="9">
        <v>0</v>
      </c>
      <c r="F89" s="10">
        <f>Tabla1[[#This Row],[FISICO]]+Tabla1[[#This Row],[VENTA]]-Tabla1[[#This Row],[SISTEMA]]</f>
        <v>-1</v>
      </c>
      <c r="G89" s="8">
        <v>190</v>
      </c>
      <c r="H89" s="11">
        <f>Tabla1[[#This Row],[COMPROMETIDO]]/Tabla1[[#This Row],[ULT.RECEPCION]]</f>
        <v>-5.263157894736842E-3</v>
      </c>
    </row>
    <row r="90" spans="1:8" ht="15.75" hidden="1" x14ac:dyDescent="0.25">
      <c r="A90" s="6">
        <v>2833</v>
      </c>
      <c r="B90" s="7" t="s">
        <v>96</v>
      </c>
      <c r="C90" s="8">
        <v>0</v>
      </c>
      <c r="D90" s="8"/>
      <c r="E90" s="9">
        <v>0</v>
      </c>
      <c r="F90" s="8"/>
      <c r="G90" s="8"/>
      <c r="H90" s="8"/>
    </row>
    <row r="91" spans="1:8" s="16" customFormat="1" ht="15.75" x14ac:dyDescent="0.25">
      <c r="A91" s="6">
        <v>2105</v>
      </c>
      <c r="B91" s="7" t="s">
        <v>97</v>
      </c>
      <c r="C91" s="8">
        <v>22</v>
      </c>
      <c r="D91" s="8">
        <v>23</v>
      </c>
      <c r="E91" s="9">
        <v>2</v>
      </c>
      <c r="F91" s="10">
        <f>Tabla1[[#This Row],[FISICO]]+Tabla1[[#This Row],[VENTA]]-Tabla1[[#This Row],[SISTEMA]]</f>
        <v>3</v>
      </c>
      <c r="G91" s="8">
        <v>434</v>
      </c>
      <c r="H91" s="11">
        <f>Tabla1[[#This Row],[COMPROMETIDO]]/Tabla1[[#This Row],[ULT.RECEPCION]]</f>
        <v>6.9124423963133645E-3</v>
      </c>
    </row>
    <row r="92" spans="1:8" ht="15.75" hidden="1" x14ac:dyDescent="0.25">
      <c r="A92" s="6">
        <v>3586</v>
      </c>
      <c r="B92" s="7" t="s">
        <v>98</v>
      </c>
      <c r="C92" s="8">
        <v>0</v>
      </c>
      <c r="D92" s="8"/>
      <c r="E92" s="9">
        <v>0</v>
      </c>
      <c r="F92" s="8"/>
      <c r="G92" s="8"/>
      <c r="H92" s="8"/>
    </row>
    <row r="93" spans="1:8" s="16" customFormat="1" ht="15.75" x14ac:dyDescent="0.25">
      <c r="A93" s="6">
        <v>2569</v>
      </c>
      <c r="B93" s="7" t="s">
        <v>99</v>
      </c>
      <c r="C93" s="8">
        <v>30.65</v>
      </c>
      <c r="D93" s="8">
        <v>1.2</v>
      </c>
      <c r="E93" s="9">
        <v>0</v>
      </c>
      <c r="F93" s="10">
        <f>Tabla1[[#This Row],[FISICO]]+Tabla1[[#This Row],[VENTA]]-Tabla1[[#This Row],[SISTEMA]]</f>
        <v>-29.45</v>
      </c>
      <c r="G93" s="8">
        <v>41.2</v>
      </c>
      <c r="H93" s="11">
        <f>Tabla1[[#This Row],[COMPROMETIDO]]/Tabla1[[#This Row],[ULT.RECEPCION]]</f>
        <v>-0.71480582524271841</v>
      </c>
    </row>
    <row r="94" spans="1:8" ht="15.75" hidden="1" x14ac:dyDescent="0.25">
      <c r="A94" s="6">
        <v>1665</v>
      </c>
      <c r="B94" s="7" t="s">
        <v>100</v>
      </c>
      <c r="C94" s="8">
        <v>0</v>
      </c>
      <c r="D94" s="8"/>
      <c r="E94" s="9">
        <v>0</v>
      </c>
      <c r="F94" s="8"/>
      <c r="G94" s="8"/>
      <c r="H94" s="8"/>
    </row>
    <row r="95" spans="1:8" ht="15.75" hidden="1" x14ac:dyDescent="0.25">
      <c r="A95" s="6">
        <v>1696</v>
      </c>
      <c r="B95" s="7" t="s">
        <v>101</v>
      </c>
      <c r="C95" s="8">
        <v>0</v>
      </c>
      <c r="D95" s="8"/>
      <c r="E95" s="9">
        <v>0</v>
      </c>
      <c r="F95" s="8"/>
      <c r="G95" s="8"/>
      <c r="H95" s="8"/>
    </row>
    <row r="96" spans="1:8" ht="15.75" hidden="1" x14ac:dyDescent="0.25">
      <c r="A96" s="6">
        <v>3655</v>
      </c>
      <c r="B96" s="7" t="s">
        <v>102</v>
      </c>
      <c r="C96" s="8">
        <v>0</v>
      </c>
      <c r="D96" s="8"/>
      <c r="E96" s="9">
        <v>10</v>
      </c>
      <c r="F96" s="8"/>
      <c r="G96" s="8"/>
      <c r="H96" s="8"/>
    </row>
    <row r="97" spans="1:8" ht="15.75" hidden="1" x14ac:dyDescent="0.25">
      <c r="A97" s="6">
        <v>4710</v>
      </c>
      <c r="B97" s="7" t="s">
        <v>103</v>
      </c>
      <c r="C97" s="8">
        <v>0</v>
      </c>
      <c r="D97" s="8"/>
      <c r="E97" s="9">
        <v>0</v>
      </c>
      <c r="F97" s="8"/>
      <c r="G97" s="8"/>
      <c r="H97" s="8"/>
    </row>
    <row r="98" spans="1:8" ht="15.75" hidden="1" x14ac:dyDescent="0.25">
      <c r="A98" s="6">
        <v>6018</v>
      </c>
      <c r="B98" s="7" t="s">
        <v>104</v>
      </c>
      <c r="C98" s="8">
        <v>0</v>
      </c>
      <c r="D98" s="8"/>
      <c r="E98" s="9">
        <v>0</v>
      </c>
      <c r="F98" s="8"/>
      <c r="G98" s="8"/>
      <c r="H98" s="8"/>
    </row>
    <row r="99" spans="1:8" s="16" customFormat="1" ht="15.75" x14ac:dyDescent="0.25">
      <c r="A99" s="6">
        <v>2763</v>
      </c>
      <c r="B99" s="7" t="s">
        <v>105</v>
      </c>
      <c r="C99" s="8">
        <v>7.0000000000000007E-2</v>
      </c>
      <c r="D99" s="8">
        <v>0.2</v>
      </c>
      <c r="E99" s="9">
        <v>0.21</v>
      </c>
      <c r="F99" s="10">
        <f>Tabla1[[#This Row],[FISICO]]+Tabla1[[#This Row],[VENTA]]-Tabla1[[#This Row],[SISTEMA]]</f>
        <v>0.34</v>
      </c>
      <c r="G99" s="8">
        <v>26.68</v>
      </c>
      <c r="H99" s="11">
        <f>Tabla1[[#This Row],[COMPROMETIDO]]/Tabla1[[#This Row],[ULT.RECEPCION]]</f>
        <v>1.2743628185907048E-2</v>
      </c>
    </row>
    <row r="100" spans="1:8" ht="15.75" hidden="1" x14ac:dyDescent="0.25">
      <c r="A100" s="6">
        <v>6125</v>
      </c>
      <c r="B100" s="7" t="s">
        <v>106</v>
      </c>
      <c r="C100" s="8">
        <v>0</v>
      </c>
      <c r="D100" s="8"/>
      <c r="E100" s="9">
        <v>0</v>
      </c>
      <c r="F100" s="8"/>
      <c r="G100" s="8"/>
      <c r="H100" s="8"/>
    </row>
    <row r="101" spans="1:8" ht="15.75" hidden="1" x14ac:dyDescent="0.25">
      <c r="A101" s="6">
        <v>6178</v>
      </c>
      <c r="B101" s="7" t="s">
        <v>107</v>
      </c>
      <c r="C101" s="8">
        <v>0</v>
      </c>
      <c r="D101" s="8"/>
      <c r="E101" s="9">
        <v>0</v>
      </c>
      <c r="F101" s="8"/>
      <c r="G101" s="8"/>
      <c r="H101" s="8"/>
    </row>
    <row r="102" spans="1:8" ht="15.75" hidden="1" x14ac:dyDescent="0.25">
      <c r="A102" s="6">
        <v>5912</v>
      </c>
      <c r="B102" s="7" t="s">
        <v>108</v>
      </c>
      <c r="C102" s="8">
        <v>0</v>
      </c>
      <c r="D102" s="8"/>
      <c r="E102" s="9">
        <v>0</v>
      </c>
      <c r="F102" s="8"/>
      <c r="G102" s="8"/>
      <c r="H102" s="8"/>
    </row>
    <row r="103" spans="1:8" ht="15.75" hidden="1" x14ac:dyDescent="0.25">
      <c r="A103" s="6">
        <v>6213</v>
      </c>
      <c r="B103" s="7" t="s">
        <v>109</v>
      </c>
      <c r="C103" s="8">
        <v>0</v>
      </c>
      <c r="D103" s="8"/>
      <c r="E103" s="9">
        <v>0</v>
      </c>
      <c r="F103" s="8"/>
      <c r="G103" s="8"/>
      <c r="H103" s="8"/>
    </row>
    <row r="104" spans="1:8" s="16" customFormat="1" ht="15.75" x14ac:dyDescent="0.25">
      <c r="A104" s="6">
        <v>3083</v>
      </c>
      <c r="B104" s="7" t="s">
        <v>110</v>
      </c>
      <c r="C104" s="8">
        <v>0</v>
      </c>
      <c r="D104" s="8">
        <v>0</v>
      </c>
      <c r="E104" s="9">
        <v>0</v>
      </c>
      <c r="F104" s="10">
        <f>Tabla1[[#This Row],[FISICO]]+Tabla1[[#This Row],[VENTA]]-Tabla1[[#This Row],[SISTEMA]]</f>
        <v>0</v>
      </c>
      <c r="G104" s="8">
        <v>5</v>
      </c>
      <c r="H104" s="11">
        <f>Tabla1[[#This Row],[COMPROMETIDO]]/Tabla1[[#This Row],[ULT.RECEPCION]]</f>
        <v>0</v>
      </c>
    </row>
    <row r="105" spans="1:8" ht="15.75" hidden="1" x14ac:dyDescent="0.25">
      <c r="A105" s="6">
        <v>2017</v>
      </c>
      <c r="B105" s="7" t="s">
        <v>111</v>
      </c>
      <c r="C105" s="8">
        <v>0</v>
      </c>
      <c r="D105" s="8"/>
      <c r="E105" s="9">
        <v>0</v>
      </c>
      <c r="F105" s="8"/>
      <c r="G105" s="8"/>
      <c r="H105" s="8"/>
    </row>
    <row r="106" spans="1:8" ht="15.75" hidden="1" x14ac:dyDescent="0.25">
      <c r="A106" s="6">
        <v>1703</v>
      </c>
      <c r="B106" s="7" t="s">
        <v>112</v>
      </c>
      <c r="C106" s="8">
        <v>0</v>
      </c>
      <c r="D106" s="8"/>
      <c r="E106" s="9">
        <v>0</v>
      </c>
      <c r="F106" s="8"/>
      <c r="G106" s="8"/>
      <c r="H106" s="8"/>
    </row>
    <row r="107" spans="1:8" s="16" customFormat="1" ht="15.75" x14ac:dyDescent="0.25">
      <c r="A107" s="6">
        <v>4218</v>
      </c>
      <c r="B107" s="7" t="s">
        <v>113</v>
      </c>
      <c r="C107" s="8">
        <v>13</v>
      </c>
      <c r="D107" s="8">
        <v>6</v>
      </c>
      <c r="E107" s="9">
        <v>4</v>
      </c>
      <c r="F107" s="10">
        <f>Tabla1[[#This Row],[FISICO]]+Tabla1[[#This Row],[VENTA]]-Tabla1[[#This Row],[SISTEMA]]</f>
        <v>-3</v>
      </c>
      <c r="G107" s="8">
        <v>134</v>
      </c>
      <c r="H107" s="11">
        <f>Tabla1[[#This Row],[COMPROMETIDO]]/Tabla1[[#This Row],[ULT.RECEPCION]]</f>
        <v>-2.2388059701492536E-2</v>
      </c>
    </row>
    <row r="108" spans="1:8" ht="15.75" hidden="1" x14ac:dyDescent="0.25">
      <c r="A108" s="6">
        <v>1699</v>
      </c>
      <c r="B108" s="7" t="s">
        <v>114</v>
      </c>
      <c r="C108" s="8">
        <v>0</v>
      </c>
      <c r="D108" s="8"/>
      <c r="E108" s="9">
        <v>0</v>
      </c>
      <c r="F108" s="8"/>
      <c r="G108" s="8"/>
      <c r="H108" s="8"/>
    </row>
    <row r="109" spans="1:8" ht="15.75" hidden="1" x14ac:dyDescent="0.25">
      <c r="A109" s="6">
        <v>5499</v>
      </c>
      <c r="B109" s="7" t="s">
        <v>115</v>
      </c>
      <c r="C109" s="8">
        <v>0</v>
      </c>
      <c r="D109" s="8"/>
      <c r="E109" s="9">
        <v>0</v>
      </c>
      <c r="F109" s="8"/>
      <c r="G109" s="8"/>
      <c r="H109" s="8"/>
    </row>
    <row r="110" spans="1:8" ht="15.75" hidden="1" x14ac:dyDescent="0.25">
      <c r="A110" s="6">
        <v>5245</v>
      </c>
      <c r="B110" s="7" t="s">
        <v>116</v>
      </c>
      <c r="C110" s="8">
        <v>0</v>
      </c>
      <c r="D110" s="8"/>
      <c r="E110" s="9">
        <v>0</v>
      </c>
      <c r="F110" s="8"/>
      <c r="G110" s="8"/>
      <c r="H110" s="8"/>
    </row>
    <row r="111" spans="1:8" ht="15.75" hidden="1" x14ac:dyDescent="0.25">
      <c r="A111" s="6">
        <v>3535</v>
      </c>
      <c r="B111" s="7" t="s">
        <v>117</v>
      </c>
      <c r="C111" s="8">
        <v>0</v>
      </c>
      <c r="D111" s="8"/>
      <c r="E111" s="9">
        <v>0</v>
      </c>
      <c r="F111" s="8"/>
      <c r="G111" s="8"/>
      <c r="H111" s="8"/>
    </row>
    <row r="112" spans="1:8" ht="15.75" hidden="1" x14ac:dyDescent="0.25">
      <c r="A112" s="6">
        <v>1751</v>
      </c>
      <c r="B112" s="7" t="s">
        <v>118</v>
      </c>
      <c r="C112" s="8">
        <v>0</v>
      </c>
      <c r="D112" s="8"/>
      <c r="E112" s="9">
        <v>0</v>
      </c>
      <c r="F112" s="8"/>
      <c r="G112" s="8"/>
      <c r="H112" s="8"/>
    </row>
    <row r="113" spans="1:8" ht="15.75" hidden="1" x14ac:dyDescent="0.25">
      <c r="A113" s="6">
        <v>5343</v>
      </c>
      <c r="B113" s="7" t="s">
        <v>119</v>
      </c>
      <c r="C113" s="8">
        <v>0</v>
      </c>
      <c r="D113" s="8"/>
      <c r="E113" s="9">
        <v>0</v>
      </c>
      <c r="F113" s="8"/>
      <c r="G113" s="8"/>
      <c r="H113" s="8"/>
    </row>
    <row r="114" spans="1:8" ht="15.75" hidden="1" x14ac:dyDescent="0.25">
      <c r="A114" s="6">
        <v>3877</v>
      </c>
      <c r="B114" s="7" t="s">
        <v>120</v>
      </c>
      <c r="C114" s="8">
        <v>0</v>
      </c>
      <c r="D114" s="8"/>
      <c r="E114" s="9">
        <v>0</v>
      </c>
      <c r="F114" s="8"/>
      <c r="G114" s="8"/>
      <c r="H114" s="8"/>
    </row>
    <row r="115" spans="1:8" ht="15.75" hidden="1" x14ac:dyDescent="0.25">
      <c r="A115" s="6">
        <v>2115</v>
      </c>
      <c r="B115" s="7" t="s">
        <v>121</v>
      </c>
      <c r="C115" s="8">
        <v>0</v>
      </c>
      <c r="D115" s="8"/>
      <c r="E115" s="9">
        <v>10</v>
      </c>
      <c r="F115" s="8"/>
      <c r="G115" s="8"/>
      <c r="H115" s="8"/>
    </row>
    <row r="116" spans="1:8" ht="15.75" hidden="1" x14ac:dyDescent="0.25">
      <c r="A116" s="6">
        <v>7157</v>
      </c>
      <c r="B116" s="7" t="s">
        <v>122</v>
      </c>
      <c r="C116" s="8">
        <v>0</v>
      </c>
      <c r="D116" s="8"/>
      <c r="E116" s="9">
        <v>0</v>
      </c>
      <c r="F116" s="8"/>
      <c r="G116" s="8"/>
      <c r="H116" s="8"/>
    </row>
    <row r="117" spans="1:8" ht="15.75" hidden="1" x14ac:dyDescent="0.25">
      <c r="A117" s="6">
        <v>7403</v>
      </c>
      <c r="B117" s="7" t="s">
        <v>123</v>
      </c>
      <c r="C117" s="8">
        <v>0</v>
      </c>
      <c r="D117" s="8"/>
      <c r="E117" s="9">
        <v>0</v>
      </c>
      <c r="F117" s="8"/>
      <c r="G117" s="8"/>
      <c r="H117" s="8"/>
    </row>
    <row r="118" spans="1:8" ht="15.75" hidden="1" x14ac:dyDescent="0.25">
      <c r="A118" s="6">
        <v>1987</v>
      </c>
      <c r="B118" s="7" t="s">
        <v>124</v>
      </c>
      <c r="C118" s="8">
        <v>0</v>
      </c>
      <c r="D118" s="8"/>
      <c r="E118" s="9">
        <v>0</v>
      </c>
      <c r="F118" s="8"/>
      <c r="G118" s="8"/>
      <c r="H118" s="8"/>
    </row>
    <row r="119" spans="1:8" s="16" customFormat="1" ht="15.75" x14ac:dyDescent="0.25">
      <c r="A119" s="6">
        <v>6370</v>
      </c>
      <c r="B119" s="7" t="s">
        <v>125</v>
      </c>
      <c r="C119" s="8">
        <v>6</v>
      </c>
      <c r="D119" s="8">
        <v>0</v>
      </c>
      <c r="E119" s="9">
        <v>0</v>
      </c>
      <c r="F119" s="10">
        <f>Tabla1[[#This Row],[FISICO]]+Tabla1[[#This Row],[VENTA]]-Tabla1[[#This Row],[SISTEMA]]</f>
        <v>-6</v>
      </c>
      <c r="G119" s="8">
        <v>228</v>
      </c>
      <c r="H119" s="11">
        <f>Tabla1[[#This Row],[COMPROMETIDO]]/Tabla1[[#This Row],[ULT.RECEPCION]]</f>
        <v>-2.6315789473684209E-2</v>
      </c>
    </row>
    <row r="120" spans="1:8" ht="15.75" hidden="1" x14ac:dyDescent="0.25">
      <c r="A120" s="6">
        <v>6233</v>
      </c>
      <c r="B120" s="7" t="s">
        <v>126</v>
      </c>
      <c r="C120" s="8">
        <v>0</v>
      </c>
      <c r="D120" s="8"/>
      <c r="E120" s="9">
        <v>0</v>
      </c>
      <c r="F120" s="8"/>
      <c r="G120" s="8"/>
      <c r="H120" s="8"/>
    </row>
    <row r="121" spans="1:8" ht="15.75" hidden="1" x14ac:dyDescent="0.25">
      <c r="A121" s="6">
        <v>1835</v>
      </c>
      <c r="B121" s="7" t="s">
        <v>127</v>
      </c>
      <c r="C121" s="8">
        <v>0</v>
      </c>
      <c r="D121" s="8"/>
      <c r="E121" s="9">
        <v>0</v>
      </c>
      <c r="F121" s="8"/>
      <c r="G121" s="8"/>
      <c r="H121" s="8"/>
    </row>
    <row r="122" spans="1:8" ht="15.75" hidden="1" x14ac:dyDescent="0.25">
      <c r="A122" s="6">
        <v>6310</v>
      </c>
      <c r="B122" s="7" t="s">
        <v>128</v>
      </c>
      <c r="C122" s="8">
        <v>0</v>
      </c>
      <c r="D122" s="8"/>
      <c r="E122" s="9">
        <v>0</v>
      </c>
      <c r="F122" s="8"/>
      <c r="G122" s="8"/>
      <c r="H122" s="8"/>
    </row>
    <row r="123" spans="1:8" ht="15.75" hidden="1" x14ac:dyDescent="0.25">
      <c r="A123" s="6">
        <v>7862</v>
      </c>
      <c r="B123" s="7" t="s">
        <v>129</v>
      </c>
      <c r="C123" s="8">
        <v>0</v>
      </c>
      <c r="D123" s="8"/>
      <c r="E123" s="9">
        <v>0</v>
      </c>
      <c r="F123" s="8"/>
      <c r="G123" s="8"/>
      <c r="H123" s="8"/>
    </row>
    <row r="124" spans="1:8" ht="15.75" hidden="1" x14ac:dyDescent="0.25">
      <c r="A124" s="6">
        <v>7861</v>
      </c>
      <c r="B124" s="7" t="s">
        <v>130</v>
      </c>
      <c r="C124" s="8">
        <v>0</v>
      </c>
      <c r="D124" s="8"/>
      <c r="E124" s="9">
        <v>0</v>
      </c>
      <c r="F124" s="8"/>
      <c r="G124" s="8"/>
      <c r="H124" s="8"/>
    </row>
    <row r="125" spans="1:8" ht="15.75" hidden="1" x14ac:dyDescent="0.25">
      <c r="A125" s="6">
        <v>7863</v>
      </c>
      <c r="B125" s="7" t="s">
        <v>131</v>
      </c>
      <c r="C125" s="8">
        <v>0</v>
      </c>
      <c r="D125" s="8"/>
      <c r="E125" s="9">
        <v>0</v>
      </c>
      <c r="F125" s="8"/>
      <c r="G125" s="8"/>
      <c r="H125" s="8"/>
    </row>
    <row r="126" spans="1:8" ht="15.75" hidden="1" x14ac:dyDescent="0.25">
      <c r="A126" s="6">
        <v>7834</v>
      </c>
      <c r="B126" s="7" t="s">
        <v>132</v>
      </c>
      <c r="C126" s="8">
        <v>0</v>
      </c>
      <c r="D126" s="8"/>
      <c r="E126" s="9">
        <v>0</v>
      </c>
      <c r="F126" s="8"/>
      <c r="G126" s="8"/>
      <c r="H126" s="8"/>
    </row>
    <row r="127" spans="1:8" ht="15.75" hidden="1" x14ac:dyDescent="0.25">
      <c r="A127" s="6">
        <v>7835</v>
      </c>
      <c r="B127" s="7" t="s">
        <v>133</v>
      </c>
      <c r="C127" s="8">
        <v>0</v>
      </c>
      <c r="D127" s="8"/>
      <c r="E127" s="9">
        <v>0</v>
      </c>
      <c r="F127" s="8"/>
      <c r="G127" s="8"/>
      <c r="H127" s="8"/>
    </row>
    <row r="128" spans="1:8" ht="15.75" hidden="1" x14ac:dyDescent="0.25">
      <c r="A128" s="6">
        <v>6726</v>
      </c>
      <c r="B128" s="7" t="s">
        <v>134</v>
      </c>
      <c r="C128" s="8">
        <v>0</v>
      </c>
      <c r="D128" s="8"/>
      <c r="E128" s="9">
        <v>0</v>
      </c>
      <c r="F128" s="8"/>
      <c r="G128" s="8"/>
      <c r="H128" s="8"/>
    </row>
    <row r="129" spans="1:8" ht="15.75" hidden="1" x14ac:dyDescent="0.25">
      <c r="A129" s="6">
        <v>6727</v>
      </c>
      <c r="B129" s="7" t="s">
        <v>135</v>
      </c>
      <c r="C129" s="8">
        <v>0</v>
      </c>
      <c r="D129" s="8"/>
      <c r="E129" s="9">
        <v>0</v>
      </c>
      <c r="F129" s="8"/>
      <c r="G129" s="8"/>
      <c r="H129" s="8"/>
    </row>
    <row r="130" spans="1:8" ht="15.75" hidden="1" x14ac:dyDescent="0.25">
      <c r="A130" s="6">
        <v>6728</v>
      </c>
      <c r="B130" s="7" t="s">
        <v>136</v>
      </c>
      <c r="C130" s="8">
        <v>0</v>
      </c>
      <c r="D130" s="8"/>
      <c r="E130" s="9">
        <v>0</v>
      </c>
      <c r="F130" s="8"/>
      <c r="G130" s="8"/>
      <c r="H130" s="8"/>
    </row>
    <row r="131" spans="1:8" ht="15.75" hidden="1" x14ac:dyDescent="0.25">
      <c r="A131" s="6">
        <v>6730</v>
      </c>
      <c r="B131" s="7" t="s">
        <v>137</v>
      </c>
      <c r="C131" s="8">
        <v>0</v>
      </c>
      <c r="D131" s="8"/>
      <c r="E131" s="9">
        <v>0</v>
      </c>
      <c r="F131" s="8"/>
      <c r="G131" s="8"/>
      <c r="H131" s="8"/>
    </row>
    <row r="132" spans="1:8" ht="15.75" hidden="1" x14ac:dyDescent="0.25">
      <c r="A132" s="6">
        <v>6731</v>
      </c>
      <c r="B132" s="7" t="s">
        <v>138</v>
      </c>
      <c r="C132" s="8">
        <v>0</v>
      </c>
      <c r="D132" s="8"/>
      <c r="E132" s="9">
        <v>0</v>
      </c>
      <c r="F132" s="8"/>
      <c r="G132" s="8"/>
      <c r="H132" s="8"/>
    </row>
    <row r="133" spans="1:8" ht="15.75" hidden="1" x14ac:dyDescent="0.25">
      <c r="A133" s="6">
        <v>6732</v>
      </c>
      <c r="B133" s="7" t="s">
        <v>139</v>
      </c>
      <c r="C133" s="8">
        <v>0</v>
      </c>
      <c r="D133" s="8"/>
      <c r="E133" s="9">
        <v>0</v>
      </c>
      <c r="F133" s="8"/>
      <c r="G133" s="8"/>
      <c r="H133" s="8"/>
    </row>
    <row r="134" spans="1:8" ht="15.75" hidden="1" x14ac:dyDescent="0.25">
      <c r="A134" s="6">
        <v>8514</v>
      </c>
      <c r="B134" s="7" t="s">
        <v>140</v>
      </c>
      <c r="C134" s="8">
        <v>0</v>
      </c>
      <c r="D134" s="8"/>
      <c r="E134" s="9">
        <v>0</v>
      </c>
      <c r="F134" s="8"/>
      <c r="G134" s="8"/>
      <c r="H134" s="8"/>
    </row>
    <row r="135" spans="1:8" ht="15.75" hidden="1" x14ac:dyDescent="0.25">
      <c r="A135" s="6">
        <v>8515</v>
      </c>
      <c r="B135" s="7" t="s">
        <v>141</v>
      </c>
      <c r="C135" s="8">
        <v>0</v>
      </c>
      <c r="D135" s="8"/>
      <c r="E135" s="9">
        <v>0</v>
      </c>
      <c r="F135" s="8"/>
      <c r="G135" s="8"/>
      <c r="H135" s="8"/>
    </row>
    <row r="136" spans="1:8" ht="15.75" hidden="1" x14ac:dyDescent="0.25">
      <c r="A136" s="6">
        <v>57</v>
      </c>
      <c r="B136" s="7" t="s">
        <v>142</v>
      </c>
      <c r="C136" s="8">
        <v>0</v>
      </c>
      <c r="D136" s="8"/>
      <c r="E136" s="9">
        <v>66.3</v>
      </c>
      <c r="F136" s="8"/>
      <c r="G136" s="8"/>
      <c r="H136" s="8"/>
    </row>
    <row r="137" spans="1:8" ht="15.75" hidden="1" x14ac:dyDescent="0.25">
      <c r="A137" s="6">
        <v>54</v>
      </c>
      <c r="B137" s="7" t="s">
        <v>143</v>
      </c>
      <c r="C137" s="8">
        <v>0</v>
      </c>
      <c r="D137" s="8"/>
      <c r="E137" s="9">
        <v>0</v>
      </c>
      <c r="F137" s="8"/>
      <c r="G137" s="8"/>
      <c r="H137" s="8"/>
    </row>
    <row r="138" spans="1:8" ht="15.75" hidden="1" x14ac:dyDescent="0.25">
      <c r="A138" s="6">
        <v>1689</v>
      </c>
      <c r="B138" s="7" t="s">
        <v>144</v>
      </c>
      <c r="C138" s="8">
        <v>0</v>
      </c>
      <c r="D138" s="8"/>
      <c r="E138" s="9">
        <v>0</v>
      </c>
      <c r="F138" s="8"/>
      <c r="G138" s="8"/>
      <c r="H138" s="8"/>
    </row>
    <row r="139" spans="1:8" ht="15.75" hidden="1" x14ac:dyDescent="0.25">
      <c r="A139" s="6">
        <v>2080</v>
      </c>
      <c r="B139" s="7" t="s">
        <v>145</v>
      </c>
      <c r="C139" s="8">
        <v>0</v>
      </c>
      <c r="D139" s="8"/>
      <c r="E139" s="9">
        <v>14.4</v>
      </c>
      <c r="F139" s="8"/>
      <c r="G139" s="8"/>
      <c r="H139" s="8"/>
    </row>
    <row r="140" spans="1:8" ht="15.75" hidden="1" x14ac:dyDescent="0.25">
      <c r="A140" s="6">
        <v>81</v>
      </c>
      <c r="B140" s="7" t="s">
        <v>146</v>
      </c>
      <c r="C140" s="8">
        <v>0</v>
      </c>
      <c r="D140" s="8"/>
      <c r="E140" s="9">
        <v>0</v>
      </c>
      <c r="F140" s="8"/>
      <c r="G140" s="8"/>
      <c r="H140" s="8"/>
    </row>
    <row r="141" spans="1:8" ht="15.75" hidden="1" x14ac:dyDescent="0.25">
      <c r="A141" s="6">
        <v>73</v>
      </c>
      <c r="B141" s="7" t="s">
        <v>147</v>
      </c>
      <c r="C141" s="8">
        <v>0</v>
      </c>
      <c r="D141" s="8"/>
      <c r="E141" s="9">
        <v>4.8</v>
      </c>
      <c r="F141" s="8"/>
      <c r="G141" s="8"/>
      <c r="H141" s="8"/>
    </row>
    <row r="142" spans="1:8" ht="15.75" hidden="1" x14ac:dyDescent="0.25">
      <c r="A142" s="6">
        <v>9916</v>
      </c>
      <c r="B142" s="7" t="s">
        <v>148</v>
      </c>
      <c r="C142" s="8">
        <v>0</v>
      </c>
      <c r="D142" s="8"/>
      <c r="E142" s="9">
        <v>0</v>
      </c>
      <c r="F142" s="8"/>
      <c r="G142" s="8"/>
      <c r="H142" s="8"/>
    </row>
    <row r="143" spans="1:8" s="23" customFormat="1" ht="15.75" x14ac:dyDescent="0.25">
      <c r="A143" s="17">
        <v>7966</v>
      </c>
      <c r="B143" s="18" t="s">
        <v>149</v>
      </c>
      <c r="C143" s="19">
        <v>2</v>
      </c>
      <c r="D143" s="19">
        <v>0</v>
      </c>
      <c r="E143" s="20">
        <v>0</v>
      </c>
      <c r="F143" s="21">
        <f>Tabla1[[#This Row],[FISICO]]+Tabla1[[#This Row],[VENTA]]-Tabla1[[#This Row],[SISTEMA]]</f>
        <v>-2</v>
      </c>
      <c r="G143" s="19">
        <v>5</v>
      </c>
      <c r="H143" s="22">
        <f>Tabla1[[#This Row],[COMPROMETIDO]]/Tabla1[[#This Row],[ULT.RECEPCION]]</f>
        <v>-0.4</v>
      </c>
    </row>
    <row r="144" spans="1:8" ht="15.75" hidden="1" x14ac:dyDescent="0.25">
      <c r="A144" s="6">
        <v>7826</v>
      </c>
      <c r="B144" s="7" t="s">
        <v>150</v>
      </c>
      <c r="C144" s="8">
        <v>0</v>
      </c>
      <c r="D144" s="8"/>
      <c r="E144" s="9">
        <v>0</v>
      </c>
      <c r="F144" s="8"/>
      <c r="G144" s="8"/>
      <c r="H144" s="8"/>
    </row>
    <row r="145" spans="1:8" ht="15.75" hidden="1" x14ac:dyDescent="0.25">
      <c r="A145" s="6">
        <v>9812</v>
      </c>
      <c r="B145" s="7" t="s">
        <v>151</v>
      </c>
      <c r="C145" s="8">
        <v>0</v>
      </c>
      <c r="D145" s="8"/>
      <c r="E145" s="9">
        <v>0</v>
      </c>
      <c r="F145" s="8"/>
      <c r="G145" s="8"/>
      <c r="H145" s="8"/>
    </row>
    <row r="146" spans="1:8" ht="15.75" hidden="1" x14ac:dyDescent="0.25">
      <c r="A146" s="6">
        <v>1961</v>
      </c>
      <c r="B146" s="7" t="s">
        <v>152</v>
      </c>
      <c r="C146" s="8">
        <v>0</v>
      </c>
      <c r="D146" s="8"/>
      <c r="E146" s="9">
        <v>0</v>
      </c>
      <c r="F146" s="8"/>
      <c r="G146" s="8"/>
      <c r="H146" s="8"/>
    </row>
    <row r="147" spans="1:8" ht="15.75" hidden="1" x14ac:dyDescent="0.25">
      <c r="A147" s="6">
        <v>10904</v>
      </c>
      <c r="B147" s="7" t="s">
        <v>153</v>
      </c>
      <c r="C147" s="8">
        <v>0</v>
      </c>
      <c r="D147" s="8"/>
      <c r="E147" s="9">
        <v>0</v>
      </c>
      <c r="F147" s="8"/>
      <c r="G147" s="8"/>
      <c r="H147" s="8"/>
    </row>
    <row r="148" spans="1:8" ht="15.75" hidden="1" x14ac:dyDescent="0.25">
      <c r="A148" s="6">
        <v>10224</v>
      </c>
      <c r="B148" s="7" t="s">
        <v>154</v>
      </c>
      <c r="C148" s="8">
        <v>0</v>
      </c>
      <c r="D148" s="8"/>
      <c r="E148" s="9">
        <v>0</v>
      </c>
      <c r="F148" s="8"/>
      <c r="G148" s="8"/>
      <c r="H148" s="8"/>
    </row>
    <row r="149" spans="1:8" ht="15.75" hidden="1" x14ac:dyDescent="0.25">
      <c r="A149" s="6">
        <v>11062</v>
      </c>
      <c r="B149" s="7" t="s">
        <v>155</v>
      </c>
      <c r="C149" s="8">
        <v>0</v>
      </c>
      <c r="D149" s="8"/>
      <c r="E149" s="9">
        <v>0</v>
      </c>
      <c r="F149" s="8"/>
      <c r="G149" s="8"/>
      <c r="H149" s="8"/>
    </row>
    <row r="150" spans="1:8" ht="15.75" hidden="1" x14ac:dyDescent="0.25">
      <c r="A150" s="6">
        <v>10237</v>
      </c>
      <c r="B150" s="7" t="s">
        <v>156</v>
      </c>
      <c r="C150" s="8">
        <v>0</v>
      </c>
      <c r="D150" s="8"/>
      <c r="E150" s="9">
        <v>0</v>
      </c>
      <c r="F150" s="8"/>
      <c r="G150" s="8"/>
      <c r="H150" s="8"/>
    </row>
    <row r="151" spans="1:8" ht="15.75" hidden="1" x14ac:dyDescent="0.25">
      <c r="A151" s="6">
        <v>10725</v>
      </c>
      <c r="B151" s="7" t="s">
        <v>157</v>
      </c>
      <c r="C151" s="8">
        <v>0</v>
      </c>
      <c r="D151" s="8"/>
      <c r="E151" s="9">
        <v>0</v>
      </c>
      <c r="F151" s="8"/>
      <c r="G151" s="8"/>
      <c r="H151" s="8"/>
    </row>
    <row r="152" spans="1:8" ht="15.75" hidden="1" x14ac:dyDescent="0.25">
      <c r="A152" s="6">
        <v>10726</v>
      </c>
      <c r="B152" s="7" t="s">
        <v>157</v>
      </c>
      <c r="C152" s="8">
        <v>0</v>
      </c>
      <c r="D152" s="8"/>
      <c r="E152" s="9">
        <v>0</v>
      </c>
      <c r="F152" s="8"/>
      <c r="G152" s="8"/>
      <c r="H152" s="8"/>
    </row>
    <row r="153" spans="1:8" ht="15.75" hidden="1" x14ac:dyDescent="0.25">
      <c r="A153" s="6">
        <v>10749</v>
      </c>
      <c r="B153" s="7" t="s">
        <v>158</v>
      </c>
      <c r="C153" s="8">
        <v>0</v>
      </c>
      <c r="D153" s="8"/>
      <c r="E153" s="9">
        <v>0</v>
      </c>
      <c r="F153" s="8"/>
      <c r="G153" s="8"/>
      <c r="H153" s="8"/>
    </row>
    <row r="154" spans="1:8" ht="15.75" hidden="1" x14ac:dyDescent="0.25">
      <c r="A154" s="6">
        <v>1738</v>
      </c>
      <c r="B154" s="7" t="s">
        <v>159</v>
      </c>
      <c r="C154" s="8">
        <v>0</v>
      </c>
      <c r="D154" s="8"/>
      <c r="E154" s="9">
        <v>0</v>
      </c>
      <c r="F154" s="8"/>
      <c r="G154" s="8"/>
      <c r="H154" s="8"/>
    </row>
    <row r="155" spans="1:8" ht="15.75" hidden="1" x14ac:dyDescent="0.25">
      <c r="A155" s="6">
        <v>8775</v>
      </c>
      <c r="B155" s="7" t="s">
        <v>160</v>
      </c>
      <c r="C155" s="8">
        <v>0</v>
      </c>
      <c r="D155" s="8"/>
      <c r="E155" s="9">
        <v>0</v>
      </c>
      <c r="F155" s="8"/>
      <c r="G155" s="8"/>
      <c r="H155" s="8"/>
    </row>
    <row r="156" spans="1:8" ht="15.75" hidden="1" x14ac:dyDescent="0.25">
      <c r="A156" s="6">
        <v>11383</v>
      </c>
      <c r="B156" s="7" t="s">
        <v>161</v>
      </c>
      <c r="C156" s="8">
        <v>0</v>
      </c>
      <c r="D156" s="8"/>
      <c r="E156" s="9">
        <v>0</v>
      </c>
      <c r="F156" s="8"/>
      <c r="G156" s="8"/>
      <c r="H156" s="8"/>
    </row>
    <row r="157" spans="1:8" ht="15.75" hidden="1" x14ac:dyDescent="0.25">
      <c r="A157" s="6">
        <v>10350</v>
      </c>
      <c r="B157" s="7" t="s">
        <v>162</v>
      </c>
      <c r="C157" s="8">
        <v>0</v>
      </c>
      <c r="D157" s="8"/>
      <c r="E157" s="9">
        <v>0</v>
      </c>
      <c r="F157" s="8"/>
      <c r="G157" s="8"/>
      <c r="H157" s="8"/>
    </row>
    <row r="158" spans="1:8" ht="15.75" hidden="1" x14ac:dyDescent="0.25">
      <c r="A158" s="6">
        <v>12037</v>
      </c>
      <c r="B158" s="7" t="s">
        <v>163</v>
      </c>
      <c r="C158" s="8">
        <v>0</v>
      </c>
      <c r="D158" s="8"/>
      <c r="E158" s="9">
        <v>0</v>
      </c>
      <c r="F158" s="8"/>
      <c r="G158" s="8"/>
      <c r="H158" s="8"/>
    </row>
    <row r="159" spans="1:8" ht="15.75" hidden="1" x14ac:dyDescent="0.25">
      <c r="A159" s="6">
        <v>11930</v>
      </c>
      <c r="B159" s="7" t="s">
        <v>164</v>
      </c>
      <c r="C159" s="8">
        <v>0</v>
      </c>
      <c r="D159" s="8"/>
      <c r="E159" s="9">
        <v>0</v>
      </c>
      <c r="F159" s="8"/>
      <c r="G159" s="8"/>
      <c r="H159" s="8"/>
    </row>
    <row r="160" spans="1:8" ht="15.75" hidden="1" x14ac:dyDescent="0.25">
      <c r="A160" s="6">
        <v>11929</v>
      </c>
      <c r="B160" s="7" t="s">
        <v>165</v>
      </c>
      <c r="C160" s="8">
        <v>0</v>
      </c>
      <c r="D160" s="8"/>
      <c r="E160" s="9">
        <v>0</v>
      </c>
      <c r="F160" s="8"/>
      <c r="G160" s="8"/>
      <c r="H160" s="8"/>
    </row>
    <row r="161" spans="1:8" ht="15.75" hidden="1" x14ac:dyDescent="0.25">
      <c r="A161" s="6">
        <v>14052</v>
      </c>
      <c r="B161" s="7" t="s">
        <v>166</v>
      </c>
      <c r="C161" s="8">
        <v>0</v>
      </c>
      <c r="D161" s="8"/>
      <c r="E161" s="9">
        <v>0</v>
      </c>
      <c r="F161" s="8"/>
      <c r="G161" s="8"/>
      <c r="H161" s="8"/>
    </row>
    <row r="162" spans="1:8" ht="15.75" hidden="1" x14ac:dyDescent="0.25">
      <c r="A162" s="6">
        <v>12038</v>
      </c>
      <c r="B162" s="7" t="s">
        <v>167</v>
      </c>
      <c r="C162" s="8">
        <v>0</v>
      </c>
      <c r="D162" s="8"/>
      <c r="E162" s="9">
        <v>0</v>
      </c>
      <c r="F162" s="8"/>
      <c r="G162" s="8"/>
      <c r="H162" s="8"/>
    </row>
    <row r="163" spans="1:8" ht="15.75" hidden="1" x14ac:dyDescent="0.25">
      <c r="A163" s="6">
        <v>11911</v>
      </c>
      <c r="B163" s="7" t="s">
        <v>168</v>
      </c>
      <c r="C163" s="8">
        <v>0</v>
      </c>
      <c r="D163" s="8"/>
      <c r="E163" s="9">
        <v>0</v>
      </c>
      <c r="F163" s="8"/>
      <c r="G163" s="8"/>
      <c r="H163" s="8"/>
    </row>
    <row r="164" spans="1:8" ht="15.75" hidden="1" x14ac:dyDescent="0.25">
      <c r="A164" s="6">
        <v>12953</v>
      </c>
      <c r="B164" s="7" t="s">
        <v>169</v>
      </c>
      <c r="C164" s="8">
        <v>0</v>
      </c>
      <c r="D164" s="8"/>
      <c r="E164" s="9">
        <v>0</v>
      </c>
      <c r="F164" s="8"/>
      <c r="G164" s="8"/>
      <c r="H164" s="8"/>
    </row>
    <row r="165" spans="1:8" ht="15.75" hidden="1" x14ac:dyDescent="0.25">
      <c r="A165" s="6">
        <v>12952</v>
      </c>
      <c r="B165" s="7" t="s">
        <v>170</v>
      </c>
      <c r="C165" s="8">
        <v>0</v>
      </c>
      <c r="D165" s="8"/>
      <c r="E165" s="9">
        <v>0</v>
      </c>
      <c r="F165" s="8"/>
      <c r="G165" s="8"/>
      <c r="H165" s="8"/>
    </row>
    <row r="166" spans="1:8" s="16" customFormat="1" ht="15.75" x14ac:dyDescent="0.25">
      <c r="A166" s="6">
        <v>11905</v>
      </c>
      <c r="B166" s="7" t="s">
        <v>171</v>
      </c>
      <c r="C166" s="8">
        <v>177</v>
      </c>
      <c r="D166" s="8">
        <v>126</v>
      </c>
      <c r="E166" s="9">
        <v>31</v>
      </c>
      <c r="F166" s="10">
        <f>Tabla1[[#This Row],[FISICO]]+Tabla1[[#This Row],[VENTA]]-Tabla1[[#This Row],[SISTEMA]]</f>
        <v>-20</v>
      </c>
      <c r="G166" s="8">
        <v>883</v>
      </c>
      <c r="H166" s="11">
        <f>Tabla1[[#This Row],[COMPROMETIDO]]/Tabla1[[#This Row],[ULT.RECEPCION]]</f>
        <v>-2.2650056625141562E-2</v>
      </c>
    </row>
    <row r="167" spans="1:8" ht="15.75" hidden="1" x14ac:dyDescent="0.25">
      <c r="A167" s="6">
        <v>13380</v>
      </c>
      <c r="B167" s="7" t="s">
        <v>172</v>
      </c>
      <c r="C167" s="8">
        <v>0</v>
      </c>
      <c r="D167" s="8"/>
      <c r="E167" s="9">
        <v>0</v>
      </c>
      <c r="F167" s="8"/>
      <c r="G167" s="8"/>
      <c r="H167" s="8"/>
    </row>
    <row r="168" spans="1:8" ht="15.75" hidden="1" x14ac:dyDescent="0.25">
      <c r="A168" s="6">
        <v>13118</v>
      </c>
      <c r="B168" s="7" t="s">
        <v>173</v>
      </c>
      <c r="C168" s="8">
        <v>0</v>
      </c>
      <c r="D168" s="8"/>
      <c r="E168" s="9">
        <v>0</v>
      </c>
      <c r="F168" s="8"/>
      <c r="G168" s="8"/>
      <c r="H168" s="8"/>
    </row>
    <row r="169" spans="1:8" ht="15.75" hidden="1" x14ac:dyDescent="0.25">
      <c r="A169" s="6">
        <v>2103</v>
      </c>
      <c r="B169" s="7" t="s">
        <v>174</v>
      </c>
      <c r="C169" s="8">
        <v>0</v>
      </c>
      <c r="D169" s="8"/>
      <c r="E169" s="9">
        <v>0</v>
      </c>
      <c r="F169" s="8"/>
      <c r="G169" s="8"/>
      <c r="H169" s="8"/>
    </row>
    <row r="170" spans="1:8" ht="15.75" hidden="1" x14ac:dyDescent="0.25">
      <c r="A170" s="6">
        <v>14647</v>
      </c>
      <c r="B170" s="7" t="s">
        <v>175</v>
      </c>
      <c r="C170" s="8">
        <v>0</v>
      </c>
      <c r="D170" s="8"/>
      <c r="E170" s="9">
        <v>0</v>
      </c>
      <c r="F170" s="8"/>
      <c r="G170" s="8"/>
      <c r="H170" s="8"/>
    </row>
    <row r="171" spans="1:8" s="16" customFormat="1" ht="15.75" x14ac:dyDescent="0.25">
      <c r="A171" s="6">
        <v>13619</v>
      </c>
      <c r="B171" s="7" t="s">
        <v>176</v>
      </c>
      <c r="C171" s="8">
        <v>5</v>
      </c>
      <c r="D171" s="8">
        <v>0</v>
      </c>
      <c r="E171" s="9">
        <v>0</v>
      </c>
      <c r="F171" s="10">
        <f>Tabla1[[#This Row],[FISICO]]+Tabla1[[#This Row],[VENTA]]-Tabla1[[#This Row],[SISTEMA]]</f>
        <v>-5</v>
      </c>
      <c r="G171" s="8">
        <v>17</v>
      </c>
      <c r="H171" s="11">
        <f>Tabla1[[#This Row],[COMPROMETIDO]]/Tabla1[[#This Row],[ULT.RECEPCION]]</f>
        <v>-0.29411764705882354</v>
      </c>
    </row>
    <row r="172" spans="1:8" s="16" customFormat="1" ht="15.75" x14ac:dyDescent="0.25">
      <c r="A172" s="6">
        <v>13731</v>
      </c>
      <c r="B172" s="7" t="s">
        <v>177</v>
      </c>
      <c r="C172" s="8">
        <v>41</v>
      </c>
      <c r="D172" s="8">
        <v>0</v>
      </c>
      <c r="E172" s="9">
        <v>6</v>
      </c>
      <c r="F172" s="10">
        <f>Tabla1[[#This Row],[FISICO]]+Tabla1[[#This Row],[VENTA]]-Tabla1[[#This Row],[SISTEMA]]</f>
        <v>-35</v>
      </c>
      <c r="G172" s="8">
        <v>75</v>
      </c>
      <c r="H172" s="11">
        <f>Tabla1[[#This Row],[COMPROMETIDO]]/Tabla1[[#This Row],[ULT.RECEPCION]]</f>
        <v>-0.46666666666666667</v>
      </c>
    </row>
    <row r="173" spans="1:8" ht="15.75" hidden="1" x14ac:dyDescent="0.25">
      <c r="A173" s="6">
        <v>13798</v>
      </c>
      <c r="B173" s="7" t="s">
        <v>178</v>
      </c>
      <c r="C173" s="8">
        <v>0</v>
      </c>
      <c r="D173" s="8"/>
      <c r="E173" s="9">
        <v>0</v>
      </c>
      <c r="F173" s="8"/>
      <c r="G173" s="8"/>
      <c r="H173" s="8"/>
    </row>
    <row r="174" spans="1:8" s="16" customFormat="1" ht="15.75" x14ac:dyDescent="0.25">
      <c r="A174" s="6">
        <v>14211</v>
      </c>
      <c r="B174" s="7" t="s">
        <v>179</v>
      </c>
      <c r="C174" s="8">
        <v>6</v>
      </c>
      <c r="D174" s="8">
        <v>0</v>
      </c>
      <c r="E174" s="9">
        <v>0</v>
      </c>
      <c r="F174" s="10">
        <f>Tabla1[[#This Row],[FISICO]]+Tabla1[[#This Row],[VENTA]]-Tabla1[[#This Row],[SISTEMA]]</f>
        <v>-6</v>
      </c>
      <c r="G174" s="8">
        <v>29</v>
      </c>
      <c r="H174" s="11">
        <f>Tabla1[[#This Row],[COMPROMETIDO]]/Tabla1[[#This Row],[ULT.RECEPCION]]</f>
        <v>-0.20689655172413793</v>
      </c>
    </row>
    <row r="175" spans="1:8" s="16" customFormat="1" ht="15.75" x14ac:dyDescent="0.25">
      <c r="A175" s="6">
        <v>15128</v>
      </c>
      <c r="B175" s="7" t="s">
        <v>180</v>
      </c>
      <c r="C175" s="8">
        <v>1.325</v>
      </c>
      <c r="D175" s="8">
        <v>0</v>
      </c>
      <c r="E175" s="9">
        <v>0</v>
      </c>
      <c r="F175" s="10">
        <f>Tabla1[[#This Row],[FISICO]]+Tabla1[[#This Row],[VENTA]]-Tabla1[[#This Row],[SISTEMA]]</f>
        <v>-1.325</v>
      </c>
      <c r="G175" s="8">
        <v>1.93</v>
      </c>
      <c r="H175" s="11">
        <f>Tabla1[[#This Row],[COMPROMETIDO]]/Tabla1[[#This Row],[ULT.RECEPCION]]</f>
        <v>-0.68652849740932642</v>
      </c>
    </row>
    <row r="176" spans="1:8" ht="15.75" hidden="1" x14ac:dyDescent="0.25">
      <c r="A176" s="6">
        <v>14264</v>
      </c>
      <c r="B176" s="7" t="s">
        <v>181</v>
      </c>
      <c r="C176" s="8">
        <v>0</v>
      </c>
      <c r="D176" s="8"/>
      <c r="E176" s="9">
        <v>0</v>
      </c>
      <c r="F176" s="8"/>
      <c r="G176" s="8"/>
      <c r="H176" s="8"/>
    </row>
    <row r="177" spans="1:8" ht="15.75" hidden="1" x14ac:dyDescent="0.25">
      <c r="A177" s="6">
        <v>4564</v>
      </c>
      <c r="B177" s="7" t="s">
        <v>182</v>
      </c>
      <c r="C177" s="8">
        <v>0</v>
      </c>
      <c r="D177" s="8"/>
      <c r="E177" s="9">
        <v>0</v>
      </c>
      <c r="F177" s="8"/>
      <c r="G177" s="8"/>
      <c r="H177" s="8"/>
    </row>
    <row r="178" spans="1:8" ht="15.75" hidden="1" x14ac:dyDescent="0.25">
      <c r="A178" s="6">
        <v>12365</v>
      </c>
      <c r="B178" s="7" t="s">
        <v>183</v>
      </c>
      <c r="C178" s="8">
        <v>0</v>
      </c>
      <c r="D178" s="8"/>
      <c r="E178" s="9">
        <v>0</v>
      </c>
      <c r="F178" s="8"/>
      <c r="G178" s="8"/>
      <c r="H178" s="8"/>
    </row>
    <row r="179" spans="1:8" s="16" customFormat="1" ht="15.75" x14ac:dyDescent="0.25">
      <c r="A179" s="6">
        <v>15689</v>
      </c>
      <c r="B179" s="7" t="s">
        <v>184</v>
      </c>
      <c r="C179" s="8">
        <v>1</v>
      </c>
      <c r="D179" s="8">
        <v>0</v>
      </c>
      <c r="E179" s="9">
        <v>0</v>
      </c>
      <c r="F179" s="10">
        <f>Tabla1[[#This Row],[FISICO]]+Tabla1[[#This Row],[VENTA]]-Tabla1[[#This Row],[SISTEMA]]</f>
        <v>-1</v>
      </c>
      <c r="G179" s="8">
        <v>12</v>
      </c>
      <c r="H179" s="11">
        <f>Tabla1[[#This Row],[COMPROMETIDO]]/Tabla1[[#This Row],[ULT.RECEPCION]]</f>
        <v>-8.3333333333333329E-2</v>
      </c>
    </row>
    <row r="180" spans="1:8" s="16" customFormat="1" ht="15.75" x14ac:dyDescent="0.25">
      <c r="A180" s="6">
        <v>15690</v>
      </c>
      <c r="B180" s="7" t="s">
        <v>185</v>
      </c>
      <c r="C180" s="8">
        <v>18</v>
      </c>
      <c r="D180" s="8">
        <f>6+9</f>
        <v>15</v>
      </c>
      <c r="E180" s="9">
        <v>1</v>
      </c>
      <c r="F180" s="10">
        <f>Tabla1[[#This Row],[FISICO]]+Tabla1[[#This Row],[VENTA]]-Tabla1[[#This Row],[SISTEMA]]</f>
        <v>-2</v>
      </c>
      <c r="G180" s="8">
        <v>48</v>
      </c>
      <c r="H180" s="11">
        <f>Tabla1[[#This Row],[COMPROMETIDO]]/Tabla1[[#This Row],[ULT.RECEPCION]]</f>
        <v>-4.1666666666666664E-2</v>
      </c>
    </row>
    <row r="181" spans="1:8" s="16" customFormat="1" ht="15.75" x14ac:dyDescent="0.25">
      <c r="A181" s="6">
        <v>15740</v>
      </c>
      <c r="B181" s="7" t="s">
        <v>186</v>
      </c>
      <c r="C181" s="8">
        <v>1</v>
      </c>
      <c r="D181" s="8">
        <v>0</v>
      </c>
      <c r="E181" s="9">
        <v>0</v>
      </c>
      <c r="F181" s="10">
        <f>Tabla1[[#This Row],[FISICO]]+Tabla1[[#This Row],[VENTA]]-Tabla1[[#This Row],[SISTEMA]]</f>
        <v>-1</v>
      </c>
      <c r="G181" s="8">
        <v>12</v>
      </c>
      <c r="H181" s="11">
        <f>Tabla1[[#This Row],[COMPROMETIDO]]/Tabla1[[#This Row],[ULT.RECEPCION]]</f>
        <v>-8.3333333333333329E-2</v>
      </c>
    </row>
    <row r="182" spans="1:8" s="16" customFormat="1" ht="15.75" x14ac:dyDescent="0.25">
      <c r="A182" s="29">
        <v>15792</v>
      </c>
      <c r="B182" s="30" t="s">
        <v>187</v>
      </c>
      <c r="C182" s="31">
        <v>11</v>
      </c>
      <c r="D182" s="31">
        <v>0</v>
      </c>
      <c r="E182" s="32">
        <v>0</v>
      </c>
      <c r="F182" s="12">
        <f>Tabla1[[#This Row],[FISICO]]+Tabla1[[#This Row],[VENTA]]-Tabla1[[#This Row],[SISTEMA]]</f>
        <v>-11</v>
      </c>
      <c r="G182" s="31">
        <v>16</v>
      </c>
      <c r="H182" s="13">
        <f>Tabla1[[#This Row],[COMPROMETIDO]]/Tabla1[[#This Row],[ULT.RECEPCION]]</f>
        <v>-0.6875</v>
      </c>
    </row>
    <row r="183" spans="1:8" s="23" customFormat="1" ht="15.75" x14ac:dyDescent="0.25">
      <c r="A183" s="24">
        <v>2131</v>
      </c>
      <c r="B183" s="25" t="s">
        <v>188</v>
      </c>
      <c r="C183" s="25">
        <v>266</v>
      </c>
      <c r="D183" s="25">
        <v>243</v>
      </c>
      <c r="E183" s="26">
        <v>6</v>
      </c>
      <c r="F183" s="27">
        <f>Tabla1[[#This Row],[FISICO]]+Tabla1[[#This Row],[VENTA]]-Tabla1[[#This Row],[SISTEMA]]</f>
        <v>-17</v>
      </c>
      <c r="G183" s="25">
        <v>734</v>
      </c>
      <c r="H183" s="28">
        <f>Tabla1[[#This Row],[COMPROMETIDO]]/Tabla1[[#This Row],[ULT.RECEPCION]]</f>
        <v>-2.316076294277929E-2</v>
      </c>
    </row>
    <row r="184" spans="1:8" x14ac:dyDescent="0.25">
      <c r="A184" s="14"/>
      <c r="B184" s="14"/>
      <c r="C184" s="14"/>
      <c r="D184" s="14"/>
      <c r="E184" s="14"/>
    </row>
  </sheetData>
  <mergeCells count="1">
    <mergeCell ref="A1:H1"/>
  </mergeCell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INVENTARIO-3</dc:creator>
  <cp:lastModifiedBy>INVENTARIO-3</cp:lastModifiedBy>
  <dcterms:created xsi:type="dcterms:W3CDTF">2021-08-25T18:30:23Z</dcterms:created>
  <dcterms:modified xsi:type="dcterms:W3CDTF">2021-08-25T21:16:36Z</dcterms:modified>
</cp:coreProperties>
</file>