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NVENTARIO QUESO Y POLLO\EXPRESS\"/>
    </mc:Choice>
  </mc:AlternateContent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K9" i="1" l="1"/>
  <c r="H25" i="1"/>
  <c r="F10" i="1"/>
  <c r="H10" i="1" s="1"/>
  <c r="F25" i="1"/>
  <c r="F16" i="1"/>
  <c r="H16" i="1" s="1"/>
  <c r="F17" i="1"/>
  <c r="H17" i="1" s="1"/>
  <c r="F18" i="1"/>
  <c r="H18" i="1" s="1"/>
  <c r="F20" i="1"/>
  <c r="H20" i="1" s="1"/>
  <c r="F21" i="1"/>
  <c r="H21" i="1" s="1"/>
  <c r="F22" i="1"/>
  <c r="H22" i="1" s="1"/>
  <c r="F23" i="1"/>
  <c r="H23" i="1" s="1"/>
  <c r="F24" i="1"/>
  <c r="H24" i="1" s="1"/>
  <c r="F26" i="1"/>
  <c r="H26" i="1" s="1"/>
  <c r="F15" i="1"/>
  <c r="H15" i="1" s="1"/>
  <c r="F4" i="1"/>
  <c r="F5" i="1"/>
  <c r="H5" i="1" s="1"/>
  <c r="F6" i="1"/>
  <c r="H6" i="1" s="1"/>
  <c r="F7" i="1"/>
  <c r="F8" i="1"/>
  <c r="H8" i="1" s="1"/>
  <c r="F9" i="1"/>
  <c r="H9" i="1" s="1"/>
  <c r="F11" i="1"/>
  <c r="H11" i="1" s="1"/>
  <c r="F12" i="1"/>
  <c r="H12" i="1" s="1"/>
  <c r="F13" i="1"/>
  <c r="H13" i="1" s="1"/>
</calcChain>
</file>

<file path=xl/connections.xml><?xml version="1.0" encoding="utf-8"?>
<connections xmlns="http://schemas.openxmlformats.org/spreadsheetml/2006/main">
  <connection id="1" name="rt" type="4" refreshedVersion="0" background="1">
    <webPr xml="1" sourceData="1" url="C:\Users\INVENTARIO-3\Documents\rt.xml" htmlTables="1" htmlFormat="all"/>
  </connection>
</connections>
</file>

<file path=xl/sharedStrings.xml><?xml version="1.0" encoding="utf-8"?>
<sst xmlns="http://schemas.openxmlformats.org/spreadsheetml/2006/main" count="37" uniqueCount="37">
  <si>
    <t>Descripcion_del_Producto</t>
  </si>
  <si>
    <t>QUESO BLANCO SEMIDURO KG</t>
  </si>
  <si>
    <t>QUESO GUAYANES KG</t>
  </si>
  <si>
    <t>QUESO LLANERO RALLADO KG</t>
  </si>
  <si>
    <t>QUESO SANTA BARBARA PACOMELA</t>
  </si>
  <si>
    <t>QUESO PALMIZULIA PACOMELA KG</t>
  </si>
  <si>
    <t>CUAJADA KG</t>
  </si>
  <si>
    <t>QUESO DURO KG</t>
  </si>
  <si>
    <t>ultima rec</t>
  </si>
  <si>
    <t>MILANESA DE POLLO KG</t>
  </si>
  <si>
    <t>PATAS DE POLLO KG</t>
  </si>
  <si>
    <t>MOLLEJA DE POLLO KG</t>
  </si>
  <si>
    <t>POLLO ENTERO KG</t>
  </si>
  <si>
    <t>HIGADO DE POLLO KG</t>
  </si>
  <si>
    <t>MUSLOS KG</t>
  </si>
  <si>
    <t xml:space="preserve">          Queso</t>
  </si>
  <si>
    <t xml:space="preserve">           Pollo</t>
  </si>
  <si>
    <t>ALITAS KG</t>
  </si>
  <si>
    <t>sistema</t>
  </si>
  <si>
    <t>fisico</t>
  </si>
  <si>
    <t>venta</t>
  </si>
  <si>
    <t>diferencia</t>
  </si>
  <si>
    <t>TELITA KG</t>
  </si>
  <si>
    <t>%MERMA</t>
  </si>
  <si>
    <t>NUGGETS</t>
  </si>
  <si>
    <t>MILANESA EMPANIZADA</t>
  </si>
  <si>
    <t xml:space="preserve"> RICOTTA COTTAGE SIN SAL KG</t>
  </si>
  <si>
    <t>cod.</t>
  </si>
  <si>
    <t xml:space="preserve">HAMB POLLO EMP LA GRANJA KG </t>
  </si>
  <si>
    <t>POLLO MOLIDO KG</t>
  </si>
  <si>
    <t>PICADILLO DE POLLO PARA SOPA</t>
  </si>
  <si>
    <t>REQUEZON DIV. PAST. KG</t>
  </si>
  <si>
    <t>%10=14.642</t>
  </si>
  <si>
    <t>vale= 48.47</t>
  </si>
  <si>
    <t>Faltante</t>
  </si>
  <si>
    <t>10%-14.642</t>
  </si>
  <si>
    <t>vale-13.27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</si>
</sst>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2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26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2" fillId="0" borderId="0" xfId="0" applyFont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/>
    <xf numFmtId="10" fontId="3" fillId="2" borderId="1" xfId="0" applyNumberFormat="1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3" borderId="1" xfId="0" applyFont="1" applyFill="1" applyBorder="1"/>
    <xf numFmtId="49" fontId="3" fillId="3" borderId="1" xfId="0" applyNumberFormat="1" applyFont="1" applyFill="1" applyBorder="1"/>
    <xf numFmtId="0" fontId="2" fillId="2" borderId="1" xfId="0" applyFont="1" applyFill="1" applyBorder="1"/>
    <xf numFmtId="0" fontId="5" fillId="2" borderId="0" xfId="0" applyFont="1" applyFill="1"/>
    <xf numFmtId="0" fontId="2" fillId="0" borderId="1" xfId="0" applyFont="1" applyBorder="1"/>
    <xf numFmtId="0" fontId="3" fillId="0" borderId="1" xfId="0" applyFont="1" applyFill="1" applyBorder="1"/>
    <xf numFmtId="49" fontId="3" fillId="0" borderId="1" xfId="0" applyNumberFormat="1" applyFont="1" applyFill="1" applyBorder="1"/>
    <xf numFmtId="10" fontId="3" fillId="0" borderId="1" xfId="0" applyNumberFormat="1" applyFont="1" applyFill="1" applyBorder="1"/>
    <xf numFmtId="0" fontId="0" fillId="0" borderId="0" xfId="0" applyFill="1"/>
    <xf numFmtId="0" fontId="3" fillId="6" borderId="1" xfId="0" applyFont="1" applyFill="1" applyBorder="1"/>
    <xf numFmtId="49" fontId="3" fillId="6" borderId="1" xfId="0" applyNumberFormat="1" applyFont="1" applyFill="1" applyBorder="1"/>
    <xf numFmtId="10" fontId="3" fillId="6" borderId="1" xfId="0" applyNumberFormat="1" applyFont="1" applyFill="1" applyBorder="1"/>
    <xf numFmtId="0" fontId="0" fillId="6" borderId="0" xfId="0" applyFill="1"/>
    <xf numFmtId="0" fontId="6" fillId="6" borderId="4" xfId="0" applyFont="1" applyFill="1" applyBorder="1"/>
    <xf numFmtId="49" fontId="6" fillId="6" borderId="1" xfId="0" applyNumberFormat="1" applyFont="1" applyFill="1" applyBorder="1"/>
    <xf numFmtId="0" fontId="6" fillId="6" borderId="1" xfId="0" applyFont="1" applyFill="1" applyBorder="1"/>
    <xf numFmtId="0" fontId="6" fillId="6" borderId="1" xfId="0" applyNumberFormat="1" applyFont="1" applyFill="1" applyBorder="1"/>
    <xf numFmtId="10" fontId="6" fillId="6" borderId="2" xfId="0" applyNumberFormat="1" applyFont="1" applyFill="1" applyBorder="1"/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color auto="1"/>
        <name val="Arial"/>
        <scheme val="none"/>
      </font>
      <numFmt numFmtId="14" formatCode="0.00%"/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numFmt numFmtId="0" formatCode="General"/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nillable="true" name="Magrup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nillable="true" type="xsd:string" name="Grup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3:H13" tableType="xml" totalsRowShown="0" headerRowDxfId="9" dataDxfId="8" connectionId="1">
  <autoFilter ref="A3:H13"/>
  <tableColumns count="8">
    <tableColumn id="6" uniqueName="Producto" name="cod." dataDxfId="7">
      <xmlColumnPr mapId="1" xpath="/ReporteStellar/Registro/Magrupos/Maproductos/Producto" xmlDataType="integer"/>
    </tableColumn>
    <tableColumn id="8" uniqueName="Descripcion_del_Producto" name="Descripcion_del_Producto" dataDxfId="6">
      <xmlColumnPr mapId="1" xpath="/ReporteStellar/Registro/Magrupos/Maproductos/Descripcion_del_Producto" xmlDataType="string"/>
    </tableColumn>
    <tableColumn id="9" uniqueName="Disponibles" name="sistema" dataDxfId="5">
      <xmlColumnPr mapId="1" xpath="/ReporteStellar/Registro/Magrupos/Maproductos/Disponibles" xmlDataType="double"/>
    </tableColumn>
    <tableColumn id="10" uniqueName="Existencia" name="fisico" dataDxfId="4">
      <xmlColumnPr mapId="1" xpath="/ReporteStellar/Registro/Magrupos/Maproductos/Existencia" xmlDataType="double"/>
    </tableColumn>
    <tableColumn id="11" uniqueName="Pedido" name="venta" dataDxfId="3">
      <xmlColumnPr mapId="1" xpath="/ReporteStellar/Registro/Magrupos/Maproductos/Pedido" xmlDataType="integer"/>
    </tableColumn>
    <tableColumn id="12" uniqueName="Comprometida" name="diferencia" dataDxfId="2">
      <calculatedColumnFormula>Tabla1[[#This Row],[fisico]]+Tabla1[[#This Row],[venta]]-Tabla1[[#This Row],[sistema]]</calculatedColumnFormula>
      <xmlColumnPr mapId="1" xpath="/ReporteStellar/Registro/Magrupos/Maproductos/Comprometida" xmlDataType="integer"/>
    </tableColumn>
    <tableColumn id="13" uniqueName="13" name="ultima rec" dataDxfId="1"/>
    <tableColumn id="14" uniqueName="14" name="%MERMA" dataDxfId="0">
      <calculatedColumnFormula>Tabla1[[#This Row],[diferencia]]/Tabla1[[#This Row],[ultima rec]]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C9" sqref="C9"/>
    </sheetView>
  </sheetViews>
  <sheetFormatPr baseColWidth="10" defaultRowHeight="15" x14ac:dyDescent="0.25"/>
  <cols>
    <col min="1" max="1" width="6.85546875" customWidth="1"/>
    <col min="2" max="2" width="38.28515625" customWidth="1"/>
    <col min="3" max="5" width="11" customWidth="1"/>
    <col min="6" max="6" width="12.7109375" customWidth="1"/>
    <col min="7" max="7" width="12" customWidth="1"/>
    <col min="8" max="8" width="10.7109375" customWidth="1"/>
  </cols>
  <sheetData>
    <row r="1" spans="1:12" ht="30" customHeight="1" x14ac:dyDescent="0.45">
      <c r="A1" s="31" t="s">
        <v>15</v>
      </c>
      <c r="B1" s="31"/>
      <c r="C1" s="31"/>
      <c r="D1" s="31"/>
      <c r="E1" s="31"/>
      <c r="F1" s="31"/>
      <c r="G1" s="31"/>
      <c r="H1" s="31"/>
    </row>
    <row r="2" spans="1:12" x14ac:dyDescent="0.25">
      <c r="A2" s="2"/>
      <c r="B2" s="2"/>
      <c r="C2" s="2"/>
      <c r="D2" s="2"/>
      <c r="E2" s="2"/>
      <c r="F2" s="2"/>
      <c r="G2" s="2"/>
      <c r="H2" s="2"/>
    </row>
    <row r="3" spans="1:12" x14ac:dyDescent="0.25">
      <c r="A3" s="3" t="s">
        <v>27</v>
      </c>
      <c r="B3" s="3" t="s">
        <v>0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8</v>
      </c>
      <c r="H3" s="4" t="s">
        <v>23</v>
      </c>
    </row>
    <row r="4" spans="1:12" s="1" customFormat="1" x14ac:dyDescent="0.25">
      <c r="A4" s="5">
        <v>1718</v>
      </c>
      <c r="B4" s="6" t="s">
        <v>1</v>
      </c>
      <c r="C4" s="5">
        <v>0</v>
      </c>
      <c r="D4" s="5">
        <v>0</v>
      </c>
      <c r="E4" s="5"/>
      <c r="F4" s="5">
        <f>Tabla1[[#This Row],[fisico]]+Tabla1[[#This Row],[venta]]-Tabla1[[#This Row],[sistema]]</f>
        <v>0</v>
      </c>
      <c r="G4" s="5"/>
      <c r="H4" s="7">
        <v>0</v>
      </c>
    </row>
    <row r="5" spans="1:12" s="18" customFormat="1" x14ac:dyDescent="0.25">
      <c r="A5" s="15">
        <v>1794</v>
      </c>
      <c r="B5" s="16" t="s">
        <v>2</v>
      </c>
      <c r="C5" s="15">
        <v>167.92500000000001</v>
      </c>
      <c r="D5" s="15">
        <v>117.4</v>
      </c>
      <c r="E5" s="15">
        <v>34.9</v>
      </c>
      <c r="F5" s="15">
        <f>Tabla1[[#This Row],[fisico]]+Tabla1[[#This Row],[venta]]-Tabla1[[#This Row],[sistema]]</f>
        <v>-15.625</v>
      </c>
      <c r="G5" s="15">
        <v>193.4</v>
      </c>
      <c r="H5" s="17">
        <f>Tabla1[[#This Row],[diferencia]]/Tabla1[[#This Row],[ultima rec]]</f>
        <v>-8.0791106514994826E-2</v>
      </c>
    </row>
    <row r="6" spans="1:12" s="22" customFormat="1" x14ac:dyDescent="0.25">
      <c r="A6" s="19">
        <v>1796</v>
      </c>
      <c r="B6" s="20" t="s">
        <v>3</v>
      </c>
      <c r="C6" s="19">
        <v>157.59</v>
      </c>
      <c r="D6" s="19">
        <v>130</v>
      </c>
      <c r="E6" s="19">
        <v>10.17</v>
      </c>
      <c r="F6" s="19">
        <f>Tabla1[[#This Row],[fisico]]+Tabla1[[#This Row],[venta]]-Tabla1[[#This Row],[sistema]]</f>
        <v>-17.420000000000016</v>
      </c>
      <c r="G6" s="19">
        <v>214.02</v>
      </c>
      <c r="H6" s="21">
        <f>Tabla1[[#This Row],[diferencia]]/Tabla1[[#This Row],[ultima rec]]</f>
        <v>-8.1394262218484323E-2</v>
      </c>
    </row>
    <row r="7" spans="1:12" s="1" customFormat="1" x14ac:dyDescent="0.25">
      <c r="A7" s="5">
        <v>1797</v>
      </c>
      <c r="B7" s="6" t="s">
        <v>4</v>
      </c>
      <c r="C7" s="5">
        <v>0</v>
      </c>
      <c r="D7" s="5">
        <v>0</v>
      </c>
      <c r="E7" s="5"/>
      <c r="F7" s="5">
        <f>Tabla1[[#This Row],[fisico]]+Tabla1[[#This Row],[venta]]-Tabla1[[#This Row],[sistema]]</f>
        <v>0</v>
      </c>
      <c r="G7" s="5"/>
      <c r="H7" s="7">
        <v>0</v>
      </c>
    </row>
    <row r="8" spans="1:12" s="1" customFormat="1" x14ac:dyDescent="0.25">
      <c r="A8" s="5">
        <v>1798</v>
      </c>
      <c r="B8" s="6" t="s">
        <v>5</v>
      </c>
      <c r="C8" s="5">
        <v>-0.51</v>
      </c>
      <c r="D8" s="5">
        <v>0</v>
      </c>
      <c r="E8" s="5">
        <v>0</v>
      </c>
      <c r="F8" s="5">
        <f>Tabla1[[#This Row],[fisico]]+Tabla1[[#This Row],[venta]]-Tabla1[[#This Row],[sistema]]</f>
        <v>0.51</v>
      </c>
      <c r="G8" s="5">
        <v>7.64</v>
      </c>
      <c r="H8" s="7">
        <f>Tabla1[[#This Row],[diferencia]]/Tabla1[[#This Row],[ultima rec]]</f>
        <v>6.6753926701570682E-2</v>
      </c>
      <c r="K8" s="1" t="s">
        <v>34</v>
      </c>
    </row>
    <row r="9" spans="1:12" s="1" customFormat="1" x14ac:dyDescent="0.25">
      <c r="A9" s="5">
        <v>4931</v>
      </c>
      <c r="B9" s="6" t="s">
        <v>6</v>
      </c>
      <c r="C9" s="5">
        <v>40.07</v>
      </c>
      <c r="D9" s="5">
        <v>30</v>
      </c>
      <c r="E9" s="5">
        <v>7.62</v>
      </c>
      <c r="F9" s="5">
        <f>Tabla1[[#This Row],[fisico]]+Tabla1[[#This Row],[venta]]-Tabla1[[#This Row],[sistema]]</f>
        <v>-2.4500000000000028</v>
      </c>
      <c r="G9" s="5">
        <v>77.430000000000007</v>
      </c>
      <c r="H9" s="7">
        <f>Tabla1[[#This Row],[diferencia]]/Tabla1[[#This Row],[ultima rec]]</f>
        <v>-3.1641482629471814E-2</v>
      </c>
      <c r="K9" s="1">
        <f>63.12-35.2</f>
        <v>27.919999999999995</v>
      </c>
      <c r="L9" s="1" t="s">
        <v>35</v>
      </c>
    </row>
    <row r="10" spans="1:12" s="22" customFormat="1" x14ac:dyDescent="0.25">
      <c r="A10" s="23">
        <v>4930</v>
      </c>
      <c r="B10" s="24" t="s">
        <v>31</v>
      </c>
      <c r="C10" s="25">
        <v>105.92</v>
      </c>
      <c r="D10" s="25">
        <v>42.8</v>
      </c>
      <c r="E10" s="25"/>
      <c r="F10" s="26">
        <f>Tabla1[[#This Row],[fisico]]+Tabla1[[#This Row],[venta]]-Tabla1[[#This Row],[sistema]]</f>
        <v>-63.120000000000005</v>
      </c>
      <c r="G10" s="25">
        <v>146.41999999999999</v>
      </c>
      <c r="H10" s="27">
        <f>Tabla1[[#This Row],[diferencia]]/Tabla1[[#This Row],[ultima rec]]</f>
        <v>-0.43108864909165423</v>
      </c>
      <c r="I10" s="22" t="s">
        <v>32</v>
      </c>
      <c r="L10" s="22" t="s">
        <v>36</v>
      </c>
    </row>
    <row r="11" spans="1:12" s="1" customFormat="1" x14ac:dyDescent="0.25">
      <c r="A11" s="5">
        <v>1793</v>
      </c>
      <c r="B11" s="6" t="s">
        <v>26</v>
      </c>
      <c r="C11" s="5">
        <v>123.965</v>
      </c>
      <c r="D11" s="5">
        <v>115.2</v>
      </c>
      <c r="E11" s="5">
        <v>6.73</v>
      </c>
      <c r="F11" s="5">
        <f>Tabla1[[#This Row],[fisico]]+Tabla1[[#This Row],[venta]]-Tabla1[[#This Row],[sistema]]</f>
        <v>-2.0349999999999966</v>
      </c>
      <c r="G11" s="5">
        <v>156.53</v>
      </c>
      <c r="H11" s="7">
        <f>Tabla1[[#This Row],[diferencia]]/Tabla1[[#This Row],[ultima rec]]</f>
        <v>-1.3000702740688664E-2</v>
      </c>
      <c r="I11" s="1" t="s">
        <v>33</v>
      </c>
    </row>
    <row r="12" spans="1:12" x14ac:dyDescent="0.25">
      <c r="A12" s="5">
        <v>1786</v>
      </c>
      <c r="B12" s="5" t="s">
        <v>7</v>
      </c>
      <c r="C12" s="5">
        <v>66.61</v>
      </c>
      <c r="D12" s="5">
        <v>52.6</v>
      </c>
      <c r="E12" s="5">
        <v>49.21</v>
      </c>
      <c r="F12" s="5">
        <f>Tabla1[[#This Row],[fisico]]+Tabla1[[#This Row],[venta]]-Tabla1[[#This Row],[sistema]]</f>
        <v>35.200000000000003</v>
      </c>
      <c r="G12" s="5">
        <v>2011.2</v>
      </c>
      <c r="H12" s="7">
        <f>Tabla1[[#This Row],[diferencia]]/Tabla1[[#This Row],[ultima rec]]</f>
        <v>1.7501988862370726E-2</v>
      </c>
    </row>
    <row r="13" spans="1:12" s="1" customFormat="1" x14ac:dyDescent="0.25">
      <c r="A13" s="8">
        <v>5742</v>
      </c>
      <c r="B13" s="9" t="s">
        <v>22</v>
      </c>
      <c r="C13" s="9">
        <v>7.6849999999999996</v>
      </c>
      <c r="D13" s="9">
        <v>12.4</v>
      </c>
      <c r="E13" s="9">
        <v>0</v>
      </c>
      <c r="F13" s="5">
        <f>Tabla1[[#This Row],[fisico]]+Tabla1[[#This Row],[venta]]-Tabla1[[#This Row],[sistema]]</f>
        <v>4.7150000000000007</v>
      </c>
      <c r="G13" s="9">
        <v>46.26</v>
      </c>
      <c r="H13" s="7">
        <f>Tabla1[[#This Row],[diferencia]]/Tabla1[[#This Row],[ultima rec]]</f>
        <v>0.10192390834414183</v>
      </c>
    </row>
    <row r="14" spans="1:12" ht="30" customHeight="1" x14ac:dyDescent="0.45">
      <c r="A14" s="28" t="s">
        <v>16</v>
      </c>
      <c r="B14" s="29"/>
      <c r="C14" s="29"/>
      <c r="D14" s="29"/>
      <c r="E14" s="29"/>
      <c r="F14" s="29"/>
      <c r="G14" s="29"/>
      <c r="H14" s="30"/>
    </row>
    <row r="15" spans="1:12" s="1" customFormat="1" x14ac:dyDescent="0.25">
      <c r="A15" s="10">
        <v>1937</v>
      </c>
      <c r="B15" s="11" t="s">
        <v>9</v>
      </c>
      <c r="C15" s="10">
        <v>-0.03</v>
      </c>
      <c r="D15" s="10">
        <v>0</v>
      </c>
      <c r="E15" s="10">
        <v>0</v>
      </c>
      <c r="F15" s="10">
        <f>D15+E15-C15</f>
        <v>0.03</v>
      </c>
      <c r="G15" s="10">
        <v>66.45</v>
      </c>
      <c r="H15" s="7">
        <f>F15/G15</f>
        <v>4.514672686230248E-4</v>
      </c>
    </row>
    <row r="16" spans="1:12" x14ac:dyDescent="0.25">
      <c r="A16" s="5">
        <v>1986</v>
      </c>
      <c r="B16" s="6" t="s">
        <v>10</v>
      </c>
      <c r="C16" s="5">
        <v>29.454999999999998</v>
      </c>
      <c r="D16" s="5">
        <v>24.12</v>
      </c>
      <c r="E16" s="5">
        <v>8.52</v>
      </c>
      <c r="F16" s="10">
        <f t="shared" ref="F16:F26" si="0">D16+E16-C16</f>
        <v>3.1850000000000023</v>
      </c>
      <c r="G16" s="5">
        <v>111.7</v>
      </c>
      <c r="H16" s="7">
        <f t="shared" ref="H16:H26" si="1">F16/G16</f>
        <v>2.8513876454789634E-2</v>
      </c>
    </row>
    <row r="17" spans="1:9" s="1" customFormat="1" x14ac:dyDescent="0.25">
      <c r="A17" s="10">
        <v>1887</v>
      </c>
      <c r="B17" s="11" t="s">
        <v>11</v>
      </c>
      <c r="C17" s="10">
        <v>117.62</v>
      </c>
      <c r="D17" s="10">
        <v>110.77</v>
      </c>
      <c r="E17" s="10">
        <v>5.59</v>
      </c>
      <c r="F17" s="10">
        <f t="shared" si="0"/>
        <v>-1.2600000000000051</v>
      </c>
      <c r="G17" s="10">
        <v>163.4</v>
      </c>
      <c r="H17" s="7">
        <f t="shared" si="1"/>
        <v>-7.7111383108935437E-3</v>
      </c>
    </row>
    <row r="18" spans="1:9" s="1" customFormat="1" ht="18.75" x14ac:dyDescent="0.3">
      <c r="A18" s="5">
        <v>3879</v>
      </c>
      <c r="B18" s="5" t="s">
        <v>29</v>
      </c>
      <c r="C18" s="5">
        <v>53.71</v>
      </c>
      <c r="D18" s="5">
        <v>20</v>
      </c>
      <c r="E18" s="5">
        <v>8.74</v>
      </c>
      <c r="F18" s="10">
        <f t="shared" si="0"/>
        <v>-24.97</v>
      </c>
      <c r="G18" s="5">
        <v>165.69</v>
      </c>
      <c r="H18" s="7">
        <f t="shared" si="1"/>
        <v>-0.15070312028486932</v>
      </c>
      <c r="I18" s="13"/>
    </row>
    <row r="19" spans="1:9" s="1" customFormat="1" x14ac:dyDescent="0.25">
      <c r="A19" s="10">
        <v>1885</v>
      </c>
      <c r="B19" s="10" t="s">
        <v>12</v>
      </c>
      <c r="C19" s="10">
        <v>0</v>
      </c>
      <c r="D19" s="10"/>
      <c r="E19" s="10"/>
      <c r="F19" s="10">
        <v>0</v>
      </c>
      <c r="G19" s="10"/>
      <c r="H19" s="7">
        <v>0</v>
      </c>
    </row>
    <row r="20" spans="1:9" x14ac:dyDescent="0.25">
      <c r="A20" s="5">
        <v>1947</v>
      </c>
      <c r="B20" s="5" t="s">
        <v>13</v>
      </c>
      <c r="C20" s="5">
        <v>118.16500000000001</v>
      </c>
      <c r="D20" s="5">
        <v>93.084999999999994</v>
      </c>
      <c r="E20" s="5">
        <v>10.38</v>
      </c>
      <c r="F20" s="10">
        <f t="shared" si="0"/>
        <v>-14.700000000000017</v>
      </c>
      <c r="G20" s="5">
        <v>210.9</v>
      </c>
      <c r="H20" s="7">
        <f t="shared" si="1"/>
        <v>-6.9701280227596099E-2</v>
      </c>
    </row>
    <row r="21" spans="1:9" s="1" customFormat="1" x14ac:dyDescent="0.25">
      <c r="A21" s="10">
        <v>5148</v>
      </c>
      <c r="B21" s="10" t="s">
        <v>14</v>
      </c>
      <c r="C21" s="10">
        <v>149.995</v>
      </c>
      <c r="D21" s="10">
        <v>125.93</v>
      </c>
      <c r="E21" s="10">
        <v>30.53</v>
      </c>
      <c r="F21" s="10">
        <f t="shared" si="0"/>
        <v>6.4650000000000034</v>
      </c>
      <c r="G21" s="10">
        <v>326.97000000000003</v>
      </c>
      <c r="H21" s="7">
        <f t="shared" si="1"/>
        <v>1.9772456188641169E-2</v>
      </c>
    </row>
    <row r="22" spans="1:9" s="1" customFormat="1" x14ac:dyDescent="0.25">
      <c r="A22" s="5">
        <v>5149</v>
      </c>
      <c r="B22" s="5" t="s">
        <v>17</v>
      </c>
      <c r="C22" s="5">
        <v>1.0549999999999999</v>
      </c>
      <c r="D22" s="5">
        <v>0</v>
      </c>
      <c r="E22" s="5">
        <v>0</v>
      </c>
      <c r="F22" s="10">
        <f t="shared" si="0"/>
        <v>-1.0549999999999999</v>
      </c>
      <c r="G22" s="5">
        <v>19.190000000000001</v>
      </c>
      <c r="H22" s="7">
        <f t="shared" si="1"/>
        <v>-5.4976550286607598E-2</v>
      </c>
    </row>
    <row r="23" spans="1:9" s="1" customFormat="1" x14ac:dyDescent="0.25">
      <c r="A23" s="12">
        <v>1906</v>
      </c>
      <c r="B23" s="10" t="s">
        <v>24</v>
      </c>
      <c r="C23" s="12">
        <v>36.47</v>
      </c>
      <c r="D23" s="10">
        <v>20.925000000000001</v>
      </c>
      <c r="E23" s="12">
        <v>7.47</v>
      </c>
      <c r="F23" s="10">
        <f t="shared" si="0"/>
        <v>-8.0749999999999993</v>
      </c>
      <c r="G23" s="12">
        <v>67.2</v>
      </c>
      <c r="H23" s="7">
        <f t="shared" si="1"/>
        <v>-0.12016369047619047</v>
      </c>
    </row>
    <row r="24" spans="1:9" s="1" customFormat="1" x14ac:dyDescent="0.25">
      <c r="A24" s="12">
        <v>1910</v>
      </c>
      <c r="B24" s="5" t="s">
        <v>25</v>
      </c>
      <c r="C24" s="12">
        <v>147.47499999999999</v>
      </c>
      <c r="D24" s="12">
        <v>128.27000000000001</v>
      </c>
      <c r="E24" s="12">
        <v>5.72</v>
      </c>
      <c r="F24" s="10">
        <f t="shared" si="0"/>
        <v>-13.484999999999985</v>
      </c>
      <c r="G24" s="12">
        <v>179.99</v>
      </c>
      <c r="H24" s="7">
        <f t="shared" si="1"/>
        <v>-7.4920828934940745E-2</v>
      </c>
    </row>
    <row r="25" spans="1:9" s="1" customFormat="1" x14ac:dyDescent="0.25">
      <c r="A25" s="12">
        <v>2075</v>
      </c>
      <c r="B25" s="5" t="s">
        <v>30</v>
      </c>
      <c r="C25" s="12">
        <v>-1.19</v>
      </c>
      <c r="D25" s="12">
        <v>15.34</v>
      </c>
      <c r="E25" s="12">
        <v>0.6</v>
      </c>
      <c r="F25" s="10">
        <f t="shared" si="0"/>
        <v>17.13</v>
      </c>
      <c r="G25" s="12">
        <v>7.45</v>
      </c>
      <c r="H25" s="7">
        <f>F25/G25</f>
        <v>2.2993288590604024</v>
      </c>
    </row>
    <row r="26" spans="1:9" x14ac:dyDescent="0.25">
      <c r="A26" s="14">
        <v>15587</v>
      </c>
      <c r="B26" s="14" t="s">
        <v>28</v>
      </c>
      <c r="C26" s="14">
        <v>94.75</v>
      </c>
      <c r="D26" s="14">
        <v>87.944999999999993</v>
      </c>
      <c r="E26" s="14">
        <v>4.46</v>
      </c>
      <c r="F26" s="10">
        <f t="shared" si="0"/>
        <v>-2.3450000000000131</v>
      </c>
      <c r="G26" s="14">
        <v>107.71</v>
      </c>
      <c r="H26" s="7">
        <f t="shared" si="1"/>
        <v>-2.1771423266177821E-2</v>
      </c>
    </row>
  </sheetData>
  <mergeCells count="2">
    <mergeCell ref="A14:H14"/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INVENTARIO-3</dc:creator>
  <cp:lastModifiedBy>INVENTARIO-1</cp:lastModifiedBy>
  <cp:lastPrinted>2021-08-16T16:07:50Z</cp:lastPrinted>
  <dcterms:created xsi:type="dcterms:W3CDTF">2021-05-10T12:04:11Z</dcterms:created>
  <dcterms:modified xsi:type="dcterms:W3CDTF">2021-08-23T20:09:35Z</dcterms:modified>
</cp:coreProperties>
</file>