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6815" windowHeight="73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12" i="1" l="1"/>
  <c r="H12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15" i="1"/>
  <c r="H15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3" i="1"/>
  <c r="H13" i="1" s="1"/>
  <c r="F3" i="1"/>
  <c r="H3" i="1" s="1"/>
</calcChain>
</file>

<file path=xl/connections.xml><?xml version="1.0" encoding="utf-8"?>
<connections xmlns="http://schemas.openxmlformats.org/spreadsheetml/2006/main">
  <connection id="1" name="1" type="4" refreshedVersion="0" background="1">
    <webPr xml="1" sourceData="1" url="Z:\roxana\1.xml" htmlTables="1" htmlFormat="all"/>
  </connection>
</connections>
</file>

<file path=xl/sharedStrings.xml><?xml version="1.0" encoding="utf-8"?>
<sst xmlns="http://schemas.openxmlformats.org/spreadsheetml/2006/main" count="30" uniqueCount="30">
  <si>
    <t>Descripcion_del_Producto</t>
  </si>
  <si>
    <t>Comprometida</t>
  </si>
  <si>
    <t>MILANESA DE POLLO KG</t>
  </si>
  <si>
    <t>PATAS DE POLLO KG</t>
  </si>
  <si>
    <t>MOLLEJA DE POLLO KG</t>
  </si>
  <si>
    <t>PECHUGA POR KG</t>
  </si>
  <si>
    <t>HIGADO KG</t>
  </si>
  <si>
    <t>ALITAS KG</t>
  </si>
  <si>
    <t>MUSLOS KG</t>
  </si>
  <si>
    <t>POLLO ENTERO</t>
  </si>
  <si>
    <t>QUESO LLANERO RALLADO KG</t>
  </si>
  <si>
    <t>QUESO SANTA BARBARA PACOMELA</t>
  </si>
  <si>
    <t>QUESO GUAYANES KG</t>
  </si>
  <si>
    <t>CUAJADA KG</t>
  </si>
  <si>
    <t>REQUEZON KG DIVINA PASTORA</t>
  </si>
  <si>
    <t>RICOTA KG</t>
  </si>
  <si>
    <t>PALMIZULIA</t>
  </si>
  <si>
    <t>QUESO DURO</t>
  </si>
  <si>
    <t>COD.</t>
  </si>
  <si>
    <t>SISTEMA</t>
  </si>
  <si>
    <t>FISICO</t>
  </si>
  <si>
    <t>VENTA</t>
  </si>
  <si>
    <t>%MERMA</t>
  </si>
  <si>
    <t>U.RECEP.</t>
  </si>
  <si>
    <t>NUGGETS</t>
  </si>
  <si>
    <t>MILANESA EMPANIZADA LA GRANJA KG</t>
  </si>
  <si>
    <t xml:space="preserve">Pollo </t>
  </si>
  <si>
    <t xml:space="preserve">Queso </t>
  </si>
  <si>
    <t>PICADILLO</t>
  </si>
  <si>
    <t>RICOTA CALICANTO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</si>
</sst>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9" fontId="0" fillId="0" borderId="0" xfId="1" applyFont="1"/>
    <xf numFmtId="0" fontId="0" fillId="2" borderId="0" xfId="0" applyFill="1"/>
    <xf numFmtId="9" fontId="0" fillId="2" borderId="0" xfId="1" applyFont="1" applyFill="1"/>
    <xf numFmtId="0" fontId="3" fillId="2" borderId="1" xfId="0" applyFont="1" applyFill="1" applyBorder="1"/>
    <xf numFmtId="9" fontId="3" fillId="2" borderId="1" xfId="1" applyFont="1" applyFill="1" applyBorder="1"/>
    <xf numFmtId="49" fontId="3" fillId="2" borderId="1" xfId="0" applyNumberFormat="1" applyFont="1" applyFill="1" applyBorder="1"/>
    <xf numFmtId="10" fontId="3" fillId="2" borderId="1" xfId="1" applyNumberFormat="1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/>
    <xf numFmtId="0" fontId="0" fillId="0" borderId="0" xfId="0" applyFill="1"/>
    <xf numFmtId="0" fontId="2" fillId="2" borderId="1" xfId="0" applyFont="1" applyFill="1" applyBorder="1"/>
    <xf numFmtId="9" fontId="2" fillId="2" borderId="1" xfId="1" applyFont="1" applyFill="1" applyBorder="1"/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2" borderId="1" xfId="0" applyFont="1" applyFill="1" applyBorder="1"/>
    <xf numFmtId="9" fontId="6" fillId="2" borderId="4" xfId="1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0" fillId="6" borderId="0" xfId="0" applyFill="1"/>
    <xf numFmtId="0" fontId="6" fillId="4" borderId="3" xfId="0" applyFont="1" applyFill="1" applyBorder="1"/>
    <xf numFmtId="10" fontId="3" fillId="5" borderId="1" xfId="1" applyNumberFormat="1" applyFont="1" applyFill="1" applyBorder="1"/>
    <xf numFmtId="49" fontId="3" fillId="5" borderId="1" xfId="0" applyNumberFormat="1" applyFont="1" applyFill="1" applyBorder="1"/>
    <xf numFmtId="9" fontId="3" fillId="5" borderId="1" xfId="1" applyFont="1" applyFill="1" applyBorder="1"/>
  </cellXfs>
  <cellStyles count="2">
    <cellStyle name="Normal" xfId="0" builtinId="0"/>
    <cellStyle name="Porcentaje" xfId="1" builtinId="5"/>
  </cellStyles>
  <dxfs count="10"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grup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nillable="true" type="xsd:string" name="Grup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2:H13" tableType="xml" totalsRowShown="0" headerRowDxfId="9" dataDxfId="2" connectionId="1">
  <autoFilter ref="A2:H13"/>
  <tableColumns count="8">
    <tableColumn id="6" uniqueName="Producto" name="COD." dataDxfId="0">
      <xmlColumnPr mapId="1" xpath="/ReporteStellar/Registro/Magrupos/Maproductos/Producto" xmlDataType="integer"/>
    </tableColumn>
    <tableColumn id="8" uniqueName="Descripcion_del_Producto" name="Descripcion_del_Producto" dataDxfId="1">
      <xmlColumnPr mapId="1" xpath="/ReporteStellar/Registro/Magrupos/Maproductos/Descripcion_del_Producto" xmlDataType="string"/>
    </tableColumn>
    <tableColumn id="9" uniqueName="Disponibles" name="SISTEMA" dataDxfId="8">
      <xmlColumnPr mapId="1" xpath="/ReporteStellar/Registro/Magrupos/Maproductos/Disponibles" xmlDataType="double"/>
    </tableColumn>
    <tableColumn id="10" uniqueName="Existencia" name="FISICO" dataDxfId="7">
      <xmlColumnPr mapId="1" xpath="/ReporteStellar/Registro/Magrupos/Maproductos/Existencia" xmlDataType="double"/>
    </tableColumn>
    <tableColumn id="11" uniqueName="Pedido" name="VENTA" dataDxfId="6">
      <xmlColumnPr mapId="1" xpath="/ReporteStellar/Registro/Magrupos/Maproductos/Pedido" xmlDataType="integer"/>
    </tableColumn>
    <tableColumn id="12" uniqueName="Comprometida" name="Comprometida" dataDxfId="5">
      <calculatedColumnFormula>Tabla1[[#This Row],[FISICO]]+Tabla1[[#This Row],[VENTA]]-Tabla1[[#This Row],[SISTEMA]]</calculatedColumnFormula>
      <xmlColumnPr mapId="1" xpath="/ReporteStellar/Registro/Magrupos/Maproductos/Comprometida" xmlDataType="integer"/>
    </tableColumn>
    <tableColumn id="13" uniqueName="13" name="U.RECEP." dataDxfId="4"/>
    <tableColumn id="14" uniqueName="14" name="%MERMA" dataDxfId="3" dataCellStyle="Porcentaje">
      <calculatedColumnFormula>Tabla1[[#This Row],[Comprometida]]/Tabla1[[#This Row],[U.RECEP.]]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I10" sqref="I10"/>
    </sheetView>
  </sheetViews>
  <sheetFormatPr baseColWidth="10" defaultRowHeight="15" x14ac:dyDescent="0.25"/>
  <cols>
    <col min="1" max="1" width="6.28515625" customWidth="1"/>
    <col min="2" max="2" width="39.28515625" customWidth="1"/>
    <col min="3" max="5" width="10" customWidth="1"/>
    <col min="6" max="6" width="15.140625" customWidth="1"/>
    <col min="7" max="7" width="10.85546875" customWidth="1"/>
    <col min="8" max="8" width="11" style="1" customWidth="1"/>
  </cols>
  <sheetData>
    <row r="1" spans="1:8" ht="30" x14ac:dyDescent="0.4">
      <c r="A1" s="13" t="s">
        <v>26</v>
      </c>
      <c r="B1" s="14"/>
      <c r="C1" s="14"/>
      <c r="D1" s="14"/>
      <c r="E1" s="14"/>
      <c r="F1" s="14"/>
      <c r="G1" s="14"/>
      <c r="H1" s="14"/>
    </row>
    <row r="2" spans="1:8" s="2" customFormat="1" x14ac:dyDescent="0.25">
      <c r="A2" s="11" t="s">
        <v>18</v>
      </c>
      <c r="B2" s="11" t="s">
        <v>0</v>
      </c>
      <c r="C2" s="11" t="s">
        <v>19</v>
      </c>
      <c r="D2" s="11" t="s">
        <v>20</v>
      </c>
      <c r="E2" s="11" t="s">
        <v>21</v>
      </c>
      <c r="F2" s="11" t="s">
        <v>1</v>
      </c>
      <c r="G2" s="11" t="s">
        <v>23</v>
      </c>
      <c r="H2" s="12" t="s">
        <v>22</v>
      </c>
    </row>
    <row r="3" spans="1:8" s="2" customFormat="1" x14ac:dyDescent="0.25">
      <c r="A3" s="17">
        <v>1910</v>
      </c>
      <c r="B3" s="6" t="s">
        <v>25</v>
      </c>
      <c r="C3" s="4">
        <v>60.02</v>
      </c>
      <c r="D3" s="4">
        <v>101.2</v>
      </c>
      <c r="E3" s="4">
        <v>1.61</v>
      </c>
      <c r="F3" s="4">
        <f>Tabla1[[#This Row],[FISICO]]+Tabla1[[#This Row],[VENTA]]-Tabla1[[#This Row],[SISTEMA]]</f>
        <v>42.79</v>
      </c>
      <c r="G3" s="4">
        <v>118.44</v>
      </c>
      <c r="H3" s="7">
        <f>Tabla1[[#This Row],[Comprometida]]/Tabla1[[#This Row],[U.RECEP.]]</f>
        <v>0.36127997298210063</v>
      </c>
    </row>
    <row r="4" spans="1:8" s="2" customFormat="1" x14ac:dyDescent="0.25">
      <c r="A4" s="17">
        <v>1937</v>
      </c>
      <c r="B4" s="6" t="s">
        <v>2</v>
      </c>
      <c r="C4" s="4">
        <v>273.48</v>
      </c>
      <c r="D4" s="4">
        <v>201.4</v>
      </c>
      <c r="E4" s="4">
        <v>42.55</v>
      </c>
      <c r="F4" s="4">
        <f>Tabla1[[#This Row],[FISICO]]+Tabla1[[#This Row],[VENTA]]-Tabla1[[#This Row],[SISTEMA]]</f>
        <v>-29.53000000000003</v>
      </c>
      <c r="G4" s="4">
        <v>636.48</v>
      </c>
      <c r="H4" s="7">
        <f>Tabla1[[#This Row],[Comprometida]]/Tabla1[[#This Row],[U.RECEP.]]</f>
        <v>-4.6395801910507836E-2</v>
      </c>
    </row>
    <row r="5" spans="1:8" s="2" customFormat="1" x14ac:dyDescent="0.25">
      <c r="A5" s="17">
        <v>1986</v>
      </c>
      <c r="B5" s="6" t="s">
        <v>3</v>
      </c>
      <c r="C5" s="4">
        <v>12.95</v>
      </c>
      <c r="D5" s="4">
        <v>9</v>
      </c>
      <c r="E5" s="4">
        <v>3.7</v>
      </c>
      <c r="F5" s="4">
        <f>Tabla1[[#This Row],[FISICO]]+Tabla1[[#This Row],[VENTA]]-Tabla1[[#This Row],[SISTEMA]]</f>
        <v>-0.25</v>
      </c>
      <c r="G5" s="4">
        <v>45</v>
      </c>
      <c r="H5" s="7">
        <f>Tabla1[[#This Row],[Comprometida]]/Tabla1[[#This Row],[U.RECEP.]]</f>
        <v>-5.5555555555555558E-3</v>
      </c>
    </row>
    <row r="6" spans="1:8" s="2" customFormat="1" x14ac:dyDescent="0.25">
      <c r="A6" s="17">
        <v>1887</v>
      </c>
      <c r="B6" s="6" t="s">
        <v>4</v>
      </c>
      <c r="C6" s="4">
        <v>11.984999999999999</v>
      </c>
      <c r="D6" s="15">
        <v>0.48</v>
      </c>
      <c r="E6" s="4">
        <v>6.23</v>
      </c>
      <c r="F6" s="4">
        <f>Tabla1[[#This Row],[FISICO]]+Tabla1[[#This Row],[VENTA]]-Tabla1[[#This Row],[SISTEMA]]</f>
        <v>-5.2749999999999986</v>
      </c>
      <c r="G6" s="4">
        <v>18.22</v>
      </c>
      <c r="H6" s="7">
        <f>Tabla1[[#This Row],[Comprometida]]/Tabla1[[#This Row],[U.RECEP.]]</f>
        <v>-0.28951701427003285</v>
      </c>
    </row>
    <row r="7" spans="1:8" s="2" customFormat="1" x14ac:dyDescent="0.25">
      <c r="A7" s="17">
        <v>1714</v>
      </c>
      <c r="B7" s="4" t="s">
        <v>5</v>
      </c>
      <c r="C7" s="4">
        <v>81.700999999999993</v>
      </c>
      <c r="D7" s="4">
        <v>75.8</v>
      </c>
      <c r="E7" s="4">
        <v>3.21</v>
      </c>
      <c r="F7" s="4">
        <f>Tabla1[[#This Row],[FISICO]]+Tabla1[[#This Row],[VENTA]]-Tabla1[[#This Row],[SISTEMA]]</f>
        <v>-2.6910000000000025</v>
      </c>
      <c r="G7" s="4">
        <v>91.6</v>
      </c>
      <c r="H7" s="7">
        <f>Tabla1[[#This Row],[Comprometida]]/Tabla1[[#This Row],[U.RECEP.]]</f>
        <v>-2.9377729257641951E-2</v>
      </c>
    </row>
    <row r="8" spans="1:8" s="2" customFormat="1" x14ac:dyDescent="0.25">
      <c r="A8" s="17">
        <v>1947</v>
      </c>
      <c r="B8" s="18" t="s">
        <v>6</v>
      </c>
      <c r="C8" s="18">
        <v>10.025</v>
      </c>
      <c r="D8" s="18">
        <v>0</v>
      </c>
      <c r="E8" s="18"/>
      <c r="F8" s="18">
        <f>Tabla1[[#This Row],[FISICO]]+Tabla1[[#This Row],[VENTA]]-Tabla1[[#This Row],[SISTEMA]]</f>
        <v>-10.025</v>
      </c>
      <c r="G8" s="18">
        <v>15.43</v>
      </c>
      <c r="H8" s="21">
        <f>Tabla1[[#This Row],[Comprometida]]/Tabla1[[#This Row],[U.RECEP.]]</f>
        <v>-0.64970836033700585</v>
      </c>
    </row>
    <row r="9" spans="1:8" s="2" customFormat="1" x14ac:dyDescent="0.25">
      <c r="A9" s="17">
        <v>5149</v>
      </c>
      <c r="B9" s="4" t="s">
        <v>7</v>
      </c>
      <c r="C9" s="4">
        <v>274.26499999999999</v>
      </c>
      <c r="D9" s="4">
        <v>230.4</v>
      </c>
      <c r="E9" s="4">
        <v>24.36</v>
      </c>
      <c r="F9" s="4">
        <f>Tabla1[[#This Row],[FISICO]]+Tabla1[[#This Row],[VENTA]]-Tabla1[[#This Row],[SISTEMA]]</f>
        <v>-19.504999999999995</v>
      </c>
      <c r="G9" s="4">
        <v>456.72</v>
      </c>
      <c r="H9" s="7">
        <f>Tabla1[[#This Row],[Comprometida]]/Tabla1[[#This Row],[U.RECEP.]]</f>
        <v>-4.2706691189350138E-2</v>
      </c>
    </row>
    <row r="10" spans="1:8" s="2" customFormat="1" x14ac:dyDescent="0.25">
      <c r="A10" s="17">
        <v>5148</v>
      </c>
      <c r="B10" s="4" t="s">
        <v>8</v>
      </c>
      <c r="C10" s="4">
        <v>231.548</v>
      </c>
      <c r="D10" s="4">
        <v>205.6</v>
      </c>
      <c r="E10" s="4">
        <v>25.69</v>
      </c>
      <c r="F10" s="4">
        <f>Tabla1[[#This Row],[FISICO]]+Tabla1[[#This Row],[VENTA]]-Tabla1[[#This Row],[SISTEMA]]</f>
        <v>-0.25800000000000978</v>
      </c>
      <c r="G10" s="4">
        <v>420.06</v>
      </c>
      <c r="H10" s="7">
        <f>Tabla1[[#This Row],[Comprometida]]/Tabla1[[#This Row],[U.RECEP.]]</f>
        <v>-6.1419797171834926E-4</v>
      </c>
    </row>
    <row r="11" spans="1:8" s="2" customFormat="1" x14ac:dyDescent="0.25">
      <c r="A11" s="17">
        <v>1885</v>
      </c>
      <c r="B11" s="4" t="s">
        <v>9</v>
      </c>
      <c r="C11" s="4">
        <v>1197.5060000000001</v>
      </c>
      <c r="D11" s="4">
        <v>1213</v>
      </c>
      <c r="E11" s="4">
        <v>60.6</v>
      </c>
      <c r="F11" s="4">
        <f>Tabla1[[#This Row],[FISICO]]+Tabla1[[#This Row],[VENTA]]-Tabla1[[#This Row],[SISTEMA]]</f>
        <v>76.093999999999824</v>
      </c>
      <c r="G11" s="4">
        <v>1575.22</v>
      </c>
      <c r="H11" s="7">
        <f>Tabla1[[#This Row],[Comprometida]]/Tabla1[[#This Row],[U.RECEP.]]</f>
        <v>4.8306903162732714E-2</v>
      </c>
    </row>
    <row r="12" spans="1:8" s="2" customFormat="1" x14ac:dyDescent="0.25">
      <c r="A12" s="20">
        <v>2075</v>
      </c>
      <c r="B12" s="15" t="s">
        <v>28</v>
      </c>
      <c r="C12" s="15">
        <v>158.76</v>
      </c>
      <c r="D12" s="15">
        <v>194.1</v>
      </c>
      <c r="E12" s="15">
        <v>0.82</v>
      </c>
      <c r="F12" s="15">
        <f>Tabla1[[#This Row],[FISICO]]+Tabla1[[#This Row],[VENTA]]-Tabla1[[#This Row],[SISTEMA]]</f>
        <v>36.159999999999997</v>
      </c>
      <c r="G12" s="15">
        <v>164.42</v>
      </c>
      <c r="H12" s="16">
        <f>Tabla1[[#This Row],[Comprometida]]/Tabla1[[#This Row],[U.RECEP.]]</f>
        <v>0.21992458338401655</v>
      </c>
    </row>
    <row r="13" spans="1:8" s="2" customFormat="1" x14ac:dyDescent="0.25">
      <c r="A13" s="17">
        <v>1906</v>
      </c>
      <c r="B13" s="4" t="s">
        <v>24</v>
      </c>
      <c r="C13" s="4">
        <v>106.77</v>
      </c>
      <c r="D13" s="4">
        <v>63</v>
      </c>
      <c r="E13" s="4">
        <v>2.0099999999999998</v>
      </c>
      <c r="F13" s="4">
        <f>Tabla1[[#This Row],[FISICO]]+Tabla1[[#This Row],[VENTA]]-Tabla1[[#This Row],[SISTEMA]]</f>
        <v>-41.759999999999991</v>
      </c>
      <c r="G13" s="4">
        <v>88</v>
      </c>
      <c r="H13" s="7">
        <f>Tabla1[[#This Row],[Comprometida]]/Tabla1[[#This Row],[U.RECEP.]]</f>
        <v>-0.47454545454545444</v>
      </c>
    </row>
    <row r="14" spans="1:8" s="10" customFormat="1" ht="30" x14ac:dyDescent="0.4">
      <c r="A14" s="13" t="s">
        <v>27</v>
      </c>
      <c r="B14" s="14"/>
      <c r="C14" s="14"/>
      <c r="D14" s="14"/>
      <c r="E14" s="14"/>
      <c r="F14" s="14"/>
      <c r="G14" s="14"/>
      <c r="H14" s="14"/>
    </row>
    <row r="15" spans="1:8" s="19" customFormat="1" x14ac:dyDescent="0.25">
      <c r="A15" s="17">
        <v>1796</v>
      </c>
      <c r="B15" s="22" t="s">
        <v>10</v>
      </c>
      <c r="C15" s="18">
        <v>70.069999999999993</v>
      </c>
      <c r="D15" s="18">
        <v>21.074999999999999</v>
      </c>
      <c r="E15" s="18">
        <v>2.21</v>
      </c>
      <c r="F15" s="18">
        <f>D15+E15-C15</f>
        <v>-46.784999999999997</v>
      </c>
      <c r="G15" s="18">
        <v>82.08</v>
      </c>
      <c r="H15" s="23">
        <f>F15/G15</f>
        <v>-0.56999269005847952</v>
      </c>
    </row>
    <row r="16" spans="1:8" x14ac:dyDescent="0.25">
      <c r="A16" s="17">
        <v>1797</v>
      </c>
      <c r="B16" s="6" t="s">
        <v>11</v>
      </c>
      <c r="C16" s="4">
        <v>63.335000000000001</v>
      </c>
      <c r="D16" s="4">
        <v>65.8</v>
      </c>
      <c r="E16" s="4">
        <v>6.27</v>
      </c>
      <c r="F16" s="4">
        <f t="shared" ref="F16:F23" si="0">D16+E16-C16</f>
        <v>8.7349999999999923</v>
      </c>
      <c r="G16" s="4">
        <v>72.87</v>
      </c>
      <c r="H16" s="5">
        <f t="shared" ref="H16:H23" si="1">F16/G16</f>
        <v>0.11987100315630564</v>
      </c>
    </row>
    <row r="17" spans="1:8" s="10" customFormat="1" x14ac:dyDescent="0.25">
      <c r="A17" s="17">
        <v>1794</v>
      </c>
      <c r="B17" s="9" t="s">
        <v>12</v>
      </c>
      <c r="C17" s="8">
        <v>149.77000000000001</v>
      </c>
      <c r="D17" s="8">
        <v>127.2</v>
      </c>
      <c r="E17" s="8">
        <v>19.899999999999999</v>
      </c>
      <c r="F17" s="4">
        <f t="shared" si="0"/>
        <v>-2.6700000000000159</v>
      </c>
      <c r="G17" s="8">
        <v>220.39</v>
      </c>
      <c r="H17" s="5">
        <f t="shared" si="1"/>
        <v>-1.2114887245337883E-2</v>
      </c>
    </row>
    <row r="18" spans="1:8" x14ac:dyDescent="0.25">
      <c r="A18" s="17">
        <v>4931</v>
      </c>
      <c r="B18" s="6" t="s">
        <v>13</v>
      </c>
      <c r="C18" s="4">
        <v>98.555000000000007</v>
      </c>
      <c r="D18" s="4">
        <v>91</v>
      </c>
      <c r="E18" s="4">
        <v>5.32</v>
      </c>
      <c r="F18" s="4">
        <f t="shared" si="0"/>
        <v>-2.2350000000000136</v>
      </c>
      <c r="G18" s="4">
        <v>123.78</v>
      </c>
      <c r="H18" s="5">
        <f t="shared" si="1"/>
        <v>-1.8056228793019984E-2</v>
      </c>
    </row>
    <row r="19" spans="1:8" s="2" customFormat="1" x14ac:dyDescent="0.25">
      <c r="A19" s="17">
        <v>4930</v>
      </c>
      <c r="B19" s="6" t="s">
        <v>14</v>
      </c>
      <c r="C19" s="4">
        <v>2.1349999999999998</v>
      </c>
      <c r="D19" s="4">
        <v>2.8</v>
      </c>
      <c r="E19" s="4">
        <v>1.32</v>
      </c>
      <c r="F19" s="4">
        <f t="shared" si="0"/>
        <v>1.9850000000000003</v>
      </c>
      <c r="G19" s="4">
        <v>6.8</v>
      </c>
      <c r="H19" s="5">
        <f t="shared" si="1"/>
        <v>0.29191176470588243</v>
      </c>
    </row>
    <row r="20" spans="1:8" s="2" customFormat="1" x14ac:dyDescent="0.25">
      <c r="A20" s="17">
        <v>1672</v>
      </c>
      <c r="B20" s="6" t="s">
        <v>29</v>
      </c>
      <c r="C20" s="4">
        <v>18.515000000000001</v>
      </c>
      <c r="D20" s="4">
        <v>22</v>
      </c>
      <c r="E20" s="4">
        <v>0</v>
      </c>
      <c r="F20" s="4">
        <f t="shared" si="0"/>
        <v>3.4849999999999994</v>
      </c>
      <c r="G20" s="4">
        <v>23.74</v>
      </c>
      <c r="H20" s="5">
        <f t="shared" si="1"/>
        <v>0.14679865206402695</v>
      </c>
    </row>
    <row r="21" spans="1:8" s="2" customFormat="1" x14ac:dyDescent="0.25">
      <c r="A21" s="17">
        <v>1793</v>
      </c>
      <c r="B21" s="6" t="s">
        <v>15</v>
      </c>
      <c r="C21" s="4">
        <v>22.465</v>
      </c>
      <c r="D21" s="4">
        <v>16.2</v>
      </c>
      <c r="E21" s="4">
        <v>2.11</v>
      </c>
      <c r="F21" s="4">
        <f t="shared" si="0"/>
        <v>-4.1550000000000011</v>
      </c>
      <c r="G21" s="4">
        <v>26.67</v>
      </c>
      <c r="H21" s="5">
        <f t="shared" si="1"/>
        <v>-0.15579302587176605</v>
      </c>
    </row>
    <row r="22" spans="1:8" x14ac:dyDescent="0.25">
      <c r="A22" s="17">
        <v>1798</v>
      </c>
      <c r="B22" s="6" t="s">
        <v>16</v>
      </c>
      <c r="C22" s="4">
        <v>24.98</v>
      </c>
      <c r="D22" s="4">
        <v>24.8</v>
      </c>
      <c r="E22" s="4">
        <v>0.63</v>
      </c>
      <c r="F22" s="4">
        <f t="shared" si="0"/>
        <v>0.44999999999999929</v>
      </c>
      <c r="G22" s="4">
        <v>26.04</v>
      </c>
      <c r="H22" s="5">
        <f t="shared" si="1"/>
        <v>1.7281105990783384E-2</v>
      </c>
    </row>
    <row r="23" spans="1:8" x14ac:dyDescent="0.25">
      <c r="A23" s="17">
        <v>1786</v>
      </c>
      <c r="B23" s="6" t="s">
        <v>17</v>
      </c>
      <c r="C23" s="4">
        <v>2228.4299999999998</v>
      </c>
      <c r="D23" s="4">
        <v>2031.6</v>
      </c>
      <c r="E23" s="4">
        <v>155.46</v>
      </c>
      <c r="F23" s="4">
        <f t="shared" si="0"/>
        <v>-41.369999999999891</v>
      </c>
      <c r="G23" s="4">
        <v>4477.8599999999997</v>
      </c>
      <c r="H23" s="5">
        <f t="shared" si="1"/>
        <v>-9.2387881711352947E-3</v>
      </c>
    </row>
    <row r="24" spans="1:8" x14ac:dyDescent="0.25">
      <c r="A24" s="2"/>
      <c r="B24" s="2"/>
      <c r="C24" s="2"/>
      <c r="D24" s="2"/>
      <c r="E24" s="2"/>
      <c r="F24" s="2"/>
      <c r="G24" s="2"/>
      <c r="H24" s="3"/>
    </row>
  </sheetData>
  <mergeCells count="2">
    <mergeCell ref="A1:H1"/>
    <mergeCell ref="A14:H14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INVENTARIO-3</dc:creator>
  <cp:lastModifiedBy>INVENTARIO-3</cp:lastModifiedBy>
  <cp:lastPrinted>2021-06-28T15:54:52Z</cp:lastPrinted>
  <dcterms:created xsi:type="dcterms:W3CDTF">2021-06-14T13:21:07Z</dcterms:created>
  <dcterms:modified xsi:type="dcterms:W3CDTF">2021-06-28T16:29:12Z</dcterms:modified>
</cp:coreProperties>
</file>