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9" i="1" l="1"/>
  <c r="H22" i="1"/>
  <c r="H23" i="1"/>
  <c r="H27" i="1"/>
  <c r="F17" i="1"/>
  <c r="H17" i="1" s="1"/>
  <c r="F20" i="1"/>
  <c r="H20" i="1" s="1"/>
  <c r="F14" i="1"/>
  <c r="H14" i="1" s="1"/>
  <c r="F15" i="1"/>
  <c r="H15" i="1" s="1"/>
  <c r="F16" i="1"/>
  <c r="F18" i="1"/>
  <c r="F19" i="1"/>
  <c r="F21" i="1"/>
  <c r="H21" i="1" s="1"/>
  <c r="F22" i="1"/>
  <c r="F23" i="1"/>
  <c r="F24" i="1"/>
  <c r="H24" i="1" s="1"/>
  <c r="F25" i="1"/>
  <c r="H25" i="1" s="1"/>
  <c r="F27" i="1"/>
  <c r="F13" i="1"/>
  <c r="H13" i="1" s="1"/>
  <c r="F4" i="1"/>
  <c r="H4" i="1" s="1"/>
  <c r="F5" i="1"/>
  <c r="H5" i="1" s="1"/>
  <c r="F6" i="1"/>
  <c r="F7" i="1"/>
  <c r="F8" i="1"/>
  <c r="H8" i="1" s="1"/>
  <c r="F9" i="1"/>
  <c r="H9" i="1" s="1"/>
  <c r="F10" i="1"/>
  <c r="H10" i="1" s="1"/>
  <c r="F11" i="1"/>
  <c r="H11" i="1" s="1"/>
  <c r="F3" i="1"/>
</calcChain>
</file>

<file path=xl/connections.xml><?xml version="1.0" encoding="utf-8"?>
<connections xmlns="http://schemas.openxmlformats.org/spreadsheetml/2006/main">
  <connection id="1" name="rt" type="4" refreshedVersion="0" background="1">
    <webPr xml="1" sourceData="1" url="C:\Users\INVENTARIO-3\Documents\rt.xml" htmlTables="1" htmlFormat="all"/>
  </connection>
</connections>
</file>

<file path=xl/sharedStrings.xml><?xml version="1.0" encoding="utf-8"?>
<sst xmlns="http://schemas.openxmlformats.org/spreadsheetml/2006/main" count="38" uniqueCount="36">
  <si>
    <t>Descripcion_del_Producto</t>
  </si>
  <si>
    <t>QUESO BLANCO SEMIDURO KG</t>
  </si>
  <si>
    <t>QUESO GUAYANES KG</t>
  </si>
  <si>
    <t>QUESO LLANERO RALLADO KG</t>
  </si>
  <si>
    <t>QUESO SANTA BARBARA PACOMELA</t>
  </si>
  <si>
    <t>QUESO PALMIZULIA PACOMELA KG</t>
  </si>
  <si>
    <t>CUAJADA KG</t>
  </si>
  <si>
    <t>QUESO DURO KG</t>
  </si>
  <si>
    <t>ultima rec</t>
  </si>
  <si>
    <t>MILANESA DE POLLO KG</t>
  </si>
  <si>
    <t>PATAS DE POLLO KG</t>
  </si>
  <si>
    <t>MOLLEJA DE POLLO KG</t>
  </si>
  <si>
    <t>PICADILLO DE POLLO KG</t>
  </si>
  <si>
    <t>POLLO ENTERO KG</t>
  </si>
  <si>
    <t>HIGADO DE POLLO KG</t>
  </si>
  <si>
    <t>MUSLOS KG</t>
  </si>
  <si>
    <t xml:space="preserve">          Queso</t>
  </si>
  <si>
    <t xml:space="preserve">           Pollo</t>
  </si>
  <si>
    <t>ALITAS KG</t>
  </si>
  <si>
    <t>sistema</t>
  </si>
  <si>
    <t>fisico</t>
  </si>
  <si>
    <t>venta</t>
  </si>
  <si>
    <t>diferencia</t>
  </si>
  <si>
    <t>TELITA KG</t>
  </si>
  <si>
    <t>%MERMA</t>
  </si>
  <si>
    <t>NUGGETS</t>
  </si>
  <si>
    <t>MILANESA EMPANIZADA</t>
  </si>
  <si>
    <t xml:space="preserve"> RICOTTA COTTAGE SIN SAL KG</t>
  </si>
  <si>
    <t>cod.</t>
  </si>
  <si>
    <t>POLLO MOLIDO</t>
  </si>
  <si>
    <t>HAMB POLLO EMPANIZADA</t>
  </si>
  <si>
    <t>PECHUGA DE POLLO CON PIEL</t>
  </si>
  <si>
    <t>SINCERACION</t>
  </si>
  <si>
    <t>LIMPIEZA</t>
  </si>
  <si>
    <t>POLLO ENTERO</t>
  </si>
  <si>
    <t>FRANGO CONGELADO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</si>
</sst>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2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/>
    <xf numFmtId="4" fontId="3" fillId="2" borderId="1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3" borderId="1" xfId="0" applyFont="1" applyFill="1" applyBorder="1"/>
    <xf numFmtId="49" fontId="3" fillId="3" borderId="1" xfId="0" applyNumberFormat="1" applyFont="1" applyFill="1" applyBorder="1"/>
    <xf numFmtId="0" fontId="2" fillId="2" borderId="1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1" xfId="0" applyFont="1" applyBorder="1"/>
    <xf numFmtId="0" fontId="0" fillId="6" borderId="0" xfId="0" applyFill="1"/>
    <xf numFmtId="0" fontId="3" fillId="7" borderId="1" xfId="0" applyFont="1" applyFill="1" applyBorder="1"/>
    <xf numFmtId="0" fontId="2" fillId="6" borderId="1" xfId="0" applyFont="1" applyFill="1" applyBorder="1"/>
    <xf numFmtId="10" fontId="3" fillId="3" borderId="1" xfId="0" applyNumberFormat="1" applyFont="1" applyFill="1" applyBorder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4" formatCode="#,##0.00"/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0" formatCode="General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2:H11" tableType="xml" totalsRowShown="0" headerRowDxfId="9" dataDxfId="8" connectionId="1">
  <autoFilter ref="A2:H11"/>
  <tableColumns count="8">
    <tableColumn id="6" uniqueName="Producto" name="cod." dataDxfId="7">
      <xmlColumnPr mapId="1" xpath="/ReporteStellar/Registro/Magrupos/Maproductos/Producto" xmlDataType="integer"/>
    </tableColumn>
    <tableColumn id="8" uniqueName="Descripcion_del_Producto" name="Descripcion_del_Producto" dataDxfId="6">
      <xmlColumnPr mapId="1" xpath="/ReporteStellar/Registro/Magrupos/Maproductos/Descripcion_del_Producto" xmlDataType="string"/>
    </tableColumn>
    <tableColumn id="9" uniqueName="Disponibles" name="sistema" dataDxfId="5">
      <xmlColumnPr mapId="1" xpath="/ReporteStellar/Registro/Magrupos/Maproductos/Disponibles" xmlDataType="double"/>
    </tableColumn>
    <tableColumn id="10" uniqueName="Existencia" name="fisico" dataDxfId="4">
      <xmlColumnPr mapId="1" xpath="/ReporteStellar/Registro/Magrupos/Maproductos/Existencia" xmlDataType="double"/>
    </tableColumn>
    <tableColumn id="11" uniqueName="Pedido" name="venta" dataDxfId="3">
      <xmlColumnPr mapId="1" xpath="/ReporteStellar/Registro/Magrupos/Maproductos/Pedido" xmlDataType="integer"/>
    </tableColumn>
    <tableColumn id="12" uniqueName="Comprometida" name="diferencia" dataDxfId="2">
      <calculatedColumnFormula>Tabla1[[#This Row],[fisico]]+Tabla1[[#This Row],[venta]]-Tabla1[[#This Row],[sistema]]</calculatedColumnFormula>
      <xmlColumnPr mapId="1" xpath="/ReporteStellar/Registro/Magrupos/Maproductos/Comprometida" xmlDataType="integer"/>
    </tableColumn>
    <tableColumn id="13" uniqueName="13" name="ultima rec" dataDxfId="1"/>
    <tableColumn id="14" uniqueName="14" name="%MERMA" dataDxfId="0">
      <calculatedColumnFormula>Tabla1[[#This Row],[diferencia]]/Tabla1[[#This Row],[ultima rec]]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H8" sqref="H8"/>
    </sheetView>
  </sheetViews>
  <sheetFormatPr baseColWidth="10" defaultRowHeight="15" x14ac:dyDescent="0.25"/>
  <cols>
    <col min="1" max="1" width="7.140625" customWidth="1"/>
    <col min="2" max="2" width="38" customWidth="1"/>
    <col min="3" max="5" width="11" customWidth="1"/>
    <col min="6" max="6" width="12.7109375" customWidth="1"/>
    <col min="7" max="7" width="12" customWidth="1"/>
    <col min="8" max="8" width="10.7109375" customWidth="1"/>
  </cols>
  <sheetData>
    <row r="1" spans="1:9" ht="30" customHeight="1" x14ac:dyDescent="0.45">
      <c r="A1" s="15" t="s">
        <v>16</v>
      </c>
      <c r="B1" s="15"/>
      <c r="C1" s="15"/>
      <c r="D1" s="15"/>
      <c r="E1" s="15"/>
      <c r="F1" s="15"/>
      <c r="G1" s="15"/>
      <c r="H1" s="15"/>
    </row>
    <row r="2" spans="1:9" x14ac:dyDescent="0.25">
      <c r="A2" s="2" t="s">
        <v>28</v>
      </c>
      <c r="B2" s="2" t="s">
        <v>0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8</v>
      </c>
      <c r="H2" s="3" t="s">
        <v>24</v>
      </c>
    </row>
    <row r="3" spans="1:9" s="1" customFormat="1" x14ac:dyDescent="0.25">
      <c r="A3" s="4">
        <v>1718</v>
      </c>
      <c r="B3" s="5" t="s">
        <v>1</v>
      </c>
      <c r="C3" s="4">
        <v>0</v>
      </c>
      <c r="D3" s="4">
        <v>0</v>
      </c>
      <c r="E3" s="4">
        <v>0</v>
      </c>
      <c r="F3" s="4">
        <f>Tabla1[[#This Row],[fisico]]+Tabla1[[#This Row],[venta]]-Tabla1[[#This Row],[sistema]]</f>
        <v>0</v>
      </c>
      <c r="G3" s="4"/>
      <c r="H3" s="6">
        <v>0</v>
      </c>
    </row>
    <row r="4" spans="1:9" s="1" customFormat="1" x14ac:dyDescent="0.25">
      <c r="A4" s="4">
        <v>1794</v>
      </c>
      <c r="B4" s="5" t="s">
        <v>2</v>
      </c>
      <c r="C4" s="4">
        <v>10.895</v>
      </c>
      <c r="D4" s="4">
        <v>0</v>
      </c>
      <c r="E4" s="4">
        <v>0</v>
      </c>
      <c r="F4" s="4">
        <f>Tabla1[[#This Row],[fisico]]+Tabla1[[#This Row],[venta]]-Tabla1[[#This Row],[sistema]]</f>
        <v>-10.895</v>
      </c>
      <c r="G4" s="4">
        <v>11.25</v>
      </c>
      <c r="H4" s="6">
        <f>Tabla1[[#This Row],[diferencia]]/Tabla1[[#This Row],[ultima rec]]</f>
        <v>-0.96844444444444444</v>
      </c>
      <c r="I4" s="17" t="s">
        <v>32</v>
      </c>
    </row>
    <row r="5" spans="1:9" s="1" customFormat="1" x14ac:dyDescent="0.25">
      <c r="A5" s="4">
        <v>1796</v>
      </c>
      <c r="B5" s="5" t="s">
        <v>3</v>
      </c>
      <c r="C5" s="4">
        <v>0.72</v>
      </c>
      <c r="D5" s="4">
        <v>0.745</v>
      </c>
      <c r="E5" s="4">
        <v>0</v>
      </c>
      <c r="F5" s="4">
        <f>Tabla1[[#This Row],[fisico]]+Tabla1[[#This Row],[venta]]-Tabla1[[#This Row],[sistema]]</f>
        <v>2.5000000000000022E-2</v>
      </c>
      <c r="G5" s="4">
        <v>1.98</v>
      </c>
      <c r="H5" s="6">
        <f>Tabla1[[#This Row],[diferencia]]/Tabla1[[#This Row],[ultima rec]]</f>
        <v>1.2626262626262638E-2</v>
      </c>
    </row>
    <row r="6" spans="1:9" s="1" customFormat="1" x14ac:dyDescent="0.25">
      <c r="A6" s="4">
        <v>1797</v>
      </c>
      <c r="B6" s="5" t="s">
        <v>4</v>
      </c>
      <c r="C6" s="4">
        <v>0</v>
      </c>
      <c r="D6" s="4">
        <v>0</v>
      </c>
      <c r="E6" s="4">
        <v>0</v>
      </c>
      <c r="F6" s="4">
        <f>Tabla1[[#This Row],[fisico]]+Tabla1[[#This Row],[venta]]-Tabla1[[#This Row],[sistema]]</f>
        <v>0</v>
      </c>
      <c r="G6" s="4"/>
      <c r="H6" s="6">
        <v>0</v>
      </c>
    </row>
    <row r="7" spans="1:9" s="1" customFormat="1" x14ac:dyDescent="0.25">
      <c r="A7" s="4">
        <v>1798</v>
      </c>
      <c r="B7" s="5" t="s">
        <v>5</v>
      </c>
      <c r="C7" s="4">
        <v>0</v>
      </c>
      <c r="D7" s="4">
        <v>0</v>
      </c>
      <c r="E7" s="4">
        <v>0</v>
      </c>
      <c r="F7" s="4">
        <f>Tabla1[[#This Row],[fisico]]+Tabla1[[#This Row],[venta]]-Tabla1[[#This Row],[sistema]]</f>
        <v>0</v>
      </c>
      <c r="G7" s="4"/>
      <c r="H7" s="6">
        <v>0</v>
      </c>
    </row>
    <row r="8" spans="1:9" s="1" customFormat="1" x14ac:dyDescent="0.25">
      <c r="A8" s="4">
        <v>4931</v>
      </c>
      <c r="B8" s="5" t="s">
        <v>6</v>
      </c>
      <c r="C8" s="4">
        <v>1.0549999999999999</v>
      </c>
      <c r="D8" s="4">
        <v>0.48499999999999999</v>
      </c>
      <c r="E8" s="4">
        <v>0</v>
      </c>
      <c r="F8" s="4">
        <f>Tabla1[[#This Row],[fisico]]+Tabla1[[#This Row],[venta]]-Tabla1[[#This Row],[sistema]]</f>
        <v>-0.56999999999999995</v>
      </c>
      <c r="G8" s="4">
        <v>1.58</v>
      </c>
      <c r="H8" s="6">
        <f>Tabla1[[#This Row],[diferencia]]/Tabla1[[#This Row],[ultima rec]]</f>
        <v>-0.36075949367088606</v>
      </c>
    </row>
    <row r="9" spans="1:9" s="1" customFormat="1" x14ac:dyDescent="0.25">
      <c r="A9" s="4">
        <v>1793</v>
      </c>
      <c r="B9" s="5" t="s">
        <v>27</v>
      </c>
      <c r="C9" s="4">
        <v>5.1150000000000002</v>
      </c>
      <c r="D9" s="4">
        <v>3.1749999999999998</v>
      </c>
      <c r="E9" s="4">
        <v>0</v>
      </c>
      <c r="F9" s="4">
        <f>Tabla1[[#This Row],[fisico]]+Tabla1[[#This Row],[venta]]-Tabla1[[#This Row],[sistema]]</f>
        <v>-1.9400000000000004</v>
      </c>
      <c r="G9" s="4">
        <v>9.4600000000000009</v>
      </c>
      <c r="H9" s="6">
        <f>Tabla1[[#This Row],[diferencia]]/Tabla1[[#This Row],[ultima rec]]</f>
        <v>-0.20507399577167021</v>
      </c>
    </row>
    <row r="10" spans="1:9" x14ac:dyDescent="0.25">
      <c r="A10" s="4">
        <v>1786</v>
      </c>
      <c r="B10" s="4" t="s">
        <v>7</v>
      </c>
      <c r="C10" s="4">
        <v>89.93</v>
      </c>
      <c r="D10" s="4">
        <v>40.844999999999999</v>
      </c>
      <c r="E10" s="4">
        <v>44.79</v>
      </c>
      <c r="F10" s="4">
        <f>Tabla1[[#This Row],[fisico]]+Tabla1[[#This Row],[venta]]-Tabla1[[#This Row],[sistema]]</f>
        <v>-4.2950000000000159</v>
      </c>
      <c r="G10" s="4">
        <v>293.74</v>
      </c>
      <c r="H10" s="6">
        <f>Tabla1[[#This Row],[diferencia]]/Tabla1[[#This Row],[ultima rec]]</f>
        <v>-1.462177435827608E-2</v>
      </c>
    </row>
    <row r="11" spans="1:9" x14ac:dyDescent="0.25">
      <c r="A11" s="7">
        <v>5742</v>
      </c>
      <c r="B11" s="8" t="s">
        <v>23</v>
      </c>
      <c r="C11" s="8">
        <v>-7.64</v>
      </c>
      <c r="D11" s="8">
        <v>0</v>
      </c>
      <c r="E11" s="8">
        <v>0</v>
      </c>
      <c r="F11" s="4">
        <f>Tabla1[[#This Row],[fisico]]+Tabla1[[#This Row],[venta]]-Tabla1[[#This Row],[sistema]]</f>
        <v>7.64</v>
      </c>
      <c r="G11" s="8">
        <v>-2.5</v>
      </c>
      <c r="H11" s="6">
        <f>Tabla1[[#This Row],[diferencia]]/Tabla1[[#This Row],[ultima rec]]</f>
        <v>-3.056</v>
      </c>
      <c r="I11" s="17" t="s">
        <v>32</v>
      </c>
    </row>
    <row r="12" spans="1:9" ht="30" customHeight="1" x14ac:dyDescent="0.45">
      <c r="A12" s="12" t="s">
        <v>17</v>
      </c>
      <c r="B12" s="13"/>
      <c r="C12" s="13"/>
      <c r="D12" s="13"/>
      <c r="E12" s="13"/>
      <c r="F12" s="13"/>
      <c r="G12" s="13"/>
      <c r="H12" s="14"/>
    </row>
    <row r="13" spans="1:9" x14ac:dyDescent="0.25">
      <c r="A13" s="9">
        <v>1937</v>
      </c>
      <c r="B13" s="10" t="s">
        <v>9</v>
      </c>
      <c r="C13" s="9">
        <v>0.23</v>
      </c>
      <c r="D13" s="9">
        <v>0</v>
      </c>
      <c r="E13" s="9"/>
      <c r="F13" s="9">
        <f>D13+E13-C13</f>
        <v>-0.23</v>
      </c>
      <c r="G13" s="9">
        <v>14.26</v>
      </c>
      <c r="H13" s="20">
        <f>F13/G13</f>
        <v>-1.6129032258064516E-2</v>
      </c>
    </row>
    <row r="14" spans="1:9" x14ac:dyDescent="0.25">
      <c r="A14" s="4">
        <v>1986</v>
      </c>
      <c r="B14" s="5" t="s">
        <v>10</v>
      </c>
      <c r="C14" s="4">
        <v>1.855</v>
      </c>
      <c r="D14" s="4">
        <v>1.855</v>
      </c>
      <c r="E14" s="4"/>
      <c r="F14" s="9">
        <f t="shared" ref="F14:F27" si="0">D14+E14-C14</f>
        <v>0</v>
      </c>
      <c r="G14" s="4">
        <v>10.35</v>
      </c>
      <c r="H14" s="20">
        <f t="shared" ref="H14:H27" si="1">F14/G14</f>
        <v>0</v>
      </c>
    </row>
    <row r="15" spans="1:9" x14ac:dyDescent="0.25">
      <c r="A15" s="9">
        <v>1887</v>
      </c>
      <c r="B15" s="10" t="s">
        <v>11</v>
      </c>
      <c r="C15" s="9">
        <v>0.46500000000000002</v>
      </c>
      <c r="D15" s="9">
        <v>0.39</v>
      </c>
      <c r="E15" s="9"/>
      <c r="F15" s="9">
        <f t="shared" si="0"/>
        <v>-7.5000000000000011E-2</v>
      </c>
      <c r="G15" s="9">
        <v>2</v>
      </c>
      <c r="H15" s="20">
        <f t="shared" si="1"/>
        <v>-3.7500000000000006E-2</v>
      </c>
    </row>
    <row r="16" spans="1:9" x14ac:dyDescent="0.25">
      <c r="A16" s="4">
        <v>2075</v>
      </c>
      <c r="B16" s="4" t="s">
        <v>12</v>
      </c>
      <c r="C16" s="4">
        <v>0</v>
      </c>
      <c r="D16" s="4">
        <v>0</v>
      </c>
      <c r="E16" s="4"/>
      <c r="F16" s="9">
        <f t="shared" si="0"/>
        <v>0</v>
      </c>
      <c r="G16" s="4"/>
      <c r="H16" s="20">
        <v>0</v>
      </c>
    </row>
    <row r="17" spans="1:9" x14ac:dyDescent="0.25">
      <c r="A17" s="9">
        <v>3120</v>
      </c>
      <c r="B17" s="9" t="s">
        <v>13</v>
      </c>
      <c r="C17" s="9">
        <v>151.30000000000001</v>
      </c>
      <c r="D17" s="9">
        <v>125.6</v>
      </c>
      <c r="E17" s="9">
        <v>2.96</v>
      </c>
      <c r="F17" s="9">
        <f t="shared" ref="F17" si="2">D17+E17-C17</f>
        <v>-22.740000000000009</v>
      </c>
      <c r="G17" s="9">
        <v>165.83</v>
      </c>
      <c r="H17" s="20">
        <f t="shared" si="1"/>
        <v>-0.13712838449014056</v>
      </c>
    </row>
    <row r="18" spans="1:9" x14ac:dyDescent="0.25">
      <c r="A18" s="18">
        <v>1885</v>
      </c>
      <c r="B18" s="18" t="s">
        <v>34</v>
      </c>
      <c r="C18" s="18">
        <v>-8.5579999999999998</v>
      </c>
      <c r="D18" s="18"/>
      <c r="E18" s="18"/>
      <c r="F18" s="18">
        <f t="shared" si="0"/>
        <v>8.5579999999999998</v>
      </c>
      <c r="G18" s="18"/>
      <c r="H18" s="20">
        <v>0</v>
      </c>
      <c r="I18" s="17" t="s">
        <v>33</v>
      </c>
    </row>
    <row r="19" spans="1:9" x14ac:dyDescent="0.25">
      <c r="A19" s="4">
        <v>1947</v>
      </c>
      <c r="B19" s="4" t="s">
        <v>14</v>
      </c>
      <c r="C19" s="4">
        <v>5.7450000000000001</v>
      </c>
      <c r="D19" s="4">
        <v>1.855</v>
      </c>
      <c r="E19" s="4">
        <v>3.87</v>
      </c>
      <c r="F19" s="9">
        <f t="shared" si="0"/>
        <v>-2.0000000000000462E-2</v>
      </c>
      <c r="G19" s="4">
        <v>12.64</v>
      </c>
      <c r="H19" s="20">
        <f t="shared" si="1"/>
        <v>-1.5822784810126946E-3</v>
      </c>
    </row>
    <row r="20" spans="1:9" s="1" customFormat="1" x14ac:dyDescent="0.25">
      <c r="A20" s="9">
        <v>5148</v>
      </c>
      <c r="B20" s="9" t="s">
        <v>15</v>
      </c>
      <c r="C20" s="9">
        <v>18.48</v>
      </c>
      <c r="D20" s="9">
        <v>23.25</v>
      </c>
      <c r="E20" s="9"/>
      <c r="F20" s="9">
        <f>D20+E20-C20</f>
        <v>4.7699999999999996</v>
      </c>
      <c r="G20" s="9">
        <v>49.2</v>
      </c>
      <c r="H20" s="20">
        <f t="shared" si="1"/>
        <v>9.6951219512195111E-2</v>
      </c>
    </row>
    <row r="21" spans="1:9" s="1" customFormat="1" x14ac:dyDescent="0.25">
      <c r="A21" s="4">
        <v>5149</v>
      </c>
      <c r="B21" s="4" t="s">
        <v>18</v>
      </c>
      <c r="C21" s="4">
        <v>16.594999999999999</v>
      </c>
      <c r="D21" s="4">
        <v>11.865</v>
      </c>
      <c r="E21" s="4">
        <v>4.8</v>
      </c>
      <c r="F21" s="9">
        <f t="shared" si="0"/>
        <v>7.0000000000000284E-2</v>
      </c>
      <c r="G21" s="4">
        <v>41.48</v>
      </c>
      <c r="H21" s="20">
        <f t="shared" si="1"/>
        <v>1.6875602700096501E-3</v>
      </c>
    </row>
    <row r="22" spans="1:9" s="1" customFormat="1" x14ac:dyDescent="0.25">
      <c r="A22" s="11">
        <v>1906</v>
      </c>
      <c r="B22" s="9" t="s">
        <v>25</v>
      </c>
      <c r="C22" s="11">
        <v>4.1900000000000004</v>
      </c>
      <c r="D22" s="9">
        <v>3.125</v>
      </c>
      <c r="E22" s="11">
        <v>0.75</v>
      </c>
      <c r="F22" s="9">
        <f t="shared" si="0"/>
        <v>-0.31500000000000039</v>
      </c>
      <c r="G22" s="11">
        <v>6.79</v>
      </c>
      <c r="H22" s="20">
        <f t="shared" si="1"/>
        <v>-4.6391752577319645E-2</v>
      </c>
    </row>
    <row r="23" spans="1:9" s="1" customFormat="1" x14ac:dyDescent="0.25">
      <c r="A23" s="11">
        <v>1910</v>
      </c>
      <c r="B23" s="4" t="s">
        <v>26</v>
      </c>
      <c r="C23" s="11">
        <v>3.2549999999999999</v>
      </c>
      <c r="D23" s="11">
        <v>4.78</v>
      </c>
      <c r="E23" s="11">
        <v>0.96</v>
      </c>
      <c r="F23" s="9">
        <f t="shared" si="0"/>
        <v>2.4850000000000003</v>
      </c>
      <c r="G23" s="11">
        <v>8.1999999999999993</v>
      </c>
      <c r="H23" s="20">
        <f t="shared" si="1"/>
        <v>0.30304878048780493</v>
      </c>
    </row>
    <row r="24" spans="1:9" x14ac:dyDescent="0.25">
      <c r="A24" s="16">
        <v>3879</v>
      </c>
      <c r="B24" s="16" t="s">
        <v>29</v>
      </c>
      <c r="C24" s="16">
        <v>2.72</v>
      </c>
      <c r="D24" s="16">
        <v>1.69</v>
      </c>
      <c r="E24" s="16">
        <v>1.17</v>
      </c>
      <c r="F24" s="9">
        <f t="shared" si="0"/>
        <v>0.13999999999999968</v>
      </c>
      <c r="G24" s="16">
        <v>13.8</v>
      </c>
      <c r="H24" s="20">
        <f t="shared" si="1"/>
        <v>1.0144927536231861E-2</v>
      </c>
    </row>
    <row r="25" spans="1:9" x14ac:dyDescent="0.25">
      <c r="A25" s="16">
        <v>15587</v>
      </c>
      <c r="B25" s="16" t="s">
        <v>30</v>
      </c>
      <c r="C25" s="16">
        <v>1.6</v>
      </c>
      <c r="D25" s="16">
        <v>1.2450000000000001</v>
      </c>
      <c r="E25" s="16">
        <v>0.31</v>
      </c>
      <c r="F25" s="9">
        <f t="shared" si="0"/>
        <v>-4.4999999999999929E-2</v>
      </c>
      <c r="G25" s="16">
        <v>1.6</v>
      </c>
      <c r="H25" s="20">
        <f t="shared" si="1"/>
        <v>-2.8124999999999956E-2</v>
      </c>
    </row>
    <row r="26" spans="1:9" x14ac:dyDescent="0.25">
      <c r="A26" s="19">
        <v>1720</v>
      </c>
      <c r="B26" s="19" t="s">
        <v>35</v>
      </c>
      <c r="C26" s="19">
        <v>-5.0970000000000004</v>
      </c>
      <c r="D26" s="19"/>
      <c r="E26" s="19"/>
      <c r="F26" s="18"/>
      <c r="G26" s="19"/>
      <c r="H26" s="20">
        <v>0</v>
      </c>
      <c r="I26" s="17" t="s">
        <v>33</v>
      </c>
    </row>
    <row r="27" spans="1:9" x14ac:dyDescent="0.25">
      <c r="A27" s="16">
        <v>1714</v>
      </c>
      <c r="B27" s="16" t="s">
        <v>31</v>
      </c>
      <c r="C27" s="16">
        <v>2.0049999999999999</v>
      </c>
      <c r="D27" s="16">
        <v>1.47</v>
      </c>
      <c r="E27" s="16">
        <v>0.4</v>
      </c>
      <c r="F27" s="9">
        <f t="shared" si="0"/>
        <v>-0.13499999999999979</v>
      </c>
      <c r="G27" s="16">
        <v>4.5999999999999996</v>
      </c>
      <c r="H27" s="20">
        <f t="shared" si="1"/>
        <v>-2.9347826086956477E-2</v>
      </c>
    </row>
  </sheetData>
  <mergeCells count="2">
    <mergeCell ref="A12:H12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INVENTARIO-3</cp:lastModifiedBy>
  <cp:lastPrinted>2021-07-26T13:24:57Z</cp:lastPrinted>
  <dcterms:created xsi:type="dcterms:W3CDTF">2021-05-10T12:04:11Z</dcterms:created>
  <dcterms:modified xsi:type="dcterms:W3CDTF">2021-07-26T13:26:51Z</dcterms:modified>
</cp:coreProperties>
</file>