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bookViews>
    <workbookView xWindow="0" yWindow="0" windowWidth="20490" windowHeight="765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H17" i="1" l="1"/>
  <c r="H18" i="1"/>
  <c r="H19" i="1"/>
  <c r="H22" i="1"/>
  <c r="H23" i="1"/>
  <c r="H4" i="1"/>
  <c r="H7" i="1"/>
  <c r="H9" i="1"/>
  <c r="H10" i="1"/>
  <c r="H12" i="1"/>
  <c r="H3" i="1"/>
  <c r="F15" i="1"/>
  <c r="F16" i="1"/>
  <c r="H16" i="1" s="1"/>
  <c r="F17" i="1"/>
  <c r="F18" i="1"/>
  <c r="F19" i="1"/>
  <c r="F20" i="1"/>
  <c r="F21" i="1"/>
  <c r="F22" i="1"/>
  <c r="F23" i="1"/>
  <c r="F14" i="1"/>
  <c r="F4" i="1"/>
  <c r="F5" i="1"/>
  <c r="F6" i="1"/>
  <c r="F7" i="1"/>
  <c r="F8" i="1"/>
  <c r="F9" i="1"/>
  <c r="F10" i="1"/>
  <c r="F11" i="1"/>
  <c r="H11" i="1" s="1"/>
  <c r="F12" i="1"/>
  <c r="F3" i="1"/>
</calcChain>
</file>

<file path=xl/connections.xml><?xml version="1.0" encoding="utf-8"?>
<connections xmlns="http://schemas.openxmlformats.org/spreadsheetml/2006/main">
  <connection id="1" name="1" type="4" refreshedVersion="0" background="1">
    <webPr xml="1" sourceData="1" url="Z:\roxana\1.xml" htmlTables="1" htmlFormat="all"/>
  </connection>
</connections>
</file>

<file path=xl/sharedStrings.xml><?xml version="1.0" encoding="utf-8"?>
<sst xmlns="http://schemas.openxmlformats.org/spreadsheetml/2006/main" count="30" uniqueCount="30">
  <si>
    <t>Descripcion_del_Producto</t>
  </si>
  <si>
    <t>Comprometida</t>
  </si>
  <si>
    <t>MILANESA DE POLLO KG</t>
  </si>
  <si>
    <t>PATAS DE POLLO KG</t>
  </si>
  <si>
    <t>MOLLEJA DE POLLO KG</t>
  </si>
  <si>
    <t>PECHUGA POR KG</t>
  </si>
  <si>
    <t>HIGADO KG</t>
  </si>
  <si>
    <t>ALITAS KG</t>
  </si>
  <si>
    <t>MUSLOS KG</t>
  </si>
  <si>
    <t>POLLO ENTERO</t>
  </si>
  <si>
    <t>QUESO LLANERO RALLADO KG</t>
  </si>
  <si>
    <t>QUESO SANTA BARBARA PACOMELA</t>
  </si>
  <si>
    <t>QUESO GUAYANES KG</t>
  </si>
  <si>
    <t>CUAJADA KG</t>
  </si>
  <si>
    <t>REQUEZON KG DIVINA PASTORA</t>
  </si>
  <si>
    <t>RICOTA KG</t>
  </si>
  <si>
    <t>PALMIZULIA</t>
  </si>
  <si>
    <t>QUESO DURO</t>
  </si>
  <si>
    <t>COD.</t>
  </si>
  <si>
    <t>SISTEMA</t>
  </si>
  <si>
    <t>FISICO</t>
  </si>
  <si>
    <t>VENTA</t>
  </si>
  <si>
    <t>%MERMA</t>
  </si>
  <si>
    <t>U.RECEP.</t>
  </si>
  <si>
    <t>NUGGETS</t>
  </si>
  <si>
    <t>MILANESA EMPANIZADA LA GRANJA KG</t>
  </si>
  <si>
    <t xml:space="preserve">Pollo </t>
  </si>
  <si>
    <t>Queso</t>
  </si>
  <si>
    <t>QUESO AREPERO</t>
  </si>
  <si>
    <t>QUESO TELITA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</si>
</sst>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2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9" fontId="0" fillId="0" borderId="0" xfId="1" applyFont="1"/>
    <xf numFmtId="0" fontId="0" fillId="2" borderId="0" xfId="0" applyFill="1"/>
    <xf numFmtId="9" fontId="0" fillId="2" borderId="0" xfId="1" applyFont="1" applyFill="1"/>
    <xf numFmtId="0" fontId="2" fillId="3" borderId="1" xfId="0" applyFont="1" applyFill="1" applyBorder="1"/>
    <xf numFmtId="9" fontId="2" fillId="3" borderId="1" xfId="1" applyFont="1" applyFill="1" applyBorder="1"/>
    <xf numFmtId="0" fontId="3" fillId="2" borderId="1" xfId="0" applyFont="1" applyFill="1" applyBorder="1"/>
    <xf numFmtId="9" fontId="3" fillId="2" borderId="1" xfId="1" applyFont="1" applyFill="1" applyBorder="1"/>
    <xf numFmtId="0" fontId="3" fillId="4" borderId="1" xfId="0" applyFont="1" applyFill="1" applyBorder="1"/>
    <xf numFmtId="49" fontId="3" fillId="2" borderId="1" xfId="0" applyNumberFormat="1" applyFont="1" applyFill="1" applyBorder="1"/>
    <xf numFmtId="0" fontId="4" fillId="3" borderId="1" xfId="0" applyFont="1" applyFill="1" applyBorder="1" applyAlignment="1">
      <alignment horizontal="center"/>
    </xf>
    <xf numFmtId="10" fontId="3" fillId="2" borderId="1" xfId="1" applyNumberFormat="1" applyFont="1" applyFill="1" applyBorder="1"/>
    <xf numFmtId="0" fontId="3" fillId="0" borderId="1" xfId="0" applyFont="1" applyFill="1" applyBorder="1"/>
    <xf numFmtId="49" fontId="3" fillId="0" borderId="1" xfId="0" applyNumberFormat="1" applyFont="1" applyFill="1" applyBorder="1"/>
    <xf numFmtId="0" fontId="0" fillId="0" borderId="0" xfId="0" applyFill="1"/>
  </cellXfs>
  <cellStyles count="2">
    <cellStyle name="Normal" xfId="0" builtinId="0"/>
    <cellStyle name="Porcentaje" xfId="1" builtinId="5"/>
  </cellStyles>
  <dxfs count="10"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theme="4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nillable="true" name="Registro" form="unqualified">
              <xsd:complexType>
                <xsd:sequence minOccurs="0">
                  <xsd:element minOccurs="0" nillable="true" type="xsd:integer" name="Codigo_Deposito" form="unqualified"/>
                  <xsd:element minOccurs="0" nillable="true" type="xsd:string" name="Descripcion_Deposito" form="unqualified"/>
                  <xsd:element minOccurs="0" nillable="true" type="xsd:string" name="Responsable" form="unqualified"/>
                  <xsd:element minOccurs="0" nillable="true" name="Magrupos" form="unqualified">
                    <xsd:complexType>
                      <xsd:sequence minOccurs="0">
                        <xsd:element minOccurs="0" nillable="true" type="xsd:string" name="Departamento" form="unqualified"/>
                        <xsd:element minOccurs="0" nillable="true" type="xsd:string" name="Grupo" form="unqualified"/>
                        <xsd:element minOccurs="0" maxOccurs="unbounded" nillable="true" name="Maproductos" form="unqualified">
                          <xsd:complexType>
                            <xsd:sequence minOccurs="0">
                              <xsd:element minOccurs="0" nillable="true" type="xsd:integer" name="Producto" form="unqualified"/>
                              <xsd:element minOccurs="0" nillable="true" type="xsd:string" name="Modelo" form="unqualified"/>
                              <xsd:element minOccurs="0" nillable="true" type="xsd:string" name="Descripcion_del_Producto" form="unqualified"/>
                              <xsd:element minOccurs="0" nillable="true" type="xsd:double" name="Disponibles" form="unqualified"/>
                              <xsd:element minOccurs="0" nillable="true" type="xsd:double" name="Existencia" form="unqualified"/>
                              <xsd:element minOccurs="0" nillable="true" type="xsd:integer" name="Pedido" form="unqualified"/>
                              <xsd:element minOccurs="0" nillable="true" type="xsd:integer" name="Comprometida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a1" displayName="Tabla1" ref="A1:H13" tableType="xml" totalsRowShown="0" headerRowDxfId="9" dataDxfId="8" connectionId="1">
  <autoFilter ref="A1:H13"/>
  <tableColumns count="8">
    <tableColumn id="6" uniqueName="Producto" name="COD." dataDxfId="7">
      <xmlColumnPr mapId="1" xpath="/ReporteStellar/Registro/Magrupos/Maproductos/Producto" xmlDataType="integer"/>
    </tableColumn>
    <tableColumn id="8" uniqueName="Descripcion_del_Producto" name="Descripcion_del_Producto" dataDxfId="6">
      <xmlColumnPr mapId="1" xpath="/ReporteStellar/Registro/Magrupos/Maproductos/Descripcion_del_Producto" xmlDataType="string"/>
    </tableColumn>
    <tableColumn id="9" uniqueName="Disponibles" name="SISTEMA" dataDxfId="5">
      <xmlColumnPr mapId="1" xpath="/ReporteStellar/Registro/Magrupos/Maproductos/Disponibles" xmlDataType="double"/>
    </tableColumn>
    <tableColumn id="10" uniqueName="Existencia" name="FISICO" dataDxfId="4">
      <xmlColumnPr mapId="1" xpath="/ReporteStellar/Registro/Magrupos/Maproductos/Existencia" xmlDataType="double"/>
    </tableColumn>
    <tableColumn id="11" uniqueName="Pedido" name="VENTA" dataDxfId="3">
      <xmlColumnPr mapId="1" xpath="/ReporteStellar/Registro/Magrupos/Maproductos/Pedido" xmlDataType="integer"/>
    </tableColumn>
    <tableColumn id="12" uniqueName="Comprometida" name="Comprometida" dataDxfId="2">
      <calculatedColumnFormula>Tabla1[[#This Row],[VENTA]]+Tabla1[[#This Row],[FISICO]]-Tabla1[[#This Row],[SISTEMA]]</calculatedColumnFormula>
      <xmlColumnPr mapId="1" xpath="/ReporteStellar/Registro/Magrupos/Maproductos/Comprometida" xmlDataType="integer"/>
    </tableColumn>
    <tableColumn id="13" uniqueName="13" name="U.RECEP." dataDxfId="1"/>
    <tableColumn id="14" uniqueName="14" name="%MERMA" dataDxfId="0" dataCellStyle="Porcentaje">
      <calculatedColumnFormula>Tabla1[[#This Row],[Comprometida]]/Tabla1[[#This Row],[U.RECEP.]]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workbookViewId="0">
      <selection activeCell="B9" sqref="B9"/>
    </sheetView>
  </sheetViews>
  <sheetFormatPr baseColWidth="10" defaultRowHeight="15" x14ac:dyDescent="0.25"/>
  <cols>
    <col min="1" max="1" width="6.28515625" customWidth="1"/>
    <col min="2" max="2" width="39.28515625" customWidth="1"/>
    <col min="3" max="5" width="10.42578125" customWidth="1"/>
    <col min="6" max="6" width="15.140625" customWidth="1"/>
    <col min="7" max="7" width="12.5703125" customWidth="1"/>
    <col min="8" max="8" width="11" style="1" customWidth="1"/>
  </cols>
  <sheetData>
    <row r="1" spans="1:8" s="2" customFormat="1" x14ac:dyDescent="0.25">
      <c r="A1" s="4" t="s">
        <v>18</v>
      </c>
      <c r="B1" s="4" t="s">
        <v>0</v>
      </c>
      <c r="C1" s="4" t="s">
        <v>19</v>
      </c>
      <c r="D1" s="4" t="s">
        <v>20</v>
      </c>
      <c r="E1" s="4" t="s">
        <v>21</v>
      </c>
      <c r="F1" s="4" t="s">
        <v>1</v>
      </c>
      <c r="G1" s="4" t="s">
        <v>23</v>
      </c>
      <c r="H1" s="5" t="s">
        <v>22</v>
      </c>
    </row>
    <row r="2" spans="1:8" s="2" customFormat="1" ht="33" customHeight="1" x14ac:dyDescent="0.4">
      <c r="A2" s="6"/>
      <c r="B2" s="10" t="s">
        <v>26</v>
      </c>
      <c r="C2" s="6"/>
      <c r="D2" s="6"/>
      <c r="E2" s="6"/>
      <c r="F2" s="6"/>
      <c r="G2" s="6"/>
      <c r="H2" s="7"/>
    </row>
    <row r="3" spans="1:8" s="2" customFormat="1" x14ac:dyDescent="0.25">
      <c r="A3" s="8">
        <v>1910</v>
      </c>
      <c r="B3" s="9" t="s">
        <v>25</v>
      </c>
      <c r="C3" s="6">
        <v>1.78</v>
      </c>
      <c r="D3" s="6">
        <v>2.6150000000000002</v>
      </c>
      <c r="E3" s="6"/>
      <c r="F3" s="6">
        <f>Tabla1[[#This Row],[FISICO]]+Tabla1[[#This Row],[VENTA]]-Tabla1[[#This Row],[SISTEMA]]</f>
        <v>0.83500000000000019</v>
      </c>
      <c r="G3" s="6">
        <v>8.33</v>
      </c>
      <c r="H3" s="11">
        <f>Tabla1[[#This Row],[Comprometida]]/Tabla1[[#This Row],[U.RECEP.]]</f>
        <v>0.10024009603841538</v>
      </c>
    </row>
    <row r="4" spans="1:8" s="2" customFormat="1" x14ac:dyDescent="0.25">
      <c r="A4" s="8">
        <v>1937</v>
      </c>
      <c r="B4" s="9" t="s">
        <v>2</v>
      </c>
      <c r="C4" s="6">
        <v>-0.95499999999999996</v>
      </c>
      <c r="D4" s="6">
        <v>0</v>
      </c>
      <c r="E4" s="6"/>
      <c r="F4" s="6">
        <f>Tabla1[[#This Row],[FISICO]]+Tabla1[[#This Row],[VENTA]]-Tabla1[[#This Row],[SISTEMA]]</f>
        <v>0.95499999999999996</v>
      </c>
      <c r="G4" s="6">
        <v>42.24</v>
      </c>
      <c r="H4" s="11">
        <f>Tabla1[[#This Row],[Comprometida]]/Tabla1[[#This Row],[U.RECEP.]]</f>
        <v>2.2608901515151512E-2</v>
      </c>
    </row>
    <row r="5" spans="1:8" s="2" customFormat="1" x14ac:dyDescent="0.25">
      <c r="A5" s="8">
        <v>1986</v>
      </c>
      <c r="B5" s="9" t="s">
        <v>3</v>
      </c>
      <c r="C5" s="6">
        <v>0</v>
      </c>
      <c r="D5" s="6">
        <v>0</v>
      </c>
      <c r="E5" s="6"/>
      <c r="F5" s="6">
        <f>Tabla1[[#This Row],[FISICO]]+Tabla1[[#This Row],[VENTA]]-Tabla1[[#This Row],[SISTEMA]]</f>
        <v>0</v>
      </c>
      <c r="G5" s="6"/>
      <c r="H5" s="11">
        <v>0</v>
      </c>
    </row>
    <row r="6" spans="1:8" s="2" customFormat="1" x14ac:dyDescent="0.25">
      <c r="A6" s="8">
        <v>1887</v>
      </c>
      <c r="B6" s="9" t="s">
        <v>4</v>
      </c>
      <c r="C6" s="6">
        <v>0</v>
      </c>
      <c r="D6" s="6">
        <v>0</v>
      </c>
      <c r="E6" s="6"/>
      <c r="F6" s="6">
        <f>Tabla1[[#This Row],[FISICO]]+Tabla1[[#This Row],[VENTA]]-Tabla1[[#This Row],[SISTEMA]]</f>
        <v>0</v>
      </c>
      <c r="G6" s="6"/>
      <c r="H6" s="11">
        <v>0</v>
      </c>
    </row>
    <row r="7" spans="1:8" s="2" customFormat="1" x14ac:dyDescent="0.25">
      <c r="A7" s="8">
        <v>1714</v>
      </c>
      <c r="B7" s="6" t="s">
        <v>5</v>
      </c>
      <c r="C7" s="6">
        <v>5.0000000000000001E-3</v>
      </c>
      <c r="D7" s="6">
        <v>0</v>
      </c>
      <c r="E7" s="6"/>
      <c r="F7" s="6">
        <f>Tabla1[[#This Row],[FISICO]]+Tabla1[[#This Row],[VENTA]]-Tabla1[[#This Row],[SISTEMA]]</f>
        <v>-5.0000000000000001E-3</v>
      </c>
      <c r="G7" s="6">
        <v>0.1</v>
      </c>
      <c r="H7" s="11">
        <f>Tabla1[[#This Row],[Comprometida]]/Tabla1[[#This Row],[U.RECEP.]]</f>
        <v>-4.9999999999999996E-2</v>
      </c>
    </row>
    <row r="8" spans="1:8" s="2" customFormat="1" x14ac:dyDescent="0.25">
      <c r="A8" s="8">
        <v>1947</v>
      </c>
      <c r="B8" s="6" t="s">
        <v>6</v>
      </c>
      <c r="C8" s="6">
        <v>0</v>
      </c>
      <c r="D8" s="6">
        <v>0</v>
      </c>
      <c r="E8" s="6"/>
      <c r="F8" s="6">
        <f>Tabla1[[#This Row],[FISICO]]+Tabla1[[#This Row],[VENTA]]-Tabla1[[#This Row],[SISTEMA]]</f>
        <v>0</v>
      </c>
      <c r="G8" s="6"/>
      <c r="H8" s="11">
        <v>0</v>
      </c>
    </row>
    <row r="9" spans="1:8" s="2" customFormat="1" x14ac:dyDescent="0.25">
      <c r="A9" s="8">
        <v>5149</v>
      </c>
      <c r="B9" s="6" t="s">
        <v>7</v>
      </c>
      <c r="C9" s="6">
        <v>6.8</v>
      </c>
      <c r="D9" s="6">
        <v>2.78</v>
      </c>
      <c r="E9" s="6">
        <v>3.93</v>
      </c>
      <c r="F9" s="6">
        <f>Tabla1[[#This Row],[FISICO]]+Tabla1[[#This Row],[VENTA]]-Tabla1[[#This Row],[SISTEMA]]</f>
        <v>-8.9999999999999858E-2</v>
      </c>
      <c r="G9" s="6">
        <v>16.190000000000001</v>
      </c>
      <c r="H9" s="11">
        <f>Tabla1[[#This Row],[Comprometida]]/Tabla1[[#This Row],[U.RECEP.]]</f>
        <v>-5.5589870290302561E-3</v>
      </c>
    </row>
    <row r="10" spans="1:8" s="2" customFormat="1" x14ac:dyDescent="0.25">
      <c r="A10" s="8">
        <v>5148</v>
      </c>
      <c r="B10" s="6" t="s">
        <v>8</v>
      </c>
      <c r="C10" s="6">
        <v>8.3450000000000006</v>
      </c>
      <c r="D10" s="6">
        <v>6.93</v>
      </c>
      <c r="E10" s="6">
        <v>1.1399999999999999</v>
      </c>
      <c r="F10" s="6">
        <f>Tabla1[[#This Row],[FISICO]]+Tabla1[[#This Row],[VENTA]]-Tabla1[[#This Row],[SISTEMA]]</f>
        <v>-0.27500000000000036</v>
      </c>
      <c r="G10" s="6">
        <v>21.31</v>
      </c>
      <c r="H10" s="11">
        <f>Tabla1[[#This Row],[Comprometida]]/Tabla1[[#This Row],[U.RECEP.]]</f>
        <v>-1.2904739558892556E-2</v>
      </c>
    </row>
    <row r="11" spans="1:8" s="2" customFormat="1" x14ac:dyDescent="0.25">
      <c r="A11" s="8">
        <v>1885</v>
      </c>
      <c r="B11" s="6" t="s">
        <v>9</v>
      </c>
      <c r="C11" s="6">
        <v>11.5</v>
      </c>
      <c r="D11" s="6">
        <v>9.8000000000000007</v>
      </c>
      <c r="E11" s="6">
        <v>1.26</v>
      </c>
      <c r="F11" s="6">
        <f>Tabla1[[#This Row],[FISICO]]+Tabla1[[#This Row],[VENTA]]-Tabla1[[#This Row],[SISTEMA]]</f>
        <v>-0.4399999999999995</v>
      </c>
      <c r="G11" s="6">
        <v>71</v>
      </c>
      <c r="H11" s="11">
        <f>Tabla1[[#This Row],[Comprometida]]/Tabla1[[#This Row],[U.RECEP.]]</f>
        <v>-6.1971830985915423E-3</v>
      </c>
    </row>
    <row r="12" spans="1:8" s="14" customFormat="1" x14ac:dyDescent="0.25">
      <c r="A12" s="8">
        <v>1906</v>
      </c>
      <c r="B12" s="6" t="s">
        <v>24</v>
      </c>
      <c r="C12" s="6">
        <v>1.1950000000000001</v>
      </c>
      <c r="D12" s="6">
        <v>1.95</v>
      </c>
      <c r="E12" s="6"/>
      <c r="F12" s="6">
        <f>Tabla1[[#This Row],[FISICO]]+Tabla1[[#This Row],[VENTA]]-Tabla1[[#This Row],[SISTEMA]]</f>
        <v>0.75499999999999989</v>
      </c>
      <c r="G12" s="6">
        <v>7.21</v>
      </c>
      <c r="H12" s="11">
        <f>Tabla1[[#This Row],[Comprometida]]/Tabla1[[#This Row],[U.RECEP.]]</f>
        <v>0.10471567267683771</v>
      </c>
    </row>
    <row r="13" spans="1:8" s="2" customFormat="1" ht="31.5" customHeight="1" x14ac:dyDescent="0.4">
      <c r="A13" s="6"/>
      <c r="B13" s="10" t="s">
        <v>27</v>
      </c>
      <c r="C13" s="6"/>
      <c r="D13" s="6"/>
      <c r="E13" s="6"/>
      <c r="F13" s="6"/>
      <c r="G13" s="6"/>
      <c r="H13" s="7"/>
    </row>
    <row r="14" spans="1:8" s="2" customFormat="1" x14ac:dyDescent="0.25">
      <c r="A14" s="8">
        <v>1796</v>
      </c>
      <c r="B14" s="9" t="s">
        <v>10</v>
      </c>
      <c r="C14" s="6">
        <v>0</v>
      </c>
      <c r="D14" s="6">
        <v>0</v>
      </c>
      <c r="E14" s="6"/>
      <c r="F14" s="6">
        <f>D14+E14-C14</f>
        <v>0</v>
      </c>
      <c r="G14" s="6"/>
      <c r="H14" s="7">
        <v>0</v>
      </c>
    </row>
    <row r="15" spans="1:8" x14ac:dyDescent="0.25">
      <c r="A15" s="8">
        <v>1797</v>
      </c>
      <c r="B15" s="9" t="s">
        <v>11</v>
      </c>
      <c r="C15" s="6">
        <v>0</v>
      </c>
      <c r="D15" s="6">
        <v>0</v>
      </c>
      <c r="E15" s="6"/>
      <c r="F15" s="6">
        <f t="shared" ref="F15:F23" si="0">D15+E15-C15</f>
        <v>0</v>
      </c>
      <c r="G15" s="6"/>
      <c r="H15" s="7">
        <v>0</v>
      </c>
    </row>
    <row r="16" spans="1:8" s="2" customFormat="1" x14ac:dyDescent="0.25">
      <c r="A16" s="8">
        <v>1794</v>
      </c>
      <c r="B16" s="9" t="s">
        <v>12</v>
      </c>
      <c r="C16" s="6">
        <v>52.795000000000002</v>
      </c>
      <c r="D16" s="6">
        <v>34.44</v>
      </c>
      <c r="E16" s="6">
        <v>9.25</v>
      </c>
      <c r="F16" s="6">
        <f t="shared" si="0"/>
        <v>-9.105000000000004</v>
      </c>
      <c r="G16" s="6">
        <v>77.41</v>
      </c>
      <c r="H16" s="7">
        <f t="shared" ref="H16:H23" si="1">F16/G16</f>
        <v>-0.11762046247254883</v>
      </c>
    </row>
    <row r="17" spans="1:8" x14ac:dyDescent="0.25">
      <c r="A17" s="8">
        <v>4931</v>
      </c>
      <c r="B17" s="9" t="s">
        <v>13</v>
      </c>
      <c r="C17" s="6">
        <v>5.04</v>
      </c>
      <c r="D17" s="6">
        <v>4.6100000000000003</v>
      </c>
      <c r="E17" s="6">
        <v>0.41</v>
      </c>
      <c r="F17" s="6">
        <f t="shared" si="0"/>
        <v>-1.9999999999999574E-2</v>
      </c>
      <c r="G17" s="6">
        <v>6.28</v>
      </c>
      <c r="H17" s="7">
        <f t="shared" si="1"/>
        <v>-3.1847133757961104E-3</v>
      </c>
    </row>
    <row r="18" spans="1:8" s="14" customFormat="1" x14ac:dyDescent="0.25">
      <c r="A18" s="8">
        <v>4930</v>
      </c>
      <c r="B18" s="13" t="s">
        <v>14</v>
      </c>
      <c r="C18" s="12">
        <v>10.4</v>
      </c>
      <c r="D18" s="12">
        <v>9.48</v>
      </c>
      <c r="E18" s="12"/>
      <c r="F18" s="6">
        <f t="shared" si="0"/>
        <v>-0.91999999999999993</v>
      </c>
      <c r="G18" s="12">
        <v>10.4</v>
      </c>
      <c r="H18" s="7">
        <f t="shared" si="1"/>
        <v>-8.8461538461538453E-2</v>
      </c>
    </row>
    <row r="19" spans="1:8" s="2" customFormat="1" x14ac:dyDescent="0.25">
      <c r="A19" s="8">
        <v>1793</v>
      </c>
      <c r="B19" s="9" t="s">
        <v>15</v>
      </c>
      <c r="C19" s="6">
        <v>9.07</v>
      </c>
      <c r="D19" s="6">
        <v>6.99</v>
      </c>
      <c r="E19" s="6">
        <v>0.88</v>
      </c>
      <c r="F19" s="6">
        <f t="shared" si="0"/>
        <v>-1.2000000000000002</v>
      </c>
      <c r="G19" s="6">
        <v>16.66</v>
      </c>
      <c r="H19" s="7">
        <f t="shared" si="1"/>
        <v>-7.2028811524609854E-2</v>
      </c>
    </row>
    <row r="20" spans="1:8" x14ac:dyDescent="0.25">
      <c r="A20" s="8">
        <v>1798</v>
      </c>
      <c r="B20" s="9" t="s">
        <v>16</v>
      </c>
      <c r="C20" s="6">
        <v>0</v>
      </c>
      <c r="D20" s="6">
        <v>0</v>
      </c>
      <c r="E20" s="6"/>
      <c r="F20" s="6">
        <f t="shared" si="0"/>
        <v>0</v>
      </c>
      <c r="G20" s="6"/>
      <c r="H20" s="7">
        <v>0</v>
      </c>
    </row>
    <row r="21" spans="1:8" x14ac:dyDescent="0.25">
      <c r="A21" s="8">
        <v>1824</v>
      </c>
      <c r="B21" s="9" t="s">
        <v>28</v>
      </c>
      <c r="C21" s="6">
        <v>5</v>
      </c>
      <c r="D21" s="6">
        <v>4</v>
      </c>
      <c r="E21" s="6">
        <v>1</v>
      </c>
      <c r="F21" s="6">
        <f t="shared" si="0"/>
        <v>0</v>
      </c>
      <c r="G21" s="6">
        <v>10</v>
      </c>
      <c r="H21" s="7">
        <v>0</v>
      </c>
    </row>
    <row r="22" spans="1:8" x14ac:dyDescent="0.25">
      <c r="A22" s="8">
        <v>5742</v>
      </c>
      <c r="B22" s="9" t="s">
        <v>29</v>
      </c>
      <c r="C22" s="6">
        <v>6.08</v>
      </c>
      <c r="D22" s="6">
        <v>4.5599999999999996</v>
      </c>
      <c r="E22" s="6">
        <v>0.39</v>
      </c>
      <c r="F22" s="6">
        <f t="shared" si="0"/>
        <v>-1.1300000000000008</v>
      </c>
      <c r="G22" s="6">
        <v>16.5</v>
      </c>
      <c r="H22" s="7">
        <f t="shared" si="1"/>
        <v>-6.8484848484848537E-2</v>
      </c>
    </row>
    <row r="23" spans="1:8" x14ac:dyDescent="0.25">
      <c r="A23" s="8">
        <v>1786</v>
      </c>
      <c r="B23" s="9" t="s">
        <v>17</v>
      </c>
      <c r="C23" s="6">
        <v>107.373</v>
      </c>
      <c r="D23" s="6">
        <v>82.79</v>
      </c>
      <c r="E23" s="6">
        <v>21.66</v>
      </c>
      <c r="F23" s="6">
        <f t="shared" si="0"/>
        <v>-2.9230000000000018</v>
      </c>
      <c r="G23" s="6">
        <v>412.97</v>
      </c>
      <c r="H23" s="7">
        <f t="shared" si="1"/>
        <v>-7.0779959803375586E-3</v>
      </c>
    </row>
    <row r="24" spans="1:8" x14ac:dyDescent="0.25">
      <c r="A24" s="2"/>
      <c r="B24" s="2"/>
      <c r="C24" s="2"/>
      <c r="D24" s="2"/>
      <c r="E24" s="2"/>
      <c r="F24" s="2"/>
      <c r="G24" s="2"/>
      <c r="H24" s="3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INVENTARIO-3</dc:creator>
  <cp:lastModifiedBy>INVENTARIO-2</cp:lastModifiedBy>
  <cp:lastPrinted>2021-07-12T17:52:29Z</cp:lastPrinted>
  <dcterms:created xsi:type="dcterms:W3CDTF">2021-06-14T13:21:07Z</dcterms:created>
  <dcterms:modified xsi:type="dcterms:W3CDTF">2021-07-12T18:30:55Z</dcterms:modified>
</cp:coreProperties>
</file>