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30" windowHeight="7620" activeTab="3"/>
  </bookViews>
  <sheets>
    <sheet name="Hoja1" sheetId="1" r:id="rId1"/>
    <sheet name="Hoja2" sheetId="2" r:id="rId2"/>
    <sheet name="Hoja4" sheetId="4" r:id="rId3"/>
    <sheet name="Hoja3" sheetId="3" r:id="rId4"/>
  </sheets>
  <definedNames>
    <definedName name="_xlnm._FilterDatabase" localSheetId="0" hidden="1">Hoja1!$A$4:$F$24</definedName>
    <definedName name="_xlnm._FilterDatabase" localSheetId="1" hidden="1">Hoja2!$B$2:$H$15</definedName>
    <definedName name="_xlnm._FilterDatabase" localSheetId="3" hidden="1">Hoja3!$A$3:$F$61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3" l="1"/>
  <c r="F58" i="3"/>
  <c r="F56" i="3"/>
  <c r="F52" i="3"/>
  <c r="F51" i="3"/>
  <c r="F50" i="3"/>
  <c r="F48" i="3"/>
  <c r="F47" i="3"/>
  <c r="F46" i="3"/>
  <c r="F44" i="3"/>
  <c r="F36" i="3"/>
  <c r="F32" i="3"/>
  <c r="F28" i="3"/>
  <c r="F26" i="3"/>
  <c r="F22" i="3"/>
  <c r="D11" i="3"/>
  <c r="F11" i="3" s="1"/>
  <c r="D54" i="3"/>
  <c r="D51" i="3"/>
  <c r="D47" i="3"/>
  <c r="D25" i="3"/>
  <c r="F61" i="3"/>
  <c r="F60" i="3"/>
  <c r="F57" i="3"/>
  <c r="F55" i="3"/>
  <c r="F54" i="3"/>
  <c r="F53" i="3"/>
  <c r="F49" i="3"/>
  <c r="F45" i="3"/>
  <c r="F29" i="3"/>
  <c r="F25" i="3"/>
  <c r="F17" i="3"/>
  <c r="F15" i="3"/>
  <c r="F12" i="3"/>
  <c r="F6" i="2"/>
  <c r="D13" i="1"/>
  <c r="D9" i="1"/>
  <c r="D8" i="1"/>
  <c r="E15" i="2"/>
  <c r="E13" i="2"/>
  <c r="E6" i="2"/>
  <c r="F13" i="2"/>
  <c r="F7" i="2"/>
  <c r="D19" i="3" l="1"/>
  <c r="D10" i="3"/>
  <c r="F10" i="3" s="1"/>
  <c r="F5" i="3"/>
  <c r="F6" i="3"/>
  <c r="F7" i="3"/>
  <c r="F8" i="3"/>
  <c r="F9" i="3"/>
  <c r="F14" i="3"/>
  <c r="F16" i="3"/>
  <c r="F18" i="3"/>
  <c r="F19" i="3"/>
  <c r="F20" i="3"/>
  <c r="F21" i="3"/>
  <c r="F23" i="3"/>
  <c r="F24" i="3"/>
  <c r="F27" i="3"/>
  <c r="F30" i="3"/>
  <c r="F31" i="3"/>
  <c r="F33" i="3"/>
  <c r="F34" i="3"/>
  <c r="F35" i="3"/>
  <c r="F37" i="3"/>
  <c r="F38" i="3"/>
  <c r="F39" i="3"/>
  <c r="F40" i="3"/>
  <c r="F41" i="3"/>
  <c r="F42" i="3"/>
  <c r="F43" i="3"/>
  <c r="F4" i="3"/>
  <c r="H15" i="2"/>
  <c r="H14" i="2"/>
  <c r="H13" i="2"/>
  <c r="H12" i="2"/>
  <c r="H11" i="2"/>
  <c r="H10" i="2"/>
  <c r="H9" i="2"/>
  <c r="H8" i="2"/>
  <c r="H7" i="2"/>
  <c r="H6" i="2"/>
  <c r="F5" i="2"/>
  <c r="H5" i="2" s="1"/>
  <c r="H4" i="2"/>
  <c r="H3" i="2"/>
  <c r="F9" i="1"/>
  <c r="F7" i="1"/>
  <c r="F6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</calcChain>
</file>

<file path=xl/sharedStrings.xml><?xml version="1.0" encoding="utf-8"?>
<sst xmlns="http://schemas.openxmlformats.org/spreadsheetml/2006/main" count="120" uniqueCount="79">
  <si>
    <t>CODIGO</t>
  </si>
  <si>
    <t>PRODUCTO</t>
  </si>
  <si>
    <t>SISTEMA</t>
  </si>
  <si>
    <t>FISICO</t>
  </si>
  <si>
    <t xml:space="preserve">CAFÉ 500 GR VERO CAFÉ </t>
  </si>
  <si>
    <t>CAFÉ GOURMET 500GR GRANO DE MONTAÑA</t>
  </si>
  <si>
    <t>CAFÉ GOURMET 200GR GRANO DE MONTAÑA</t>
  </si>
  <si>
    <t>CAFÉ DEL SUR GOURMET 500GR</t>
  </si>
  <si>
    <t>CAFÉ DEL SUR GOURMET 250GR</t>
  </si>
  <si>
    <t>CAFÉ GOURMET 500GR COSECHA 1979</t>
  </si>
  <si>
    <t>CAFÉ GOURMET 200GR COSECHA 1979</t>
  </si>
  <si>
    <t>CAFÉ FAMA DE AMERICA PREMIUM 500GR</t>
  </si>
  <si>
    <t xml:space="preserve">CAFÉ 200GR CALIDAD EXTRA KALDI </t>
  </si>
  <si>
    <t>CAFÉ 500GR AMANECER GOURMET</t>
  </si>
  <si>
    <t>CAFÉ MOLIDO GOURMET 200GR CAFÉ AMANECER</t>
  </si>
  <si>
    <t>CAFÉ 500GR GOURMET DELLA NONNA</t>
  </si>
  <si>
    <t>CAFÉ 200GR GOURMET DELLA NONA</t>
  </si>
  <si>
    <t>CAFÉ 250GR GOURMET KALDI</t>
  </si>
  <si>
    <t>CAFÉ CALIDAD GOURMET 500GR VERO CAFFE</t>
  </si>
  <si>
    <t>CAFÉ MOLIDO 250GR AL VACIO 100% CAFÉ AMANECER</t>
  </si>
  <si>
    <t>VERO CAFFE MOLIDO 200GR GOURMET</t>
  </si>
  <si>
    <t>CAFÉ INSTANTANEO TRADICION 170GR NESCAFE</t>
  </si>
  <si>
    <t xml:space="preserve">COLCAFE 170GR EN POLVO INSTANTANEO </t>
  </si>
  <si>
    <t>COLCAFE CLASICO EN POLVO 85GR FRASCO</t>
  </si>
  <si>
    <t>VENTA</t>
  </si>
  <si>
    <t>TOTAL</t>
  </si>
  <si>
    <t>ARROZ EXELENTE 1KG SANTONI</t>
  </si>
  <si>
    <t>ARROZ PREMIUM 1KG SANTONI</t>
  </si>
  <si>
    <t xml:space="preserve">ARROZ SAFIRO 1KG SANTONI </t>
  </si>
  <si>
    <t>ARROZ PREMIUM 900GR MARY</t>
  </si>
  <si>
    <t>ARROZ ESMERALDA 900GR MARY</t>
  </si>
  <si>
    <t>ARROZ DIAMANTE FINA 1KG</t>
  </si>
  <si>
    <t>ARROZ BLANCO TIPO 1 (CONSENTIDO) 1KG</t>
  </si>
  <si>
    <t>ARROZ BLANCO TIPO (II) DOÑA FINA 1KG</t>
  </si>
  <si>
    <t>ARROZ BLANCO TIPO (II) LOLA 0.800GR</t>
  </si>
  <si>
    <t>ARROZ JAZMIN ELEPHANTS 10 LB</t>
  </si>
  <si>
    <t xml:space="preserve">ARROZ SUPERIOR MARY 1KG </t>
  </si>
  <si>
    <t>ARROZ TIPO (III) BLANCO EMI 1KG</t>
  </si>
  <si>
    <t>ARROZ DORADO PARBOILED 800GR MARY</t>
  </si>
  <si>
    <t>TOMATE PELADO 800GR MARY</t>
  </si>
  <si>
    <t>PALMITOS 400GR ENTEROS NATURALES MARY</t>
  </si>
  <si>
    <t xml:space="preserve">ATUN 140GR EVEBA EN ACEITE </t>
  </si>
  <si>
    <t>TOMATE PELADO PERITAS 400GR ARCOR</t>
  </si>
  <si>
    <t>GUISANTES AL NATURAL PISELLI 400GR KALDINI</t>
  </si>
  <si>
    <t>MAIZ ENTERO 400GR KALDINI</t>
  </si>
  <si>
    <t>SARDINA AL PIMENTON EN ACEITE 125GR EVEBA</t>
  </si>
  <si>
    <t>CHAMPIÑON EN RODAJAS 400GR KALDINI</t>
  </si>
  <si>
    <t>ATUN EN AGUA PERFECT 142GR</t>
  </si>
  <si>
    <t>ATUN EN ACEITE 142GR PERFECT</t>
  </si>
  <si>
    <t>SARDINA EN ACEITE PERFECT 156GR</t>
  </si>
  <si>
    <t xml:space="preserve">PEPITONAS 140GR AL NATURAL EVEBA </t>
  </si>
  <si>
    <t>TOMATE PELADO 800GR LE TERRE DELL AGRO</t>
  </si>
  <si>
    <t>PASTA DE TOMATE DOBLE CONCENTRADO 2.200KG</t>
  </si>
  <si>
    <t xml:space="preserve">GUISANTES 300GR OSOLE </t>
  </si>
  <si>
    <t>MAIZ DULCE EN GRANOS 300GR OSOLE</t>
  </si>
  <si>
    <t>PALMITOS ENTEROS OSOLE 400GR</t>
  </si>
  <si>
    <t>PEPITONAS EVEBA 140GR SALSA PICANTE</t>
  </si>
  <si>
    <t>DELICIAS DEL CARIBE CON VEGETALES 165GR MARGARITA BONITO</t>
  </si>
  <si>
    <t xml:space="preserve">SARDINA EVEBA 170GR EN SALSA DE TOMATE </t>
  </si>
  <si>
    <t>MELOCOTON EN ALMIBAR 820GR KALDINI</t>
  </si>
  <si>
    <t>COCTEL DE FRUTAS 820GR KALDINI</t>
  </si>
  <si>
    <t xml:space="preserve">SARDINA EN AGUA OASIC 85GR </t>
  </si>
  <si>
    <t>SARDINA VEGETAL 170GR LOS ROQUES</t>
  </si>
  <si>
    <t xml:space="preserve">SARDINA DE TOMATE 170GR LOS ROQUES </t>
  </si>
  <si>
    <t xml:space="preserve">FRIJOLES LISTOS SAZONADOS 220GR PRIMOR </t>
  </si>
  <si>
    <t>CARAOTAS NEGRAS 220GR SAZONADAS (LATA) PRIMOR</t>
  </si>
  <si>
    <t>SARDINA 156GR EN SALSA DE TOMATE PERFECT</t>
  </si>
  <si>
    <t>ATUN 120GR LOMO PERFECT</t>
  </si>
  <si>
    <t>ATUN 170GR SALSA DE TOMATE EL PEÑERO</t>
  </si>
  <si>
    <t>ATUN EVEBA 170 GR ACEITE VEGETAL</t>
  </si>
  <si>
    <t>SARDINA EN ACEITE VEGETAL 170GR INCOSA</t>
  </si>
  <si>
    <t>SARDINA 270GR EN SALSA DE TOMATE EVEBA</t>
  </si>
  <si>
    <t>SARDINA EN SALSA DE TOMATE 170GR PEÑERO</t>
  </si>
  <si>
    <t>SARDINA EN ACEITE VEGETAL 170GR PEÑERO</t>
  </si>
  <si>
    <t>SARDINA EN SALSA DE TOMATE 170GR INCOSA</t>
  </si>
  <si>
    <t>HIGOS ENTEROS EN ALMIBAR 850GR OLE</t>
  </si>
  <si>
    <t>MELOCOTONES EN ALMIBAR 425GR KALDINI</t>
  </si>
  <si>
    <t>PIÑAS REBANADAS 820GR OLE</t>
  </si>
  <si>
    <t>BONITO DEL CARIBE 140GR EN ACEITE MARGARITA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</si>
</sst>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G24"/>
  <sheetViews>
    <sheetView workbookViewId="0">
      <selection activeCell="A4" sqref="A4:G21"/>
    </sheetView>
  </sheetViews>
  <sheetFormatPr baseColWidth="10" defaultRowHeight="15" x14ac:dyDescent="0.25"/>
  <cols>
    <col min="2" max="2" width="50.5703125" customWidth="1"/>
    <col min="3" max="6" width="11.42578125" hidden="1" customWidth="1"/>
  </cols>
  <sheetData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24</v>
      </c>
      <c r="F4" s="1" t="s">
        <v>25</v>
      </c>
      <c r="G4" s="1"/>
    </row>
    <row r="5" spans="1:7" hidden="1" x14ac:dyDescent="0.25">
      <c r="A5" s="1">
        <v>15482</v>
      </c>
      <c r="B5" s="1" t="s">
        <v>4</v>
      </c>
      <c r="C5" s="1">
        <v>31</v>
      </c>
      <c r="D5" s="1">
        <v>26</v>
      </c>
      <c r="E5" s="1">
        <v>5</v>
      </c>
      <c r="F5" s="1">
        <f>E5+D5-C5</f>
        <v>0</v>
      </c>
    </row>
    <row r="6" spans="1:7" hidden="1" x14ac:dyDescent="0.25">
      <c r="A6" s="1">
        <v>17525</v>
      </c>
      <c r="B6" s="1" t="s">
        <v>5</v>
      </c>
      <c r="C6" s="1">
        <v>202</v>
      </c>
      <c r="D6" s="1">
        <v>202</v>
      </c>
      <c r="E6" s="1">
        <v>0</v>
      </c>
      <c r="F6" s="1">
        <f t="shared" ref="F6:F24" si="0">E6+D6-C6</f>
        <v>0</v>
      </c>
      <c r="G6" s="1"/>
    </row>
    <row r="7" spans="1:7" x14ac:dyDescent="0.25">
      <c r="A7" s="1">
        <v>17527</v>
      </c>
      <c r="B7" s="1" t="s">
        <v>6</v>
      </c>
      <c r="C7" s="1">
        <v>183</v>
      </c>
      <c r="D7" s="1">
        <v>193</v>
      </c>
      <c r="E7" s="1">
        <v>8</v>
      </c>
      <c r="F7" s="1">
        <f t="shared" si="0"/>
        <v>18</v>
      </c>
      <c r="G7" s="1"/>
    </row>
    <row r="8" spans="1:7" x14ac:dyDescent="0.25">
      <c r="A8" s="1">
        <v>21621</v>
      </c>
      <c r="B8" s="1" t="s">
        <v>7</v>
      </c>
      <c r="C8" s="1">
        <v>191</v>
      </c>
      <c r="D8" s="1">
        <f>166+36</f>
        <v>202</v>
      </c>
      <c r="E8" s="1">
        <v>2</v>
      </c>
      <c r="F8" s="1">
        <f t="shared" si="0"/>
        <v>13</v>
      </c>
      <c r="G8" s="1"/>
    </row>
    <row r="9" spans="1:7" x14ac:dyDescent="0.25">
      <c r="A9" s="1">
        <v>21622</v>
      </c>
      <c r="B9" s="1" t="s">
        <v>8</v>
      </c>
      <c r="C9" s="1">
        <v>188</v>
      </c>
      <c r="D9" s="1">
        <f>193+18</f>
        <v>211</v>
      </c>
      <c r="E9" s="1">
        <v>1</v>
      </c>
      <c r="F9" s="1">
        <f t="shared" si="0"/>
        <v>24</v>
      </c>
      <c r="G9" s="1"/>
    </row>
    <row r="10" spans="1:7" hidden="1" x14ac:dyDescent="0.25">
      <c r="A10" s="1">
        <v>21642</v>
      </c>
      <c r="B10" s="1" t="s">
        <v>9</v>
      </c>
      <c r="C10" s="1">
        <v>0</v>
      </c>
      <c r="D10" s="1">
        <v>0</v>
      </c>
      <c r="E10" s="1">
        <v>0</v>
      </c>
      <c r="F10" s="1">
        <f t="shared" si="0"/>
        <v>0</v>
      </c>
    </row>
    <row r="11" spans="1:7" x14ac:dyDescent="0.25">
      <c r="A11" s="1">
        <v>21643</v>
      </c>
      <c r="B11" s="1" t="s">
        <v>10</v>
      </c>
      <c r="C11" s="1">
        <v>1</v>
      </c>
      <c r="D11" s="1">
        <v>0</v>
      </c>
      <c r="E11" s="1">
        <v>0</v>
      </c>
      <c r="F11" s="1">
        <f t="shared" si="0"/>
        <v>-1</v>
      </c>
      <c r="G11" s="1"/>
    </row>
    <row r="12" spans="1:7" hidden="1" x14ac:dyDescent="0.25">
      <c r="A12" s="1">
        <v>22459</v>
      </c>
      <c r="B12" s="1" t="s">
        <v>11</v>
      </c>
      <c r="C12" s="1">
        <v>0</v>
      </c>
      <c r="D12" s="1">
        <v>0</v>
      </c>
      <c r="E12" s="1">
        <v>0</v>
      </c>
      <c r="F12" s="1">
        <f t="shared" si="0"/>
        <v>0</v>
      </c>
    </row>
    <row r="13" spans="1:7" x14ac:dyDescent="0.25">
      <c r="A13" s="1">
        <v>22945</v>
      </c>
      <c r="B13" s="1" t="s">
        <v>12</v>
      </c>
      <c r="C13" s="1">
        <v>452</v>
      </c>
      <c r="D13" s="1">
        <f>234+84+24+120</f>
        <v>462</v>
      </c>
      <c r="E13" s="1">
        <v>3</v>
      </c>
      <c r="F13" s="1">
        <f t="shared" si="0"/>
        <v>13</v>
      </c>
      <c r="G13" s="1"/>
    </row>
    <row r="14" spans="1:7" x14ac:dyDescent="0.25">
      <c r="A14" s="1">
        <v>790</v>
      </c>
      <c r="B14" s="1" t="s">
        <v>13</v>
      </c>
      <c r="C14" s="1">
        <v>2</v>
      </c>
      <c r="D14" s="1">
        <v>0</v>
      </c>
      <c r="E14" s="1">
        <v>0</v>
      </c>
      <c r="F14" s="1">
        <f t="shared" si="0"/>
        <v>-2</v>
      </c>
      <c r="G14" s="1"/>
    </row>
    <row r="15" spans="1:7" hidden="1" x14ac:dyDescent="0.25">
      <c r="A15" s="1">
        <v>3041</v>
      </c>
      <c r="B15" s="1" t="s">
        <v>14</v>
      </c>
      <c r="C15" s="1">
        <v>0</v>
      </c>
      <c r="D15" s="1">
        <v>0</v>
      </c>
      <c r="E15" s="1">
        <v>0</v>
      </c>
      <c r="F15" s="1">
        <f t="shared" si="0"/>
        <v>0</v>
      </c>
    </row>
    <row r="16" spans="1:7" x14ac:dyDescent="0.25">
      <c r="A16" s="1">
        <v>3840</v>
      </c>
      <c r="B16" s="1" t="s">
        <v>15</v>
      </c>
      <c r="C16" s="1">
        <v>1</v>
      </c>
      <c r="D16" s="1">
        <v>0</v>
      </c>
      <c r="E16" s="1">
        <v>0</v>
      </c>
      <c r="F16" s="1">
        <f t="shared" si="0"/>
        <v>-1</v>
      </c>
      <c r="G16" s="1"/>
    </row>
    <row r="17" spans="1:7" x14ac:dyDescent="0.25">
      <c r="A17" s="1">
        <v>4048</v>
      </c>
      <c r="B17" s="1" t="s">
        <v>16</v>
      </c>
      <c r="C17" s="1">
        <v>8</v>
      </c>
      <c r="D17" s="1">
        <v>3</v>
      </c>
      <c r="E17" s="1">
        <v>2</v>
      </c>
      <c r="F17" s="1">
        <f t="shared" si="0"/>
        <v>-3</v>
      </c>
      <c r="G17" s="1"/>
    </row>
    <row r="18" spans="1:7" hidden="1" x14ac:dyDescent="0.25">
      <c r="A18" s="1">
        <v>5987</v>
      </c>
      <c r="B18" s="1" t="s">
        <v>17</v>
      </c>
      <c r="C18" s="1">
        <v>66</v>
      </c>
      <c r="D18" s="1">
        <v>56</v>
      </c>
      <c r="E18" s="1">
        <v>10</v>
      </c>
      <c r="F18" s="1">
        <f t="shared" si="0"/>
        <v>0</v>
      </c>
    </row>
    <row r="19" spans="1:7" hidden="1" x14ac:dyDescent="0.25">
      <c r="A19" s="1">
        <v>8553</v>
      </c>
      <c r="B19" s="1" t="s">
        <v>18</v>
      </c>
      <c r="C19" s="1">
        <v>0</v>
      </c>
      <c r="D19" s="1">
        <v>0</v>
      </c>
      <c r="E19" s="1">
        <v>0</v>
      </c>
      <c r="F19" s="1">
        <f t="shared" si="0"/>
        <v>0</v>
      </c>
    </row>
    <row r="20" spans="1:7" hidden="1" x14ac:dyDescent="0.25">
      <c r="A20" s="1">
        <v>9594</v>
      </c>
      <c r="B20" s="1" t="s">
        <v>19</v>
      </c>
      <c r="C20" s="1">
        <v>163</v>
      </c>
      <c r="D20" s="1">
        <v>159</v>
      </c>
      <c r="E20" s="1">
        <v>4</v>
      </c>
      <c r="F20" s="1">
        <f t="shared" si="0"/>
        <v>0</v>
      </c>
    </row>
    <row r="21" spans="1:7" x14ac:dyDescent="0.25">
      <c r="A21" s="1">
        <v>20899</v>
      </c>
      <c r="B21" s="1" t="s">
        <v>20</v>
      </c>
      <c r="C21" s="1">
        <v>87</v>
      </c>
      <c r="D21" s="1">
        <v>82</v>
      </c>
      <c r="E21" s="1">
        <v>6</v>
      </c>
      <c r="F21" s="1">
        <f t="shared" si="0"/>
        <v>1</v>
      </c>
      <c r="G21" s="1"/>
    </row>
    <row r="22" spans="1:7" hidden="1" x14ac:dyDescent="0.25">
      <c r="A22" s="1">
        <v>10718</v>
      </c>
      <c r="B22" s="1" t="s">
        <v>21</v>
      </c>
      <c r="C22" s="1">
        <v>0</v>
      </c>
      <c r="D22" s="1">
        <v>0</v>
      </c>
      <c r="E22" s="1">
        <v>0</v>
      </c>
      <c r="F22" s="1">
        <f t="shared" si="0"/>
        <v>0</v>
      </c>
    </row>
    <row r="23" spans="1:7" hidden="1" x14ac:dyDescent="0.25">
      <c r="A23" s="2">
        <v>23168</v>
      </c>
      <c r="B23" s="1" t="s">
        <v>22</v>
      </c>
      <c r="C23" s="1">
        <v>3</v>
      </c>
      <c r="D23" s="1">
        <v>3</v>
      </c>
      <c r="E23" s="1">
        <v>0</v>
      </c>
      <c r="F23" s="1">
        <f t="shared" si="0"/>
        <v>0</v>
      </c>
    </row>
    <row r="24" spans="1:7" hidden="1" x14ac:dyDescent="0.25">
      <c r="A24" s="2">
        <v>23169</v>
      </c>
      <c r="B24" s="1" t="s">
        <v>23</v>
      </c>
      <c r="C24" s="1">
        <v>13</v>
      </c>
      <c r="D24" s="1">
        <v>13</v>
      </c>
      <c r="E24" s="1">
        <v>0</v>
      </c>
      <c r="F24" s="1">
        <f t="shared" si="0"/>
        <v>0</v>
      </c>
    </row>
  </sheetData>
  <autoFilter ref="A4:F24">
    <filterColumn colId="5">
      <filters>
        <filter val="1"/>
        <filter val="-1"/>
        <filter val="13"/>
        <filter val="18"/>
        <filter val="-2"/>
        <filter val="24"/>
        <filter val="-3"/>
      </filters>
    </filterColumn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5"/>
  <sheetViews>
    <sheetView workbookViewId="0">
      <selection activeCell="F6" sqref="F6"/>
    </sheetView>
  </sheetViews>
  <sheetFormatPr baseColWidth="10" defaultRowHeight="15" x14ac:dyDescent="0.25"/>
  <cols>
    <col min="3" max="3" width="40.140625" customWidth="1"/>
    <col min="4" max="4" width="16.42578125" customWidth="1"/>
  </cols>
  <sheetData>
    <row r="2" spans="2:8" x14ac:dyDescent="0.25">
      <c r="B2" s="1" t="s">
        <v>0</v>
      </c>
      <c r="C2" s="1" t="s">
        <v>1</v>
      </c>
      <c r="D2" s="1"/>
      <c r="E2" s="1" t="s">
        <v>2</v>
      </c>
      <c r="F2" s="1" t="s">
        <v>3</v>
      </c>
      <c r="G2" s="1" t="s">
        <v>24</v>
      </c>
      <c r="H2" s="1" t="s">
        <v>25</v>
      </c>
    </row>
    <row r="3" spans="2:8" x14ac:dyDescent="0.25">
      <c r="B3" s="1">
        <v>13163</v>
      </c>
      <c r="C3" s="1" t="s">
        <v>26</v>
      </c>
      <c r="D3" s="1"/>
      <c r="E3" s="1">
        <v>7</v>
      </c>
      <c r="F3" s="1">
        <v>0</v>
      </c>
      <c r="G3" s="1">
        <v>0</v>
      </c>
      <c r="H3" s="1">
        <f>G3+F3-E3</f>
        <v>-7</v>
      </c>
    </row>
    <row r="4" spans="2:8" x14ac:dyDescent="0.25">
      <c r="B4" s="1">
        <v>13164</v>
      </c>
      <c r="C4" s="1" t="s">
        <v>27</v>
      </c>
      <c r="D4" s="1"/>
      <c r="E4" s="1">
        <v>8</v>
      </c>
      <c r="F4" s="1">
        <v>0</v>
      </c>
      <c r="G4" s="1">
        <v>0</v>
      </c>
      <c r="H4" s="1">
        <f t="shared" ref="H4:H15" si="0">G4+F4-E4</f>
        <v>-8</v>
      </c>
    </row>
    <row r="5" spans="2:8" hidden="1" x14ac:dyDescent="0.25">
      <c r="B5" s="1">
        <v>13165</v>
      </c>
      <c r="C5" s="1" t="s">
        <v>28</v>
      </c>
      <c r="D5" s="1"/>
      <c r="E5" s="1">
        <v>121</v>
      </c>
      <c r="F5" s="1">
        <f>88+32</f>
        <v>120</v>
      </c>
      <c r="G5" s="1">
        <v>1</v>
      </c>
      <c r="H5" s="1">
        <f t="shared" si="0"/>
        <v>0</v>
      </c>
    </row>
    <row r="6" spans="2:8" x14ac:dyDescent="0.25">
      <c r="B6" s="1">
        <v>14907</v>
      </c>
      <c r="C6" s="1" t="s">
        <v>29</v>
      </c>
      <c r="D6" s="1"/>
      <c r="E6" s="1">
        <f>720+86</f>
        <v>806</v>
      </c>
      <c r="F6" s="1">
        <f>257+480</f>
        <v>737</v>
      </c>
      <c r="G6" s="1">
        <v>23</v>
      </c>
      <c r="H6" s="1">
        <f t="shared" si="0"/>
        <v>-46</v>
      </c>
    </row>
    <row r="7" spans="2:8" x14ac:dyDescent="0.25">
      <c r="B7" s="1">
        <v>16569</v>
      </c>
      <c r="C7" s="1" t="s">
        <v>30</v>
      </c>
      <c r="D7" s="1"/>
      <c r="E7" s="1">
        <v>511</v>
      </c>
      <c r="F7" s="1">
        <f>242+240</f>
        <v>482</v>
      </c>
      <c r="G7" s="1">
        <v>12</v>
      </c>
      <c r="H7" s="1">
        <f t="shared" si="0"/>
        <v>-17</v>
      </c>
    </row>
    <row r="8" spans="2:8" x14ac:dyDescent="0.25">
      <c r="B8" s="1">
        <v>22266</v>
      </c>
      <c r="C8" s="1" t="s">
        <v>31</v>
      </c>
      <c r="D8" s="1"/>
      <c r="E8" s="1">
        <v>7</v>
      </c>
      <c r="F8" s="1">
        <v>0</v>
      </c>
      <c r="G8" s="1">
        <v>0</v>
      </c>
      <c r="H8" s="1">
        <f t="shared" si="0"/>
        <v>-7</v>
      </c>
    </row>
    <row r="9" spans="2:8" x14ac:dyDescent="0.25">
      <c r="B9" s="1">
        <v>22267</v>
      </c>
      <c r="C9" s="1" t="s">
        <v>32</v>
      </c>
      <c r="D9" s="1"/>
      <c r="E9" s="1">
        <v>7</v>
      </c>
      <c r="F9" s="1">
        <v>1</v>
      </c>
      <c r="G9" s="1">
        <v>0</v>
      </c>
      <c r="H9" s="1">
        <f t="shared" si="0"/>
        <v>-6</v>
      </c>
    </row>
    <row r="10" spans="2:8" x14ac:dyDescent="0.25">
      <c r="B10" s="1">
        <v>22268</v>
      </c>
      <c r="C10" s="1" t="s">
        <v>33</v>
      </c>
      <c r="D10" s="1"/>
      <c r="E10" s="1">
        <v>2</v>
      </c>
      <c r="F10" s="1">
        <v>0</v>
      </c>
      <c r="G10" s="1">
        <v>0</v>
      </c>
      <c r="H10" s="1">
        <f t="shared" si="0"/>
        <v>-2</v>
      </c>
    </row>
    <row r="11" spans="2:8" hidden="1" x14ac:dyDescent="0.25">
      <c r="B11" s="1">
        <v>22269</v>
      </c>
      <c r="C11" s="1" t="s">
        <v>34</v>
      </c>
      <c r="D11" s="1"/>
      <c r="E11" s="1">
        <v>3</v>
      </c>
      <c r="F11" s="1">
        <v>2</v>
      </c>
      <c r="G11" s="1">
        <v>1</v>
      </c>
      <c r="H11" s="1">
        <f t="shared" si="0"/>
        <v>0</v>
      </c>
    </row>
    <row r="12" spans="2:8" hidden="1" x14ac:dyDescent="0.25">
      <c r="B12" s="1">
        <v>23069</v>
      </c>
      <c r="C12" s="1" t="s">
        <v>35</v>
      </c>
      <c r="D12" s="1"/>
      <c r="E12" s="1">
        <v>0</v>
      </c>
      <c r="F12" s="1">
        <v>0</v>
      </c>
      <c r="G12" s="1">
        <v>0</v>
      </c>
      <c r="H12" s="1">
        <f t="shared" si="0"/>
        <v>0</v>
      </c>
    </row>
    <row r="13" spans="2:8" x14ac:dyDescent="0.25">
      <c r="B13" s="1">
        <v>3549</v>
      </c>
      <c r="C13" s="1" t="s">
        <v>36</v>
      </c>
      <c r="D13" s="1"/>
      <c r="E13" s="1">
        <f>21+730</f>
        <v>751</v>
      </c>
      <c r="F13" s="1">
        <f>246+456</f>
        <v>702</v>
      </c>
      <c r="G13" s="1">
        <v>12</v>
      </c>
      <c r="H13" s="1">
        <f t="shared" si="0"/>
        <v>-37</v>
      </c>
    </row>
    <row r="14" spans="2:8" hidden="1" x14ac:dyDescent="0.25">
      <c r="B14" s="1">
        <v>12193</v>
      </c>
      <c r="C14" s="1" t="s">
        <v>37</v>
      </c>
      <c r="D14" s="1"/>
      <c r="E14" s="1">
        <v>53</v>
      </c>
      <c r="F14" s="1">
        <v>41</v>
      </c>
      <c r="G14" s="1">
        <v>12</v>
      </c>
      <c r="H14" s="1">
        <f t="shared" si="0"/>
        <v>0</v>
      </c>
    </row>
    <row r="15" spans="2:8" x14ac:dyDescent="0.25">
      <c r="B15" s="1">
        <v>6919</v>
      </c>
      <c r="C15" s="1" t="s">
        <v>38</v>
      </c>
      <c r="D15" s="1"/>
      <c r="E15" s="1">
        <f>56+352</f>
        <v>408</v>
      </c>
      <c r="F15" s="1">
        <v>327</v>
      </c>
      <c r="G15" s="1">
        <v>8</v>
      </c>
      <c r="H15" s="1">
        <f t="shared" si="0"/>
        <v>-73</v>
      </c>
    </row>
  </sheetData>
  <autoFilter ref="B2:H15">
    <filterColumn colId="6">
      <filters>
        <filter val="-17"/>
        <filter val="-2"/>
        <filter val="-37"/>
        <filter val="-46"/>
        <filter val="-6"/>
        <filter val="-7"/>
        <filter val="-73"/>
        <filter val="-8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A3" sqref="A3:C12"/>
    </sheetView>
  </sheetViews>
  <sheetFormatPr baseColWidth="10" defaultRowHeight="15" x14ac:dyDescent="0.25"/>
  <cols>
    <col min="2" max="2" width="38.85546875" bestFit="1" customWidth="1"/>
  </cols>
  <sheetData>
    <row r="3" spans="1:3" x14ac:dyDescent="0.25">
      <c r="A3" s="1" t="s">
        <v>0</v>
      </c>
      <c r="B3" s="1" t="s">
        <v>1</v>
      </c>
      <c r="C3" s="1"/>
    </row>
    <row r="4" spans="1:3" x14ac:dyDescent="0.25">
      <c r="A4" s="1">
        <v>13163</v>
      </c>
      <c r="B4" s="1" t="s">
        <v>26</v>
      </c>
      <c r="C4" s="1"/>
    </row>
    <row r="5" spans="1:3" x14ac:dyDescent="0.25">
      <c r="A5" s="1">
        <v>13164</v>
      </c>
      <c r="B5" s="1" t="s">
        <v>27</v>
      </c>
      <c r="C5" s="1"/>
    </row>
    <row r="6" spans="1:3" x14ac:dyDescent="0.25">
      <c r="A6" s="1">
        <v>14907</v>
      </c>
      <c r="B6" s="1" t="s">
        <v>29</v>
      </c>
      <c r="C6" s="1"/>
    </row>
    <row r="7" spans="1:3" x14ac:dyDescent="0.25">
      <c r="A7" s="1">
        <v>16569</v>
      </c>
      <c r="B7" s="1" t="s">
        <v>30</v>
      </c>
      <c r="C7" s="1"/>
    </row>
    <row r="8" spans="1:3" x14ac:dyDescent="0.25">
      <c r="A8" s="1">
        <v>22266</v>
      </c>
      <c r="B8" s="1" t="s">
        <v>31</v>
      </c>
      <c r="C8" s="1"/>
    </row>
    <row r="9" spans="1:3" x14ac:dyDescent="0.25">
      <c r="A9" s="1">
        <v>22267</v>
      </c>
      <c r="B9" s="1" t="s">
        <v>32</v>
      </c>
      <c r="C9" s="1"/>
    </row>
    <row r="10" spans="1:3" x14ac:dyDescent="0.25">
      <c r="A10" s="1">
        <v>22268</v>
      </c>
      <c r="B10" s="1" t="s">
        <v>33</v>
      </c>
      <c r="C10" s="1"/>
    </row>
    <row r="11" spans="1:3" x14ac:dyDescent="0.25">
      <c r="A11" s="1">
        <v>3549</v>
      </c>
      <c r="B11" s="1" t="s">
        <v>36</v>
      </c>
      <c r="C11" s="1"/>
    </row>
    <row r="12" spans="1:3" x14ac:dyDescent="0.25">
      <c r="A12" s="1">
        <v>6919</v>
      </c>
      <c r="B12" s="1" t="s">
        <v>38</v>
      </c>
      <c r="C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F61"/>
  <sheetViews>
    <sheetView tabSelected="1" workbookViewId="0">
      <selection activeCell="F22" sqref="F12:F59"/>
    </sheetView>
  </sheetViews>
  <sheetFormatPr baseColWidth="10" defaultRowHeight="15" x14ac:dyDescent="0.25"/>
  <cols>
    <col min="1" max="1" width="10.42578125" customWidth="1"/>
    <col min="2" max="2" width="59.42578125" customWidth="1"/>
    <col min="3" max="6" width="11.42578125" customWidth="1"/>
  </cols>
  <sheetData>
    <row r="3" spans="1:6" ht="30.7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24</v>
      </c>
      <c r="F3" s="4" t="s">
        <v>25</v>
      </c>
    </row>
    <row r="4" spans="1:6" hidden="1" x14ac:dyDescent="0.25">
      <c r="A4" s="3">
        <v>1301</v>
      </c>
      <c r="B4" s="3" t="s">
        <v>39</v>
      </c>
      <c r="C4" s="3">
        <v>0</v>
      </c>
      <c r="D4" s="3">
        <v>0</v>
      </c>
      <c r="E4" s="3">
        <v>0</v>
      </c>
      <c r="F4" s="3">
        <f>E4+D4-C4</f>
        <v>0</v>
      </c>
    </row>
    <row r="5" spans="1:6" hidden="1" x14ac:dyDescent="0.25">
      <c r="A5" s="1">
        <v>5977</v>
      </c>
      <c r="B5" s="1" t="s">
        <v>40</v>
      </c>
      <c r="C5" s="1">
        <v>1</v>
      </c>
      <c r="D5" s="1">
        <v>0</v>
      </c>
      <c r="E5" s="1">
        <v>1</v>
      </c>
      <c r="F5" s="1">
        <f t="shared" ref="F5:F61" si="0">E5+D5-C5</f>
        <v>0</v>
      </c>
    </row>
    <row r="6" spans="1:6" hidden="1" x14ac:dyDescent="0.25">
      <c r="A6" s="1">
        <v>9056</v>
      </c>
      <c r="B6" s="1" t="s">
        <v>41</v>
      </c>
      <c r="C6" s="1">
        <v>0</v>
      </c>
      <c r="D6" s="1">
        <v>0</v>
      </c>
      <c r="E6" s="1">
        <v>0</v>
      </c>
      <c r="F6" s="1">
        <f t="shared" si="0"/>
        <v>0</v>
      </c>
    </row>
    <row r="7" spans="1:6" hidden="1" x14ac:dyDescent="0.25">
      <c r="A7" s="1">
        <v>10958</v>
      </c>
      <c r="B7" s="1" t="s">
        <v>42</v>
      </c>
      <c r="C7" s="1">
        <v>0</v>
      </c>
      <c r="D7" s="1">
        <v>0</v>
      </c>
      <c r="E7" s="1">
        <v>0</v>
      </c>
      <c r="F7" s="1">
        <f t="shared" si="0"/>
        <v>0</v>
      </c>
    </row>
    <row r="8" spans="1:6" hidden="1" x14ac:dyDescent="0.25">
      <c r="A8" s="1">
        <v>12641</v>
      </c>
      <c r="B8" s="1" t="s">
        <v>43</v>
      </c>
      <c r="C8" s="1">
        <v>21</v>
      </c>
      <c r="D8" s="1">
        <v>19</v>
      </c>
      <c r="E8" s="1">
        <v>2</v>
      </c>
      <c r="F8" s="1">
        <f t="shared" si="0"/>
        <v>0</v>
      </c>
    </row>
    <row r="9" spans="1:6" hidden="1" x14ac:dyDescent="0.25">
      <c r="A9" s="1">
        <v>12642</v>
      </c>
      <c r="B9" s="1" t="s">
        <v>44</v>
      </c>
      <c r="C9" s="1">
        <v>226</v>
      </c>
      <c r="D9" s="1">
        <v>226</v>
      </c>
      <c r="E9" s="1">
        <v>0</v>
      </c>
      <c r="F9" s="1">
        <f t="shared" si="0"/>
        <v>0</v>
      </c>
    </row>
    <row r="10" spans="1:6" ht="19.5" hidden="1" customHeight="1" x14ac:dyDescent="0.25">
      <c r="A10" s="1">
        <v>13373</v>
      </c>
      <c r="B10" s="1" t="s">
        <v>45</v>
      </c>
      <c r="C10" s="1">
        <v>22</v>
      </c>
      <c r="D10" s="1">
        <f>7+15</f>
        <v>22</v>
      </c>
      <c r="E10" s="1">
        <v>0</v>
      </c>
      <c r="F10" s="1">
        <f t="shared" si="0"/>
        <v>0</v>
      </c>
    </row>
    <row r="11" spans="1:6" hidden="1" x14ac:dyDescent="0.25">
      <c r="A11" s="1">
        <v>13427</v>
      </c>
      <c r="B11" s="1" t="s">
        <v>46</v>
      </c>
      <c r="C11" s="1">
        <v>178</v>
      </c>
      <c r="D11" s="1">
        <f>40+35+25+3+26+28+21</f>
        <v>178</v>
      </c>
      <c r="E11" s="1">
        <v>1</v>
      </c>
      <c r="F11" s="1">
        <f>E11+D11-C11</f>
        <v>1</v>
      </c>
    </row>
    <row r="12" spans="1:6" x14ac:dyDescent="0.25">
      <c r="A12" s="1">
        <v>13663</v>
      </c>
      <c r="B12" s="1" t="s">
        <v>47</v>
      </c>
      <c r="C12" s="1">
        <v>855</v>
      </c>
      <c r="D12" s="1">
        <v>798</v>
      </c>
      <c r="E12" s="1">
        <v>20</v>
      </c>
      <c r="F12" s="1">
        <f>E12+D12-C12</f>
        <v>-37</v>
      </c>
    </row>
    <row r="13" spans="1:6" hidden="1" x14ac:dyDescent="0.25">
      <c r="A13" s="3">
        <v>13928</v>
      </c>
      <c r="B13" s="3" t="s">
        <v>48</v>
      </c>
      <c r="C13" s="3">
        <v>0</v>
      </c>
      <c r="D13" s="3">
        <v>0</v>
      </c>
      <c r="E13" s="3"/>
      <c r="F13" s="3">
        <v>0</v>
      </c>
    </row>
    <row r="14" spans="1:6" hidden="1" x14ac:dyDescent="0.25">
      <c r="A14" s="1">
        <v>14670</v>
      </c>
      <c r="B14" s="1" t="s">
        <v>78</v>
      </c>
      <c r="C14" s="1">
        <v>45</v>
      </c>
      <c r="D14" s="1">
        <v>45</v>
      </c>
      <c r="E14" s="1">
        <v>0</v>
      </c>
      <c r="F14" s="1">
        <f t="shared" si="0"/>
        <v>0</v>
      </c>
    </row>
    <row r="15" spans="1:6" hidden="1" x14ac:dyDescent="0.25">
      <c r="A15" s="1">
        <v>14801</v>
      </c>
      <c r="B15" s="1" t="s">
        <v>49</v>
      </c>
      <c r="C15" s="1">
        <v>301</v>
      </c>
      <c r="D15" s="1">
        <v>366</v>
      </c>
      <c r="E15" s="1"/>
      <c r="F15" s="1">
        <f>E15+D15-C15</f>
        <v>65</v>
      </c>
    </row>
    <row r="16" spans="1:6" hidden="1" x14ac:dyDescent="0.25">
      <c r="A16" s="3">
        <v>14895</v>
      </c>
      <c r="B16" s="3" t="s">
        <v>50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hidden="1" x14ac:dyDescent="0.25">
      <c r="A17" s="1">
        <v>15181</v>
      </c>
      <c r="B17" s="1" t="s">
        <v>51</v>
      </c>
      <c r="C17" s="1">
        <v>90</v>
      </c>
      <c r="D17" s="1">
        <v>91</v>
      </c>
      <c r="E17" s="1"/>
      <c r="F17" s="1">
        <f>E17+D17-C17</f>
        <v>1</v>
      </c>
    </row>
    <row r="18" spans="1:6" hidden="1" x14ac:dyDescent="0.25">
      <c r="A18" s="3">
        <v>16109</v>
      </c>
      <c r="B18" s="3" t="s">
        <v>52</v>
      </c>
      <c r="C18" s="3">
        <v>4</v>
      </c>
      <c r="D18" s="3">
        <v>4</v>
      </c>
      <c r="E18" s="3">
        <v>0</v>
      </c>
      <c r="F18" s="3">
        <f t="shared" si="0"/>
        <v>0</v>
      </c>
    </row>
    <row r="19" spans="1:6" hidden="1" x14ac:dyDescent="0.25">
      <c r="A19" s="1">
        <v>18843</v>
      </c>
      <c r="B19" s="1" t="s">
        <v>53</v>
      </c>
      <c r="C19" s="1">
        <v>332</v>
      </c>
      <c r="D19" s="1">
        <f>210+120</f>
        <v>330</v>
      </c>
      <c r="E19" s="1">
        <v>2</v>
      </c>
      <c r="F19" s="1">
        <f t="shared" si="0"/>
        <v>0</v>
      </c>
    </row>
    <row r="20" spans="1:6" hidden="1" x14ac:dyDescent="0.25">
      <c r="A20" s="1">
        <v>18845</v>
      </c>
      <c r="B20" s="1" t="s">
        <v>54</v>
      </c>
      <c r="C20" s="1">
        <v>268</v>
      </c>
      <c r="D20" s="1">
        <v>265</v>
      </c>
      <c r="E20" s="1">
        <v>3</v>
      </c>
      <c r="F20" s="1">
        <f t="shared" si="0"/>
        <v>0</v>
      </c>
    </row>
    <row r="21" spans="1:6" hidden="1" x14ac:dyDescent="0.25">
      <c r="A21" s="1">
        <v>19519</v>
      </c>
      <c r="B21" s="1" t="s">
        <v>55</v>
      </c>
      <c r="C21" s="1">
        <v>3</v>
      </c>
      <c r="D21" s="1">
        <v>3</v>
      </c>
      <c r="E21" s="1">
        <v>0</v>
      </c>
      <c r="F21" s="1">
        <f t="shared" si="0"/>
        <v>0</v>
      </c>
    </row>
    <row r="22" spans="1:6" x14ac:dyDescent="0.25">
      <c r="A22" s="1">
        <v>20778</v>
      </c>
      <c r="B22" s="1" t="s">
        <v>56</v>
      </c>
      <c r="C22" s="1">
        <v>4</v>
      </c>
      <c r="D22" s="1">
        <v>2</v>
      </c>
      <c r="E22" s="1">
        <v>1</v>
      </c>
      <c r="F22" s="1">
        <f>E22+D22-C22</f>
        <v>-1</v>
      </c>
    </row>
    <row r="23" spans="1:6" hidden="1" x14ac:dyDescent="0.25">
      <c r="A23" s="3">
        <v>20795</v>
      </c>
      <c r="B23" s="3" t="s">
        <v>57</v>
      </c>
      <c r="C23" s="3">
        <v>30</v>
      </c>
      <c r="D23" s="3">
        <v>30</v>
      </c>
      <c r="E23" s="3">
        <v>0</v>
      </c>
      <c r="F23" s="3">
        <f t="shared" si="0"/>
        <v>0</v>
      </c>
    </row>
    <row r="24" spans="1:6" hidden="1" x14ac:dyDescent="0.25">
      <c r="A24" s="1">
        <v>21353</v>
      </c>
      <c r="B24" s="1" t="s">
        <v>58</v>
      </c>
      <c r="C24" s="1">
        <v>52</v>
      </c>
      <c r="D24" s="1">
        <v>52</v>
      </c>
      <c r="E24" s="1">
        <v>0</v>
      </c>
      <c r="F24" s="1">
        <f t="shared" si="0"/>
        <v>0</v>
      </c>
    </row>
    <row r="25" spans="1:6" hidden="1" x14ac:dyDescent="0.25">
      <c r="A25" s="1">
        <v>21809</v>
      </c>
      <c r="B25" s="1" t="s">
        <v>59</v>
      </c>
      <c r="C25" s="1">
        <v>90</v>
      </c>
      <c r="D25" s="1">
        <f>73+18</f>
        <v>91</v>
      </c>
      <c r="E25" s="1">
        <v>0</v>
      </c>
      <c r="F25" s="1">
        <f t="shared" si="0"/>
        <v>1</v>
      </c>
    </row>
    <row r="26" spans="1:6" x14ac:dyDescent="0.25">
      <c r="A26" s="1">
        <v>21811</v>
      </c>
      <c r="B26" s="1" t="s">
        <v>60</v>
      </c>
      <c r="C26" s="1">
        <v>21</v>
      </c>
      <c r="D26" s="1">
        <v>19</v>
      </c>
      <c r="E26" s="1">
        <v>0</v>
      </c>
      <c r="F26" s="1">
        <f>E26+D26-C26</f>
        <v>-2</v>
      </c>
    </row>
    <row r="27" spans="1:6" hidden="1" x14ac:dyDescent="0.25">
      <c r="A27" s="3">
        <v>22283</v>
      </c>
      <c r="B27" s="3" t="s">
        <v>61</v>
      </c>
      <c r="C27" s="3">
        <v>2</v>
      </c>
      <c r="D27" s="3">
        <v>2</v>
      </c>
      <c r="E27" s="3">
        <v>0</v>
      </c>
      <c r="F27" s="3">
        <f t="shared" si="0"/>
        <v>0</v>
      </c>
    </row>
    <row r="28" spans="1:6" x14ac:dyDescent="0.25">
      <c r="A28" s="1">
        <v>22640</v>
      </c>
      <c r="B28" s="1" t="s">
        <v>62</v>
      </c>
      <c r="C28" s="1">
        <v>11</v>
      </c>
      <c r="D28" s="1">
        <v>3</v>
      </c>
      <c r="E28" s="1">
        <v>1</v>
      </c>
      <c r="F28" s="1">
        <f>E28+D28-C28</f>
        <v>-7</v>
      </c>
    </row>
    <row r="29" spans="1:6" hidden="1" x14ac:dyDescent="0.25">
      <c r="A29" s="1">
        <v>22641</v>
      </c>
      <c r="B29" s="1" t="s">
        <v>63</v>
      </c>
      <c r="C29" s="1">
        <v>423</v>
      </c>
      <c r="D29" s="1">
        <v>422</v>
      </c>
      <c r="E29" s="1">
        <v>13</v>
      </c>
      <c r="F29" s="1">
        <f t="shared" si="0"/>
        <v>12</v>
      </c>
    </row>
    <row r="30" spans="1:6" hidden="1" x14ac:dyDescent="0.25">
      <c r="A30" s="3">
        <v>22712</v>
      </c>
      <c r="B30" s="3" t="s">
        <v>64</v>
      </c>
      <c r="C30" s="3">
        <v>6</v>
      </c>
      <c r="D30" s="3">
        <v>6</v>
      </c>
      <c r="E30" s="3">
        <v>0</v>
      </c>
      <c r="F30" s="3">
        <f t="shared" si="0"/>
        <v>0</v>
      </c>
    </row>
    <row r="31" spans="1:6" hidden="1" x14ac:dyDescent="0.25">
      <c r="A31" s="1">
        <v>22718</v>
      </c>
      <c r="B31" s="1" t="s">
        <v>65</v>
      </c>
      <c r="C31" s="1">
        <v>2</v>
      </c>
      <c r="D31" s="1">
        <v>2</v>
      </c>
      <c r="E31" s="1">
        <v>0</v>
      </c>
      <c r="F31" s="1">
        <f t="shared" si="0"/>
        <v>0</v>
      </c>
    </row>
    <row r="32" spans="1:6" x14ac:dyDescent="0.25">
      <c r="A32" s="1">
        <v>22876</v>
      </c>
      <c r="B32" s="1" t="s">
        <v>66</v>
      </c>
      <c r="C32" s="1">
        <v>44</v>
      </c>
      <c r="D32" s="1">
        <v>41</v>
      </c>
      <c r="E32" s="1">
        <v>2</v>
      </c>
      <c r="F32" s="1">
        <f>E32+D32-C32</f>
        <v>-1</v>
      </c>
    </row>
    <row r="33" spans="1:6" hidden="1" x14ac:dyDescent="0.25">
      <c r="A33" s="3">
        <v>23006</v>
      </c>
      <c r="B33" s="3" t="s">
        <v>67</v>
      </c>
      <c r="C33" s="3">
        <v>0</v>
      </c>
      <c r="D33" s="3">
        <v>0</v>
      </c>
      <c r="E33" s="3">
        <v>0</v>
      </c>
      <c r="F33" s="3">
        <f t="shared" si="0"/>
        <v>0</v>
      </c>
    </row>
    <row r="34" spans="1:6" hidden="1" x14ac:dyDescent="0.25">
      <c r="A34" s="1">
        <v>4779</v>
      </c>
      <c r="B34" s="1" t="s">
        <v>68</v>
      </c>
      <c r="C34" s="1">
        <v>0</v>
      </c>
      <c r="D34" s="1">
        <v>0</v>
      </c>
      <c r="E34" s="1">
        <v>0</v>
      </c>
      <c r="F34" s="1">
        <f t="shared" si="0"/>
        <v>0</v>
      </c>
    </row>
    <row r="35" spans="1:6" hidden="1" x14ac:dyDescent="0.25">
      <c r="A35" s="1">
        <v>22985</v>
      </c>
      <c r="B35" s="1" t="s">
        <v>69</v>
      </c>
      <c r="C35" s="1">
        <v>0</v>
      </c>
      <c r="D35" s="1">
        <v>0</v>
      </c>
      <c r="E35" s="1">
        <v>0</v>
      </c>
      <c r="F35" s="1">
        <f t="shared" si="0"/>
        <v>0</v>
      </c>
    </row>
    <row r="36" spans="1:6" x14ac:dyDescent="0.25">
      <c r="A36" s="1">
        <v>5930</v>
      </c>
      <c r="B36" s="1" t="s">
        <v>70</v>
      </c>
      <c r="C36" s="1">
        <v>106</v>
      </c>
      <c r="D36" s="1">
        <v>101</v>
      </c>
      <c r="E36" s="1">
        <v>0</v>
      </c>
      <c r="F36" s="1">
        <f>E36+D36-C36</f>
        <v>-5</v>
      </c>
    </row>
    <row r="37" spans="1:6" hidden="1" x14ac:dyDescent="0.25">
      <c r="A37" s="3">
        <v>11071</v>
      </c>
      <c r="B37" s="3" t="s">
        <v>71</v>
      </c>
      <c r="C37" s="3">
        <v>28</v>
      </c>
      <c r="D37" s="3">
        <v>28</v>
      </c>
      <c r="E37" s="3">
        <v>0</v>
      </c>
      <c r="F37" s="3">
        <f t="shared" si="0"/>
        <v>0</v>
      </c>
    </row>
    <row r="38" spans="1:6" hidden="1" x14ac:dyDescent="0.25">
      <c r="A38" s="1">
        <v>16318</v>
      </c>
      <c r="B38" s="1" t="s">
        <v>72</v>
      </c>
      <c r="C38" s="1">
        <v>0</v>
      </c>
      <c r="D38" s="1">
        <v>0</v>
      </c>
      <c r="E38" s="1">
        <v>0</v>
      </c>
      <c r="F38" s="1">
        <f t="shared" si="0"/>
        <v>0</v>
      </c>
    </row>
    <row r="39" spans="1:6" hidden="1" x14ac:dyDescent="0.25">
      <c r="A39" s="1">
        <v>16319</v>
      </c>
      <c r="B39" s="1" t="s">
        <v>73</v>
      </c>
      <c r="C39" s="1">
        <v>0</v>
      </c>
      <c r="D39" s="1">
        <v>0</v>
      </c>
      <c r="E39" s="1">
        <v>0</v>
      </c>
      <c r="F39" s="1">
        <f t="shared" si="0"/>
        <v>0</v>
      </c>
    </row>
    <row r="40" spans="1:6" hidden="1" x14ac:dyDescent="0.25">
      <c r="A40" s="1">
        <v>21166</v>
      </c>
      <c r="B40" s="1" t="s">
        <v>74</v>
      </c>
      <c r="C40" s="1">
        <v>119</v>
      </c>
      <c r="D40" s="1">
        <v>117</v>
      </c>
      <c r="E40" s="1">
        <v>2</v>
      </c>
      <c r="F40" s="1">
        <f t="shared" si="0"/>
        <v>0</v>
      </c>
    </row>
    <row r="41" spans="1:6" hidden="1" x14ac:dyDescent="0.25">
      <c r="A41" s="2">
        <v>11039</v>
      </c>
      <c r="B41" s="1" t="s">
        <v>75</v>
      </c>
      <c r="C41" s="1">
        <v>8</v>
      </c>
      <c r="D41" s="1">
        <v>8</v>
      </c>
      <c r="E41" s="1">
        <v>0</v>
      </c>
      <c r="F41" s="1">
        <f t="shared" si="0"/>
        <v>0</v>
      </c>
    </row>
    <row r="42" spans="1:6" hidden="1" x14ac:dyDescent="0.25">
      <c r="A42" s="2">
        <v>13428</v>
      </c>
      <c r="B42" s="1" t="s">
        <v>76</v>
      </c>
      <c r="C42" s="1">
        <v>123</v>
      </c>
      <c r="D42" s="1">
        <v>121</v>
      </c>
      <c r="E42" s="1">
        <v>2</v>
      </c>
      <c r="F42" s="1">
        <f t="shared" si="0"/>
        <v>0</v>
      </c>
    </row>
    <row r="43" spans="1:6" hidden="1" x14ac:dyDescent="0.25">
      <c r="A43" s="2">
        <v>18841</v>
      </c>
      <c r="B43" s="1" t="s">
        <v>77</v>
      </c>
      <c r="C43" s="1">
        <v>0</v>
      </c>
      <c r="D43" s="1">
        <v>0</v>
      </c>
      <c r="E43" s="1">
        <v>0</v>
      </c>
      <c r="F43" s="1">
        <f t="shared" si="0"/>
        <v>0</v>
      </c>
    </row>
    <row r="44" spans="1:6" x14ac:dyDescent="0.25">
      <c r="A44" s="1">
        <v>13163</v>
      </c>
      <c r="B44" s="1" t="s">
        <v>26</v>
      </c>
      <c r="C44" s="1">
        <v>7</v>
      </c>
      <c r="D44" s="1">
        <v>0</v>
      </c>
      <c r="E44" s="1">
        <v>0</v>
      </c>
      <c r="F44" s="1">
        <f>E44+D44-C44</f>
        <v>-7</v>
      </c>
    </row>
    <row r="45" spans="1:6" hidden="1" x14ac:dyDescent="0.25">
      <c r="A45" s="1">
        <v>13164</v>
      </c>
      <c r="B45" s="1" t="s">
        <v>27</v>
      </c>
      <c r="C45" s="1">
        <v>0</v>
      </c>
      <c r="D45" s="1">
        <v>0</v>
      </c>
      <c r="E45" s="1">
        <v>0</v>
      </c>
      <c r="F45" s="1">
        <f t="shared" si="0"/>
        <v>0</v>
      </c>
    </row>
    <row r="46" spans="1:6" x14ac:dyDescent="0.25">
      <c r="A46" s="1">
        <v>14907</v>
      </c>
      <c r="B46" s="1" t="s">
        <v>29</v>
      </c>
      <c r="C46" s="1">
        <v>797</v>
      </c>
      <c r="D46" s="1">
        <v>728</v>
      </c>
      <c r="E46" s="1">
        <v>21</v>
      </c>
      <c r="F46" s="1">
        <f t="shared" si="0"/>
        <v>-48</v>
      </c>
    </row>
    <row r="47" spans="1:6" x14ac:dyDescent="0.25">
      <c r="A47" s="1">
        <v>16569</v>
      </c>
      <c r="B47" s="1" t="s">
        <v>30</v>
      </c>
      <c r="C47" s="1">
        <v>511</v>
      </c>
      <c r="D47" s="1">
        <f>238+192+48+1</f>
        <v>479</v>
      </c>
      <c r="E47" s="1">
        <v>6</v>
      </c>
      <c r="F47" s="1">
        <f t="shared" si="0"/>
        <v>-26</v>
      </c>
    </row>
    <row r="48" spans="1:6" x14ac:dyDescent="0.25">
      <c r="A48" s="1">
        <v>22266</v>
      </c>
      <c r="B48" s="1" t="s">
        <v>31</v>
      </c>
      <c r="C48" s="1">
        <v>7</v>
      </c>
      <c r="D48" s="1">
        <v>0</v>
      </c>
      <c r="E48" s="1">
        <v>0</v>
      </c>
      <c r="F48" s="1">
        <f t="shared" si="0"/>
        <v>-7</v>
      </c>
    </row>
    <row r="49" spans="1:6" hidden="1" x14ac:dyDescent="0.25">
      <c r="A49" s="1">
        <v>22267</v>
      </c>
      <c r="B49" s="1" t="s">
        <v>32</v>
      </c>
      <c r="C49" s="1">
        <v>0</v>
      </c>
      <c r="D49" s="1">
        <v>0</v>
      </c>
      <c r="E49" s="1">
        <v>0</v>
      </c>
      <c r="F49" s="1">
        <f t="shared" si="0"/>
        <v>0</v>
      </c>
    </row>
    <row r="50" spans="1:6" x14ac:dyDescent="0.25">
      <c r="A50" s="1">
        <v>22268</v>
      </c>
      <c r="B50" s="1" t="s">
        <v>33</v>
      </c>
      <c r="C50" s="1">
        <v>2</v>
      </c>
      <c r="D50" s="1">
        <v>0</v>
      </c>
      <c r="E50" s="1">
        <v>0</v>
      </c>
      <c r="F50" s="1">
        <f t="shared" si="0"/>
        <v>-2</v>
      </c>
    </row>
    <row r="51" spans="1:6" x14ac:dyDescent="0.25">
      <c r="A51" s="1">
        <v>3549</v>
      </c>
      <c r="B51" s="1" t="s">
        <v>36</v>
      </c>
      <c r="C51" s="1">
        <v>705</v>
      </c>
      <c r="D51" s="1">
        <f>462+192+48</f>
        <v>702</v>
      </c>
      <c r="E51" s="1">
        <v>1</v>
      </c>
      <c r="F51" s="1">
        <f t="shared" si="0"/>
        <v>-2</v>
      </c>
    </row>
    <row r="52" spans="1:6" x14ac:dyDescent="0.25">
      <c r="A52" s="1">
        <v>6919</v>
      </c>
      <c r="B52" s="1" t="s">
        <v>38</v>
      </c>
      <c r="C52" s="1">
        <v>346</v>
      </c>
      <c r="D52" s="1">
        <v>314</v>
      </c>
      <c r="E52" s="1">
        <v>6</v>
      </c>
      <c r="F52" s="1">
        <f t="shared" si="0"/>
        <v>-26</v>
      </c>
    </row>
    <row r="53" spans="1:6" hidden="1" x14ac:dyDescent="0.25">
      <c r="A53" s="1">
        <v>17527</v>
      </c>
      <c r="B53" s="1" t="s">
        <v>6</v>
      </c>
      <c r="C53" s="1">
        <v>174</v>
      </c>
      <c r="D53" s="1">
        <v>182</v>
      </c>
      <c r="E53" s="1">
        <v>10</v>
      </c>
      <c r="F53" s="1">
        <f t="shared" si="0"/>
        <v>18</v>
      </c>
    </row>
    <row r="54" spans="1:6" hidden="1" x14ac:dyDescent="0.25">
      <c r="A54" s="1">
        <v>21621</v>
      </c>
      <c r="B54" s="1" t="s">
        <v>7</v>
      </c>
      <c r="C54" s="1">
        <v>189</v>
      </c>
      <c r="D54" s="1">
        <f>163+24</f>
        <v>187</v>
      </c>
      <c r="E54" s="1">
        <v>2</v>
      </c>
      <c r="F54" s="1">
        <f t="shared" si="0"/>
        <v>0</v>
      </c>
    </row>
    <row r="55" spans="1:6" hidden="1" x14ac:dyDescent="0.25">
      <c r="A55" s="1">
        <v>21622</v>
      </c>
      <c r="B55" s="1" t="s">
        <v>8</v>
      </c>
      <c r="C55" s="1">
        <v>186</v>
      </c>
      <c r="D55" s="1">
        <v>201</v>
      </c>
      <c r="E55" s="1">
        <v>2</v>
      </c>
      <c r="F55" s="1">
        <f t="shared" si="0"/>
        <v>17</v>
      </c>
    </row>
    <row r="56" spans="1:6" x14ac:dyDescent="0.25">
      <c r="A56" s="1">
        <v>21643</v>
      </c>
      <c r="B56" s="1" t="s">
        <v>10</v>
      </c>
      <c r="C56" s="1">
        <v>1</v>
      </c>
      <c r="D56" s="1">
        <v>0</v>
      </c>
      <c r="E56" s="1">
        <v>0</v>
      </c>
      <c r="F56" s="1">
        <f>E56+D56-C56</f>
        <v>-1</v>
      </c>
    </row>
    <row r="57" spans="1:6" hidden="1" x14ac:dyDescent="0.25">
      <c r="A57" s="1">
        <v>22945</v>
      </c>
      <c r="B57" s="1" t="s">
        <v>12</v>
      </c>
      <c r="C57" s="1">
        <v>442</v>
      </c>
      <c r="D57" s="1">
        <v>438</v>
      </c>
      <c r="E57" s="1">
        <v>10</v>
      </c>
      <c r="F57" s="1">
        <f t="shared" si="0"/>
        <v>6</v>
      </c>
    </row>
    <row r="58" spans="1:6" x14ac:dyDescent="0.25">
      <c r="A58" s="1">
        <v>790</v>
      </c>
      <c r="B58" s="1" t="s">
        <v>13</v>
      </c>
      <c r="C58" s="1">
        <v>2</v>
      </c>
      <c r="D58" s="1">
        <v>0</v>
      </c>
      <c r="E58" s="1">
        <v>0</v>
      </c>
      <c r="F58" s="1">
        <f t="shared" si="0"/>
        <v>-2</v>
      </c>
    </row>
    <row r="59" spans="1:6" x14ac:dyDescent="0.25">
      <c r="A59" s="1">
        <v>3840</v>
      </c>
      <c r="B59" s="1" t="s">
        <v>15</v>
      </c>
      <c r="C59" s="1">
        <v>1</v>
      </c>
      <c r="D59" s="1">
        <v>0</v>
      </c>
      <c r="E59" s="1">
        <v>0</v>
      </c>
      <c r="F59" s="1">
        <f t="shared" si="0"/>
        <v>-1</v>
      </c>
    </row>
    <row r="60" spans="1:6" hidden="1" x14ac:dyDescent="0.25">
      <c r="A60" s="1">
        <v>4048</v>
      </c>
      <c r="B60" s="1" t="s">
        <v>16</v>
      </c>
      <c r="C60" s="1">
        <v>5</v>
      </c>
      <c r="D60" s="1">
        <v>2</v>
      </c>
      <c r="E60" s="1">
        <v>3</v>
      </c>
      <c r="F60" s="1">
        <f t="shared" si="0"/>
        <v>0</v>
      </c>
    </row>
    <row r="61" spans="1:6" hidden="1" x14ac:dyDescent="0.25">
      <c r="A61" s="1">
        <v>20899</v>
      </c>
      <c r="B61" s="1" t="s">
        <v>20</v>
      </c>
      <c r="C61" s="1">
        <v>79</v>
      </c>
      <c r="D61" s="1">
        <v>79</v>
      </c>
      <c r="E61" s="1">
        <v>8</v>
      </c>
      <c r="F61" s="1">
        <f t="shared" si="0"/>
        <v>8</v>
      </c>
    </row>
  </sheetData>
  <autoFilter ref="A3:F61">
    <filterColumn colId="5">
      <filters>
        <filter val="-1"/>
        <filter val="-2"/>
        <filter val="-26"/>
        <filter val="-37"/>
        <filter val="-48"/>
        <filter val="-5"/>
        <filter val="-7"/>
      </filters>
    </filterColumn>
  </autoFilter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2022-05-13T14:53:54Z</cp:lastPrinted>
  <dcterms:created xsi:type="dcterms:W3CDTF">2022-05-12T15:51:49Z</dcterms:created>
  <dcterms:modified xsi:type="dcterms:W3CDTF">2022-05-13T17:09:41Z</dcterms:modified>
</cp:coreProperties>
</file>